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8100" tabRatio="861" firstSheet="7" activeTab="8"/>
  </bookViews>
  <sheets>
    <sheet name="Contenido" sheetId="1" state="hidden" r:id="rId1"/>
    <sheet name="Sheet1 (4)" sheetId="2" state="hidden" r:id="rId2"/>
    <sheet name="Sheet1 (3)" sheetId="3" state="hidden" r:id="rId3"/>
    <sheet name="Sheet1 (2)" sheetId="4" state="hidden" r:id="rId4"/>
    <sheet name="Sheet1" sheetId="5" state="hidden" r:id="rId5"/>
    <sheet name="Contenido." sheetId="6" r:id="rId6"/>
    <sheet name="Indicadores generales (2)" sheetId="7" state="hidden" r:id="rId7"/>
    <sheet name="Indicadores generales" sheetId="8" r:id="rId8"/>
    <sheet name="Indicadores por región" sheetId="9" r:id="rId9"/>
    <sheet name="Gasto Corriente en Prot. Amb." sheetId="10" r:id="rId10"/>
    <sheet name="Gasto de Inversión en Prot. Amb" sheetId="11" r:id="rId11"/>
    <sheet name="Gasto de Capital en Prot. Amb" sheetId="12" r:id="rId12"/>
  </sheets>
  <definedNames/>
  <calcPr fullCalcOnLoad="1"/>
</workbook>
</file>

<file path=xl/comments7.xml><?xml version="1.0" encoding="utf-8"?>
<comments xmlns="http://schemas.openxmlformats.org/spreadsheetml/2006/main">
  <authors>
    <author>bmoreno</author>
  </authors>
  <commentList>
    <comment ref="M164" authorId="0">
      <text>
        <r>
          <rPr>
            <b/>
            <sz val="11"/>
            <rFont val="Tahoma"/>
            <family val="2"/>
          </rPr>
          <t>bmoreno:</t>
        </r>
        <r>
          <rPr>
            <sz val="11"/>
            <rFont val="Tahoma"/>
            <family val="2"/>
          </rPr>
          <t xml:space="preserve">
Debería ser igual en la siguiente pregunta, y está 24.</t>
        </r>
      </text>
    </comment>
    <comment ref="L192" authorId="0">
      <text>
        <r>
          <rPr>
            <b/>
            <sz val="11"/>
            <rFont val="Tahoma"/>
            <family val="2"/>
          </rPr>
          <t>bmoreno:</t>
        </r>
        <r>
          <rPr>
            <sz val="11"/>
            <rFont val="Tahoma"/>
            <family val="2"/>
          </rPr>
          <t xml:space="preserve">
Relación de preguntas debería ser 21.</t>
        </r>
      </text>
    </comment>
    <comment ref="O192" authorId="0">
      <text>
        <r>
          <rPr>
            <b/>
            <sz val="12"/>
            <rFont val="Tahoma"/>
            <family val="2"/>
          </rPr>
          <t>bmoreno:</t>
        </r>
        <r>
          <rPr>
            <sz val="12"/>
            <rFont val="Tahoma"/>
            <family val="2"/>
          </rPr>
          <t xml:space="preserve">
Total 221,</t>
        </r>
      </text>
    </comment>
    <comment ref="U219" authorId="0">
      <text>
        <r>
          <rPr>
            <b/>
            <sz val="12"/>
            <rFont val="Tahoma"/>
            <family val="2"/>
          </rPr>
          <t>bmoreno:</t>
        </r>
        <r>
          <rPr>
            <sz val="12"/>
            <rFont val="Tahoma"/>
            <family val="2"/>
          </rPr>
          <t xml:space="preserve">
Total 85.</t>
        </r>
      </text>
    </comment>
  </commentList>
</comments>
</file>

<file path=xl/sharedStrings.xml><?xml version="1.0" encoding="utf-8"?>
<sst xmlns="http://schemas.openxmlformats.org/spreadsheetml/2006/main" count="9123" uniqueCount="664">
  <si>
    <t>Base Municipios_2011</t>
  </si>
  <si>
    <t xml:space="preserve"> </t>
  </si>
  <si>
    <t>2.1 ¿Dispone de una estructura organizacional que se encuentre legalmente constituida, con la cual se garantice la adecuada gestión ambiental (Departamento de Ambiente)?</t>
  </si>
  <si>
    <t>SI</t>
  </si>
  <si>
    <t>NO</t>
  </si>
  <si>
    <t>Total</t>
  </si>
  <si>
    <t>Recuento</t>
  </si>
  <si>
    <t>% de la fila</t>
  </si>
  <si>
    <t>Region Natural</t>
  </si>
  <si>
    <t>SIERRA</t>
  </si>
  <si>
    <t>COSTA</t>
  </si>
  <si>
    <t>AMAZÓNICA</t>
  </si>
  <si>
    <t>INSULAR</t>
  </si>
  <si>
    <t>ZONA NO DELIMITADA</t>
  </si>
  <si>
    <t>Número de funcionarios que trabajan en la dependencia Tiempo completo</t>
  </si>
  <si>
    <t>Número de funcionarios que trabajan en la dependencia Tiempo parcial</t>
  </si>
  <si>
    <t>Suma</t>
  </si>
  <si>
    <t>% del N de la columna</t>
  </si>
  <si>
    <t>.</t>
  </si>
  <si>
    <t>2.2 ¿Cuenta proyectos o normativas que ayuden a prevenir y/o regular actividades que generen contaminación ambiental?</t>
  </si>
  <si>
    <t>Este plan contempla  Multas o sanciones</t>
  </si>
  <si>
    <t>Este plan contempla Incentivos</t>
  </si>
  <si>
    <t>Este plan contempla Otros</t>
  </si>
  <si>
    <t>2.4 ¿Conoce sobre el Convenio Marco de las Naciones Unidas sobre el Cambio Climático?</t>
  </si>
  <si>
    <t>Ejecutó alguna acción que permita a su jurisdicción trabajar en el Convenio Marco de las Naciones Unidas?</t>
  </si>
  <si>
    <t>2.5 ¿Su institución ha expedido algún tipo de normativa legal que le permita regular actividades económicas con el propósito de disminuir afectaciones en el ambiente en los siguientes recursos naturales Aire</t>
  </si>
  <si>
    <t>¿Su institución ha expedido algún tipo de normativa legal que le permita regular actividades económicas con el propósito de disminuir afectaciones en el ambiente en los siguientes recursos naturales Agua</t>
  </si>
  <si>
    <t>¿Su institución ha expedido algún tipo de normativa legal que le permita regular actividades económicas con el propósito de disminuir afectaciones en el ambiente en los siguientes recursos naturales Bosque</t>
  </si>
  <si>
    <t>¿Su institución ha expedido algún tipo de normativa legal que le permita regular actividades económicas con el propósito de disminuir afectaciones en el ambiente en los siguientes recursos naturales Suelo</t>
  </si>
  <si>
    <t>3.1 Durante el 2011, su jurisdicción dispuso de un sistema de Gestión Integral de Residuos</t>
  </si>
  <si>
    <t>3.2 Su Jurisdicción dispuso de vehículos para recolección de residuos sólidos durante el 2011:</t>
  </si>
  <si>
    <t>Capacidad total en toneladas de los vehículos para recolección</t>
  </si>
  <si>
    <t>Número de vehículos recolectores que dispone</t>
  </si>
  <si>
    <t>¿Del total de las zonas públicas existentes en su jurisdicción, que porcentaje cubre el servicio de barrido? Porcentaje</t>
  </si>
  <si>
    <t>3.3- ¿En su jurisdicción se realizó el barrido de residuos sólidos en zonas públicas durante el 2011?</t>
  </si>
  <si>
    <t>¿Del total de las zonas públicas existentes en su jurisdicción, que porcentaje cubre el servicio de barrido? Kilometro</t>
  </si>
  <si>
    <t>Especifique el tipo de barrido Mecánico</t>
  </si>
  <si>
    <t>Especifique el tipo de barrido Manual</t>
  </si>
  <si>
    <t>Especifique el número de personas dedicadas a esta labor</t>
  </si>
  <si>
    <t>Mínimo</t>
  </si>
  <si>
    <t>Media</t>
  </si>
  <si>
    <t>Máximo</t>
  </si>
  <si>
    <t>Indique el procentaje de cobertura Parroquias Urbanas</t>
  </si>
  <si>
    <t>Indique el procentaje de cobertura Parroquias Rurales</t>
  </si>
  <si>
    <t>3.4- El barrido que se realizo en su jurisdicción durante el 2011 contempló: Parroquias Urbanas</t>
  </si>
  <si>
    <t>3.4- El barrido que se realizo en su jurisdicción durante el 2011 contempló: Parroquias Rurales</t>
  </si>
  <si>
    <t>3.5- ¿Su Jurisdicción utilizó durante el 2011 algún método para pesar la cantidad de residuos sólidos recolectados?</t>
  </si>
  <si>
    <t>Especifique el sistema de pesaje: Báscula portátil</t>
  </si>
  <si>
    <t>Especifique el sistema de pesaje: Báscula portátil Capacidad en Toneladas</t>
  </si>
  <si>
    <t>Especifique el sistema de pesaje: Báscula fija</t>
  </si>
  <si>
    <t>Especifique el sistema de pesaje: Báscula fija Capacidad en Toneladas</t>
  </si>
  <si>
    <t>3.6- ¿Durante el 2011, llevó algún tipo de registro que indique la cantidad de Residuos sólidos recolectados en su jurisdicción?</t>
  </si>
  <si>
    <t>La frecuencia de registro es: Diaria</t>
  </si>
  <si>
    <t>La frecuencia de registro es: Semanal</t>
  </si>
  <si>
    <t>La frecuencia de registro es: Mensual</t>
  </si>
  <si>
    <t>La frecuencia de registro es: Otra</t>
  </si>
  <si>
    <t>¿Qué zonas existen para su recolección? Residenciales</t>
  </si>
  <si>
    <t>¿Qué zonas existen para su recolección? Residenciales Toneladas</t>
  </si>
  <si>
    <t>¿Qué zonas existen para su recolección? Industriales</t>
  </si>
  <si>
    <t>¿Qué zonas existen para su recolección? Industriales Toneladas</t>
  </si>
  <si>
    <t>¿Qué zonas existen para su recolección? Públicas</t>
  </si>
  <si>
    <t>¿Qué zonas existen para su recolección? Públicas Toneladas</t>
  </si>
  <si>
    <t>¿Qué zonas existen para su recolección? Rurales</t>
  </si>
  <si>
    <t>¿Qué zonas existen para su recolección? Rurales Toneladas</t>
  </si>
  <si>
    <t>¿Qué zonas existen para su recolección? Otras</t>
  </si>
  <si>
    <t>¿Qué zonas existen para su recolección? Otras Toneladas</t>
  </si>
  <si>
    <t>¿La recolección cubre a todas las parroquias rurales?</t>
  </si>
  <si>
    <t>Indique cuántas parroquias cubre</t>
  </si>
  <si>
    <t>Indique la totalidad de parroquias rurales de su Jurisdicción</t>
  </si>
  <si>
    <t>******************Relleno Sanitario y/o botadero***************************.</t>
  </si>
  <si>
    <t>3.8- ¿Dentro de su jurisdicción se localizó en el 2011 algún Relleno Sanitario y/o Botadero?</t>
  </si>
  <si>
    <t>Relleno Sanitario (número)</t>
  </si>
  <si>
    <t>Área Total Relleno Sanitario (metros cuadrados)</t>
  </si>
  <si>
    <t>Botaderos (número)</t>
  </si>
  <si>
    <t>Área Total Botaderos (metros cuadrados)</t>
  </si>
  <si>
    <t>El relleno Sanitario que utiliza su jurisdicción también es utilizado por otros Municipios</t>
  </si>
  <si>
    <t>Los registros de pesaje de desechos que ingresan se pueden diferenciar por Jurisdicción</t>
  </si>
  <si>
    <t>Los residuos sólidos son transportados a un Relleno Sanitario y/o botadero ubicado en otra jurisdicción</t>
  </si>
  <si>
    <t>3.9- ¿El Relleno Sanitario y/o Botadero de su jurisdicción estuvo en el 2011 cercano a un cuerpo de agua?</t>
  </si>
  <si>
    <t>Especifique a que cuerpo de agua se encuentra cercano (200 metros) al Relleno Sanitario Vertientes intermitentes</t>
  </si>
  <si>
    <t>Especifique a que cuerpo de agua se encuentra cercano (200 metros) al Botadero Vertientes intermitentes</t>
  </si>
  <si>
    <t>Especifique a que cuerpo de agua se encuentra cercano (200 metros) al Relleno Sanitario Río</t>
  </si>
  <si>
    <t>Especifique a que cuerpo de agua se encuentra cercano (200 metros) al Botadero Río</t>
  </si>
  <si>
    <t>Especifique a que cuerpo de agua se encuentra cercano (200 metros) al Relleno Sanitario Lago/lagunas</t>
  </si>
  <si>
    <t>Especifique a que cuerpo de agua se encuentra cercano (200 metros) al Botadero Lago/lagunas</t>
  </si>
  <si>
    <t>Especifique a que cuerpo de agua se encuentra cercano (200 metros) al Relleno Sanitario Mar</t>
  </si>
  <si>
    <t>Especifique a que cuerpo de agua se encuentra cercano (200 metros) al Botadero Mar</t>
  </si>
  <si>
    <t>Especifique a que cuerpo de agua se encuentra cercano (200 metros) al Relleno Sanitario Agua subterráneas</t>
  </si>
  <si>
    <t>Especifique a que cuerpo de agua se encuentra cercano (200 metros) al Botadero Agua subterráneas</t>
  </si>
  <si>
    <t>Especifique a que cuerpo de agua se encuentra cercano (200 metros) al Relleno Sanitario Otro.</t>
  </si>
  <si>
    <t>Especifique a que cuerpo de agua se encuentra cercano (200 metros) al Botadero Otro.</t>
  </si>
  <si>
    <t>3.10- Especifique El total de residuos Recolectados durante el 2011 en toneladas</t>
  </si>
  <si>
    <t>3.11- ¿En su jurisdicción durante el 2011, la recolección de residuos sólidos fue forma diferenciada?</t>
  </si>
  <si>
    <t>La recolección de residuos sólidos fue forma diferenciada Residuos Orgánico</t>
  </si>
  <si>
    <t>La recolección de residuos sólidos fue forma diferenciada Residuos Orgánico Toneladas</t>
  </si>
  <si>
    <t>La recolección de residuos sólidos fue forma diferenciada Residuos Inorgánico</t>
  </si>
  <si>
    <t>La recolección de residuos sólidos fue forma diferenciada Residuos Inorgánico Toneladas</t>
  </si>
  <si>
    <t>La recolección de residuos sólidos fue forma diferenciada Desechos Peligrosos</t>
  </si>
  <si>
    <t>La recolección de residuos sólidos fue forma diferenciada Desechos Peligrosos Toneladas</t>
  </si>
  <si>
    <t>La recolección de residuos sólidos fue forma diferenciada Residuos Especiales</t>
  </si>
  <si>
    <t>La recolección de residuos sólidos fue forma diferenciada Residuos Especiales Toneladas</t>
  </si>
  <si>
    <t>INDICADORES GENERALES</t>
  </si>
  <si>
    <t>Número de establecimientos</t>
  </si>
  <si>
    <t>Nacional</t>
  </si>
  <si>
    <t>Suministro de energía eléctrica</t>
  </si>
  <si>
    <t>Si</t>
  </si>
  <si>
    <t>No</t>
  </si>
  <si>
    <t>Absolutos</t>
  </si>
  <si>
    <t>Porcentaje</t>
  </si>
  <si>
    <t>Consumo de servicios básicos</t>
  </si>
  <si>
    <t>Operó durante todo el 2011</t>
  </si>
  <si>
    <t>Estudio de Impacto Ambiental Aprobado. Licencia ambiental, permiso ambiental, certificado ambiental  y certificación ISO</t>
  </si>
  <si>
    <t>Entidad que otorgó licencia ambiental</t>
  </si>
  <si>
    <t>Presupuesto destinado a protección ambiental</t>
  </si>
  <si>
    <t>Personal ocupado en el establecimiento y remunerado por la empresa</t>
  </si>
  <si>
    <t xml:space="preserve">Personal ocupado en el establecimiento en actividades de protección ambiental </t>
  </si>
  <si>
    <t xml:space="preserve">Gasto total </t>
  </si>
  <si>
    <t>Realizó inversión</t>
  </si>
  <si>
    <t>Inversión Total</t>
  </si>
  <si>
    <t>Residuos no peligrosos</t>
  </si>
  <si>
    <t>Residuos peligrosos</t>
  </si>
  <si>
    <t>Recursos Agua</t>
  </si>
  <si>
    <t>Tipos de fuentes de captación de agua</t>
  </si>
  <si>
    <t>Agua suministrada de la red pública</t>
  </si>
  <si>
    <t>Tratamiento de agua residual</t>
  </si>
  <si>
    <t>Tipo de empresa</t>
  </si>
  <si>
    <t xml:space="preserve">CONTENIDO </t>
  </si>
  <si>
    <t>Generales</t>
  </si>
  <si>
    <t>x</t>
  </si>
  <si>
    <t xml:space="preserve">Ingreso Total </t>
  </si>
  <si>
    <t>Inversión en Protección Ambiental</t>
  </si>
  <si>
    <t xml:space="preserve">Gasto Corriente en Protección Ambiental </t>
  </si>
  <si>
    <t>Cantidad de residuos no peligrosos recolectada</t>
  </si>
  <si>
    <t>Cantidad de residuos peligrosos recolectada</t>
  </si>
  <si>
    <t xml:space="preserve"> ¿Dispone de una estructura organizacional  legalmente constituida, con la cual se garantice la adecuada gestión ambiental ?</t>
  </si>
  <si>
    <t>Dispone de una estructura organizacional  legalmente constituida</t>
  </si>
  <si>
    <t xml:space="preserve">Número de funcionarios que trabajan en la dependencia </t>
  </si>
  <si>
    <t>¿Cuenta proyectos o normativas que ayuden a prevenir y/o regular actividades que generen contaminación ambiental?</t>
  </si>
  <si>
    <t>TOTAL</t>
  </si>
  <si>
    <t>¿Qué contempla este plan?</t>
  </si>
  <si>
    <t>¿Conoce sobre el Convenio Marco de las Naciones Unidas sobre el Cambio Climático?</t>
  </si>
  <si>
    <t xml:space="preserve">NO </t>
  </si>
  <si>
    <t xml:space="preserve">¿Su institución ha expedido algún tipo de normativa legal que le permita regular actividades económicas con el propósito de disminuir afectaciones en el ambiente en los siguientes recursos naturales </t>
  </si>
  <si>
    <t>Durante el 2011, su jurisdicción dispuso de un sistema de Gestión Integral de Residuos</t>
  </si>
  <si>
    <t>Su Jurisdicción dispuso de vehículos para recolección de residuos sólidos durante el 2011:</t>
  </si>
  <si>
    <t>Número de vehículos recolectores que dispone - Capacidad total en toneladas de los vehículos para recolección</t>
  </si>
  <si>
    <t>¿En su jurisdicción se realizó el barrido de residuos sólidos en zonas públicas durante el 2011?</t>
  </si>
  <si>
    <t>¿Su Jurisdicción utilizó durante el 2011 algún método para pesar la cantidad de residuos sólidos recolectados?</t>
  </si>
  <si>
    <t xml:space="preserve"> ¿Durante el 2011, llevó algún tipo de registro que indique la cantidad de Residuos sólidos recolectados en su jurisdicción?</t>
  </si>
  <si>
    <t>¿En su jurisdicción, la recolección de residuos sólidos se diferenció en el 2011 por zonas de recolección, para tratamiento y pesaje?</t>
  </si>
  <si>
    <t xml:space="preserve"> ¿Dentro de su jurisdicción se localizó en el 2011 algún Relleno Sanitario y/o Botadero?</t>
  </si>
  <si>
    <t>¿El Relleno Sanitario y/o Botadero de su jurisdicción estuvo en el 2011 cercano a un cuerpo de agua?</t>
  </si>
  <si>
    <t>Especifique El total de residuos Recolectados durante el 2011 en toneladas</t>
  </si>
  <si>
    <t>¿En su jurisdicción durante el 2011, la recolección de residuos sólidos fue forma diferenciada?</t>
  </si>
  <si>
    <t>Tiempo Parcial</t>
  </si>
  <si>
    <t>Tiempo Completo</t>
  </si>
  <si>
    <t>¿Cuenta con proyectos o normativas que ayuden a prevenir y/o regular actividades que generen contaminación ambiental?</t>
  </si>
  <si>
    <t>Multas o Sanciones</t>
  </si>
  <si>
    <t xml:space="preserve"> Incentivos</t>
  </si>
  <si>
    <t xml:space="preserve"> Otros</t>
  </si>
  <si>
    <t>Conoce sobre el Convenio Marco sobre el Cambio Climático</t>
  </si>
  <si>
    <t>Aire</t>
  </si>
  <si>
    <t>Agua</t>
  </si>
  <si>
    <t>Bosque</t>
  </si>
  <si>
    <t>Suelo</t>
  </si>
  <si>
    <t>Trabajar en el Convenio Marco de las Naciones Unidas?</t>
  </si>
  <si>
    <t>Sistema de Gestión Integral de Residuos</t>
  </si>
  <si>
    <t>Vehículos para recolección de residuos sólidos durante el 2011</t>
  </si>
  <si>
    <t>Número de vehículos</t>
  </si>
  <si>
    <t>Capacidad en toneladas</t>
  </si>
  <si>
    <t xml:space="preserve">Barrido de residuos sólidos en zonas públicas </t>
  </si>
  <si>
    <t>¿Del total de las zonas públicas existentes en su jurisdicción, C? Porcentaje</t>
  </si>
  <si>
    <t>Barrido Mecánico</t>
  </si>
  <si>
    <t>Barrido Manual</t>
  </si>
  <si>
    <t xml:space="preserve">Mínimo </t>
  </si>
  <si>
    <t>Mäximo</t>
  </si>
  <si>
    <t>Porcentaje que cubre el servicio de barrido (%)</t>
  </si>
  <si>
    <t>Porcentaje  que cubre el servicio de barrido (Kilómetros)</t>
  </si>
  <si>
    <t>SUMA</t>
  </si>
  <si>
    <t>Número de personas dedicadas a esta labor</t>
  </si>
  <si>
    <t xml:space="preserve">El barrido que se realizo en su jurisdicción durante el 2011 contempló: </t>
  </si>
  <si>
    <t>Parroquias Urbanas</t>
  </si>
  <si>
    <t>Porcentaje que cubre el servicio de barrido (%)  Parroquias Urbanas</t>
  </si>
  <si>
    <t xml:space="preserve"> Parroquias Rurales</t>
  </si>
  <si>
    <t>Porcentaje que cubre el servicio de barrido (%)  Parroquias Rurales</t>
  </si>
  <si>
    <t>Fuente:  INEC- Censo de Información Ambiental y Económica Municipios 2011</t>
  </si>
  <si>
    <t>Utilizó algún método para pesar la cantidad de residuos sólidos recolectados</t>
  </si>
  <si>
    <t>Báscula Fija</t>
  </si>
  <si>
    <t>Especifique el sistema de pesaje: c</t>
  </si>
  <si>
    <t>Báscula portátil Capacidad en Toneladas</t>
  </si>
  <si>
    <t>Báscula fija Capacidad en Toneladas</t>
  </si>
  <si>
    <t>¿Durante el 2011, llevó algún tipo de registro que indique la cantidad de Residuos sólidos recolectados en su jurisdicción?</t>
  </si>
  <si>
    <t>Báscula Pórtatil</t>
  </si>
  <si>
    <t>****************************Elaborado por Carmen Lara**********************************************.</t>
  </si>
  <si>
    <t>'Instituto Nacional de Estadistica y Censos (INEC) - DIEA '</t>
  </si>
  <si>
    <t>'Elaborado por:Carmen Lara'.</t>
  </si>
  <si>
    <t>2.3 ¿Cuenta con un Plan o Programa de capacitaciones, formación y/o sensibilización en los siguientes temas ambientales? Desechos</t>
  </si>
  <si>
    <t>¿Cuenta con un Plan o Programa de capacitaciones, formación y/o sensibilización en los siguientes temas ambientales? Agua</t>
  </si>
  <si>
    <t>¿Cuenta con un Plan o Programa de capacitaciones, formación y/o sensibilización en los siguientes temas ambientales? Otros</t>
  </si>
  <si>
    <t>******************CAPITULO III RESIDUOS SOLIDOS*****************************************.</t>
  </si>
  <si>
    <t xml:space="preserve">¿Qué zonas existen para su recolección? Residenciales   
</t>
  </si>
  <si>
    <t xml:space="preserve">¿Qué zonas existen para su recolección? Industriales   
</t>
  </si>
  <si>
    <t xml:space="preserve">¿Qué zonas existen para su recolección? Públicas   
</t>
  </si>
  <si>
    <t xml:space="preserve">¿Qué zonas existen para su recolección? Rurales   
</t>
  </si>
  <si>
    <t xml:space="preserve">¿Qué zonas existen para su recolección? Otras   
</t>
  </si>
  <si>
    <t>¿Dentro de su jurisdicción se localizó en el 2011 algún Relleno Sanitario y/o Botadero?</t>
  </si>
  <si>
    <t>¿Cantidad recolectada de residuos sólidos se diferenció en el 2011 por zonas de recolección, para tratamiento y pesaje</t>
  </si>
  <si>
    <t xml:space="preserve">¿La recolección cubre a todas las parroquias rurales?
</t>
  </si>
  <si>
    <t xml:space="preserve">32
32
32
32
</t>
  </si>
  <si>
    <t xml:space="preserve">70
70
</t>
  </si>
  <si>
    <t xml:space="preserve">El relleno Sanitario que utiliza su jurisdicción también es utilizado por otros Municipios
</t>
  </si>
  <si>
    <t xml:space="preserve">Los registros de pesaje de desechos que ingresan se pueden diferenciar por Jurisdicción
</t>
  </si>
  <si>
    <t xml:space="preserve">Los residuos sólidos son transportados a un Relleno Sanitario y/o botadero ubicado en otra jurisdicción
</t>
  </si>
  <si>
    <t>Especifique cuántos y que área ocupa los Rellenos Sanitarios y/o Botaderos que se localizaron dentro de su jurisdicción</t>
  </si>
  <si>
    <t xml:space="preserve">¿El Relleno Sanitario y/o Botadero de su jurisdicción estuvo en el 2011 cercano a un cuerpo de agua?
</t>
  </si>
  <si>
    <t>Total de residuos Recolectados durante el 2011 en toneladas</t>
  </si>
  <si>
    <t>Residuos Orgánicos</t>
  </si>
  <si>
    <t>Residuos Inorgánicos</t>
  </si>
  <si>
    <t>Residuos Peligrosos</t>
  </si>
  <si>
    <t>Residuos Especiales</t>
  </si>
  <si>
    <t>Sierra</t>
  </si>
  <si>
    <t>Costa</t>
  </si>
  <si>
    <t>Amazónica</t>
  </si>
  <si>
    <t>Insular</t>
  </si>
  <si>
    <t>REGION NATURAL</t>
  </si>
  <si>
    <t>¿Cuenta con un Plan o Programa de capacitaciones, formación y/o sensibilización en los siguientes temas ambientales?</t>
  </si>
  <si>
    <t>Desechos</t>
  </si>
  <si>
    <t>3.7- ¿En su Jurisdicción, la recolección de residuos sólidos se diferenció en el 2011 por zonas de recolección, para tratamiento y pesaje?</t>
  </si>
  <si>
    <t>¿Qué zonas existen para su recolección?</t>
  </si>
  <si>
    <t xml:space="preserve">¿En su jurisdicción, la recolección de residuos sólidos se diferenció en el 2011 por zonas de recolección, para tratamiento y pesaje?
</t>
  </si>
  <si>
    <t>3.12- Indique con datos del 2011, las cantidad de basura tratada</t>
  </si>
  <si>
    <t>3.12- Indique con datos del 2011, las cantidad de basura tratada Toneladas</t>
  </si>
  <si>
    <t>3.13- Indique con datos del 2011, las cantidad de basura compostada</t>
  </si>
  <si>
    <t>3.13- Indique con datos del 2011, las cantidad de basura compostada Toneladas</t>
  </si>
  <si>
    <t>3.14- Indique con datos del 2011, las cantidad de basura producida</t>
  </si>
  <si>
    <t>3.14- Indique con datos del 2011, las cantidad de basura producida Toneladas</t>
  </si>
  <si>
    <t>3.15- Indique si durante el 2011 en su jurisdicción se realizó o no una gestión integral de residuos infecciosos(hospitales, clínicas privadas, veterinarias, etc.).</t>
  </si>
  <si>
    <t>Indique cual es el porcentaje de cobertura de recolección hacia los establecimientos que producen residuos infecciosos</t>
  </si>
  <si>
    <t>3.16- ¿En su jurisdicción se da un tratamiento especifico a los lixiviados producidos en su relleno sanitario?</t>
  </si>
  <si>
    <t>3.17- ¿En su jurisdicción durante el 2011 existió un plan de sensibilización ciudadana para el buen manejo de los residuos sólidos?</t>
  </si>
  <si>
    <t>3.17- ¿En su jurisdicción durante el 2011 existió un plan de sensibilización ciudadana para el buen manejo de los residuos sólidos? Cuál es su presupuesto anual?</t>
  </si>
  <si>
    <t>3.18 ¿En el 2011 su jurisdicción llevó algún registro de la cantidad de residuos sólidos que fueron tratados?</t>
  </si>
  <si>
    <t>Cantidad de Residuos Urbanos Importados de otra jurisdicción para Tratamiento</t>
  </si>
  <si>
    <t>Cantidad de Residuos Urbanos Exportados a otra jurisdicción para Tratamiento</t>
  </si>
  <si>
    <t>Cantidad de Residuos Urbanos Destinados a Incineración</t>
  </si>
  <si>
    <t>Cantidad de Residuos Urbanos Destinados a Incineración con Recuperación de Energía</t>
  </si>
  <si>
    <t>Cantidad de Residuos Urbanos Destinados a la Producción de Abono</t>
  </si>
  <si>
    <t>Cantidad de Residuos Urbanos Depositados en Vertederos</t>
  </si>
  <si>
    <t>Cantidad de Residuos Urbanos Destinados a Otros Fines</t>
  </si>
  <si>
    <t>3.19- ¿En el 2011 su jurisdicción llevó algún registro sobre la cantidad de residuos peligrosos tratados?</t>
  </si>
  <si>
    <t>Cantidad de Residuos Peligrosos recogidos</t>
  </si>
  <si>
    <t>Cantidad de Residuos Peligrosos importados de otra jurisdicción</t>
  </si>
  <si>
    <t>Cantidad de Residuos Peligrosos exportados a otra jurisdicción</t>
  </si>
  <si>
    <t>Cantidad de Residuos Peligrosos destinados a reciclaje</t>
  </si>
  <si>
    <t>Cantidad de Residuos Peligrosos destinados a incineración</t>
  </si>
  <si>
    <t>Cantidad de Residuos Peligrosos depositados en vertederos</t>
  </si>
  <si>
    <t>Cantidad de Residuos Peligrosos Tratamos por otros medios</t>
  </si>
  <si>
    <t>3.20- Sumatoria de Residuos sólidos tratados más residuos peligrosos tratados (valores obtenidos en preguntas 3.18 y 3.19)</t>
  </si>
  <si>
    <t>3.21- ¿En su jurisdicción en el 2011 se cobró por el Servicio de Recolección de Residuos Sólidos?</t>
  </si>
  <si>
    <t>Hay diferenciación en el cobro por la recolección de residuos Residencial</t>
  </si>
  <si>
    <t>Hay diferenciación en el cobro por la recolección de residuos Residencial # usuarios catastrados</t>
  </si>
  <si>
    <t>Hay diferenciación en el cobro por la recolección de residuos Residencial % de Usuarios</t>
  </si>
  <si>
    <t>Hay diferenciación en el cobro por la recolección de residuos Industrial</t>
  </si>
  <si>
    <t>Hay diferenciación en el cobro por la recolección de residuos Industrial # usuarios catastrados</t>
  </si>
  <si>
    <t>Hay diferenciación en el cobro por la recolección de residuos Industrial % de Usuarios</t>
  </si>
  <si>
    <t>Monto recaudado en dolares Residencial</t>
  </si>
  <si>
    <t>Monto recaudado en dolares Industrial</t>
  </si>
  <si>
    <t xml:space="preserve"> Indique con datos del 2011, las cantidad de basura tratada</t>
  </si>
  <si>
    <t>Indique con datos del 2011, las cantidad de basura tratada Toneladas</t>
  </si>
  <si>
    <t>Indique con datos del 2011, las cantidad de basura compostada</t>
  </si>
  <si>
    <t>Indique con datos del 2011, las cantidad de basura compostada Toneladas</t>
  </si>
  <si>
    <t xml:space="preserve"> Indique con datos del 2011, las cantidad de basura compostada</t>
  </si>
  <si>
    <t>Indique con datos del 2011, las cantidad de basura producida</t>
  </si>
  <si>
    <t>Indique con datos del 2011, las cantidad de basura producida Toneladas</t>
  </si>
  <si>
    <t xml:space="preserve"> Indique si durante el 2011 en su jurisdicción se realizó o no una gestión integral de residuos infecciosos(hospitales, clínicas privadas, veterinarias, etc.).</t>
  </si>
  <si>
    <t xml:space="preserve"> ¿En su jurisdicción se da un tratamiento especifico a los lixiviados producidos en su relleno sanitario?</t>
  </si>
  <si>
    <t>¿En su jurisdicción durante el 2011 existió un plan de sensibilización ciudadana para el buen manejo de los residuos sólidos?</t>
  </si>
  <si>
    <t xml:space="preserve"> ¿En el 2011 su jurisdicción llevó algún registro de la cantidad de residuos sólidos que fueron tratados?</t>
  </si>
  <si>
    <t>¿En el 2011 su jurisdicción llevó algún registro de la cantidad de residuos sólidos que fueron tratados?</t>
  </si>
  <si>
    <t>Cantidad de Residuos Urbanos Destinados a Reciclaje</t>
  </si>
  <si>
    <t xml:space="preserve"> ¿En el 2011 su jurisdicción llevó algún registro sobre la cantidad de residuos peligrosos tratados?</t>
  </si>
  <si>
    <t>¿En el 2011 su jurisdicción llevó algún registro sobre la cantidad de residuos peligrosos tratados?</t>
  </si>
  <si>
    <t>Sumatoria de Residuos sólidos tratados más residuos peligrosos tratados</t>
  </si>
  <si>
    <t xml:space="preserve">¿En su jurisdicción en el 2011 se cobró por el Servicio de Recolección de Residuos Sólidos?
  Porcentaje 17% 83% 100%                             
  Fuente:  INEC- Censo de Información Ambiental y Económica Municipios 2011                                
  Nacional Cantidad de Residuos Peligrosos recogidos    Cantidad de Residuos Peligrosos importados de otra jurisdicció    Cantidad de Residuos Peligrosos exportados a otra jurisdicción    Cantidad de Residuos Peligrosos destinados a reciclaje    Cantidad de Residuos Peligrosos destinados a incineración    Cantidad de Residuos Peligrosos depositados en vertederos    Cantidad de Residuos Peligrosos Tratamos por otros medios       
   Mínimo  Media Mäximo SUMA Mínimo  Media Mäximo SUMA Mínimo  Media Mäximo SUMA Mínimo  Media Mäximo SUMA Mínimo  Media Mäximo SUMA Mínimo  Media Mäximo SUMA Mínimo  Media Mäximo SUMA    
  Absolutos 0 323 5280 9370 12 12 12 24 1 34 150 172 2 2 2 2 2 73 259 294 1 388 2146 2330 1 167 2100 2509    
  Fuente:  INEC- Censo de Información Ambiental y Económica Municipios 2011                                
28  ¿En el 2011 su jurisdicción llevó algún registro sobre la cantidad de residuos peligrosos tratados?                                 
  Nacional ¿En el 2011 su jurisdicción llevó algún registro sobre la cantidad de residuos peligrosos tratados?                               
   SI NO TOTAL                             
  Absolutos 37 184 221                             
  Porcentaje 17% 83% 100%                             
  Fuente:  INEC- Censo de Información Ambiental y Económica Municipios 2011                                
  Nacional Cantidad de Residuos Peligrosos recogidos    Cantidad de Residuos Peligrosos importados de otra jurisdicció    Cantidad de Residuos Peligrosos exportados a otra jurisdicción    Cantidad de Residuos Peligrosos destinados a reciclaje    Cantidad de Residuos Peligrosos destinados a incineración    Cantidad de Residuos Peligrosos depositados en vertederos    Cantidad de Residuos Peligrosos Tratamos por otros medios       
   Mínimo  Media Mäximo SUMA Mínimo  Media Mäximo SUMA Mínimo  Media Mäximo SUMA Mínimo  Media Mäximo SUMA Mínimo  Media Mäximo SUMA Mínimo  Media Mäximo SUMA Mínimo  Media Mäximo SUMA    
  Absolutos 0 323 5280 9370 12 12 12 24 1 34 150 172 2 2 2 2 2 73 259 294 1 388 2146 2330 1 167 2100 2509    
  Fuente:  INEC- Censo de Información Ambiental y Económica Municipios 2011                                
28  ¿En el 2011 su jurisdicción llevó algún registro sobre la cantidad de residuos peligrosos tratados?                                 
  Nacional ¿En el 2011 su jurisdicción llevó algún registro sobre la cantidad de residuos peligrosos tratados?                               
   SI NO TOTAL                             
  Absolutos 37 184 221                             
  Porcentaje 17% 83% 100%                             
  Fuente:  INEC- Censo de Información Ambiental y Económica Municipios 2011                                
  Nacional Cantidad de Residuos Peligrosos recogidos    Cantidad de Residuos Peligrosos importados de otra jurisdicció    Cantidad de Residuos Peligrosos exportados a otra jurisdicción    Cantidad de Residuos Peligrosos destinados a reciclaje    Cantidad de Residuos Peligrosos destinados a incineración    Cantidad de Residuos Peligrosos depositados en vertederos    Cantidad de Residuos Peligrosos Tratamos por otros medios       
   Mínimo  Media Mäximo SUMA Mínimo  Media Mäximo SUMA Mínimo  Media Mäximo SUMA Mínimo  Media Mäximo SUMA Mínimo  Media Mäximo SUMA Mínimo  Media Mäximo SUMA Mínimo  Media Mäximo SUMA    
  Absolutos 0 323 5280 9370 12 12 12 24 1 34 150 172 2 2 2 2 2 73 259 294 1 388 2146 2330 1 167 2100 2509    
  Fuente:  INEC- Censo de Información Ambiental y Económica Municipios 2011                                
</t>
  </si>
  <si>
    <t>¿En su jurisdicción en el 2011 se cobró por el Servicio de Recolección de Residuos Sólidos?</t>
  </si>
  <si>
    <t>Hay diferenciación en el cobro por la recolección de residuos</t>
  </si>
  <si>
    <t>Residencial</t>
  </si>
  <si>
    <t>Industrial</t>
  </si>
  <si>
    <t>Indique el monteo recaudado en dólares según corresponda.</t>
  </si>
  <si>
    <t>Agua superficial</t>
  </si>
  <si>
    <t>Agua subterránea</t>
  </si>
  <si>
    <t>Agua desalinizada</t>
  </si>
  <si>
    <t>Otra fuente</t>
  </si>
  <si>
    <t>Volumen de agua registrada y distribuida por tipo de usuario</t>
  </si>
  <si>
    <t>Administración Pública</t>
  </si>
  <si>
    <t>Administración Privada</t>
  </si>
  <si>
    <t>Administración Mixta</t>
  </si>
  <si>
    <t>Tratamiento primario</t>
  </si>
  <si>
    <t>Tratamiento secundario</t>
  </si>
  <si>
    <t>Tratamiento terciario</t>
  </si>
  <si>
    <t>Toneladas de materia seca producida</t>
  </si>
  <si>
    <t>Volumen en metros cúbicos de agua residual sin depurar que su disposición final es el mar</t>
  </si>
  <si>
    <t>Volumen en metros cúbicos de agua residual sin depurar que su disposición final es un cauce fluvial</t>
  </si>
  <si>
    <t>Volumen en metros cúbicos de agua residual sin depurar que su disposición final es otro medio</t>
  </si>
  <si>
    <t>Alcantarillado combinado</t>
  </si>
  <si>
    <t>Alcantarillado separado (sanitario, Pluvial)</t>
  </si>
  <si>
    <t xml:space="preserve"> Alcantarillado combinado</t>
  </si>
  <si>
    <t xml:space="preserve"> Alcantarillado separado (sanitario, Pluvial)</t>
  </si>
  <si>
    <t>Tipo de conexión</t>
  </si>
  <si>
    <t>Cobertura</t>
  </si>
  <si>
    <t>Longitud</t>
  </si>
  <si>
    <t>Reparaciones</t>
  </si>
  <si>
    <t>Mantenimiento</t>
  </si>
  <si>
    <t>Periférico</t>
  </si>
  <si>
    <t>Otro</t>
  </si>
  <si>
    <t>Acero</t>
  </si>
  <si>
    <t>Fibrocemento</t>
  </si>
  <si>
    <t>Tubería de hormigón armado y pretensado</t>
  </si>
  <si>
    <t>Tuberías de policloruro de vinilo (PVC)</t>
  </si>
  <si>
    <t>Tuberías de polietileno (PE)</t>
  </si>
  <si>
    <t>Tubería de poliéster reforzadas con fibra de vidrio (PRFV)</t>
  </si>
  <si>
    <t>Acero -  Porcentaje</t>
  </si>
  <si>
    <t>Fibrocemento -  Porcentaje</t>
  </si>
  <si>
    <t>Tubería de hormigón armado y pretensado -  Porcentaje</t>
  </si>
  <si>
    <t>Tubería de Policloruro de Vinilo (PVC) -  Porcentaje</t>
  </si>
  <si>
    <t>Tuberías de polietileno (PE) -  Porcentaje</t>
  </si>
  <si>
    <t>Tubería de poliéster reforzadas con fibra de vidrio (PRFV) -  Porcentaje</t>
  </si>
  <si>
    <t>Recursos fiscales generados por las instituciones</t>
  </si>
  <si>
    <t>Recursos provenientes de Preasignaciones</t>
  </si>
  <si>
    <t>Recursos de Créditos Externos</t>
  </si>
  <si>
    <t>Recursos de Créditos Internos</t>
  </si>
  <si>
    <t>Asistencia técnica y donaciones</t>
  </si>
  <si>
    <t>Anticipos de ejercicios anteriores</t>
  </si>
  <si>
    <t>Otros fondos</t>
  </si>
  <si>
    <t>Tipo de Gasto</t>
  </si>
  <si>
    <t>Valor</t>
  </si>
  <si>
    <t xml:space="preserve">GASTO CORRIENTE EN PROTECCIÓN AMBIENTAL </t>
  </si>
  <si>
    <t xml:space="preserve">Prevención de la contaminación atmosférica por modificación de procesos   </t>
  </si>
  <si>
    <t xml:space="preserve">Tratamiento de los gases de escape y el aire de ventilación   </t>
  </si>
  <si>
    <t>Otras actividades Especifíque:</t>
  </si>
  <si>
    <t xml:space="preserve">Prevención de la contaminación por modificación de procesos   </t>
  </si>
  <si>
    <t xml:space="preserve">Redes de saneamiento   </t>
  </si>
  <si>
    <t xml:space="preserve">Tratamiento de las aguas residuales   </t>
  </si>
  <si>
    <t xml:space="preserve">Tratamiento de las aguas de refrigeración   </t>
  </si>
  <si>
    <t>Otras actividades</t>
  </si>
  <si>
    <t xml:space="preserve">Prevención de la producción de residuos por modificación de procesos   </t>
  </si>
  <si>
    <t xml:space="preserve">Recogida y transporte   </t>
  </si>
  <si>
    <t xml:space="preserve">Tratamiento y eliminación de residuos peligrosos   </t>
  </si>
  <si>
    <t xml:space="preserve">Tratamiento y eliminación de residuos no peligrosos   </t>
  </si>
  <si>
    <t xml:space="preserve">Otras actividades  Especifique:                            </t>
  </si>
  <si>
    <t xml:space="preserve">Prevención de la infiltración de contaminantes   </t>
  </si>
  <si>
    <t xml:space="preserve">Limpieza de suelos y masas de agua   </t>
  </si>
  <si>
    <t xml:space="preserve">Protección de suelos contra la erosión y otros tipos de degradación física   </t>
  </si>
  <si>
    <t xml:space="preserve">Prevención de la salinización del suelo y su descontaminación   </t>
  </si>
  <si>
    <t>Otras actividades Especifique:</t>
  </si>
  <si>
    <t xml:space="preserve">Modificaciones preventivas en origen   </t>
  </si>
  <si>
    <t xml:space="preserve">Construcción de dispositivos antirruido y antivibraciones   </t>
  </si>
  <si>
    <t xml:space="preserve">Protección y recuperación de las especies y el hábitat   </t>
  </si>
  <si>
    <t xml:space="preserve">Protección de paisajes naturales y seminaturales   </t>
  </si>
  <si>
    <t xml:space="preserve">Protección de los entornos   </t>
  </si>
  <si>
    <t xml:space="preserve">Transporte y tratamiento de residuos con alto índice de radiactividad   </t>
  </si>
  <si>
    <t xml:space="preserve">Protección del aire y el clima   </t>
  </si>
  <si>
    <t xml:space="preserve">Protección del agua   </t>
  </si>
  <si>
    <t xml:space="preserve">Residuos   </t>
  </si>
  <si>
    <t xml:space="preserve">Protección de los suelos y las aguas subterráneas   </t>
  </si>
  <si>
    <t xml:space="preserve">Reducción del ruido y las vibraciones   </t>
  </si>
  <si>
    <t xml:space="preserve">Protección de las especies y el hábitat   </t>
  </si>
  <si>
    <t xml:space="preserve">Protección contra las radiaciones   </t>
  </si>
  <si>
    <t xml:space="preserve">Otras actividades de investigación vinculadas al medio ambiente   </t>
  </si>
  <si>
    <t xml:space="preserve">Administración y gestión del medio ambiente   </t>
  </si>
  <si>
    <t xml:space="preserve">Educación, formación e información   </t>
  </si>
  <si>
    <t xml:space="preserve">Actividades que generan gastos no desglosables   </t>
  </si>
  <si>
    <t xml:space="preserve">GASTO DE INVERSION EN PROTECCIÓN AMBIENTAL </t>
  </si>
  <si>
    <t>INDICADORES POR REGION NATURAL</t>
  </si>
  <si>
    <r>
      <rPr>
        <b/>
        <sz val="11"/>
        <color indexed="8"/>
        <rFont val="Arial"/>
        <family val="2"/>
      </rPr>
      <t>Fuente:</t>
    </r>
    <r>
      <rPr>
        <sz val="11"/>
        <color indexed="8"/>
        <rFont val="Arial"/>
        <family val="2"/>
      </rPr>
      <t xml:space="preserve">  INEC- Censo de Información Ambiental y Económica Municipios 2011</t>
    </r>
  </si>
  <si>
    <r>
      <rPr>
        <b/>
        <sz val="11"/>
        <color indexed="8"/>
        <rFont val="Arial"/>
        <family val="2"/>
      </rPr>
      <t xml:space="preserve">Fuente:  </t>
    </r>
    <r>
      <rPr>
        <sz val="11"/>
        <color indexed="8"/>
        <rFont val="Arial"/>
        <family val="2"/>
      </rPr>
      <t>INEC- Censo de Información Ambiental - Económica en Municipios 2011</t>
    </r>
  </si>
  <si>
    <t xml:space="preserve">¿Qué zonas existen para su recolección? Residenciales   </t>
  </si>
  <si>
    <t xml:space="preserve">¿Qué zonas existen para su recolección? Industriales   </t>
  </si>
  <si>
    <t xml:space="preserve">¿Qué zonas existen para su recolección? Públicas   </t>
  </si>
  <si>
    <t xml:space="preserve">¿Qué zonas existen para su recolección? Rurales   </t>
  </si>
  <si>
    <t xml:space="preserve">¿Qué zonas existen para su recolección? Otras   </t>
  </si>
  <si>
    <t>Convenio Marco de las Naciones Unidas sobre el Cambio Climático</t>
  </si>
  <si>
    <t>Disposición de un sistema de Gestión Integral de Residuos</t>
  </si>
  <si>
    <t>Método para pesar la cantidad de residuos sólidos recolectados</t>
  </si>
  <si>
    <t>Sensibilización ciudadana para el buen manejo de los residuos sólidos</t>
  </si>
  <si>
    <t>Registro sobre la cantidad de residuos peligrosos tratados</t>
  </si>
  <si>
    <t>Campaña o proyecto que promueva el ahorro en consumo de agua</t>
  </si>
  <si>
    <t xml:space="preserve"> En su municipio se han dado cortes del servicio de agua potable</t>
  </si>
  <si>
    <t>Proyectos para la conservación de las fuentes de captación de agua</t>
  </si>
  <si>
    <t xml:space="preserve">Volumen de agua no registrada </t>
  </si>
  <si>
    <t>Gastos en personal</t>
  </si>
  <si>
    <t>Prestaciones a la seguridad social</t>
  </si>
  <si>
    <t>Bienes y servicios de consumo</t>
  </si>
  <si>
    <t>Gastos financieros</t>
  </si>
  <si>
    <t>Otros gastos corrientes</t>
  </si>
  <si>
    <t>Transferencias y donaciones corrientes</t>
  </si>
  <si>
    <t>Previsiones para reasignación</t>
  </si>
  <si>
    <t>Tipo de gasto</t>
  </si>
  <si>
    <t>Gastos en personal para inversión</t>
  </si>
  <si>
    <t>Bienes y servicios para inversion</t>
  </si>
  <si>
    <t>Bienes muebles no depreciables</t>
  </si>
  <si>
    <t>Obras públicas</t>
  </si>
  <si>
    <t>Otros gastos de inversión</t>
  </si>
  <si>
    <t>Transferencias y donaciones para inversión</t>
  </si>
  <si>
    <t>Bienes de larga duración</t>
  </si>
  <si>
    <t>Bienes muebles</t>
  </si>
  <si>
    <t>Bienes inmuebles</t>
  </si>
  <si>
    <t>Inversión financiera</t>
  </si>
  <si>
    <t>Transferencias y donaciones de capital</t>
  </si>
  <si>
    <t xml:space="preserve">Valor del Gasto Corriente </t>
  </si>
  <si>
    <t>Cobertura del servicio de barrido (Kilómetros)</t>
  </si>
  <si>
    <t>Indique a cuántas parroquias cubre la recolección</t>
  </si>
  <si>
    <t>Residuos Orgánicos (toneladas)</t>
  </si>
  <si>
    <t>Residuos Inorgánicos (toneladas)</t>
  </si>
  <si>
    <t>Residuos Peligrosos (toneladas)</t>
  </si>
  <si>
    <t>Residuos Especiales (toneladas)</t>
  </si>
  <si>
    <t>Cantidad de Residuos Urbanos Destinados a Otros Fines (toneladas)</t>
  </si>
  <si>
    <t>Volumen de pérdida por transporte  (metros cúbicos)</t>
  </si>
  <si>
    <t>Volumen de pérdida por evaporación  (metros cúbicos)</t>
  </si>
  <si>
    <t>Volumen de pérdida por filtración  (metros cúbicos)</t>
  </si>
  <si>
    <t>Volumen de pérdida por otras causas  (metros cúbicos)</t>
  </si>
  <si>
    <t>Pérdidas por errores de medición y fraudes  (metros cúbicos)</t>
  </si>
  <si>
    <t>Otros  (metros cúbicos)</t>
  </si>
  <si>
    <t>Que cantidad de agua se registró por estos usuarios (metros cúbicos)</t>
  </si>
  <si>
    <t xml:space="preserve">Porcentaje que cubre el servicio de barrido </t>
  </si>
  <si>
    <t>Porcentaje que cubre el servicio de barrido</t>
  </si>
  <si>
    <t>Total de residuos sólidos tratados más residuos peligrosos tratados (toneladas)</t>
  </si>
  <si>
    <t>Medición, control, análisis, etc</t>
  </si>
  <si>
    <t xml:space="preserve">Medición, control, análisis, etc </t>
  </si>
  <si>
    <t>Tratamiento primario volumen (metros cúbicos)</t>
  </si>
  <si>
    <t>Tratamiento secundario volumen (metros cúbicos)</t>
  </si>
  <si>
    <t>Tratamiento terciario volumen (metros cúbicos)</t>
  </si>
  <si>
    <t>Recursos provenientes de preasignaciones</t>
  </si>
  <si>
    <t>Recursos de créditos externos</t>
  </si>
  <si>
    <t>Recursos de créditos internos</t>
  </si>
  <si>
    <t>Barrido mecánico</t>
  </si>
  <si>
    <t>Barrido manual</t>
  </si>
  <si>
    <t>Báscula pórtatil</t>
  </si>
  <si>
    <t>Báscula fija</t>
  </si>
  <si>
    <t>Báscula portátil capacidad en toneladas</t>
  </si>
  <si>
    <t>Báscula fija capacidad en toneladas</t>
  </si>
  <si>
    <t>Los residuos sólidos son transportados a un relleno sanitario y/o botadero ubicado en otra jurisdicción</t>
  </si>
  <si>
    <t>Los registros de pesaje de desechos que ingresan se pueden diferenciar por jurisdicción</t>
  </si>
  <si>
    <t>Indique la totalidad de parroquias rurales de su jurisdicción</t>
  </si>
  <si>
    <t>Cantidad de residuos urbanos importados de otra jurisdicción para tratamiento (toneladas)</t>
  </si>
  <si>
    <t>Cantidad de residuos urbanos exportados a otra jurisdicción para tratamiento (toneladas)</t>
  </si>
  <si>
    <t>Cantidad de residuos urbanos destinados a reciclaje (toneladas)</t>
  </si>
  <si>
    <t>Cantidad de residuos urbanos destinados a incineración (toneladas)</t>
  </si>
  <si>
    <t>Cantidad de residuos urbanos destinados a la producción de abono (toneladas)</t>
  </si>
  <si>
    <t>Cantidad de residuos urbanos depositados en vertederos (toneladas)</t>
  </si>
  <si>
    <t>Cantidad de residuos peligrosos recogidos (toneladas)</t>
  </si>
  <si>
    <t>Cantidad de residuos peligrosos importados de otra jurisdicción (toneladas)</t>
  </si>
  <si>
    <t>Cantidad de residuos peligrosos exportados a otra jurisdicción (toneladas)</t>
  </si>
  <si>
    <t>Cantidad de residuos peligrosos destinados a reciclaje (toneladas)</t>
  </si>
  <si>
    <t>Cantidad de residuos peligrosos destinados a incineración (toneladas)</t>
  </si>
  <si>
    <t>Cantidad de residuos peligrosos depositados en vertederos (toneladas)</t>
  </si>
  <si>
    <t>Cantidad de residuos peligrosos tratados por otros medios (toneladas)</t>
  </si>
  <si>
    <t>Pérdidas reales (fugas, averías)  (metros cúbicos)</t>
  </si>
  <si>
    <t>Pérdidas aparentes  (metros cúbicos)</t>
  </si>
  <si>
    <t>Administración pública</t>
  </si>
  <si>
    <t>Administración privada</t>
  </si>
  <si>
    <t>Administración mixta</t>
  </si>
  <si>
    <t xml:space="preserve">Número de trabajadores </t>
  </si>
  <si>
    <t>Personal remunerado por terceros</t>
  </si>
  <si>
    <t xml:space="preserve">Mano de obra calificada </t>
  </si>
  <si>
    <t>Mano de obra no calificada</t>
  </si>
  <si>
    <t>Cantidad de residuos urbanos destinados a otros fines (toneladas)</t>
  </si>
  <si>
    <t>Cantidad de residuos peligrosos tratamos por otros medios (toneladas)</t>
  </si>
  <si>
    <t>Más de treinta cortes</t>
  </si>
  <si>
    <t>Cero cortes</t>
  </si>
  <si>
    <t xml:space="preserve">GASTO DE CAPITAL EN PROTECCIÓN AMBIENTAL </t>
  </si>
  <si>
    <t>Multas o sanciones</t>
  </si>
  <si>
    <t>Trabaja  con el Convenio Marco de las Naciones Unidas?</t>
  </si>
  <si>
    <t>Actividades n.c.o.p.  (no clasificable bajo otro concepto)</t>
  </si>
  <si>
    <t>Protección y descontaminación de suelos, aguas subterráneas y  superficiales</t>
  </si>
  <si>
    <t xml:space="preserve">Reducción del ruido y las vibraciones (excluida la protección en el lugar de trabajo) </t>
  </si>
  <si>
    <t xml:space="preserve">Protección del aire y del clima </t>
  </si>
  <si>
    <t>Gestión de las aguas residuales</t>
  </si>
  <si>
    <t xml:space="preserve">Gestión de residuos </t>
  </si>
  <si>
    <t xml:space="preserve">Protección de la biodiversidad y los paisajes </t>
  </si>
  <si>
    <t xml:space="preserve">Protección contra las radiaciones (excluida la seguridad exterior) </t>
  </si>
  <si>
    <t xml:space="preserve">Investigación y desarrollo </t>
  </si>
  <si>
    <t xml:space="preserve">Otras actividades de protección del medio ambiente </t>
  </si>
  <si>
    <t>Recolección de residuos sólidos diferenciados por zonas de recolección, para tratamiento y pesaje</t>
  </si>
  <si>
    <t xml:space="preserve">Municipios que poseen vehículos para recolección de residuos sólidos </t>
  </si>
  <si>
    <t>Disponidilidad de una estructura organizacional  para protección ambiental</t>
  </si>
  <si>
    <t>Por región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</si>
  <si>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</si>
  <si>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</si>
  <si>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</si>
  <si>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</si>
  <si>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</si>
  <si>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</si>
  <si>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</si>
  <si>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</si>
  <si>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</si>
  <si>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</si>
  <si>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</si>
  <si>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</si>
  <si>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</si>
  <si>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</si>
  <si>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</si>
  <si>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</si>
  <si>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</si>
  <si>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</si>
  <si>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</si>
  <si>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</si>
  <si>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</si>
  <si>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</si>
  <si>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</si>
  <si>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</si>
  <si>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</si>
  <si>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</si>
  <si>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</si>
  <si>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</si>
  <si>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</si>
  <si>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</si>
  <si>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</si>
  <si>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</si>
  <si>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</si>
  <si>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</si>
  <si>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</si>
  <si>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</si>
  <si>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</si>
  <si>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</si>
  <si>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</si>
  <si>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</si>
  <si>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</si>
  <si>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</si>
  <si>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</si>
  <si>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</si>
  <si>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</si>
  <si>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</si>
  <si>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</si>
  <si>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</si>
  <si>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Proyectos o normativas para prevenir y/o regular actividades que generen contaminación ambiental</t>
  </si>
  <si>
    <t>Programa de capacitaciones, formación y/o sensibilización en temas ambientales</t>
  </si>
  <si>
    <t>Trabaja con en el Convenio Marco de las Naciones Unidas</t>
  </si>
  <si>
    <t>Normativa para regular actividades económicas y disminuir afectaciones al ambiente</t>
  </si>
  <si>
    <t xml:space="preserve">Municipios con barrido de residuos sólidos en zonas públicas </t>
  </si>
  <si>
    <t>El barrido contempla parroquias urbanas y rurales</t>
  </si>
  <si>
    <t>Cantidad de residuos sólidos recolectados en su jurisdicción</t>
  </si>
  <si>
    <t>Cantidad de residuos zona residencial - toneladas</t>
  </si>
  <si>
    <t>Cantidad de residuos zona pública - toneladas</t>
  </si>
  <si>
    <t>Cantidad de residuos zona rural - toneladas</t>
  </si>
  <si>
    <t>Cantidad de residuos zona industrial - toneladas</t>
  </si>
  <si>
    <t>Cantidad de residuos otras zonas - toneladas</t>
  </si>
  <si>
    <t>Municipios con Relleno Sanitario y/o Botadero</t>
  </si>
  <si>
    <t>El relleno Sanitario de su jurisdicción es utilizado por otros municipios</t>
  </si>
  <si>
    <t>Área total Relleno Sanitario (metros cuadrados)</t>
  </si>
  <si>
    <t>Área total Botaderos (metros cuadrados)</t>
  </si>
  <si>
    <t>El Relleno Sanitario y/o Botadero estuvo cerca a un cuerpo de agua</t>
  </si>
  <si>
    <t xml:space="preserve">El Relleno Sanitario y/o Botadero estuvo cerca a un cuerpo de agua
</t>
  </si>
  <si>
    <t>Relleno Sanitarios cercano (200 metros) a vertientes intermitentes</t>
  </si>
  <si>
    <t>Relleno Sanitarios cercano (200 metros) a ríos</t>
  </si>
  <si>
    <t>Relleno Sanitario cercano (200 metros) lago/lagunas</t>
  </si>
  <si>
    <t>Relleno Sanitario cercano (200 metros) a mar</t>
  </si>
  <si>
    <t>Relleno Sanitario cercano (200 metros) a aguas subterráneas</t>
  </si>
  <si>
    <t>Relleno Sanitario cercano (200 metros) a otros.</t>
  </si>
  <si>
    <t>Botadero cercano (200 metros) a vertientes intermitentes</t>
  </si>
  <si>
    <t>Botadero cercano (200 metros) a ríos</t>
  </si>
  <si>
    <t>Botadero cercano (200 metros) a lago/lagunas</t>
  </si>
  <si>
    <t>Botadero cercano (200 metros) a mar</t>
  </si>
  <si>
    <t>Botadero cercano (200 metros) a aguas subterráneas</t>
  </si>
  <si>
    <t>Botadero cercano (200 metros) a otros.</t>
  </si>
  <si>
    <t>Recolección de residuos sólidos en forma diferenciada</t>
  </si>
  <si>
    <t>Cantidad de basura tratada - toneladas</t>
  </si>
  <si>
    <t>Cantidad de basura compostada - toneladas</t>
  </si>
  <si>
    <t>Cantidad de basura producida - toneladas</t>
  </si>
  <si>
    <t>Gestión integral de residuos infecciosos (hospitales, clínicas privadas, veterinarias, etc)</t>
  </si>
  <si>
    <t>Porcentaje cobertura de recoleción de residuos infecciosos</t>
  </si>
  <si>
    <t>Tratamiento a los lixiviados del relleno sanitario</t>
  </si>
  <si>
    <t>¿Cuál es su presupuesto anual?</t>
  </si>
  <si>
    <t>Registro de la cantidad de residuos sólidos tratados</t>
  </si>
  <si>
    <t>Sumatoria de residuos sólidos tratados más residuos peligrosos tratados</t>
  </si>
  <si>
    <t>Se cobró por el servicio de recolección de residuos sólidos</t>
  </si>
  <si>
    <t>Diferenciación en el cobro - residencial</t>
  </si>
  <si>
    <t>Diferenciación en el cobro - industrial</t>
  </si>
  <si>
    <t>Residencial - número usuarios catastrados</t>
  </si>
  <si>
    <t>Industrial - número usuarios catastrados</t>
  </si>
  <si>
    <t>Residencial - porcentaje de usuarios</t>
  </si>
  <si>
    <t>Industrial - porcentaje de usuarios</t>
  </si>
  <si>
    <t xml:space="preserve">Residencial - monto recaudado en dolares </t>
  </si>
  <si>
    <t>Industrial - monto recaudado en dolares</t>
  </si>
  <si>
    <t>Fuentes de captación de agua de su municipio para servicio a la población</t>
  </si>
  <si>
    <t>Agua superficial - porcentaje</t>
  </si>
  <si>
    <t>Agua subterránea - porcentaje</t>
  </si>
  <si>
    <t>Agua desalinizada - porcentaje</t>
  </si>
  <si>
    <t>Otra fuente - porcentaje</t>
  </si>
  <si>
    <t>Hogares</t>
  </si>
  <si>
    <t>Servicio (comercio, oficinas, industria)</t>
  </si>
  <si>
    <t>Sector Oficial</t>
  </si>
  <si>
    <t xml:space="preserve">Uno - cinco cortes </t>
  </si>
  <si>
    <t xml:space="preserve">Seis - diez cortes </t>
  </si>
  <si>
    <t>Once - treinta cortes</t>
  </si>
  <si>
    <t>Presupuesto anual para campañas de ahorro de agua</t>
  </si>
  <si>
    <t>Registros de consumo total de agua potable</t>
  </si>
  <si>
    <t>Volumen de agua dulce para suministro de agua potable  (metros cúbicos)</t>
  </si>
  <si>
    <t>Administración del abastecimiento de agua potable</t>
  </si>
  <si>
    <t xml:space="preserve"> Administración Pública - horas día de suministro de agua potable</t>
  </si>
  <si>
    <t xml:space="preserve"> Administración Privada - horas día de suministro de agua potable</t>
  </si>
  <si>
    <t xml:space="preserve"> Administración Mixta - horas día de suministro de agua potable</t>
  </si>
  <si>
    <t xml:space="preserve"> Administración pública - horas día de suministro de agua potable</t>
  </si>
  <si>
    <t xml:space="preserve"> Administración privada - horas día de suministro de agua potable</t>
  </si>
  <si>
    <t xml:space="preserve"> Administración mixta - horas día de suministro de agua potable</t>
  </si>
  <si>
    <t>Tratamiento previo del agua que ingresa al municipio</t>
  </si>
  <si>
    <t>Sistema de micromedición aplicado al sistema distribución de agua potable del municipio</t>
  </si>
  <si>
    <t>¿En qué porcentaje de usuarios?</t>
  </si>
  <si>
    <t>Cantidad total de agua residual no tratada en metros cúbicos</t>
  </si>
  <si>
    <t>Registros de producción de lodos generados en el tratamiento de agua residual</t>
  </si>
  <si>
    <t>Registro de agua residual tratada</t>
  </si>
  <si>
    <t xml:space="preserve"> Tratamiento de agua residual</t>
  </si>
  <si>
    <t xml:space="preserve">Registro de disposición final de agua residual sin depurar </t>
  </si>
  <si>
    <t xml:space="preserve">Tipo de alcantarillado </t>
  </si>
  <si>
    <t>Registros relacionados con el sistema de alcantarillado</t>
  </si>
  <si>
    <t>Cantidad de agua residual descargada al sistema de alcantarillado (metros cúbicos)</t>
  </si>
  <si>
    <t>Material de construcción del sistema de distribución de agua potable</t>
  </si>
  <si>
    <t xml:space="preserve">Recursos fiscales generados </t>
  </si>
  <si>
    <t>Gasto Corriente en protección ambiental</t>
  </si>
  <si>
    <t>Gasto Capital en protección ambiental</t>
  </si>
  <si>
    <t>Gasto Inversión en protección ambiental</t>
  </si>
  <si>
    <t>Personal designado en su institución para trabajar en gestión ambiental</t>
  </si>
  <si>
    <t>Personal designado en la institución para trabajar en gestión ambiental</t>
  </si>
  <si>
    <t>Disponibilidad de una estructura organizacional  para protección ambiental</t>
  </si>
  <si>
    <t xml:space="preserve">Cantidad de basura tratada </t>
  </si>
  <si>
    <t xml:space="preserve">Cantidad de basura compostada </t>
  </si>
  <si>
    <t xml:space="preserve">Cantidad de basura producida </t>
  </si>
  <si>
    <t>Ingresos relacionados con la administración pública</t>
  </si>
  <si>
    <t xml:space="preserve">Ingresos relacionados con la administración pública destinados para protección ambiental </t>
  </si>
  <si>
    <t>Ingresos relacionados con la administración pública destinados para protección ambiental</t>
  </si>
  <si>
    <t>Total de residuos recolectados en toneladas</t>
  </si>
  <si>
    <t>Cantidad de basura producida</t>
  </si>
  <si>
    <t xml:space="preserve">Total Ingreso recibido </t>
  </si>
  <si>
    <t>Total de residuos recolectadosen toneladas</t>
  </si>
  <si>
    <t>Disposición de un sistema de gestión integral de residuos</t>
  </si>
  <si>
    <t>Sistema de gestión integral de residuos</t>
  </si>
  <si>
    <t>Parroquias urbanas</t>
  </si>
  <si>
    <t xml:space="preserve"> Parroquias rurales</t>
  </si>
  <si>
    <t>CONTENIDO INFORMACIÓN MUNICIPIOS 2011</t>
  </si>
  <si>
    <t>En su municipio se han dado cortes del servicio de agua potable</t>
  </si>
  <si>
    <t>Porcentaje que cubre el servicio de barrido -  parroquias urbanas</t>
  </si>
  <si>
    <t>Porcentaje que cubre el servicio de barrido - parroquias rurales</t>
  </si>
  <si>
    <t>Cantidad de basura compostada</t>
  </si>
  <si>
    <t>Tiempo completo</t>
  </si>
  <si>
    <t>Tiempo parcial</t>
  </si>
  <si>
    <t>Porcentaje que cubre el servicio de barrido - parroquias urbanas</t>
  </si>
  <si>
    <t>Presupuesto Anual para campañas de ahorro de agua</t>
  </si>
  <si>
    <t>Número De Trabajadores</t>
  </si>
  <si>
    <t>Mano De Obra Calificada</t>
  </si>
  <si>
    <t>Mano De Obra No Calificada</t>
  </si>
  <si>
    <t>Personal Remunerado Por Terceros</t>
  </si>
  <si>
    <t xml:space="preserve">TOTAL MUNICIPIOS </t>
  </si>
  <si>
    <t xml:space="preserve">Número de Municipios </t>
  </si>
  <si>
    <t>TOTAL MUNICIPIOS</t>
  </si>
  <si>
    <t xml:space="preserve">Relleno Sanitario </t>
  </si>
  <si>
    <t xml:space="preserve">NÚMERO </t>
  </si>
  <si>
    <t>ÁREA</t>
  </si>
  <si>
    <t>Área Total Relleno Sanitario</t>
  </si>
  <si>
    <t>Área Total Botaderos</t>
  </si>
  <si>
    <t xml:space="preserve">Botaderos </t>
  </si>
  <si>
    <t>En el 2011 su jurisdicción llevó algún registro sobre la cantidad de residuos peligrosos tratados</t>
  </si>
  <si>
    <t>Municipios (Hogares)</t>
  </si>
  <si>
    <t>Municipios (Servicio )</t>
  </si>
  <si>
    <t>Municipios (Sector Oficial)</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</si>
</sst>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numFmt numFmtId="165" formatCode="####.0"/>
    <numFmt numFmtId="166" formatCode="####.00"/>
    <numFmt numFmtId="167" formatCode="####.0000"/>
    <numFmt numFmtId="168" formatCode="####.000"/>
    <numFmt numFmtId="169" formatCode="_(* #,##0_);_(* \(#,##0\);_(* &quot;-&quot;??_);_(@_)"/>
    <numFmt numFmtId="170" formatCode="0.0%"/>
    <numFmt numFmtId="171" formatCode="###0.00"/>
    <numFmt numFmtId="172" formatCode="_(* #,##0.0_);_(* \(#,##0.0\);_(* &quot;-&quot;??_);_(@_)"/>
    <numFmt numFmtId="173" formatCode="_(* #,##0.000_);_(* \(#,##0.000\);_(* &quot;-&quot;??_);_(@_)"/>
    <numFmt numFmtId="174" formatCode="_(* #,##0.0000_);_(* \(#,##0.0000\);_(* &quot;-&quot;??_);_(@_)"/>
    <numFmt numFmtId="175" formatCode="###0.0"/>
    <numFmt numFmtId="176" formatCode="###0.000"/>
    <numFmt numFmtId="177" formatCode="0.0"/>
    <numFmt numFmtId="178" formatCode="####.000000"/>
    <numFmt numFmtId="179" formatCode="_(&quot;$&quot;* #,##0.00_);_(&quot;$&quot;* \(#,##0.00\);_(&quot;$&quot;* &quot;-&quot;??_);_(@_)"/>
    <numFmt numFmtId="180" formatCode="_(&quot;$&quot;* #,##0_);_(&quot;$&quot;* \(#,##0\);_(&quot;$&quot;* &quot;-&quot;_);_(@_)"/>
    <numFmt numFmtId="181" formatCode="_(* #,##0.00000_);_(* \(#,##0.00000\);_(* &quot;-&quot;??_);_(@_)"/>
  </numFmts>
  <fonts count="123">
    <font>
      <sz val="10"/>
      <name val="Arial"/>
      <family val="0"/>
    </font>
    <font>
      <sz val="11"/>
      <color indexed="8"/>
      <name val="Calibri"/>
      <family val="2"/>
    </font>
    <font>
      <sz val="10"/>
      <color indexed="8"/>
      <name val="Courier New"/>
      <family val="3"/>
    </font>
    <font>
      <b/>
      <sz val="9"/>
      <color indexed="8"/>
      <name val="Arial Bold"/>
      <family val="0"/>
    </font>
    <font>
      <sz val="9"/>
      <color indexed="8"/>
      <name val="Arial"/>
      <family val="2"/>
    </font>
    <font>
      <sz val="11"/>
      <color indexed="8"/>
      <name val="Arial"/>
      <family val="2"/>
    </font>
    <font>
      <sz val="12"/>
      <color indexed="8"/>
      <name val="Calibri"/>
      <family val="2"/>
    </font>
    <font>
      <b/>
      <sz val="11"/>
      <name val="Tahoma"/>
      <family val="2"/>
    </font>
    <font>
      <sz val="11"/>
      <name val="Tahoma"/>
      <family val="2"/>
    </font>
    <font>
      <b/>
      <sz val="12"/>
      <name val="Tahoma"/>
      <family val="2"/>
    </font>
    <font>
      <sz val="12"/>
      <name val="Tahoma"/>
      <family val="2"/>
    </font>
    <font>
      <b/>
      <sz val="11"/>
      <color indexed="8"/>
      <name val="Arial"/>
      <family val="2"/>
    </font>
    <font>
      <sz val="11"/>
      <name val="Arial"/>
      <family val="2"/>
    </font>
    <font>
      <sz val="9"/>
      <name val="Arial"/>
      <family val="2"/>
    </font>
    <font>
      <b/>
      <sz val="11"/>
      <name val="Arial"/>
      <family val="2"/>
    </font>
    <font>
      <sz val="12"/>
      <color indexed="8"/>
      <name val="Arial"/>
      <family val="2"/>
    </font>
    <font>
      <sz val="12"/>
      <name val="Arial"/>
      <family val="2"/>
    </font>
    <font>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5"/>
      <color indexed="12"/>
      <name val="Arial"/>
      <family val="2"/>
    </font>
    <font>
      <u val="single"/>
      <sz val="8.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56"/>
      <name val="Calibri"/>
      <family val="2"/>
    </font>
    <font>
      <b/>
      <i/>
      <sz val="11"/>
      <color indexed="18"/>
      <name val="Arial"/>
      <family val="2"/>
    </font>
    <font>
      <sz val="11"/>
      <color indexed="9"/>
      <name val="Arial"/>
      <family val="2"/>
    </font>
    <font>
      <b/>
      <i/>
      <sz val="12"/>
      <color indexed="56"/>
      <name val="Calibri"/>
      <family val="2"/>
    </font>
    <font>
      <b/>
      <i/>
      <sz val="9"/>
      <color indexed="9"/>
      <name val="Arial"/>
      <family val="2"/>
    </font>
    <font>
      <b/>
      <i/>
      <sz val="11"/>
      <color indexed="9"/>
      <name val="Arial"/>
      <family val="2"/>
    </font>
    <font>
      <b/>
      <i/>
      <sz val="11"/>
      <color indexed="62"/>
      <name val="Arial"/>
      <family val="2"/>
    </font>
    <font>
      <b/>
      <sz val="12"/>
      <color indexed="8"/>
      <name val="Calibri"/>
      <family val="2"/>
    </font>
    <font>
      <b/>
      <sz val="9"/>
      <color indexed="9"/>
      <name val="Arial"/>
      <family val="2"/>
    </font>
    <font>
      <b/>
      <sz val="12"/>
      <color indexed="62"/>
      <name val="Arial"/>
      <family val="2"/>
    </font>
    <font>
      <b/>
      <sz val="11"/>
      <color indexed="56"/>
      <name val="Arial"/>
      <family val="2"/>
    </font>
    <font>
      <b/>
      <sz val="11"/>
      <color indexed="62"/>
      <name val="Arial"/>
      <family val="2"/>
    </font>
    <font>
      <b/>
      <sz val="11"/>
      <color indexed="9"/>
      <name val="Arial"/>
      <family val="2"/>
    </font>
    <font>
      <sz val="12"/>
      <color indexed="9"/>
      <name val="Arial"/>
      <family val="2"/>
    </font>
    <font>
      <b/>
      <sz val="12"/>
      <color indexed="9"/>
      <name val="Arial"/>
      <family val="2"/>
    </font>
    <font>
      <sz val="11"/>
      <color indexed="62"/>
      <name val="Arial"/>
      <family val="2"/>
    </font>
    <font>
      <b/>
      <sz val="12"/>
      <color indexed="18"/>
      <name val="Arial"/>
      <family val="2"/>
    </font>
    <font>
      <b/>
      <sz val="11"/>
      <color indexed="18"/>
      <name val="Arial"/>
      <family val="2"/>
    </font>
    <font>
      <b/>
      <sz val="17"/>
      <color indexed="18"/>
      <name val="Calibri"/>
      <family val="2"/>
    </font>
    <font>
      <sz val="11"/>
      <color indexed="18"/>
      <name val="Arial"/>
      <family val="2"/>
    </font>
    <font>
      <b/>
      <sz val="12"/>
      <color indexed="18"/>
      <name val="Calibri"/>
      <family val="2"/>
    </font>
    <font>
      <i/>
      <sz val="11"/>
      <color indexed="62"/>
      <name val="Arial"/>
      <family val="2"/>
    </font>
    <font>
      <b/>
      <sz val="18"/>
      <color indexed="9"/>
      <name val="Arial"/>
      <family val="2"/>
    </font>
    <font>
      <b/>
      <i/>
      <sz val="12"/>
      <color indexed="9"/>
      <name val="Arial"/>
      <family val="2"/>
    </font>
    <font>
      <sz val="10"/>
      <color indexed="8"/>
      <name val="Calibri"/>
      <family val="0"/>
    </font>
    <font>
      <sz val="14"/>
      <color indexed="8"/>
      <name val="Calibri"/>
      <family val="0"/>
    </font>
    <font>
      <sz val="7.75"/>
      <color indexed="8"/>
      <name val="Calibri"/>
      <family val="0"/>
    </font>
    <font>
      <sz val="14"/>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5"/>
      <color theme="10"/>
      <name val="Arial"/>
      <family val="2"/>
    </font>
    <font>
      <u val="single"/>
      <sz val="8.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3"/>
      <name val="Calibri"/>
      <family val="2"/>
    </font>
    <font>
      <b/>
      <i/>
      <sz val="11"/>
      <color theme="3" tint="-0.24997000396251678"/>
      <name val="Arial"/>
      <family val="2"/>
    </font>
    <font>
      <sz val="11"/>
      <color theme="0"/>
      <name val="Arial"/>
      <family val="2"/>
    </font>
    <font>
      <b/>
      <i/>
      <sz val="12"/>
      <color theme="3"/>
      <name val="Calibri"/>
      <family val="2"/>
    </font>
    <font>
      <b/>
      <i/>
      <sz val="9"/>
      <color theme="0"/>
      <name val="Arial"/>
      <family val="2"/>
    </font>
    <font>
      <b/>
      <i/>
      <sz val="11"/>
      <color theme="0"/>
      <name val="Arial"/>
      <family val="2"/>
    </font>
    <font>
      <sz val="12"/>
      <color rgb="FF000000"/>
      <name val="Calibri"/>
      <family val="2"/>
    </font>
    <font>
      <sz val="11"/>
      <color rgb="FF000000"/>
      <name val="Arial"/>
      <family val="2"/>
    </font>
    <font>
      <b/>
      <i/>
      <sz val="11"/>
      <color rgb="FF17375D"/>
      <name val="Arial"/>
      <family val="2"/>
    </font>
    <font>
      <sz val="11"/>
      <color rgb="FF000000"/>
      <name val="Calibri"/>
      <family val="2"/>
    </font>
    <font>
      <b/>
      <i/>
      <sz val="9"/>
      <color rgb="FFFFFFFF"/>
      <name val="Arial"/>
      <family val="2"/>
    </font>
    <font>
      <sz val="9"/>
      <color rgb="FF000000"/>
      <name val="Arial"/>
      <family val="2"/>
    </font>
    <font>
      <b/>
      <sz val="12"/>
      <color rgb="FF000000"/>
      <name val="Calibri"/>
      <family val="2"/>
    </font>
    <font>
      <b/>
      <i/>
      <sz val="11"/>
      <color rgb="FFFFFFFF"/>
      <name val="Arial"/>
      <family val="2"/>
    </font>
    <font>
      <b/>
      <i/>
      <sz val="12"/>
      <color rgb="FF1F497D"/>
      <name val="Calibri"/>
      <family val="2"/>
    </font>
    <font>
      <b/>
      <sz val="9"/>
      <color theme="0"/>
      <name val="Arial"/>
      <family val="2"/>
    </font>
    <font>
      <sz val="11"/>
      <color theme="1"/>
      <name val="Arial"/>
      <family val="2"/>
    </font>
    <font>
      <b/>
      <sz val="11"/>
      <color rgb="FF000000"/>
      <name val="Arial"/>
      <family val="2"/>
    </font>
    <font>
      <sz val="12"/>
      <color rgb="FF000000"/>
      <name val="Arial"/>
      <family val="2"/>
    </font>
    <font>
      <b/>
      <sz val="12"/>
      <color rgb="FF17375D"/>
      <name val="Arial"/>
      <family val="2"/>
    </font>
    <font>
      <b/>
      <sz val="11"/>
      <color rgb="FF1F497D"/>
      <name val="Arial"/>
      <family val="2"/>
    </font>
    <font>
      <b/>
      <sz val="11"/>
      <color rgb="FF17375D"/>
      <name val="Arial"/>
      <family val="2"/>
    </font>
    <font>
      <b/>
      <sz val="11"/>
      <color theme="0"/>
      <name val="Arial"/>
      <family val="2"/>
    </font>
    <font>
      <sz val="12"/>
      <color theme="1"/>
      <name val="Arial"/>
      <family val="2"/>
    </font>
    <font>
      <sz val="12"/>
      <color theme="0"/>
      <name val="Arial"/>
      <family val="2"/>
    </font>
    <font>
      <b/>
      <sz val="11"/>
      <color theme="3"/>
      <name val="Arial"/>
      <family val="2"/>
    </font>
    <font>
      <b/>
      <sz val="12"/>
      <color rgb="FFFFFFFF"/>
      <name val="Arial"/>
      <family val="2"/>
    </font>
    <font>
      <sz val="12"/>
      <color theme="1"/>
      <name val="Calibri"/>
      <family val="2"/>
    </font>
    <font>
      <sz val="11"/>
      <color theme="4" tint="-0.24997000396251678"/>
      <name val="Arial"/>
      <family val="2"/>
    </font>
    <font>
      <b/>
      <sz val="12"/>
      <color theme="0"/>
      <name val="Arial"/>
      <family val="2"/>
    </font>
    <font>
      <b/>
      <sz val="12"/>
      <color theme="3" tint="-0.24997000396251678"/>
      <name val="Arial"/>
      <family val="2"/>
    </font>
    <font>
      <b/>
      <sz val="11"/>
      <color theme="3" tint="-0.24997000396251678"/>
      <name val="Arial"/>
      <family val="2"/>
    </font>
    <font>
      <b/>
      <sz val="11"/>
      <color rgb="FFFFFFFF"/>
      <name val="Arial"/>
      <family val="2"/>
    </font>
    <font>
      <b/>
      <sz val="17"/>
      <color theme="3" tint="-0.24997000396251678"/>
      <name val="Calibri"/>
      <family val="2"/>
    </font>
    <font>
      <sz val="11"/>
      <color theme="3" tint="-0.24997000396251678"/>
      <name val="Arial"/>
      <family val="2"/>
    </font>
    <font>
      <b/>
      <sz val="12"/>
      <color theme="3" tint="-0.24997000396251678"/>
      <name val="Calibri"/>
      <family val="2"/>
    </font>
    <font>
      <i/>
      <sz val="11"/>
      <color rgb="FF17375D"/>
      <name val="Arial"/>
      <family val="2"/>
    </font>
    <font>
      <b/>
      <sz val="18"/>
      <color theme="0"/>
      <name val="Arial"/>
      <family val="2"/>
    </font>
    <font>
      <b/>
      <i/>
      <sz val="12"/>
      <color theme="0"/>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4999699890613556"/>
        <bgColor indexed="64"/>
      </patternFill>
    </fill>
    <fill>
      <patternFill patternType="solid">
        <fgColor rgb="FFFFFFFF"/>
        <bgColor indexed="64"/>
      </patternFill>
    </fill>
    <fill>
      <patternFill patternType="solid">
        <fgColor rgb="FF0F253F"/>
        <bgColor indexed="64"/>
      </patternFill>
    </fill>
    <fill>
      <patternFill patternType="solid">
        <fgColor rgb="FFFFFF00"/>
        <bgColor indexed="64"/>
      </patternFill>
    </fill>
    <fill>
      <patternFill patternType="solid">
        <fgColor rgb="FF00B0F0"/>
        <bgColor indexed="64"/>
      </patternFill>
    </fill>
    <fill>
      <patternFill patternType="solid">
        <fgColor rgb="FF66FF66"/>
        <bgColor indexed="64"/>
      </patternFill>
    </fill>
    <fill>
      <patternFill patternType="solid">
        <fgColor rgb="FFFF0000"/>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24997000396251678"/>
        <bgColor indexed="64"/>
      </patternFill>
    </fill>
    <fill>
      <patternFill patternType="solid">
        <fgColor rgb="FF00B05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right style="medium">
        <color indexed="8"/>
      </right>
      <top style="medium">
        <color indexed="8"/>
      </top>
      <bottom/>
    </border>
    <border>
      <left style="medium">
        <color indexed="8"/>
      </left>
      <right style="thin">
        <color indexed="8"/>
      </right>
      <top style="medium">
        <color indexed="8"/>
      </top>
      <bottom/>
    </border>
    <border>
      <left style="thin">
        <color indexed="8"/>
      </left>
      <right style="thin">
        <color indexed="8"/>
      </right>
      <top style="medium">
        <color indexed="8"/>
      </top>
      <bottom/>
    </border>
    <border>
      <left style="thin">
        <color indexed="8"/>
      </left>
      <right style="medium">
        <color indexed="8"/>
      </right>
      <top style="medium">
        <color indexed="8"/>
      </top>
      <bottom/>
    </border>
    <border>
      <left/>
      <right style="medium">
        <color indexed="8"/>
      </right>
      <top/>
      <bottom/>
    </border>
    <border>
      <left style="medium">
        <color indexed="8"/>
      </left>
      <right style="thin">
        <color indexed="8"/>
      </right>
      <top/>
      <bottom/>
    </border>
    <border>
      <left style="thin">
        <color indexed="8"/>
      </left>
      <right style="thin">
        <color indexed="8"/>
      </right>
      <top/>
      <bottom/>
    </border>
    <border>
      <left style="thin">
        <color indexed="8"/>
      </left>
      <right style="medium">
        <color indexed="8"/>
      </right>
      <top/>
      <bottom/>
    </border>
    <border>
      <left/>
      <right style="medium">
        <color indexed="8"/>
      </right>
      <top/>
      <bottom style="medium">
        <color indexed="8"/>
      </bottom>
    </border>
    <border>
      <left style="medium">
        <color indexed="8"/>
      </left>
      <right style="thin">
        <color indexed="8"/>
      </right>
      <top/>
      <bottom style="medium">
        <color indexed="8"/>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right style="thin"/>
      <top style="thin"/>
      <bottom style="thin"/>
    </border>
    <border>
      <left style="thin"/>
      <right/>
      <top style="thin"/>
      <bottom style="thin"/>
    </border>
    <border>
      <left style="thin"/>
      <right style="thin"/>
      <top/>
      <bottom style="thin"/>
    </border>
    <border>
      <left/>
      <right style="thin"/>
      <top/>
      <bottom style="thin"/>
    </border>
    <border>
      <left/>
      <right style="thin"/>
      <top style="thin"/>
      <bottom style="thin"/>
    </border>
    <border>
      <left/>
      <right/>
      <top style="thin">
        <color theme="4"/>
      </top>
      <bottom style="thin">
        <color theme="4"/>
      </bottom>
    </border>
    <border>
      <left/>
      <right style="thin"/>
      <top/>
      <bottom/>
    </border>
    <border>
      <left style="thin"/>
      <right style="thin"/>
      <top style="thin"/>
      <bottom/>
    </border>
    <border>
      <left/>
      <right/>
      <top style="thin">
        <color theme="4"/>
      </top>
      <bottom>
        <color indexed="63"/>
      </bottom>
    </border>
    <border>
      <left/>
      <right/>
      <top>
        <color indexed="63"/>
      </top>
      <bottom style="thin">
        <color theme="4"/>
      </bottom>
    </border>
    <border>
      <left/>
      <right/>
      <top style="thin"/>
      <bottom style="thin"/>
    </border>
    <border>
      <left style="thin"/>
      <right/>
      <top/>
      <bottom style="thin"/>
    </border>
    <border>
      <left/>
      <right/>
      <top/>
      <bottom style="thin"/>
    </border>
    <border>
      <left/>
      <right style="thin"/>
      <top style="thin"/>
      <bottom/>
    </border>
    <border>
      <left style="thin"/>
      <right style="thin"/>
      <top/>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top style="medium">
        <color indexed="8"/>
      </top>
      <bottom style="thin">
        <color indexed="8"/>
      </bottom>
    </border>
    <border>
      <left/>
      <right style="thin">
        <color indexed="8"/>
      </right>
      <top style="medium">
        <color indexed="8"/>
      </top>
      <bottom style="thin">
        <color indexed="8"/>
      </bottom>
    </border>
    <border>
      <left/>
      <right style="medium">
        <color indexed="8"/>
      </right>
      <top style="medium">
        <color indexed="8"/>
      </top>
      <bottom style="thin">
        <color indexed="8"/>
      </bottom>
    </border>
    <border>
      <left style="medium">
        <color indexed="8"/>
      </left>
      <right/>
      <top style="medium">
        <color indexed="8"/>
      </top>
      <bottom style="medium">
        <color indexed="8"/>
      </bottom>
    </border>
    <border>
      <left style="medium">
        <color indexed="8"/>
      </left>
      <right/>
      <top/>
      <bottom/>
    </border>
    <border>
      <left style="medium">
        <color indexed="8"/>
      </left>
      <right/>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right style="medium">
        <color indexed="8"/>
      </right>
      <top style="thin">
        <color indexed="8"/>
      </top>
      <bottom style="thin">
        <color indexed="8"/>
      </bottom>
    </border>
    <border>
      <left style="medium">
        <color indexed="8"/>
      </left>
      <right/>
      <top style="medium">
        <color indexed="8"/>
      </top>
      <bottom style="thin">
        <color indexed="8"/>
      </bottom>
    </border>
    <border>
      <left style="thin">
        <color indexed="8"/>
      </left>
      <right/>
      <top style="medium">
        <color indexed="8"/>
      </top>
      <bottom style="thin">
        <color indexed="8"/>
      </bottom>
    </border>
    <border>
      <left style="thin"/>
      <right/>
      <top style="thin"/>
      <bottom/>
    </border>
    <border>
      <left/>
      <right/>
      <top style="thin"/>
      <bottom/>
    </border>
    <border>
      <left style="thin"/>
      <right style="thin"/>
      <top/>
      <bottom style="thin">
        <color rgb="FF000000"/>
      </bottom>
    </border>
    <border>
      <left style="thin"/>
      <right/>
      <top/>
      <bottom/>
    </border>
    <border>
      <left/>
      <right/>
      <top/>
      <bottom style="thin">
        <color rgb="FF000000"/>
      </bottom>
    </border>
    <border>
      <left/>
      <right style="thin"/>
      <top/>
      <bottom style="thin">
        <color rgb="FF000000"/>
      </bottom>
    </border>
    <border>
      <left/>
      <right style="thin"/>
      <top style="thin">
        <color rgb="FF000000"/>
      </top>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1" fillId="29" borderId="1"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1" borderId="0" applyNumberFormat="0" applyBorder="0" applyAlignment="0" applyProtection="0"/>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0" fontId="76" fillId="21" borderId="5"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70" fillId="0" borderId="8" applyNumberFormat="0" applyFill="0" applyAlignment="0" applyProtection="0"/>
    <xf numFmtId="0" fontId="82" fillId="0" borderId="9" applyNumberFormat="0" applyFill="0" applyAlignment="0" applyProtection="0"/>
  </cellStyleXfs>
  <cellXfs count="698">
    <xf numFmtId="0" fontId="0" fillId="0" borderId="0" xfId="0" applyAlignment="1">
      <alignment/>
    </xf>
    <xf numFmtId="0" fontId="2" fillId="0" borderId="0" xfId="0" applyFont="1" applyBorder="1" applyAlignment="1">
      <alignment/>
    </xf>
    <xf numFmtId="0" fontId="0" fillId="0" borderId="0" xfId="0" applyFont="1" applyBorder="1" applyAlignment="1">
      <alignment horizontal="center" vertical="center"/>
    </xf>
    <xf numFmtId="0" fontId="4" fillId="0" borderId="10" xfId="0" applyFont="1" applyBorder="1" applyAlignment="1">
      <alignment horizontal="center" wrapText="1"/>
    </xf>
    <xf numFmtId="0" fontId="4" fillId="0" borderId="11"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left" vertical="top" wrapText="1"/>
    </xf>
    <xf numFmtId="164" fontId="4" fillId="0" borderId="14" xfId="0" applyNumberFormat="1" applyFont="1" applyBorder="1" applyAlignment="1">
      <alignment horizontal="right" vertical="top"/>
    </xf>
    <xf numFmtId="165" fontId="4" fillId="0" borderId="15" xfId="0" applyNumberFormat="1" applyFont="1" applyBorder="1" applyAlignment="1">
      <alignment horizontal="right" vertical="top"/>
    </xf>
    <xf numFmtId="164" fontId="4" fillId="0" borderId="15" xfId="0" applyNumberFormat="1" applyFont="1" applyBorder="1" applyAlignment="1">
      <alignment horizontal="right" vertical="top"/>
    </xf>
    <xf numFmtId="165" fontId="4" fillId="0" borderId="16" xfId="0" applyNumberFormat="1" applyFont="1" applyBorder="1" applyAlignment="1">
      <alignment horizontal="right" vertical="top"/>
    </xf>
    <xf numFmtId="0" fontId="4" fillId="0" borderId="17" xfId="0" applyFont="1" applyBorder="1" applyAlignment="1">
      <alignment horizontal="left" vertical="top" wrapText="1"/>
    </xf>
    <xf numFmtId="164" fontId="4" fillId="0" borderId="18" xfId="0" applyNumberFormat="1" applyFont="1" applyBorder="1" applyAlignment="1">
      <alignment horizontal="right" vertical="top"/>
    </xf>
    <xf numFmtId="165" fontId="4" fillId="0" borderId="19" xfId="0" applyNumberFormat="1" applyFont="1" applyBorder="1" applyAlignment="1">
      <alignment horizontal="right" vertical="top"/>
    </xf>
    <xf numFmtId="164" fontId="4" fillId="0" borderId="19" xfId="0" applyNumberFormat="1" applyFont="1" applyBorder="1" applyAlignment="1">
      <alignment horizontal="right" vertical="top"/>
    </xf>
    <xf numFmtId="165" fontId="4" fillId="0" borderId="20" xfId="0" applyNumberFormat="1" applyFont="1" applyBorder="1" applyAlignment="1">
      <alignment horizontal="right" vertical="top"/>
    </xf>
    <xf numFmtId="0" fontId="4" fillId="0" borderId="21" xfId="0" applyFont="1" applyBorder="1" applyAlignment="1">
      <alignment horizontal="left" vertical="top" wrapText="1"/>
    </xf>
    <xf numFmtId="164" fontId="4" fillId="0" borderId="22" xfId="0" applyNumberFormat="1" applyFont="1" applyBorder="1" applyAlignment="1">
      <alignment horizontal="right" vertical="top"/>
    </xf>
    <xf numFmtId="165" fontId="4" fillId="0" borderId="23" xfId="0" applyNumberFormat="1" applyFont="1" applyBorder="1" applyAlignment="1">
      <alignment horizontal="right" vertical="top"/>
    </xf>
    <xf numFmtId="164" fontId="4" fillId="0" borderId="23" xfId="0" applyNumberFormat="1" applyFont="1" applyBorder="1" applyAlignment="1">
      <alignment horizontal="right" vertical="top"/>
    </xf>
    <xf numFmtId="165" fontId="4" fillId="0" borderId="24" xfId="0" applyNumberFormat="1" applyFont="1" applyBorder="1" applyAlignment="1">
      <alignment horizontal="right" vertical="top"/>
    </xf>
    <xf numFmtId="0" fontId="4" fillId="0" borderId="25" xfId="0" applyFont="1" applyBorder="1" applyAlignment="1">
      <alignment horizontal="center" wrapText="1"/>
    </xf>
    <xf numFmtId="0" fontId="4" fillId="0" borderId="26" xfId="0" applyFont="1" applyBorder="1" applyAlignment="1">
      <alignment horizontal="center" wrapText="1"/>
    </xf>
    <xf numFmtId="0" fontId="4" fillId="0" borderId="19" xfId="0" applyFont="1" applyBorder="1" applyAlignment="1">
      <alignment horizontal="right" vertical="top" wrapText="1"/>
    </xf>
    <xf numFmtId="0" fontId="4" fillId="0" borderId="27" xfId="0" applyFont="1" applyBorder="1" applyAlignment="1">
      <alignment horizontal="center" wrapText="1"/>
    </xf>
    <xf numFmtId="166" fontId="4" fillId="0" borderId="16" xfId="0" applyNumberFormat="1" applyFont="1" applyBorder="1" applyAlignment="1">
      <alignment horizontal="right" vertical="top"/>
    </xf>
    <xf numFmtId="166" fontId="4" fillId="0" borderId="20" xfId="0" applyNumberFormat="1" applyFont="1" applyBorder="1" applyAlignment="1">
      <alignment horizontal="right" vertical="top"/>
    </xf>
    <xf numFmtId="0" fontId="4" fillId="0" borderId="20" xfId="0" applyFont="1" applyBorder="1" applyAlignment="1">
      <alignment horizontal="right" vertical="top" wrapText="1"/>
    </xf>
    <xf numFmtId="166" fontId="4" fillId="0" borderId="24" xfId="0" applyNumberFormat="1" applyFont="1" applyBorder="1" applyAlignment="1">
      <alignment horizontal="right" vertical="top"/>
    </xf>
    <xf numFmtId="164" fontId="4" fillId="0" borderId="16" xfId="0" applyNumberFormat="1" applyFont="1" applyBorder="1" applyAlignment="1">
      <alignment horizontal="right" vertical="top"/>
    </xf>
    <xf numFmtId="164" fontId="4" fillId="0" borderId="20" xfId="0" applyNumberFormat="1" applyFont="1" applyBorder="1" applyAlignment="1">
      <alignment horizontal="right" vertical="top"/>
    </xf>
    <xf numFmtId="164" fontId="4" fillId="0" borderId="24" xfId="0" applyNumberFormat="1" applyFont="1" applyBorder="1" applyAlignment="1">
      <alignment horizontal="right" vertical="top"/>
    </xf>
    <xf numFmtId="166" fontId="4" fillId="0" borderId="15" xfId="0" applyNumberFormat="1" applyFont="1" applyBorder="1" applyAlignment="1">
      <alignment horizontal="right" vertical="top"/>
    </xf>
    <xf numFmtId="166" fontId="4" fillId="0" borderId="19" xfId="0" applyNumberFormat="1" applyFont="1" applyBorder="1" applyAlignment="1">
      <alignment horizontal="right" vertical="top"/>
    </xf>
    <xf numFmtId="166" fontId="4" fillId="0" borderId="23" xfId="0" applyNumberFormat="1" applyFont="1" applyBorder="1" applyAlignment="1">
      <alignment horizontal="right" vertical="top"/>
    </xf>
    <xf numFmtId="167" fontId="4" fillId="0" borderId="15" xfId="0" applyNumberFormat="1" applyFont="1" applyBorder="1" applyAlignment="1">
      <alignment horizontal="right" vertical="top"/>
    </xf>
    <xf numFmtId="168" fontId="4" fillId="0" borderId="15" xfId="0" applyNumberFormat="1" applyFont="1" applyBorder="1" applyAlignment="1">
      <alignment horizontal="right" vertical="top"/>
    </xf>
    <xf numFmtId="167" fontId="4" fillId="0" borderId="19" xfId="0" applyNumberFormat="1" applyFont="1" applyBorder="1" applyAlignment="1">
      <alignment horizontal="right" vertical="top"/>
    </xf>
    <xf numFmtId="168" fontId="4" fillId="0" borderId="19" xfId="0" applyNumberFormat="1" applyFont="1" applyBorder="1" applyAlignment="1">
      <alignment horizontal="right" vertical="top"/>
    </xf>
    <xf numFmtId="167" fontId="4" fillId="0" borderId="23" xfId="0" applyNumberFormat="1" applyFont="1" applyBorder="1" applyAlignment="1">
      <alignment horizontal="right" vertical="top"/>
    </xf>
    <xf numFmtId="168" fontId="4" fillId="0" borderId="23" xfId="0" applyNumberFormat="1" applyFont="1" applyBorder="1" applyAlignment="1">
      <alignment horizontal="right" vertical="top"/>
    </xf>
    <xf numFmtId="0" fontId="4" fillId="0" borderId="0" xfId="0" applyFont="1" applyBorder="1" applyAlignment="1">
      <alignment horizontal="left" vertical="top" wrapText="1"/>
    </xf>
    <xf numFmtId="164" fontId="4" fillId="0" borderId="0" xfId="0" applyNumberFormat="1" applyFont="1" applyBorder="1" applyAlignment="1">
      <alignment horizontal="right" vertical="top"/>
    </xf>
    <xf numFmtId="165" fontId="4" fillId="0" borderId="0" xfId="0" applyNumberFormat="1" applyFont="1" applyBorder="1" applyAlignment="1">
      <alignment horizontal="right" vertical="top"/>
    </xf>
    <xf numFmtId="167" fontId="4" fillId="0" borderId="14" xfId="0" applyNumberFormat="1" applyFont="1" applyBorder="1" applyAlignment="1">
      <alignment horizontal="right" vertical="top"/>
    </xf>
    <xf numFmtId="167" fontId="4" fillId="0" borderId="16" xfId="0" applyNumberFormat="1" applyFont="1" applyBorder="1" applyAlignment="1">
      <alignment horizontal="right" vertical="top"/>
    </xf>
    <xf numFmtId="167" fontId="4" fillId="0" borderId="18" xfId="0" applyNumberFormat="1" applyFont="1" applyBorder="1" applyAlignment="1">
      <alignment horizontal="right" vertical="top"/>
    </xf>
    <xf numFmtId="167" fontId="4" fillId="0" borderId="20" xfId="0" applyNumberFormat="1" applyFont="1" applyBorder="1" applyAlignment="1">
      <alignment horizontal="right" vertical="top"/>
    </xf>
    <xf numFmtId="167" fontId="4" fillId="0" borderId="22" xfId="0" applyNumberFormat="1" applyFont="1" applyBorder="1" applyAlignment="1">
      <alignment horizontal="right" vertical="top"/>
    </xf>
    <xf numFmtId="167" fontId="4" fillId="0" borderId="24" xfId="0" applyNumberFormat="1" applyFont="1" applyBorder="1" applyAlignment="1">
      <alignment horizontal="right" vertical="top"/>
    </xf>
    <xf numFmtId="0" fontId="83" fillId="33" borderId="0" xfId="55" applyFont="1" applyFill="1">
      <alignment/>
      <protection/>
    </xf>
    <xf numFmtId="0" fontId="64" fillId="33" borderId="0" xfId="55" applyFill="1">
      <alignment/>
      <protection/>
    </xf>
    <xf numFmtId="0" fontId="84" fillId="33" borderId="0" xfId="55" applyFont="1" applyFill="1">
      <alignment/>
      <protection/>
    </xf>
    <xf numFmtId="0" fontId="85" fillId="33" borderId="0" xfId="55" applyFont="1" applyFill="1" applyAlignment="1">
      <alignment/>
      <protection/>
    </xf>
    <xf numFmtId="0" fontId="85" fillId="33" borderId="0" xfId="55" applyFont="1" applyFill="1" applyAlignment="1">
      <alignment horizontal="center"/>
      <protection/>
    </xf>
    <xf numFmtId="0" fontId="6" fillId="33" borderId="0" xfId="55" applyFont="1" applyFill="1" applyAlignment="1">
      <alignment horizontal="left" readingOrder="1"/>
      <protection/>
    </xf>
    <xf numFmtId="0" fontId="86" fillId="33" borderId="0" xfId="55" applyFont="1" applyFill="1">
      <alignment/>
      <protection/>
    </xf>
    <xf numFmtId="0" fontId="87" fillId="33" borderId="0" xfId="55" applyFont="1" applyFill="1" applyBorder="1" applyAlignment="1">
      <alignment wrapText="1"/>
      <protection/>
    </xf>
    <xf numFmtId="0" fontId="87" fillId="33" borderId="0" xfId="55" applyFont="1" applyFill="1" applyBorder="1" applyAlignment="1">
      <alignment horizontal="center" wrapText="1"/>
      <protection/>
    </xf>
    <xf numFmtId="0" fontId="88" fillId="34" borderId="28" xfId="55" applyFont="1" applyFill="1" applyBorder="1" applyAlignment="1">
      <alignment horizontal="left" vertical="center" wrapText="1"/>
      <protection/>
    </xf>
    <xf numFmtId="164" fontId="4" fillId="33" borderId="0" xfId="55" applyNumberFormat="1" applyFont="1" applyFill="1" applyBorder="1" applyAlignment="1">
      <alignment horizontal="right" vertical="top"/>
      <protection/>
    </xf>
    <xf numFmtId="0" fontId="89" fillId="33" borderId="0" xfId="55" applyFont="1" applyFill="1" applyAlignment="1">
      <alignment horizontal="left" readingOrder="1"/>
      <protection/>
    </xf>
    <xf numFmtId="0" fontId="88" fillId="34" borderId="29" xfId="55" applyFont="1" applyFill="1" applyBorder="1" applyAlignment="1">
      <alignment vertical="center" wrapText="1"/>
      <protection/>
    </xf>
    <xf numFmtId="0" fontId="64" fillId="33" borderId="0" xfId="55" applyFill="1" applyBorder="1">
      <alignment/>
      <protection/>
    </xf>
    <xf numFmtId="0" fontId="88" fillId="34" borderId="28" xfId="55" applyFont="1" applyFill="1" applyBorder="1" applyAlignment="1">
      <alignment vertical="center" wrapText="1"/>
      <protection/>
    </xf>
    <xf numFmtId="0" fontId="64" fillId="0" borderId="0" xfId="55">
      <alignment/>
      <protection/>
    </xf>
    <xf numFmtId="0" fontId="64" fillId="0" borderId="0" xfId="55" applyFill="1">
      <alignment/>
      <protection/>
    </xf>
    <xf numFmtId="0" fontId="64" fillId="0" borderId="0" xfId="55" applyFill="1" applyBorder="1">
      <alignment/>
      <protection/>
    </xf>
    <xf numFmtId="170" fontId="5" fillId="33" borderId="0" xfId="68" applyNumberFormat="1" applyFont="1" applyFill="1" applyBorder="1" applyAlignment="1">
      <alignment horizontal="right" vertical="top"/>
    </xf>
    <xf numFmtId="9" fontId="5" fillId="33" borderId="0" xfId="68" applyNumberFormat="1" applyFont="1" applyFill="1" applyBorder="1" applyAlignment="1">
      <alignment horizontal="right" vertical="top"/>
    </xf>
    <xf numFmtId="164" fontId="90" fillId="0" borderId="0" xfId="0" applyNumberFormat="1" applyFont="1" applyAlignment="1">
      <alignment horizontal="center" vertical="center"/>
    </xf>
    <xf numFmtId="170" fontId="5" fillId="33" borderId="28" xfId="68" applyNumberFormat="1" applyFont="1" applyFill="1" applyBorder="1" applyAlignment="1">
      <alignment horizontal="center" vertical="center"/>
    </xf>
    <xf numFmtId="9" fontId="5" fillId="33" borderId="28" xfId="68" applyNumberFormat="1" applyFont="1" applyFill="1" applyBorder="1" applyAlignment="1">
      <alignment horizontal="center" vertical="center"/>
    </xf>
    <xf numFmtId="1" fontId="5" fillId="33" borderId="28" xfId="68" applyNumberFormat="1" applyFont="1" applyFill="1" applyBorder="1" applyAlignment="1">
      <alignment horizontal="center" vertical="center"/>
    </xf>
    <xf numFmtId="0" fontId="91" fillId="35" borderId="0" xfId="0" applyFont="1" applyFill="1" applyAlignment="1">
      <alignment/>
    </xf>
    <xf numFmtId="0" fontId="92" fillId="35" borderId="0" xfId="0" applyFont="1" applyFill="1" applyAlignment="1">
      <alignment/>
    </xf>
    <xf numFmtId="0" fontId="93" fillId="35" borderId="0" xfId="0" applyFont="1" applyFill="1" applyAlignment="1">
      <alignment wrapText="1"/>
    </xf>
    <xf numFmtId="164" fontId="94" fillId="35" borderId="0" xfId="0" applyNumberFormat="1" applyFont="1" applyFill="1" applyAlignment="1">
      <alignment horizontal="right" vertical="top"/>
    </xf>
    <xf numFmtId="0" fontId="95" fillId="35" borderId="0" xfId="0" applyFont="1" applyFill="1" applyAlignment="1">
      <alignment horizontal="left" readingOrder="1"/>
    </xf>
    <xf numFmtId="0" fontId="96" fillId="36" borderId="30" xfId="0" applyFont="1" applyFill="1" applyBorder="1" applyAlignment="1">
      <alignment horizontal="center" vertical="center" wrapText="1"/>
    </xf>
    <xf numFmtId="0" fontId="97" fillId="35" borderId="0" xfId="0" applyFont="1" applyFill="1" applyAlignment="1">
      <alignment/>
    </xf>
    <xf numFmtId="0" fontId="96" fillId="36" borderId="31" xfId="0" applyFont="1" applyFill="1" applyBorder="1" applyAlignment="1">
      <alignment horizontal="center" vertical="center" wrapText="1"/>
    </xf>
    <xf numFmtId="0" fontId="93" fillId="35" borderId="0" xfId="0" applyFont="1" applyFill="1" applyAlignment="1">
      <alignment horizontal="center" wrapText="1"/>
    </xf>
    <xf numFmtId="0" fontId="87" fillId="34" borderId="28" xfId="55" applyFont="1" applyFill="1" applyBorder="1" applyAlignment="1">
      <alignment horizontal="center" wrapText="1"/>
      <protection/>
    </xf>
    <xf numFmtId="164" fontId="0" fillId="0" borderId="0" xfId="0" applyNumberFormat="1" applyAlignment="1">
      <alignment/>
    </xf>
    <xf numFmtId="0" fontId="98" fillId="34" borderId="28" xfId="55" applyFont="1" applyFill="1" applyBorder="1" applyAlignment="1">
      <alignment horizontal="center" wrapText="1"/>
      <protection/>
    </xf>
    <xf numFmtId="164" fontId="90" fillId="0" borderId="28" xfId="0" applyNumberFormat="1" applyFont="1" applyBorder="1" applyAlignment="1">
      <alignment horizontal="center" vertical="center"/>
    </xf>
    <xf numFmtId="0" fontId="2" fillId="0" borderId="0" xfId="60" applyFont="1" applyBorder="1" applyAlignment="1">
      <alignment/>
      <protection/>
    </xf>
    <xf numFmtId="0" fontId="0" fillId="0" borderId="0" xfId="60">
      <alignment/>
      <protection/>
    </xf>
    <xf numFmtId="0" fontId="0" fillId="0" borderId="0" xfId="60" applyFont="1" applyBorder="1" applyAlignment="1">
      <alignment horizontal="center" vertical="center"/>
      <protection/>
    </xf>
    <xf numFmtId="0" fontId="4" fillId="0" borderId="10" xfId="60" applyFont="1" applyBorder="1" applyAlignment="1">
      <alignment horizontal="center" wrapText="1"/>
      <protection/>
    </xf>
    <xf numFmtId="0" fontId="4" fillId="0" borderId="11" xfId="60" applyFont="1" applyBorder="1" applyAlignment="1">
      <alignment horizontal="center" wrapText="1"/>
      <protection/>
    </xf>
    <xf numFmtId="0" fontId="4" fillId="0" borderId="12" xfId="60" applyFont="1" applyBorder="1" applyAlignment="1">
      <alignment horizontal="center" wrapText="1"/>
      <protection/>
    </xf>
    <xf numFmtId="0" fontId="4" fillId="0" borderId="13" xfId="60" applyFont="1" applyBorder="1" applyAlignment="1">
      <alignment horizontal="left" vertical="top" wrapText="1"/>
      <protection/>
    </xf>
    <xf numFmtId="164" fontId="4" fillId="0" borderId="14" xfId="60" applyNumberFormat="1" applyFont="1" applyBorder="1" applyAlignment="1">
      <alignment horizontal="right" vertical="top"/>
      <protection/>
    </xf>
    <xf numFmtId="165" fontId="4" fillId="0" borderId="15" xfId="60" applyNumberFormat="1" applyFont="1" applyBorder="1" applyAlignment="1">
      <alignment horizontal="right" vertical="top"/>
      <protection/>
    </xf>
    <xf numFmtId="164" fontId="4" fillId="0" borderId="15" xfId="60" applyNumberFormat="1" applyFont="1" applyBorder="1" applyAlignment="1">
      <alignment horizontal="right" vertical="top"/>
      <protection/>
    </xf>
    <xf numFmtId="165" fontId="4" fillId="0" borderId="16" xfId="60" applyNumberFormat="1" applyFont="1" applyBorder="1" applyAlignment="1">
      <alignment horizontal="right" vertical="top"/>
      <protection/>
    </xf>
    <xf numFmtId="0" fontId="4" fillId="0" borderId="17" xfId="60" applyFont="1" applyBorder="1" applyAlignment="1">
      <alignment horizontal="left" vertical="top" wrapText="1"/>
      <protection/>
    </xf>
    <xf numFmtId="164" fontId="4" fillId="0" borderId="18" xfId="60" applyNumberFormat="1" applyFont="1" applyBorder="1" applyAlignment="1">
      <alignment horizontal="right" vertical="top"/>
      <protection/>
    </xf>
    <xf numFmtId="165" fontId="4" fillId="0" borderId="19" xfId="60" applyNumberFormat="1" applyFont="1" applyBorder="1" applyAlignment="1">
      <alignment horizontal="right" vertical="top"/>
      <protection/>
    </xf>
    <xf numFmtId="164" fontId="4" fillId="0" borderId="19" xfId="60" applyNumberFormat="1" applyFont="1" applyBorder="1" applyAlignment="1">
      <alignment horizontal="right" vertical="top"/>
      <protection/>
    </xf>
    <xf numFmtId="165" fontId="4" fillId="0" borderId="20" xfId="60" applyNumberFormat="1" applyFont="1" applyBorder="1" applyAlignment="1">
      <alignment horizontal="right" vertical="top"/>
      <protection/>
    </xf>
    <xf numFmtId="0" fontId="4" fillId="0" borderId="21" xfId="60" applyFont="1" applyBorder="1" applyAlignment="1">
      <alignment horizontal="left" vertical="top" wrapText="1"/>
      <protection/>
    </xf>
    <xf numFmtId="164" fontId="4" fillId="0" borderId="22" xfId="60" applyNumberFormat="1" applyFont="1" applyBorder="1" applyAlignment="1">
      <alignment horizontal="right" vertical="top"/>
      <protection/>
    </xf>
    <xf numFmtId="165" fontId="4" fillId="0" borderId="23" xfId="60" applyNumberFormat="1" applyFont="1" applyBorder="1" applyAlignment="1">
      <alignment horizontal="right" vertical="top"/>
      <protection/>
    </xf>
    <xf numFmtId="164" fontId="4" fillId="0" borderId="23" xfId="60" applyNumberFormat="1" applyFont="1" applyBorder="1" applyAlignment="1">
      <alignment horizontal="right" vertical="top"/>
      <protection/>
    </xf>
    <xf numFmtId="165" fontId="4" fillId="0" borderId="24" xfId="60" applyNumberFormat="1" applyFont="1" applyBorder="1" applyAlignment="1">
      <alignment horizontal="right" vertical="top"/>
      <protection/>
    </xf>
    <xf numFmtId="0" fontId="4" fillId="0" borderId="25" xfId="60" applyFont="1" applyBorder="1" applyAlignment="1">
      <alignment horizontal="center" wrapText="1"/>
      <protection/>
    </xf>
    <xf numFmtId="0" fontId="4" fillId="0" borderId="26" xfId="60" applyFont="1" applyBorder="1" applyAlignment="1">
      <alignment horizontal="center" wrapText="1"/>
      <protection/>
    </xf>
    <xf numFmtId="0" fontId="4" fillId="0" borderId="18" xfId="60" applyFont="1" applyBorder="1" applyAlignment="1">
      <alignment horizontal="right" vertical="top" wrapText="1"/>
      <protection/>
    </xf>
    <xf numFmtId="0" fontId="4" fillId="0" borderId="19" xfId="60" applyFont="1" applyBorder="1" applyAlignment="1">
      <alignment horizontal="right" vertical="top" wrapText="1"/>
      <protection/>
    </xf>
    <xf numFmtId="0" fontId="4" fillId="0" borderId="27" xfId="60" applyFont="1" applyBorder="1" applyAlignment="1">
      <alignment horizontal="center" wrapText="1"/>
      <protection/>
    </xf>
    <xf numFmtId="0" fontId="4" fillId="0" borderId="0" xfId="60" applyFont="1" applyBorder="1" applyAlignment="1">
      <alignment horizontal="left" vertical="top" wrapText="1"/>
      <protection/>
    </xf>
    <xf numFmtId="164" fontId="4" fillId="0" borderId="0" xfId="60" applyNumberFormat="1" applyFont="1" applyBorder="1" applyAlignment="1">
      <alignment horizontal="right" vertical="top"/>
      <protection/>
    </xf>
    <xf numFmtId="165" fontId="4" fillId="0" borderId="0" xfId="60" applyNumberFormat="1" applyFont="1" applyBorder="1" applyAlignment="1">
      <alignment horizontal="right" vertical="top"/>
      <protection/>
    </xf>
    <xf numFmtId="166" fontId="4" fillId="0" borderId="16" xfId="60" applyNumberFormat="1" applyFont="1" applyBorder="1" applyAlignment="1">
      <alignment horizontal="right" vertical="top"/>
      <protection/>
    </xf>
    <xf numFmtId="166" fontId="4" fillId="0" borderId="20" xfId="60" applyNumberFormat="1" applyFont="1" applyBorder="1" applyAlignment="1">
      <alignment horizontal="right" vertical="top"/>
      <protection/>
    </xf>
    <xf numFmtId="0" fontId="4" fillId="0" borderId="20" xfId="60" applyFont="1" applyBorder="1" applyAlignment="1">
      <alignment horizontal="right" vertical="top" wrapText="1"/>
      <protection/>
    </xf>
    <xf numFmtId="166" fontId="4" fillId="0" borderId="24" xfId="60" applyNumberFormat="1" applyFont="1" applyBorder="1" applyAlignment="1">
      <alignment horizontal="right" vertical="top"/>
      <protection/>
    </xf>
    <xf numFmtId="164" fontId="4" fillId="0" borderId="16" xfId="60" applyNumberFormat="1" applyFont="1" applyBorder="1" applyAlignment="1">
      <alignment horizontal="right" vertical="top"/>
      <protection/>
    </xf>
    <xf numFmtId="164" fontId="4" fillId="0" borderId="20" xfId="60" applyNumberFormat="1" applyFont="1" applyBorder="1" applyAlignment="1">
      <alignment horizontal="right" vertical="top"/>
      <protection/>
    </xf>
    <xf numFmtId="164" fontId="4" fillId="0" borderId="24" xfId="60" applyNumberFormat="1" applyFont="1" applyBorder="1" applyAlignment="1">
      <alignment horizontal="right" vertical="top"/>
      <protection/>
    </xf>
    <xf numFmtId="166" fontId="4" fillId="0" borderId="15" xfId="60" applyNumberFormat="1" applyFont="1" applyBorder="1" applyAlignment="1">
      <alignment horizontal="right" vertical="top"/>
      <protection/>
    </xf>
    <xf numFmtId="166" fontId="4" fillId="0" borderId="19" xfId="60" applyNumberFormat="1" applyFont="1" applyBorder="1" applyAlignment="1">
      <alignment horizontal="right" vertical="top"/>
      <protection/>
    </xf>
    <xf numFmtId="166" fontId="4" fillId="0" borderId="23" xfId="60" applyNumberFormat="1" applyFont="1" applyBorder="1" applyAlignment="1">
      <alignment horizontal="right" vertical="top"/>
      <protection/>
    </xf>
    <xf numFmtId="167" fontId="4" fillId="0" borderId="15" xfId="60" applyNumberFormat="1" applyFont="1" applyBorder="1" applyAlignment="1">
      <alignment horizontal="right" vertical="top"/>
      <protection/>
    </xf>
    <xf numFmtId="168" fontId="4" fillId="0" borderId="15" xfId="60" applyNumberFormat="1" applyFont="1" applyBorder="1" applyAlignment="1">
      <alignment horizontal="right" vertical="top"/>
      <protection/>
    </xf>
    <xf numFmtId="167" fontId="4" fillId="0" borderId="19" xfId="60" applyNumberFormat="1" applyFont="1" applyBorder="1" applyAlignment="1">
      <alignment horizontal="right" vertical="top"/>
      <protection/>
    </xf>
    <xf numFmtId="168" fontId="4" fillId="0" borderId="19" xfId="60" applyNumberFormat="1" applyFont="1" applyBorder="1" applyAlignment="1">
      <alignment horizontal="right" vertical="top"/>
      <protection/>
    </xf>
    <xf numFmtId="167" fontId="4" fillId="0" borderId="23" xfId="60" applyNumberFormat="1" applyFont="1" applyBorder="1" applyAlignment="1">
      <alignment horizontal="right" vertical="top"/>
      <protection/>
    </xf>
    <xf numFmtId="168" fontId="4" fillId="0" borderId="23" xfId="60" applyNumberFormat="1" applyFont="1" applyBorder="1" applyAlignment="1">
      <alignment horizontal="right" vertical="top"/>
      <protection/>
    </xf>
    <xf numFmtId="167" fontId="4" fillId="0" borderId="14" xfId="60" applyNumberFormat="1" applyFont="1" applyBorder="1" applyAlignment="1">
      <alignment horizontal="right" vertical="top"/>
      <protection/>
    </xf>
    <xf numFmtId="167" fontId="4" fillId="0" borderId="16" xfId="60" applyNumberFormat="1" applyFont="1" applyBorder="1" applyAlignment="1">
      <alignment horizontal="right" vertical="top"/>
      <protection/>
    </xf>
    <xf numFmtId="167" fontId="4" fillId="0" borderId="18" xfId="60" applyNumberFormat="1" applyFont="1" applyBorder="1" applyAlignment="1">
      <alignment horizontal="right" vertical="top"/>
      <protection/>
    </xf>
    <xf numFmtId="167" fontId="4" fillId="0" borderId="20" xfId="60" applyNumberFormat="1" applyFont="1" applyBorder="1" applyAlignment="1">
      <alignment horizontal="right" vertical="top"/>
      <protection/>
    </xf>
    <xf numFmtId="167" fontId="4" fillId="0" borderId="22" xfId="60" applyNumberFormat="1" applyFont="1" applyBorder="1" applyAlignment="1">
      <alignment horizontal="right" vertical="top"/>
      <protection/>
    </xf>
    <xf numFmtId="167" fontId="4" fillId="0" borderId="24" xfId="60" applyNumberFormat="1" applyFont="1" applyBorder="1" applyAlignment="1">
      <alignment horizontal="right" vertical="top"/>
      <protection/>
    </xf>
    <xf numFmtId="0" fontId="4" fillId="0" borderId="18" xfId="0" applyFont="1" applyBorder="1" applyAlignment="1">
      <alignment horizontal="right" vertical="top" wrapText="1"/>
    </xf>
    <xf numFmtId="164" fontId="90" fillId="37" borderId="28" xfId="0" applyNumberFormat="1" applyFont="1" applyFill="1" applyBorder="1" applyAlignment="1">
      <alignment horizontal="center" vertical="center"/>
    </xf>
    <xf numFmtId="1" fontId="5" fillId="38" borderId="28" xfId="68" applyNumberFormat="1" applyFont="1" applyFill="1" applyBorder="1" applyAlignment="1">
      <alignment horizontal="center" vertical="center"/>
    </xf>
    <xf numFmtId="1" fontId="5" fillId="39" borderId="28" xfId="68" applyNumberFormat="1" applyFont="1" applyFill="1" applyBorder="1" applyAlignment="1">
      <alignment horizontal="center" vertical="center"/>
    </xf>
    <xf numFmtId="1" fontId="5" fillId="40" borderId="28" xfId="68" applyNumberFormat="1" applyFont="1" applyFill="1" applyBorder="1" applyAlignment="1">
      <alignment horizontal="center" vertical="center"/>
    </xf>
    <xf numFmtId="0" fontId="2" fillId="37" borderId="0" xfId="60" applyFont="1" applyFill="1" applyBorder="1" applyAlignment="1">
      <alignment/>
      <protection/>
    </xf>
    <xf numFmtId="0" fontId="0" fillId="37" borderId="0" xfId="60" applyFill="1">
      <alignment/>
      <protection/>
    </xf>
    <xf numFmtId="0" fontId="4" fillId="0" borderId="15" xfId="60" applyFont="1" applyBorder="1" applyAlignment="1">
      <alignment horizontal="right" vertical="top" wrapText="1"/>
      <protection/>
    </xf>
    <xf numFmtId="0" fontId="4" fillId="0" borderId="23" xfId="60" applyFont="1" applyBorder="1" applyAlignment="1">
      <alignment horizontal="right" vertical="top" wrapText="1"/>
      <protection/>
    </xf>
    <xf numFmtId="0" fontId="3" fillId="0" borderId="0" xfId="60" applyFont="1" applyBorder="1" applyAlignment="1">
      <alignment horizontal="center" vertical="center" wrapText="1"/>
      <protection/>
    </xf>
    <xf numFmtId="0" fontId="88" fillId="34" borderId="28" xfId="55" applyFont="1" applyFill="1" applyBorder="1" applyAlignment="1">
      <alignment horizontal="center" vertical="center" wrapText="1"/>
      <protection/>
    </xf>
    <xf numFmtId="0" fontId="88" fillId="34" borderId="29" xfId="55" applyFont="1" applyFill="1" applyBorder="1" applyAlignment="1">
      <alignment horizontal="center" vertical="center" wrapText="1"/>
      <protection/>
    </xf>
    <xf numFmtId="0" fontId="88" fillId="34" borderId="32" xfId="55" applyFont="1" applyFill="1" applyBorder="1" applyAlignment="1">
      <alignment horizontal="center" vertical="center" wrapText="1"/>
      <protection/>
    </xf>
    <xf numFmtId="170" fontId="90" fillId="0" borderId="28" xfId="0" applyNumberFormat="1" applyFont="1" applyBorder="1" applyAlignment="1">
      <alignment horizontal="center" vertical="center"/>
    </xf>
    <xf numFmtId="9" fontId="90" fillId="0" borderId="28" xfId="0" applyNumberFormat="1" applyFont="1" applyBorder="1" applyAlignment="1">
      <alignment horizontal="center" vertical="center"/>
    </xf>
    <xf numFmtId="1" fontId="90" fillId="35" borderId="32" xfId="0" applyNumberFormat="1" applyFont="1" applyFill="1" applyBorder="1" applyAlignment="1">
      <alignment horizontal="center" vertical="center"/>
    </xf>
    <xf numFmtId="164" fontId="90" fillId="0" borderId="30" xfId="0" applyNumberFormat="1" applyFont="1" applyBorder="1" applyAlignment="1">
      <alignment horizontal="center" vertical="center"/>
    </xf>
    <xf numFmtId="164" fontId="90" fillId="0" borderId="31" xfId="0" applyNumberFormat="1" applyFont="1" applyBorder="1" applyAlignment="1">
      <alignment horizontal="center" vertical="center"/>
    </xf>
    <xf numFmtId="1" fontId="90" fillId="35" borderId="31" xfId="0" applyNumberFormat="1" applyFont="1" applyFill="1" applyBorder="1" applyAlignment="1">
      <alignment horizontal="center" vertical="center"/>
    </xf>
    <xf numFmtId="170" fontId="90" fillId="0" borderId="30" xfId="0" applyNumberFormat="1" applyFont="1" applyBorder="1" applyAlignment="1">
      <alignment horizontal="center" vertical="center"/>
    </xf>
    <xf numFmtId="170" fontId="90" fillId="0" borderId="31" xfId="0" applyNumberFormat="1" applyFont="1" applyBorder="1" applyAlignment="1">
      <alignment horizontal="center" vertical="center"/>
    </xf>
    <xf numFmtId="9" fontId="90" fillId="0" borderId="31" xfId="0" applyNumberFormat="1" applyFont="1" applyBorder="1" applyAlignment="1">
      <alignment horizontal="center" vertical="center"/>
    </xf>
    <xf numFmtId="1" fontId="90" fillId="35" borderId="28" xfId="0" applyNumberFormat="1" applyFont="1" applyFill="1" applyBorder="1" applyAlignment="1">
      <alignment horizontal="center" vertical="center"/>
    </xf>
    <xf numFmtId="1" fontId="90" fillId="35" borderId="30" xfId="0" applyNumberFormat="1" applyFont="1" applyFill="1" applyBorder="1" applyAlignment="1">
      <alignment horizontal="center" vertical="center"/>
    </xf>
    <xf numFmtId="1" fontId="90" fillId="0" borderId="30" xfId="0" applyNumberFormat="1" applyFont="1" applyBorder="1" applyAlignment="1">
      <alignment horizontal="center" vertical="center"/>
    </xf>
    <xf numFmtId="1" fontId="90" fillId="0" borderId="31" xfId="0" applyNumberFormat="1" applyFont="1" applyBorder="1" applyAlignment="1">
      <alignment horizontal="center" vertical="center"/>
    </xf>
    <xf numFmtId="164" fontId="90" fillId="0" borderId="32" xfId="0" applyNumberFormat="1" applyFont="1" applyBorder="1" applyAlignment="1">
      <alignment horizontal="center" vertical="top"/>
    </xf>
    <xf numFmtId="164" fontId="90" fillId="0" borderId="31" xfId="0" applyNumberFormat="1" applyFont="1" applyBorder="1" applyAlignment="1">
      <alignment horizontal="center" vertical="top"/>
    </xf>
    <xf numFmtId="0" fontId="98" fillId="34" borderId="28" xfId="55" applyFont="1" applyFill="1" applyBorder="1" applyAlignment="1">
      <alignment horizontal="center" vertical="center" wrapText="1"/>
      <protection/>
    </xf>
    <xf numFmtId="0" fontId="99" fillId="33" borderId="0" xfId="55" applyFont="1" applyFill="1">
      <alignment/>
      <protection/>
    </xf>
    <xf numFmtId="0" fontId="90" fillId="35" borderId="0" xfId="0" applyFont="1" applyFill="1" applyAlignment="1">
      <alignment/>
    </xf>
    <xf numFmtId="0" fontId="100" fillId="35" borderId="0" xfId="0" applyFont="1" applyFill="1" applyAlignment="1">
      <alignment horizontal="left" readingOrder="1"/>
    </xf>
    <xf numFmtId="164" fontId="90" fillId="35" borderId="0" xfId="0" applyNumberFormat="1" applyFont="1" applyFill="1" applyAlignment="1">
      <alignment horizontal="right" vertical="top"/>
    </xf>
    <xf numFmtId="0" fontId="101" fillId="35" borderId="0" xfId="0" applyFont="1" applyFill="1" applyAlignment="1">
      <alignment/>
    </xf>
    <xf numFmtId="0" fontId="98" fillId="34" borderId="28" xfId="55" applyFont="1" applyFill="1" applyBorder="1" applyAlignment="1">
      <alignment horizontal="center" vertical="center" wrapText="1" readingOrder="1"/>
      <protection/>
    </xf>
    <xf numFmtId="0" fontId="6" fillId="33" borderId="28" xfId="55" applyFont="1" applyFill="1" applyBorder="1" applyAlignment="1">
      <alignment horizontal="center" vertical="center" readingOrder="1"/>
      <protection/>
    </xf>
    <xf numFmtId="0" fontId="88" fillId="34" borderId="28" xfId="55" applyFont="1" applyFill="1" applyBorder="1" applyAlignment="1">
      <alignment horizontal="center" vertical="center" wrapText="1" readingOrder="1"/>
      <protection/>
    </xf>
    <xf numFmtId="170" fontId="64" fillId="33" borderId="28" xfId="55" applyNumberFormat="1" applyFill="1" applyBorder="1" applyAlignment="1">
      <alignment horizontal="center" vertical="center" readingOrder="1"/>
      <protection/>
    </xf>
    <xf numFmtId="170" fontId="64" fillId="33" borderId="28" xfId="55" applyNumberFormat="1" applyFill="1" applyBorder="1" applyAlignment="1">
      <alignment horizontal="center" vertical="center"/>
      <protection/>
    </xf>
    <xf numFmtId="0" fontId="102" fillId="35" borderId="0" xfId="0" applyFont="1" applyFill="1" applyAlignment="1">
      <alignment/>
    </xf>
    <xf numFmtId="0" fontId="99" fillId="33" borderId="0" xfId="55" applyFont="1" applyFill="1" applyAlignment="1">
      <alignment vertical="center"/>
      <protection/>
    </xf>
    <xf numFmtId="0" fontId="103" fillId="35" borderId="0" xfId="0" applyFont="1" applyFill="1" applyAlignment="1">
      <alignment vertical="center"/>
    </xf>
    <xf numFmtId="171" fontId="90" fillId="0" borderId="28" xfId="0" applyNumberFormat="1" applyFont="1" applyBorder="1" applyAlignment="1">
      <alignment horizontal="center" vertical="center"/>
    </xf>
    <xf numFmtId="164" fontId="90" fillId="0" borderId="28" xfId="0" applyNumberFormat="1" applyFont="1" applyBorder="1" applyAlignment="1">
      <alignment horizontal="center" vertical="center"/>
    </xf>
    <xf numFmtId="0" fontId="99" fillId="0" borderId="0" xfId="55" applyFont="1" applyFill="1">
      <alignment/>
      <protection/>
    </xf>
    <xf numFmtId="164" fontId="90" fillId="0" borderId="28" xfId="0" applyNumberFormat="1" applyFont="1" applyFill="1" applyBorder="1" applyAlignment="1">
      <alignment horizontal="center" vertical="center"/>
    </xf>
    <xf numFmtId="0" fontId="90" fillId="35" borderId="0" xfId="0" applyFont="1" applyFill="1" applyAlignment="1">
      <alignment vertical="center"/>
    </xf>
    <xf numFmtId="164" fontId="90" fillId="35" borderId="0" xfId="0" applyNumberFormat="1" applyFont="1" applyFill="1" applyAlignment="1">
      <alignment horizontal="right" vertical="center"/>
    </xf>
    <xf numFmtId="0" fontId="100" fillId="35" borderId="0" xfId="0" applyFont="1" applyFill="1" applyAlignment="1">
      <alignment horizontal="left" vertical="center"/>
    </xf>
    <xf numFmtId="164" fontId="5" fillId="0" borderId="28" xfId="61" applyNumberFormat="1" applyFont="1" applyBorder="1" applyAlignment="1">
      <alignment horizontal="center" vertical="top"/>
      <protection/>
    </xf>
    <xf numFmtId="164" fontId="5" fillId="0" borderId="30" xfId="61" applyNumberFormat="1" applyFont="1" applyBorder="1" applyAlignment="1">
      <alignment horizontal="center" vertical="top"/>
      <protection/>
    </xf>
    <xf numFmtId="164" fontId="5" fillId="0" borderId="28" xfId="61" applyNumberFormat="1" applyFont="1" applyBorder="1" applyAlignment="1">
      <alignment horizontal="center" vertical="center"/>
      <protection/>
    </xf>
    <xf numFmtId="171" fontId="90" fillId="35" borderId="0" xfId="0" applyNumberFormat="1" applyFont="1" applyFill="1" applyAlignment="1">
      <alignment vertical="center"/>
    </xf>
    <xf numFmtId="0" fontId="104" fillId="35" borderId="0" xfId="0" applyFont="1" applyFill="1" applyAlignment="1">
      <alignment horizontal="left" wrapText="1"/>
    </xf>
    <xf numFmtId="164" fontId="90" fillId="0" borderId="32" xfId="0" applyNumberFormat="1" applyFont="1" applyFill="1" applyBorder="1" applyAlignment="1">
      <alignment horizontal="center" vertical="center"/>
    </xf>
    <xf numFmtId="0" fontId="90" fillId="0" borderId="0" xfId="0" applyFont="1" applyFill="1" applyAlignment="1">
      <alignment/>
    </xf>
    <xf numFmtId="164" fontId="90" fillId="0" borderId="32" xfId="0" applyNumberFormat="1" applyFont="1" applyBorder="1" applyAlignment="1">
      <alignment horizontal="center" vertical="center"/>
    </xf>
    <xf numFmtId="43" fontId="105" fillId="34" borderId="28" xfId="48" applyFont="1" applyFill="1" applyBorder="1" applyAlignment="1">
      <alignment horizontal="left" vertical="center" wrapText="1"/>
    </xf>
    <xf numFmtId="0" fontId="99" fillId="33" borderId="0" xfId="59" applyFont="1" applyFill="1">
      <alignment/>
      <protection/>
    </xf>
    <xf numFmtId="0" fontId="106" fillId="33" borderId="0" xfId="59" applyFont="1" applyFill="1">
      <alignment/>
      <protection/>
    </xf>
    <xf numFmtId="0" fontId="107" fillId="33" borderId="0" xfId="59" applyFont="1" applyFill="1" applyAlignment="1">
      <alignment/>
      <protection/>
    </xf>
    <xf numFmtId="0" fontId="107" fillId="33" borderId="0" xfId="59" applyFont="1" applyFill="1" applyAlignment="1">
      <alignment horizontal="center"/>
      <protection/>
    </xf>
    <xf numFmtId="0" fontId="85" fillId="33" borderId="0" xfId="59" applyFont="1" applyFill="1" applyAlignment="1">
      <alignment/>
      <protection/>
    </xf>
    <xf numFmtId="0" fontId="85" fillId="33" borderId="0" xfId="59" applyFont="1" applyFill="1" applyAlignment="1">
      <alignment horizontal="center"/>
      <protection/>
    </xf>
    <xf numFmtId="1" fontId="5" fillId="33" borderId="28" xfId="72" applyNumberFormat="1" applyFont="1" applyFill="1" applyBorder="1" applyAlignment="1">
      <alignment horizontal="center" vertical="center"/>
    </xf>
    <xf numFmtId="170" fontId="5" fillId="33" borderId="28" xfId="72" applyNumberFormat="1" applyFont="1" applyFill="1" applyBorder="1" applyAlignment="1">
      <alignment horizontal="center" vertical="center"/>
    </xf>
    <xf numFmtId="9" fontId="5" fillId="33" borderId="28" xfId="72" applyNumberFormat="1" applyFont="1" applyFill="1" applyBorder="1" applyAlignment="1">
      <alignment horizontal="center" vertical="center"/>
    </xf>
    <xf numFmtId="164" fontId="5" fillId="33" borderId="0" xfId="59" applyNumberFormat="1" applyFont="1" applyFill="1" applyBorder="1" applyAlignment="1">
      <alignment horizontal="right" vertical="top"/>
      <protection/>
    </xf>
    <xf numFmtId="9" fontId="5" fillId="33" borderId="0" xfId="72" applyNumberFormat="1" applyFont="1" applyFill="1" applyBorder="1" applyAlignment="1">
      <alignment horizontal="right" vertical="top"/>
    </xf>
    <xf numFmtId="0" fontId="5" fillId="33" borderId="0" xfId="59" applyFont="1" applyFill="1" applyAlignment="1">
      <alignment horizontal="left" readingOrder="1"/>
      <protection/>
    </xf>
    <xf numFmtId="170" fontId="5" fillId="33" borderId="0" xfId="72" applyNumberFormat="1" applyFont="1" applyFill="1" applyBorder="1" applyAlignment="1">
      <alignment horizontal="right" vertical="top"/>
    </xf>
    <xf numFmtId="0" fontId="108" fillId="33" borderId="0" xfId="59" applyFont="1" applyFill="1">
      <alignment/>
      <protection/>
    </xf>
    <xf numFmtId="0" fontId="99" fillId="33" borderId="0" xfId="59" applyFont="1" applyFill="1" applyBorder="1">
      <alignment/>
      <protection/>
    </xf>
    <xf numFmtId="0" fontId="99" fillId="33" borderId="0" xfId="59" applyFont="1" applyFill="1" applyAlignment="1">
      <alignment horizontal="center" wrapText="1"/>
      <protection/>
    </xf>
    <xf numFmtId="0" fontId="99" fillId="33" borderId="0" xfId="59" applyFont="1" applyFill="1" applyAlignment="1">
      <alignment vertical="center"/>
      <protection/>
    </xf>
    <xf numFmtId="43" fontId="90" fillId="0" borderId="28" xfId="48" applyFont="1" applyBorder="1" applyAlignment="1">
      <alignment horizontal="center" vertical="center"/>
    </xf>
    <xf numFmtId="0" fontId="99" fillId="0" borderId="0" xfId="59" applyFont="1" applyFill="1">
      <alignment/>
      <protection/>
    </xf>
    <xf numFmtId="1" fontId="5" fillId="0" borderId="28" xfId="72" applyNumberFormat="1" applyFont="1" applyFill="1" applyBorder="1" applyAlignment="1">
      <alignment horizontal="center" vertical="center"/>
    </xf>
    <xf numFmtId="2" fontId="5" fillId="33" borderId="0" xfId="72" applyNumberFormat="1" applyFont="1" applyFill="1" applyBorder="1" applyAlignment="1">
      <alignment horizontal="center" vertical="center"/>
    </xf>
    <xf numFmtId="0" fontId="90" fillId="33" borderId="0" xfId="59" applyFont="1" applyFill="1" applyAlignment="1">
      <alignment horizontal="left" readingOrder="1"/>
      <protection/>
    </xf>
    <xf numFmtId="0" fontId="5" fillId="0" borderId="0" xfId="59" applyFont="1" applyFill="1" applyAlignment="1">
      <alignment horizontal="left" readingOrder="1"/>
      <protection/>
    </xf>
    <xf numFmtId="0" fontId="109" fillId="36" borderId="28" xfId="58" applyFont="1" applyFill="1" applyBorder="1" applyAlignment="1">
      <alignment horizontal="center" wrapText="1"/>
      <protection/>
    </xf>
    <xf numFmtId="0" fontId="99" fillId="33" borderId="0" xfId="58" applyFont="1" applyFill="1">
      <alignment/>
      <protection/>
    </xf>
    <xf numFmtId="0" fontId="5" fillId="33" borderId="0" xfId="58" applyFont="1" applyFill="1" applyAlignment="1">
      <alignment horizontal="left" vertical="center"/>
      <protection/>
    </xf>
    <xf numFmtId="9" fontId="5" fillId="33" borderId="28" xfId="71" applyNumberFormat="1" applyFont="1" applyFill="1" applyBorder="1" applyAlignment="1">
      <alignment horizontal="center" vertical="center"/>
    </xf>
    <xf numFmtId="170" fontId="5" fillId="33" borderId="28" xfId="71" applyNumberFormat="1" applyFont="1" applyFill="1" applyBorder="1" applyAlignment="1">
      <alignment horizontal="center" vertical="center"/>
    </xf>
    <xf numFmtId="170" fontId="5" fillId="33" borderId="32" xfId="71" applyNumberFormat="1" applyFont="1" applyFill="1" applyBorder="1" applyAlignment="1">
      <alignment horizontal="center" vertical="center"/>
    </xf>
    <xf numFmtId="0" fontId="108" fillId="33" borderId="0" xfId="58" applyFont="1" applyFill="1">
      <alignment/>
      <protection/>
    </xf>
    <xf numFmtId="0" fontId="99" fillId="0" borderId="0" xfId="58" applyFont="1" applyFill="1">
      <alignment/>
      <protection/>
    </xf>
    <xf numFmtId="2" fontId="99" fillId="33" borderId="0" xfId="58" applyNumberFormat="1" applyFont="1" applyFill="1">
      <alignment/>
      <protection/>
    </xf>
    <xf numFmtId="0" fontId="99" fillId="33" borderId="0" xfId="58" applyFont="1" applyFill="1" applyAlignment="1">
      <alignment vertical="center"/>
      <protection/>
    </xf>
    <xf numFmtId="0" fontId="108" fillId="33" borderId="0" xfId="58" applyFont="1" applyFill="1" applyAlignment="1">
      <alignment vertical="center"/>
      <protection/>
    </xf>
    <xf numFmtId="9" fontId="5" fillId="33" borderId="32" xfId="71" applyNumberFormat="1" applyFont="1" applyFill="1" applyBorder="1" applyAlignment="1">
      <alignment horizontal="center" vertical="center"/>
    </xf>
    <xf numFmtId="0" fontId="99" fillId="33" borderId="0" xfId="58" applyFont="1" applyFill="1" applyBorder="1">
      <alignment/>
      <protection/>
    </xf>
    <xf numFmtId="164" fontId="99" fillId="33" borderId="0" xfId="58" applyNumberFormat="1" applyFont="1" applyFill="1" applyAlignment="1">
      <alignment vertical="center"/>
      <protection/>
    </xf>
    <xf numFmtId="0" fontId="90" fillId="33" borderId="0" xfId="58" applyFont="1" applyFill="1" applyAlignment="1">
      <alignment horizontal="left" vertical="center"/>
      <protection/>
    </xf>
    <xf numFmtId="164" fontId="99" fillId="33" borderId="0" xfId="58" applyNumberFormat="1" applyFont="1" applyFill="1">
      <alignment/>
      <protection/>
    </xf>
    <xf numFmtId="164" fontId="5" fillId="33" borderId="0" xfId="58" applyNumberFormat="1" applyFont="1" applyFill="1" applyBorder="1" applyAlignment="1">
      <alignment horizontal="right" vertical="center"/>
      <protection/>
    </xf>
    <xf numFmtId="9" fontId="5" fillId="33" borderId="0" xfId="71" applyNumberFormat="1" applyFont="1" applyFill="1" applyBorder="1" applyAlignment="1">
      <alignment horizontal="right" vertical="center"/>
    </xf>
    <xf numFmtId="170" fontId="5" fillId="33" borderId="0" xfId="71" applyNumberFormat="1" applyFont="1" applyFill="1" applyBorder="1" applyAlignment="1">
      <alignment horizontal="right" vertical="center"/>
    </xf>
    <xf numFmtId="1" fontId="5" fillId="33" borderId="28" xfId="71" applyNumberFormat="1" applyFont="1" applyFill="1" applyBorder="1" applyAlignment="1">
      <alignment horizontal="center" vertical="center"/>
    </xf>
    <xf numFmtId="0" fontId="85" fillId="33" borderId="0" xfId="58" applyFont="1" applyFill="1" applyAlignment="1">
      <alignment horizontal="center" vertical="center"/>
      <protection/>
    </xf>
    <xf numFmtId="0" fontId="85" fillId="33" borderId="0" xfId="58" applyFont="1" applyFill="1" applyAlignment="1">
      <alignment vertical="center"/>
      <protection/>
    </xf>
    <xf numFmtId="169" fontId="90" fillId="0" borderId="28" xfId="48" applyNumberFormat="1" applyFont="1" applyBorder="1" applyAlignment="1">
      <alignment horizontal="center" vertical="center"/>
    </xf>
    <xf numFmtId="43" fontId="90" fillId="35" borderId="32" xfId="48" applyFont="1" applyFill="1" applyBorder="1" applyAlignment="1">
      <alignment horizontal="center" vertical="center"/>
    </xf>
    <xf numFmtId="43" fontId="90" fillId="35" borderId="31" xfId="48" applyFont="1" applyFill="1" applyBorder="1" applyAlignment="1">
      <alignment horizontal="center" vertical="center"/>
    </xf>
    <xf numFmtId="43" fontId="90" fillId="35" borderId="30" xfId="48" applyFont="1" applyFill="1" applyBorder="1" applyAlignment="1">
      <alignment horizontal="center" vertical="center"/>
    </xf>
    <xf numFmtId="0" fontId="101" fillId="33" borderId="0" xfId="0" applyFont="1" applyFill="1" applyAlignment="1">
      <alignment/>
    </xf>
    <xf numFmtId="43" fontId="64" fillId="33" borderId="0" xfId="48" applyFont="1" applyFill="1" applyAlignment="1">
      <alignment/>
    </xf>
    <xf numFmtId="43" fontId="5" fillId="41" borderId="28" xfId="48" applyFont="1" applyFill="1" applyBorder="1" applyAlignment="1">
      <alignment horizontal="left" vertical="center" wrapText="1"/>
    </xf>
    <xf numFmtId="43" fontId="5" fillId="33" borderId="32" xfId="48" applyFont="1" applyFill="1" applyBorder="1" applyAlignment="1">
      <alignment horizontal="left" vertical="center" wrapText="1"/>
    </xf>
    <xf numFmtId="43" fontId="64" fillId="33" borderId="0" xfId="48" applyFont="1" applyFill="1" applyAlignment="1">
      <alignment wrapText="1"/>
    </xf>
    <xf numFmtId="43" fontId="99" fillId="33" borderId="0" xfId="48" applyFont="1" applyFill="1" applyAlignment="1">
      <alignment horizontal="center" vertical="center"/>
    </xf>
    <xf numFmtId="43" fontId="108" fillId="33" borderId="0" xfId="48" applyFont="1" applyFill="1" applyAlignment="1">
      <alignment horizontal="center" vertical="center"/>
    </xf>
    <xf numFmtId="1" fontId="90" fillId="0" borderId="28" xfId="0" applyNumberFormat="1" applyFont="1" applyBorder="1" applyAlignment="1">
      <alignment horizontal="center" vertical="center"/>
    </xf>
    <xf numFmtId="169" fontId="5" fillId="33" borderId="28" xfId="48" applyNumberFormat="1" applyFont="1" applyFill="1" applyBorder="1" applyAlignment="1">
      <alignment horizontal="center" vertical="center"/>
    </xf>
    <xf numFmtId="169" fontId="108" fillId="33" borderId="0" xfId="48" applyNumberFormat="1" applyFont="1" applyFill="1" applyAlignment="1">
      <alignment/>
    </xf>
    <xf numFmtId="169" fontId="99" fillId="33" borderId="0" xfId="48" applyNumberFormat="1" applyFont="1" applyFill="1" applyAlignment="1">
      <alignment/>
    </xf>
    <xf numFmtId="43" fontId="90" fillId="0" borderId="28" xfId="48" applyNumberFormat="1" applyFont="1" applyBorder="1" applyAlignment="1">
      <alignment horizontal="center" vertical="center"/>
    </xf>
    <xf numFmtId="169" fontId="90" fillId="0" borderId="32" xfId="48" applyNumberFormat="1" applyFont="1" applyBorder="1" applyAlignment="1">
      <alignment horizontal="center" vertical="center"/>
    </xf>
    <xf numFmtId="43" fontId="64" fillId="33" borderId="0" xfId="48" applyFont="1" applyFill="1" applyAlignment="1">
      <alignment horizontal="center" vertical="center"/>
    </xf>
    <xf numFmtId="43" fontId="64" fillId="33" borderId="0" xfId="48" applyFont="1" applyFill="1" applyAlignment="1">
      <alignment vertical="center"/>
    </xf>
    <xf numFmtId="43" fontId="109" fillId="0" borderId="0" xfId="48" applyFont="1" applyFill="1" applyAlignment="1">
      <alignment/>
    </xf>
    <xf numFmtId="43" fontId="110" fillId="33" borderId="0" xfId="48" applyFont="1" applyFill="1" applyBorder="1" applyAlignment="1">
      <alignment/>
    </xf>
    <xf numFmtId="43" fontId="110" fillId="33" borderId="0" xfId="48" applyFont="1" applyFill="1" applyAlignment="1">
      <alignment wrapText="1"/>
    </xf>
    <xf numFmtId="43" fontId="110" fillId="33" borderId="0" xfId="48" applyFont="1" applyFill="1" applyAlignment="1">
      <alignment/>
    </xf>
    <xf numFmtId="43" fontId="64" fillId="33" borderId="0" xfId="48" applyFont="1" applyFill="1" applyBorder="1" applyAlignment="1">
      <alignment/>
    </xf>
    <xf numFmtId="43" fontId="5" fillId="33" borderId="28" xfId="48" applyFont="1" applyFill="1" applyBorder="1" applyAlignment="1">
      <alignment horizontal="left" vertical="center" wrapText="1"/>
    </xf>
    <xf numFmtId="43" fontId="5" fillId="0" borderId="28" xfId="48" applyFont="1" applyFill="1" applyBorder="1" applyAlignment="1">
      <alignment horizontal="left" vertical="center" wrapText="1"/>
    </xf>
    <xf numFmtId="43" fontId="105" fillId="34" borderId="28" xfId="48" applyFont="1" applyFill="1" applyBorder="1" applyAlignment="1">
      <alignment horizontal="center" vertical="center" wrapText="1"/>
    </xf>
    <xf numFmtId="43" fontId="64" fillId="33" borderId="0" xfId="48" applyFont="1" applyFill="1" applyAlignment="1">
      <alignment/>
    </xf>
    <xf numFmtId="43" fontId="5" fillId="41" borderId="32" xfId="48" applyFont="1" applyFill="1" applyBorder="1" applyAlignment="1">
      <alignment horizontal="left" vertical="center" wrapText="1"/>
    </xf>
    <xf numFmtId="43" fontId="5" fillId="41" borderId="28" xfId="48" applyFont="1" applyFill="1" applyBorder="1" applyAlignment="1">
      <alignment horizontal="right" vertical="center"/>
    </xf>
    <xf numFmtId="169" fontId="99" fillId="33" borderId="0" xfId="59" applyNumberFormat="1" applyFont="1" applyFill="1">
      <alignment/>
      <protection/>
    </xf>
    <xf numFmtId="43" fontId="99" fillId="33" borderId="0" xfId="59" applyNumberFormat="1" applyFont="1" applyFill="1">
      <alignment/>
      <protection/>
    </xf>
    <xf numFmtId="43" fontId="108" fillId="33" borderId="0" xfId="48" applyNumberFormat="1" applyFont="1" applyFill="1" applyAlignment="1">
      <alignment horizontal="center"/>
    </xf>
    <xf numFmtId="43" fontId="5" fillId="33" borderId="28" xfId="48" applyNumberFormat="1" applyFont="1" applyFill="1" applyBorder="1" applyAlignment="1">
      <alignment horizontal="center" vertical="center"/>
    </xf>
    <xf numFmtId="43" fontId="5" fillId="0" borderId="28" xfId="48" applyNumberFormat="1" applyFont="1" applyFill="1" applyBorder="1" applyAlignment="1">
      <alignment horizontal="center" vertical="center"/>
    </xf>
    <xf numFmtId="43" fontId="99" fillId="33" borderId="0" xfId="48" applyNumberFormat="1" applyFont="1" applyFill="1" applyAlignment="1">
      <alignment horizontal="center"/>
    </xf>
    <xf numFmtId="43" fontId="108" fillId="33" borderId="0" xfId="48" applyNumberFormat="1" applyFont="1" applyFill="1" applyAlignment="1">
      <alignment/>
    </xf>
    <xf numFmtId="43" fontId="99" fillId="33" borderId="0" xfId="48" applyNumberFormat="1" applyFont="1" applyFill="1" applyAlignment="1">
      <alignment/>
    </xf>
    <xf numFmtId="43" fontId="90" fillId="35" borderId="0" xfId="48" applyNumberFormat="1" applyFont="1" applyFill="1" applyAlignment="1">
      <alignment horizontal="center"/>
    </xf>
    <xf numFmtId="43" fontId="90" fillId="35" borderId="0" xfId="48" applyNumberFormat="1" applyFont="1" applyFill="1" applyAlignment="1">
      <alignment/>
    </xf>
    <xf numFmtId="43" fontId="90" fillId="0" borderId="28" xfId="48" applyNumberFormat="1" applyFont="1" applyFill="1" applyBorder="1" applyAlignment="1">
      <alignment horizontal="center" vertical="center"/>
    </xf>
    <xf numFmtId="43" fontId="5" fillId="0" borderId="32" xfId="48" applyNumberFormat="1" applyFont="1" applyBorder="1" applyAlignment="1">
      <alignment horizontal="center" vertical="center"/>
    </xf>
    <xf numFmtId="43" fontId="5" fillId="0" borderId="28" xfId="48" applyNumberFormat="1" applyFont="1" applyBorder="1" applyAlignment="1">
      <alignment horizontal="center" vertical="center"/>
    </xf>
    <xf numFmtId="2" fontId="90" fillId="35" borderId="32" xfId="0" applyNumberFormat="1" applyFont="1" applyFill="1" applyBorder="1" applyAlignment="1">
      <alignment horizontal="center" vertical="center"/>
    </xf>
    <xf numFmtId="2" fontId="90" fillId="35" borderId="31" xfId="0" applyNumberFormat="1" applyFont="1" applyFill="1" applyBorder="1" applyAlignment="1">
      <alignment horizontal="center" vertical="center"/>
    </xf>
    <xf numFmtId="2" fontId="90" fillId="35" borderId="30" xfId="0" applyNumberFormat="1" applyFont="1" applyFill="1" applyBorder="1" applyAlignment="1">
      <alignment horizontal="center" vertical="center"/>
    </xf>
    <xf numFmtId="43" fontId="90" fillId="35" borderId="32" xfId="48" applyNumberFormat="1" applyFont="1" applyFill="1" applyBorder="1" applyAlignment="1">
      <alignment horizontal="center" vertical="center"/>
    </xf>
    <xf numFmtId="43" fontId="90" fillId="35" borderId="31" xfId="48" applyNumberFormat="1" applyFont="1" applyFill="1" applyBorder="1" applyAlignment="1">
      <alignment horizontal="center" vertical="center"/>
    </xf>
    <xf numFmtId="43" fontId="90" fillId="35" borderId="30" xfId="48" applyNumberFormat="1" applyFont="1" applyFill="1" applyBorder="1" applyAlignment="1">
      <alignment horizontal="center" vertical="center"/>
    </xf>
    <xf numFmtId="43" fontId="101" fillId="35" borderId="0" xfId="0" applyNumberFormat="1" applyFont="1" applyFill="1" applyAlignment="1">
      <alignment/>
    </xf>
    <xf numFmtId="43" fontId="99" fillId="33" borderId="0" xfId="48" applyNumberFormat="1" applyFont="1" applyFill="1" applyBorder="1" applyAlignment="1">
      <alignment/>
    </xf>
    <xf numFmtId="0" fontId="90" fillId="42" borderId="0" xfId="0" applyFont="1" applyFill="1" applyBorder="1" applyAlignment="1">
      <alignment/>
    </xf>
    <xf numFmtId="0" fontId="90" fillId="42" borderId="0" xfId="0" applyFont="1" applyFill="1" applyAlignment="1">
      <alignment/>
    </xf>
    <xf numFmtId="0" fontId="90" fillId="42" borderId="0" xfId="0" applyFont="1" applyFill="1" applyAlignment="1">
      <alignment vertical="center"/>
    </xf>
    <xf numFmtId="0" fontId="12" fillId="0" borderId="0" xfId="0" applyFont="1" applyAlignment="1">
      <alignment/>
    </xf>
    <xf numFmtId="0" fontId="12" fillId="0" borderId="0" xfId="0" applyFont="1" applyAlignment="1">
      <alignment horizontal="left" wrapText="1"/>
    </xf>
    <xf numFmtId="0" fontId="12" fillId="0" borderId="0" xfId="0" applyFont="1" applyAlignment="1">
      <alignment horizontal="center"/>
    </xf>
    <xf numFmtId="0" fontId="111" fillId="0" borderId="33" xfId="0" applyFont="1" applyFill="1" applyBorder="1" applyAlignment="1">
      <alignment horizontal="center" vertical="center"/>
    </xf>
    <xf numFmtId="43" fontId="5" fillId="33" borderId="28" xfId="48" applyFont="1" applyFill="1" applyBorder="1" applyAlignment="1">
      <alignment horizontal="center" vertical="center"/>
    </xf>
    <xf numFmtId="43" fontId="90" fillId="35" borderId="28" xfId="48" applyFont="1" applyFill="1" applyBorder="1" applyAlignment="1">
      <alignment horizontal="center" vertical="center"/>
    </xf>
    <xf numFmtId="43" fontId="90" fillId="0" borderId="32" xfId="48" applyFont="1" applyBorder="1" applyAlignment="1">
      <alignment horizontal="center" vertical="center"/>
    </xf>
    <xf numFmtId="43" fontId="99" fillId="33" borderId="0" xfId="58" applyNumberFormat="1" applyFont="1" applyFill="1">
      <alignment/>
      <protection/>
    </xf>
    <xf numFmtId="170" fontId="64" fillId="33" borderId="0" xfId="67" applyNumberFormat="1" applyFont="1" applyFill="1" applyAlignment="1">
      <alignment/>
    </xf>
    <xf numFmtId="43" fontId="112" fillId="34" borderId="29" xfId="48" applyFont="1" applyFill="1" applyBorder="1" applyAlignment="1">
      <alignment horizontal="center" vertical="center" wrapText="1"/>
    </xf>
    <xf numFmtId="43" fontId="112" fillId="34" borderId="28" xfId="48" applyFont="1" applyFill="1" applyBorder="1" applyAlignment="1">
      <alignment horizontal="center" vertical="center" wrapText="1"/>
    </xf>
    <xf numFmtId="0" fontId="102" fillId="35" borderId="0" xfId="0" applyFont="1" applyFill="1" applyAlignment="1">
      <alignment horizontal="left" wrapText="1"/>
    </xf>
    <xf numFmtId="43" fontId="112" fillId="34" borderId="32" xfId="48" applyFont="1" applyFill="1" applyBorder="1" applyAlignment="1">
      <alignment horizontal="center" vertical="center" wrapText="1"/>
    </xf>
    <xf numFmtId="43" fontId="112" fillId="34" borderId="28" xfId="48" applyFont="1" applyFill="1" applyBorder="1" applyAlignment="1">
      <alignment horizontal="center" vertical="center" wrapText="1"/>
    </xf>
    <xf numFmtId="0" fontId="113" fillId="33" borderId="0" xfId="59" applyFont="1" applyFill="1">
      <alignment/>
      <protection/>
    </xf>
    <xf numFmtId="0" fontId="114" fillId="33" borderId="0" xfId="59" applyFont="1" applyFill="1">
      <alignment/>
      <protection/>
    </xf>
    <xf numFmtId="0" fontId="105" fillId="33" borderId="0" xfId="59" applyFont="1" applyFill="1" applyBorder="1" applyAlignment="1">
      <alignment wrapText="1"/>
      <protection/>
    </xf>
    <xf numFmtId="0" fontId="105" fillId="34" borderId="29" xfId="59" applyFont="1" applyFill="1" applyBorder="1" applyAlignment="1">
      <alignment horizontal="center" vertical="center" wrapText="1"/>
      <protection/>
    </xf>
    <xf numFmtId="0" fontId="105" fillId="34" borderId="32" xfId="59" applyFont="1" applyFill="1" applyBorder="1" applyAlignment="1">
      <alignment horizontal="center" vertical="center" wrapText="1"/>
      <protection/>
    </xf>
    <xf numFmtId="0" fontId="105" fillId="34" borderId="28" xfId="59" applyFont="1" applyFill="1" applyBorder="1" applyAlignment="1">
      <alignment horizontal="center" vertical="center" wrapText="1"/>
      <protection/>
    </xf>
    <xf numFmtId="0" fontId="105" fillId="33" borderId="0" xfId="59" applyFont="1" applyFill="1" applyBorder="1" applyAlignment="1">
      <alignment horizontal="center" wrapText="1"/>
      <protection/>
    </xf>
    <xf numFmtId="0" fontId="104" fillId="35" borderId="0" xfId="0" applyFont="1" applyFill="1" applyAlignment="1">
      <alignment/>
    </xf>
    <xf numFmtId="0" fontId="103" fillId="35" borderId="0" xfId="0" applyFont="1" applyFill="1" applyAlignment="1">
      <alignment/>
    </xf>
    <xf numFmtId="0" fontId="115" fillId="35" borderId="0" xfId="0" applyFont="1" applyFill="1" applyAlignment="1">
      <alignment wrapText="1"/>
    </xf>
    <xf numFmtId="0" fontId="115" fillId="36" borderId="30" xfId="0" applyFont="1" applyFill="1" applyBorder="1" applyAlignment="1">
      <alignment horizontal="center" vertical="center" wrapText="1"/>
    </xf>
    <xf numFmtId="0" fontId="115" fillId="36" borderId="31" xfId="0" applyFont="1" applyFill="1" applyBorder="1" applyAlignment="1">
      <alignment horizontal="center" vertical="center" wrapText="1"/>
    </xf>
    <xf numFmtId="0" fontId="115" fillId="35" borderId="0" xfId="0" applyFont="1" applyFill="1" applyAlignment="1">
      <alignment horizontal="center" wrapText="1"/>
    </xf>
    <xf numFmtId="0" fontId="105" fillId="34" borderId="28" xfId="59" applyFont="1" applyFill="1" applyBorder="1" applyAlignment="1">
      <alignment horizontal="center" wrapText="1"/>
      <protection/>
    </xf>
    <xf numFmtId="0" fontId="105" fillId="34" borderId="28" xfId="59" applyFont="1" applyFill="1" applyBorder="1" applyAlignment="1">
      <alignment horizontal="left" vertical="center" wrapText="1"/>
      <protection/>
    </xf>
    <xf numFmtId="0" fontId="105" fillId="34" borderId="28" xfId="59" applyFont="1" applyFill="1" applyBorder="1" applyAlignment="1">
      <alignment vertical="center" wrapText="1"/>
      <protection/>
    </xf>
    <xf numFmtId="0" fontId="105" fillId="34" borderId="29" xfId="59" applyFont="1" applyFill="1" applyBorder="1" applyAlignment="1">
      <alignment vertical="center" wrapText="1"/>
      <protection/>
    </xf>
    <xf numFmtId="0" fontId="108" fillId="33" borderId="0" xfId="59" applyFont="1" applyFill="1" applyAlignment="1">
      <alignment horizontal="center" wrapText="1"/>
      <protection/>
    </xf>
    <xf numFmtId="43" fontId="105" fillId="34" borderId="29" xfId="48" applyFont="1" applyFill="1" applyBorder="1" applyAlignment="1">
      <alignment horizontal="center" vertical="center" wrapText="1"/>
    </xf>
    <xf numFmtId="43" fontId="105" fillId="34" borderId="29" xfId="48" applyNumberFormat="1" applyFont="1" applyFill="1" applyBorder="1" applyAlignment="1">
      <alignment horizontal="center" vertical="center" wrapText="1"/>
    </xf>
    <xf numFmtId="169" fontId="105" fillId="34" borderId="29" xfId="48" applyNumberFormat="1" applyFont="1" applyFill="1" applyBorder="1" applyAlignment="1">
      <alignment horizontal="center" vertical="center" wrapText="1"/>
    </xf>
    <xf numFmtId="43" fontId="103" fillId="35" borderId="0" xfId="48" applyNumberFormat="1" applyFont="1" applyFill="1" applyAlignment="1">
      <alignment horizontal="center"/>
    </xf>
    <xf numFmtId="43" fontId="115" fillId="36" borderId="30" xfId="48" applyNumberFormat="1" applyFont="1" applyFill="1" applyBorder="1" applyAlignment="1">
      <alignment horizontal="center" vertical="center" wrapText="1"/>
    </xf>
    <xf numFmtId="43" fontId="103" fillId="35" borderId="0" xfId="48" applyNumberFormat="1" applyFont="1" applyFill="1" applyAlignment="1">
      <alignment/>
    </xf>
    <xf numFmtId="0" fontId="102" fillId="33" borderId="0" xfId="0" applyFont="1" applyFill="1" applyAlignment="1">
      <alignment/>
    </xf>
    <xf numFmtId="165" fontId="4" fillId="33" borderId="0" xfId="63" applyNumberFormat="1" applyFont="1" applyFill="1" applyBorder="1" applyAlignment="1">
      <alignment horizontal="right" vertical="top"/>
      <protection/>
    </xf>
    <xf numFmtId="0" fontId="103" fillId="0" borderId="0" xfId="0" applyFont="1" applyFill="1" applyAlignment="1">
      <alignment/>
    </xf>
    <xf numFmtId="169" fontId="115" fillId="36" borderId="30" xfId="48" applyNumberFormat="1" applyFont="1" applyFill="1" applyBorder="1" applyAlignment="1">
      <alignment horizontal="center" vertical="center" wrapText="1"/>
    </xf>
    <xf numFmtId="0" fontId="64" fillId="33" borderId="0" xfId="59" applyFont="1" applyFill="1">
      <alignment/>
      <protection/>
    </xf>
    <xf numFmtId="0" fontId="113" fillId="33" borderId="0" xfId="58" applyFont="1" applyFill="1" applyAlignment="1">
      <alignment vertical="center"/>
      <protection/>
    </xf>
    <xf numFmtId="0" fontId="105" fillId="33" borderId="0" xfId="58" applyFont="1" applyFill="1" applyBorder="1" applyAlignment="1">
      <alignment vertical="center" wrapText="1"/>
      <protection/>
    </xf>
    <xf numFmtId="0" fontId="105" fillId="34" borderId="29" xfId="58" applyFont="1" applyFill="1" applyBorder="1" applyAlignment="1">
      <alignment horizontal="center" vertical="center" wrapText="1"/>
      <protection/>
    </xf>
    <xf numFmtId="0" fontId="105" fillId="34" borderId="32" xfId="58" applyFont="1" applyFill="1" applyBorder="1" applyAlignment="1">
      <alignment horizontal="center" vertical="center" wrapText="1"/>
      <protection/>
    </xf>
    <xf numFmtId="0" fontId="105" fillId="34" borderId="28" xfId="58" applyFont="1" applyFill="1" applyBorder="1" applyAlignment="1">
      <alignment horizontal="center" vertical="center" wrapText="1"/>
      <protection/>
    </xf>
    <xf numFmtId="0" fontId="105" fillId="33" borderId="0" xfId="58" applyFont="1" applyFill="1" applyBorder="1" applyAlignment="1">
      <alignment horizontal="center" vertical="center" wrapText="1"/>
      <protection/>
    </xf>
    <xf numFmtId="0" fontId="105" fillId="34" borderId="30" xfId="58" applyFont="1" applyFill="1" applyBorder="1" applyAlignment="1">
      <alignment horizontal="center" vertical="center" wrapText="1"/>
      <protection/>
    </xf>
    <xf numFmtId="0" fontId="105" fillId="34" borderId="34" xfId="58" applyFont="1" applyFill="1" applyBorder="1" applyAlignment="1">
      <alignment horizontal="center" vertical="center" wrapText="1"/>
      <protection/>
    </xf>
    <xf numFmtId="0" fontId="105" fillId="34" borderId="31" xfId="58" applyFont="1" applyFill="1" applyBorder="1" applyAlignment="1">
      <alignment horizontal="center" vertical="center" wrapText="1"/>
      <protection/>
    </xf>
    <xf numFmtId="0" fontId="104" fillId="35" borderId="0" xfId="0" applyFont="1" applyFill="1" applyAlignment="1">
      <alignment vertical="center"/>
    </xf>
    <xf numFmtId="0" fontId="115" fillId="35" borderId="0" xfId="0" applyFont="1" applyFill="1" applyAlignment="1">
      <alignment vertical="center" wrapText="1"/>
    </xf>
    <xf numFmtId="0" fontId="115" fillId="35" borderId="0" xfId="0" applyFont="1" applyFill="1" applyAlignment="1">
      <alignment horizontal="center" vertical="center" wrapText="1"/>
    </xf>
    <xf numFmtId="0" fontId="115" fillId="36" borderId="28" xfId="0" applyFont="1" applyFill="1" applyBorder="1" applyAlignment="1">
      <alignment horizontal="center" vertical="center" wrapText="1"/>
    </xf>
    <xf numFmtId="0" fontId="114" fillId="33" borderId="0" xfId="58" applyFont="1" applyFill="1" applyAlignment="1">
      <alignment vertical="center"/>
      <protection/>
    </xf>
    <xf numFmtId="0" fontId="113" fillId="33" borderId="0" xfId="58" applyFont="1" applyFill="1" applyAlignment="1">
      <alignment horizontal="right" vertical="center"/>
      <protection/>
    </xf>
    <xf numFmtId="0" fontId="105" fillId="34" borderId="0" xfId="58" applyFont="1" applyFill="1" applyBorder="1" applyAlignment="1">
      <alignment horizontal="center" vertical="center" wrapText="1"/>
      <protection/>
    </xf>
    <xf numFmtId="0" fontId="105" fillId="33" borderId="0" xfId="58" applyFont="1" applyFill="1" applyBorder="1" applyAlignment="1">
      <alignment wrapText="1"/>
      <protection/>
    </xf>
    <xf numFmtId="0" fontId="105" fillId="34" borderId="28" xfId="58" applyFont="1" applyFill="1" applyBorder="1" applyAlignment="1">
      <alignment horizontal="center" wrapText="1"/>
      <protection/>
    </xf>
    <xf numFmtId="169" fontId="105" fillId="34" borderId="28" xfId="48" applyNumberFormat="1" applyFont="1" applyFill="1" applyBorder="1" applyAlignment="1">
      <alignment horizontal="center" vertical="center" wrapText="1"/>
    </xf>
    <xf numFmtId="0" fontId="102" fillId="35" borderId="0" xfId="0" applyFont="1" applyFill="1" applyAlignment="1">
      <alignment vertical="center"/>
    </xf>
    <xf numFmtId="0" fontId="115" fillId="36" borderId="28" xfId="0" applyFont="1" applyFill="1" applyBorder="1" applyAlignment="1">
      <alignment horizontal="center" wrapText="1"/>
    </xf>
    <xf numFmtId="0" fontId="104" fillId="0" borderId="0" xfId="0" applyFont="1" applyFill="1" applyAlignment="1">
      <alignment vertical="center"/>
    </xf>
    <xf numFmtId="0" fontId="115" fillId="36" borderId="34" xfId="0" applyFont="1" applyFill="1" applyBorder="1" applyAlignment="1">
      <alignment horizontal="center" vertical="center" wrapText="1"/>
    </xf>
    <xf numFmtId="165" fontId="4" fillId="0" borderId="19" xfId="63" applyNumberFormat="1" applyFont="1" applyBorder="1" applyAlignment="1">
      <alignment horizontal="right" vertical="top"/>
      <protection/>
    </xf>
    <xf numFmtId="168" fontId="4" fillId="0" borderId="19" xfId="63" applyNumberFormat="1" applyFont="1" applyBorder="1" applyAlignment="1">
      <alignment horizontal="right" vertical="top"/>
      <protection/>
    </xf>
    <xf numFmtId="167" fontId="4" fillId="0" borderId="20" xfId="63" applyNumberFormat="1" applyFont="1" applyBorder="1" applyAlignment="1">
      <alignment horizontal="right" vertical="top"/>
      <protection/>
    </xf>
    <xf numFmtId="0" fontId="4" fillId="33" borderId="0" xfId="63" applyFont="1" applyFill="1" applyBorder="1" applyAlignment="1">
      <alignment vertical="top" wrapText="1"/>
      <protection/>
    </xf>
    <xf numFmtId="0" fontId="0" fillId="33" borderId="0" xfId="63" applyFont="1" applyFill="1" applyBorder="1" applyAlignment="1">
      <alignment vertical="center"/>
      <protection/>
    </xf>
    <xf numFmtId="178" fontId="4" fillId="33" borderId="0" xfId="63" applyNumberFormat="1" applyFont="1" applyFill="1" applyBorder="1" applyAlignment="1">
      <alignment horizontal="right" vertical="top"/>
      <protection/>
    </xf>
    <xf numFmtId="0" fontId="0" fillId="33" borderId="0" xfId="63" applyFont="1" applyFill="1" applyBorder="1" applyAlignment="1">
      <alignment horizontal="center" vertical="center"/>
      <protection/>
    </xf>
    <xf numFmtId="167" fontId="4" fillId="33" borderId="0" xfId="63" applyNumberFormat="1" applyFont="1" applyFill="1" applyBorder="1" applyAlignment="1">
      <alignment horizontal="right" vertical="top"/>
      <protection/>
    </xf>
    <xf numFmtId="166" fontId="4" fillId="33" borderId="0" xfId="63" applyNumberFormat="1" applyFont="1" applyFill="1" applyBorder="1" applyAlignment="1">
      <alignment horizontal="right" vertical="top"/>
      <protection/>
    </xf>
    <xf numFmtId="168" fontId="4" fillId="33" borderId="0" xfId="63" applyNumberFormat="1" applyFont="1" applyFill="1" applyBorder="1" applyAlignment="1">
      <alignment horizontal="right" vertical="top"/>
      <protection/>
    </xf>
    <xf numFmtId="164" fontId="4" fillId="33" borderId="0" xfId="63" applyNumberFormat="1" applyFont="1" applyFill="1" applyBorder="1" applyAlignment="1">
      <alignment horizontal="right" vertical="top"/>
      <protection/>
    </xf>
    <xf numFmtId="0" fontId="115" fillId="36" borderId="0" xfId="0" applyFont="1" applyFill="1" applyBorder="1" applyAlignment="1">
      <alignment horizontal="center" vertical="center" wrapText="1"/>
    </xf>
    <xf numFmtId="0" fontId="105" fillId="34" borderId="35" xfId="58" applyFont="1" applyFill="1" applyBorder="1" applyAlignment="1">
      <alignment horizontal="center" vertical="center" wrapText="1"/>
      <protection/>
    </xf>
    <xf numFmtId="43" fontId="5" fillId="0" borderId="28" xfId="48" applyFont="1" applyFill="1" applyBorder="1" applyAlignment="1">
      <alignment horizontal="center" vertical="center"/>
    </xf>
    <xf numFmtId="43" fontId="90" fillId="0" borderId="31" xfId="48" applyFont="1" applyBorder="1" applyAlignment="1">
      <alignment horizontal="center" vertical="center"/>
    </xf>
    <xf numFmtId="43" fontId="116" fillId="33" borderId="0" xfId="48" applyFont="1" applyFill="1" applyAlignment="1">
      <alignment horizontal="center" vertical="center" wrapText="1"/>
    </xf>
    <xf numFmtId="43" fontId="5" fillId="0" borderId="28" xfId="48" applyFont="1" applyBorder="1" applyAlignment="1">
      <alignment horizontal="center" vertical="center"/>
    </xf>
    <xf numFmtId="0" fontId="102" fillId="33" borderId="0" xfId="0" applyFont="1" applyFill="1" applyAlignment="1">
      <alignment vertical="center"/>
    </xf>
    <xf numFmtId="0" fontId="104" fillId="33" borderId="0" xfId="0" applyFont="1" applyFill="1" applyAlignment="1">
      <alignment vertical="center"/>
    </xf>
    <xf numFmtId="0" fontId="111" fillId="0" borderId="33" xfId="0" applyFont="1" applyFill="1" applyBorder="1" applyAlignment="1">
      <alignment horizontal="left" vertical="center" wrapText="1"/>
    </xf>
    <xf numFmtId="0" fontId="111" fillId="0" borderId="33" xfId="0" applyFont="1" applyFill="1" applyBorder="1" applyAlignment="1">
      <alignment horizontal="left" vertical="center"/>
    </xf>
    <xf numFmtId="0" fontId="111" fillId="0" borderId="36" xfId="0" applyFont="1" applyFill="1" applyBorder="1" applyAlignment="1">
      <alignment horizontal="left" vertical="center" wrapText="1"/>
    </xf>
    <xf numFmtId="0" fontId="111" fillId="0" borderId="36" xfId="0" applyFont="1" applyFill="1" applyBorder="1" applyAlignment="1">
      <alignment horizontal="center" vertical="center"/>
    </xf>
    <xf numFmtId="0" fontId="111" fillId="0" borderId="36" xfId="0" applyFont="1" applyFill="1" applyBorder="1" applyAlignment="1">
      <alignment horizontal="left" vertical="center"/>
    </xf>
    <xf numFmtId="0" fontId="105" fillId="43" borderId="37" xfId="0" applyFont="1" applyFill="1" applyBorder="1" applyAlignment="1">
      <alignment vertical="center" wrapText="1"/>
    </xf>
    <xf numFmtId="0" fontId="105" fillId="43" borderId="37" xfId="0" applyFont="1" applyFill="1" applyBorder="1" applyAlignment="1">
      <alignment horizontal="center" vertical="center"/>
    </xf>
    <xf numFmtId="0" fontId="113" fillId="33" borderId="0" xfId="59" applyFont="1" applyFill="1" applyAlignment="1">
      <alignment horizontal="right"/>
      <protection/>
    </xf>
    <xf numFmtId="0" fontId="113" fillId="35" borderId="0" xfId="0" applyFont="1" applyFill="1" applyAlignment="1">
      <alignment horizontal="right"/>
    </xf>
    <xf numFmtId="0" fontId="113" fillId="35" borderId="0" xfId="0" applyFont="1" applyFill="1" applyAlignment="1">
      <alignment/>
    </xf>
    <xf numFmtId="0" fontId="114" fillId="33" borderId="0" xfId="59" applyFont="1" applyFill="1" applyAlignment="1">
      <alignment vertical="center"/>
      <protection/>
    </xf>
    <xf numFmtId="0" fontId="114" fillId="35" borderId="0" xfId="0" applyFont="1" applyFill="1" applyAlignment="1">
      <alignment vertical="center"/>
    </xf>
    <xf numFmtId="0" fontId="114" fillId="33" borderId="0" xfId="59" applyFont="1" applyFill="1" applyAlignment="1">
      <alignment horizontal="center" wrapText="1"/>
      <protection/>
    </xf>
    <xf numFmtId="0" fontId="117" fillId="33" borderId="0" xfId="59" applyFont="1" applyFill="1" applyAlignment="1">
      <alignment vertical="center"/>
      <protection/>
    </xf>
    <xf numFmtId="43" fontId="117" fillId="33" borderId="0" xfId="48" applyFont="1" applyFill="1" applyAlignment="1">
      <alignment horizontal="center" vertical="center"/>
    </xf>
    <xf numFmtId="43" fontId="117" fillId="33" borderId="0" xfId="48" applyNumberFormat="1" applyFont="1" applyFill="1" applyAlignment="1">
      <alignment horizontal="center" vertical="center"/>
    </xf>
    <xf numFmtId="169" fontId="114" fillId="33" borderId="0" xfId="48" applyNumberFormat="1" applyFont="1" applyFill="1" applyAlignment="1">
      <alignment vertical="center"/>
    </xf>
    <xf numFmtId="43" fontId="117" fillId="33" borderId="0" xfId="48" applyNumberFormat="1" applyFont="1" applyFill="1" applyAlignment="1">
      <alignment vertical="center"/>
    </xf>
    <xf numFmtId="43" fontId="114" fillId="35" borderId="0" xfId="48" applyNumberFormat="1" applyFont="1" applyFill="1" applyAlignment="1">
      <alignment horizontal="center" vertical="center"/>
    </xf>
    <xf numFmtId="0" fontId="114" fillId="0" borderId="0" xfId="0" applyFont="1" applyFill="1" applyAlignment="1">
      <alignment vertical="center"/>
    </xf>
    <xf numFmtId="43" fontId="114" fillId="35" borderId="0" xfId="48" applyNumberFormat="1" applyFont="1" applyFill="1" applyAlignment="1">
      <alignment vertical="center"/>
    </xf>
    <xf numFmtId="0" fontId="113" fillId="33" borderId="0" xfId="0" applyFont="1" applyFill="1" applyAlignment="1">
      <alignment horizontal="right"/>
    </xf>
    <xf numFmtId="169" fontId="117" fillId="33" borderId="0" xfId="48" applyNumberFormat="1" applyFont="1" applyFill="1" applyAlignment="1">
      <alignment vertical="center"/>
    </xf>
    <xf numFmtId="0" fontId="113" fillId="35" borderId="0" xfId="0" applyNumberFormat="1" applyFont="1" applyFill="1" applyAlignment="1">
      <alignment horizontal="right" vertical="center"/>
    </xf>
    <xf numFmtId="0" fontId="113" fillId="35" borderId="0" xfId="0" applyNumberFormat="1" applyFont="1" applyFill="1" applyAlignment="1">
      <alignment horizontal="right"/>
    </xf>
    <xf numFmtId="0" fontId="113" fillId="33" borderId="0" xfId="59" applyFont="1" applyFill="1" applyAlignment="1">
      <alignment horizontal="right" vertical="center"/>
      <protection/>
    </xf>
    <xf numFmtId="43" fontId="114" fillId="33" borderId="0" xfId="48" applyNumberFormat="1" applyFont="1" applyFill="1" applyAlignment="1">
      <alignment vertical="center"/>
    </xf>
    <xf numFmtId="0" fontId="118" fillId="33" borderId="0" xfId="59" applyFont="1" applyFill="1" applyAlignment="1">
      <alignment vertical="center"/>
      <protection/>
    </xf>
    <xf numFmtId="0" fontId="114" fillId="33" borderId="0" xfId="58" applyFont="1" applyFill="1" applyAlignment="1">
      <alignment horizontal="right"/>
      <protection/>
    </xf>
    <xf numFmtId="0" fontId="113" fillId="33" borderId="0" xfId="58" applyFont="1" applyFill="1" applyAlignment="1">
      <alignment horizontal="right"/>
      <protection/>
    </xf>
    <xf numFmtId="0" fontId="114" fillId="35" borderId="0" xfId="0" applyFont="1" applyFill="1" applyAlignment="1">
      <alignment horizontal="right"/>
    </xf>
    <xf numFmtId="169" fontId="114" fillId="33" borderId="0" xfId="48" applyNumberFormat="1" applyFont="1" applyFill="1" applyAlignment="1">
      <alignment horizontal="right"/>
    </xf>
    <xf numFmtId="0" fontId="114" fillId="0" borderId="0" xfId="58" applyFont="1" applyFill="1" applyBorder="1" applyAlignment="1">
      <alignment horizontal="right"/>
      <protection/>
    </xf>
    <xf numFmtId="0" fontId="113" fillId="0" borderId="0" xfId="0" applyFont="1" applyFill="1" applyAlignment="1">
      <alignment horizontal="right"/>
    </xf>
    <xf numFmtId="0" fontId="117" fillId="33" borderId="0" xfId="58" applyFont="1" applyFill="1" applyAlignment="1">
      <alignment horizontal="right"/>
      <protection/>
    </xf>
    <xf numFmtId="0" fontId="114" fillId="35" borderId="0" xfId="0" applyNumberFormat="1" applyFont="1" applyFill="1" applyAlignment="1">
      <alignment horizontal="right"/>
    </xf>
    <xf numFmtId="0" fontId="114" fillId="0" borderId="0" xfId="0" applyFont="1" applyFill="1" applyAlignment="1">
      <alignment horizontal="right"/>
    </xf>
    <xf numFmtId="0" fontId="114" fillId="33" borderId="0" xfId="0" applyFont="1" applyFill="1" applyAlignment="1">
      <alignment horizontal="right"/>
    </xf>
    <xf numFmtId="0" fontId="117" fillId="33" borderId="0" xfId="58" applyFont="1" applyFill="1">
      <alignment/>
      <protection/>
    </xf>
    <xf numFmtId="0" fontId="115" fillId="36" borderId="31" xfId="0" applyFont="1" applyFill="1" applyBorder="1" applyAlignment="1">
      <alignment horizontal="center" vertical="center" wrapText="1"/>
    </xf>
    <xf numFmtId="0" fontId="115" fillId="36" borderId="30" xfId="0" applyFont="1" applyFill="1" applyBorder="1" applyAlignment="1">
      <alignment horizontal="center" vertical="center" wrapText="1"/>
    </xf>
    <xf numFmtId="43" fontId="90" fillId="0" borderId="28" xfId="48" applyFont="1" applyBorder="1" applyAlignment="1">
      <alignment horizontal="right" vertical="center"/>
    </xf>
    <xf numFmtId="43" fontId="90" fillId="0" borderId="28" xfId="48" applyNumberFormat="1" applyFont="1" applyBorder="1" applyAlignment="1">
      <alignment vertical="center"/>
    </xf>
    <xf numFmtId="43" fontId="5" fillId="33" borderId="28" xfId="48" applyNumberFormat="1" applyFont="1" applyFill="1" applyBorder="1" applyAlignment="1">
      <alignment vertical="center"/>
    </xf>
    <xf numFmtId="43" fontId="90" fillId="0" borderId="32" xfId="48" applyNumberFormat="1" applyFont="1" applyBorder="1" applyAlignment="1">
      <alignment horizontal="center" vertical="center"/>
    </xf>
    <xf numFmtId="0" fontId="105" fillId="34" borderId="35" xfId="59" applyFont="1" applyFill="1" applyBorder="1" applyAlignment="1">
      <alignment horizontal="center" vertical="center" wrapText="1"/>
      <protection/>
    </xf>
    <xf numFmtId="0" fontId="105" fillId="34" borderId="28" xfId="59" applyFont="1" applyFill="1" applyBorder="1" applyAlignment="1">
      <alignment horizontal="center" vertical="center" wrapText="1"/>
      <protection/>
    </xf>
    <xf numFmtId="0" fontId="105" fillId="34" borderId="29" xfId="59" applyFont="1" applyFill="1" applyBorder="1" applyAlignment="1">
      <alignment horizontal="center" vertical="center" wrapText="1"/>
      <protection/>
    </xf>
    <xf numFmtId="43" fontId="112" fillId="34" borderId="29" xfId="48" applyFont="1" applyFill="1" applyBorder="1" applyAlignment="1">
      <alignment horizontal="center" vertical="center" wrapText="1"/>
    </xf>
    <xf numFmtId="43" fontId="112" fillId="34" borderId="38" xfId="48" applyFont="1" applyFill="1" applyBorder="1" applyAlignment="1">
      <alignment horizontal="center" vertical="center" wrapText="1"/>
    </xf>
    <xf numFmtId="169" fontId="0" fillId="0" borderId="0" xfId="48" applyNumberFormat="1" applyFont="1" applyAlignment="1">
      <alignment/>
    </xf>
    <xf numFmtId="169" fontId="3" fillId="0" borderId="0" xfId="48" applyNumberFormat="1" applyFont="1" applyBorder="1" applyAlignment="1">
      <alignment vertical="center" wrapText="1"/>
    </xf>
    <xf numFmtId="169" fontId="0" fillId="0" borderId="0" xfId="48" applyNumberFormat="1" applyFont="1" applyBorder="1" applyAlignment="1">
      <alignment vertical="center"/>
    </xf>
    <xf numFmtId="169" fontId="0" fillId="0" borderId="0" xfId="48" applyNumberFormat="1" applyFont="1" applyBorder="1" applyAlignment="1">
      <alignment/>
    </xf>
    <xf numFmtId="0" fontId="114" fillId="33" borderId="0" xfId="59" applyFont="1" applyFill="1" applyAlignment="1">
      <alignment horizontal="center" vertical="center"/>
      <protection/>
    </xf>
    <xf numFmtId="0" fontId="99" fillId="33" borderId="0" xfId="59" applyFont="1" applyFill="1" applyAlignment="1">
      <alignment horizontal="center" vertical="center"/>
      <protection/>
    </xf>
    <xf numFmtId="169" fontId="90" fillId="0" borderId="28" xfId="48" applyNumberFormat="1" applyFont="1" applyBorder="1" applyAlignment="1">
      <alignment vertical="center"/>
    </xf>
    <xf numFmtId="169" fontId="5" fillId="41" borderId="28" xfId="48" applyNumberFormat="1" applyFont="1" applyFill="1" applyBorder="1" applyAlignment="1">
      <alignment horizontal="left" vertical="center" wrapText="1"/>
    </xf>
    <xf numFmtId="169" fontId="5" fillId="33" borderId="32" xfId="48" applyNumberFormat="1" applyFont="1" applyFill="1" applyBorder="1" applyAlignment="1">
      <alignment horizontal="left" vertical="center" wrapText="1"/>
    </xf>
    <xf numFmtId="169" fontId="5" fillId="41" borderId="32" xfId="48" applyNumberFormat="1" applyFont="1" applyFill="1" applyBorder="1" applyAlignment="1">
      <alignment horizontal="left" vertical="center" wrapText="1"/>
    </xf>
    <xf numFmtId="169" fontId="5" fillId="33" borderId="28" xfId="48" applyNumberFormat="1" applyFont="1" applyFill="1" applyBorder="1" applyAlignment="1">
      <alignment horizontal="left" vertical="center" wrapText="1"/>
    </xf>
    <xf numFmtId="0" fontId="0" fillId="33" borderId="0" xfId="63" applyFont="1" applyFill="1" applyBorder="1" applyAlignment="1">
      <alignment horizontal="center" vertical="center"/>
      <protection/>
    </xf>
    <xf numFmtId="0" fontId="102" fillId="35" borderId="0" xfId="0" applyFont="1" applyFill="1" applyAlignment="1">
      <alignment horizontal="left" wrapText="1"/>
    </xf>
    <xf numFmtId="0" fontId="105" fillId="34" borderId="28" xfId="59" applyFont="1" applyFill="1" applyBorder="1" applyAlignment="1">
      <alignment horizontal="center" vertical="center" wrapText="1"/>
      <protection/>
    </xf>
    <xf numFmtId="0" fontId="115" fillId="36" borderId="28" xfId="0" applyFont="1" applyFill="1" applyBorder="1" applyAlignment="1">
      <alignment horizontal="center" vertical="center" wrapText="1"/>
    </xf>
    <xf numFmtId="0" fontId="115" fillId="36" borderId="39" xfId="0" applyFont="1" applyFill="1" applyBorder="1" applyAlignment="1">
      <alignment horizontal="center" vertical="center" wrapText="1"/>
    </xf>
    <xf numFmtId="0" fontId="115" fillId="36" borderId="40" xfId="0" applyFont="1" applyFill="1" applyBorder="1" applyAlignment="1">
      <alignment horizontal="center" vertical="center" wrapText="1"/>
    </xf>
    <xf numFmtId="0" fontId="115" fillId="36" borderId="31" xfId="0" applyFont="1" applyFill="1" applyBorder="1" applyAlignment="1">
      <alignment horizontal="center" vertical="center" wrapText="1"/>
    </xf>
    <xf numFmtId="0" fontId="115" fillId="36" borderId="29" xfId="0" applyFont="1" applyFill="1" applyBorder="1" applyAlignment="1">
      <alignment horizontal="center" vertical="center" wrapText="1"/>
    </xf>
    <xf numFmtId="0" fontId="115" fillId="36" borderId="38" xfId="0" applyFont="1" applyFill="1" applyBorder="1" applyAlignment="1">
      <alignment horizontal="center" vertical="center" wrapText="1"/>
    </xf>
    <xf numFmtId="0" fontId="115" fillId="36" borderId="32" xfId="0" applyFont="1" applyFill="1" applyBorder="1" applyAlignment="1">
      <alignment horizontal="center" vertical="center" wrapText="1"/>
    </xf>
    <xf numFmtId="0" fontId="105" fillId="34" borderId="28" xfId="59" applyFont="1" applyFill="1" applyBorder="1" applyAlignment="1">
      <alignment horizontal="center" wrapText="1"/>
      <protection/>
    </xf>
    <xf numFmtId="0" fontId="105" fillId="34" borderId="29" xfId="58" applyFont="1" applyFill="1" applyBorder="1" applyAlignment="1">
      <alignment horizontal="center" vertical="center" wrapText="1"/>
      <protection/>
    </xf>
    <xf numFmtId="0" fontId="105" fillId="34" borderId="38" xfId="58" applyFont="1" applyFill="1" applyBorder="1" applyAlignment="1">
      <alignment horizontal="center" vertical="center" wrapText="1"/>
      <protection/>
    </xf>
    <xf numFmtId="0" fontId="105" fillId="34" borderId="32" xfId="58" applyFont="1" applyFill="1" applyBorder="1" applyAlignment="1">
      <alignment horizontal="center" vertical="center" wrapText="1"/>
      <protection/>
    </xf>
    <xf numFmtId="0" fontId="105" fillId="34" borderId="34" xfId="58" applyFont="1" applyFill="1" applyBorder="1" applyAlignment="1">
      <alignment horizontal="center" vertical="center" wrapText="1"/>
      <protection/>
    </xf>
    <xf numFmtId="0" fontId="105" fillId="34" borderId="31" xfId="58" applyFont="1" applyFill="1" applyBorder="1" applyAlignment="1">
      <alignment horizontal="center" vertical="center" wrapText="1"/>
      <protection/>
    </xf>
    <xf numFmtId="0" fontId="105" fillId="34" borderId="28" xfId="58" applyFont="1" applyFill="1" applyBorder="1" applyAlignment="1">
      <alignment horizontal="center" vertical="center" wrapText="1"/>
      <protection/>
    </xf>
    <xf numFmtId="0" fontId="105" fillId="34" borderId="29" xfId="59" applyFont="1" applyFill="1" applyBorder="1" applyAlignment="1">
      <alignment horizontal="center" vertical="center" wrapText="1"/>
      <protection/>
    </xf>
    <xf numFmtId="0" fontId="105" fillId="34" borderId="38" xfId="59" applyFont="1" applyFill="1" applyBorder="1" applyAlignment="1">
      <alignment horizontal="center" vertical="center" wrapText="1"/>
      <protection/>
    </xf>
    <xf numFmtId="0" fontId="105" fillId="34" borderId="32" xfId="59" applyFont="1" applyFill="1" applyBorder="1" applyAlignment="1">
      <alignment horizontal="center" vertical="center" wrapText="1"/>
      <protection/>
    </xf>
    <xf numFmtId="0" fontId="105" fillId="34" borderId="35" xfId="58" applyFont="1" applyFill="1" applyBorder="1" applyAlignment="1">
      <alignment horizontal="center" vertical="center" wrapText="1"/>
      <protection/>
    </xf>
    <xf numFmtId="0" fontId="105" fillId="34" borderId="30" xfId="58" applyFont="1" applyFill="1" applyBorder="1" applyAlignment="1">
      <alignment horizontal="center" vertical="center" wrapText="1"/>
      <protection/>
    </xf>
    <xf numFmtId="0" fontId="105" fillId="34" borderId="28" xfId="58" applyFont="1" applyFill="1" applyBorder="1" applyAlignment="1">
      <alignment horizontal="center" vertical="center" wrapText="1"/>
      <protection/>
    </xf>
    <xf numFmtId="0" fontId="105" fillId="34" borderId="0" xfId="58" applyFont="1" applyFill="1" applyBorder="1" applyAlignment="1">
      <alignment horizontal="center" vertical="center" wrapText="1"/>
      <protection/>
    </xf>
    <xf numFmtId="0" fontId="105" fillId="34" borderId="34" xfId="58" applyFont="1" applyFill="1" applyBorder="1" applyAlignment="1">
      <alignment horizontal="center" vertical="center" wrapText="1"/>
      <protection/>
    </xf>
    <xf numFmtId="0" fontId="105" fillId="34" borderId="40" xfId="58" applyFont="1" applyFill="1" applyBorder="1" applyAlignment="1">
      <alignment horizontal="center" vertical="center" wrapText="1"/>
      <protection/>
    </xf>
    <xf numFmtId="0" fontId="105" fillId="34" borderId="31" xfId="58" applyFont="1" applyFill="1" applyBorder="1" applyAlignment="1">
      <alignment horizontal="center" vertical="center" wrapText="1"/>
      <protection/>
    </xf>
    <xf numFmtId="0" fontId="105" fillId="34" borderId="41" xfId="58" applyFont="1" applyFill="1" applyBorder="1" applyAlignment="1">
      <alignment horizontal="center" vertical="center" wrapText="1"/>
      <protection/>
    </xf>
    <xf numFmtId="0" fontId="105" fillId="34" borderId="42" xfId="58" applyFont="1" applyFill="1" applyBorder="1" applyAlignment="1">
      <alignment horizontal="center" vertical="center" wrapText="1"/>
      <protection/>
    </xf>
    <xf numFmtId="0" fontId="114" fillId="0" borderId="0" xfId="58" applyFont="1" applyFill="1" applyAlignment="1">
      <alignment horizontal="right"/>
      <protection/>
    </xf>
    <xf numFmtId="0" fontId="16" fillId="0" borderId="0" xfId="65" applyFont="1">
      <alignment/>
      <protection/>
    </xf>
    <xf numFmtId="0" fontId="17" fillId="0" borderId="0" xfId="65" applyFont="1">
      <alignment/>
      <protection/>
    </xf>
    <xf numFmtId="0" fontId="117" fillId="0" borderId="0" xfId="58" applyFont="1" applyFill="1" applyAlignment="1">
      <alignment horizontal="right"/>
      <protection/>
    </xf>
    <xf numFmtId="164" fontId="15" fillId="0" borderId="28" xfId="65" applyNumberFormat="1" applyFont="1" applyBorder="1" applyAlignment="1">
      <alignment horizontal="right" vertical="top"/>
      <protection/>
    </xf>
    <xf numFmtId="43" fontId="15" fillId="0" borderId="28" xfId="48" applyFont="1" applyBorder="1" applyAlignment="1">
      <alignment horizontal="right" vertical="top"/>
    </xf>
    <xf numFmtId="0" fontId="0" fillId="0" borderId="0" xfId="64">
      <alignment/>
      <protection/>
    </xf>
    <xf numFmtId="164" fontId="5" fillId="0" borderId="28" xfId="65" applyNumberFormat="1" applyFont="1" applyBorder="1" applyAlignment="1">
      <alignment horizontal="right" vertical="top"/>
      <protection/>
    </xf>
    <xf numFmtId="43" fontId="115" fillId="36" borderId="28" xfId="48" applyNumberFormat="1" applyFont="1" applyFill="1" applyBorder="1" applyAlignment="1">
      <alignment horizontal="center" vertical="center" wrapText="1"/>
    </xf>
    <xf numFmtId="164" fontId="4" fillId="0" borderId="28" xfId="64" applyNumberFormat="1" applyFont="1" applyBorder="1" applyAlignment="1">
      <alignment horizontal="center" vertical="top"/>
      <protection/>
    </xf>
    <xf numFmtId="0" fontId="115" fillId="36" borderId="29" xfId="0" applyFont="1" applyFill="1" applyBorder="1" applyAlignment="1">
      <alignment horizontal="center" wrapText="1"/>
    </xf>
    <xf numFmtId="43" fontId="90" fillId="0" borderId="29" xfId="48" applyNumberFormat="1" applyFont="1" applyBorder="1" applyAlignment="1">
      <alignment horizontal="center" vertical="center"/>
    </xf>
    <xf numFmtId="169" fontId="4" fillId="0" borderId="28" xfId="48" applyNumberFormat="1" applyFont="1" applyBorder="1" applyAlignment="1">
      <alignment horizontal="right" vertical="top"/>
    </xf>
    <xf numFmtId="169" fontId="90" fillId="0" borderId="29" xfId="48" applyNumberFormat="1" applyFont="1" applyBorder="1" applyAlignment="1">
      <alignment horizontal="center" vertical="center"/>
    </xf>
    <xf numFmtId="43" fontId="4" fillId="0" borderId="28" xfId="48" applyFont="1" applyBorder="1" applyAlignment="1">
      <alignment horizontal="left" vertical="top" wrapText="1"/>
    </xf>
    <xf numFmtId="0" fontId="4" fillId="0" borderId="12" xfId="60" applyFont="1" applyBorder="1" applyAlignment="1">
      <alignment horizontal="center" wrapText="1"/>
      <protection/>
    </xf>
    <xf numFmtId="0" fontId="0" fillId="0" borderId="24" xfId="60" applyFont="1" applyBorder="1" applyAlignment="1">
      <alignment horizontal="center" vertical="center"/>
      <protection/>
    </xf>
    <xf numFmtId="0" fontId="4" fillId="0" borderId="43" xfId="60" applyFont="1" applyBorder="1" applyAlignment="1">
      <alignment horizontal="center" wrapText="1"/>
      <protection/>
    </xf>
    <xf numFmtId="0" fontId="0" fillId="0" borderId="44" xfId="60" applyFont="1" applyBorder="1" applyAlignment="1">
      <alignment horizontal="center" vertical="center"/>
      <protection/>
    </xf>
    <xf numFmtId="0" fontId="4" fillId="0" borderId="11" xfId="60" applyFont="1" applyBorder="1" applyAlignment="1">
      <alignment horizontal="center" wrapText="1"/>
      <protection/>
    </xf>
    <xf numFmtId="0" fontId="0" fillId="0" borderId="23" xfId="60" applyFont="1" applyBorder="1" applyAlignment="1">
      <alignment horizontal="center" vertical="center"/>
      <protection/>
    </xf>
    <xf numFmtId="0" fontId="4" fillId="0" borderId="27" xfId="60" applyFont="1" applyBorder="1" applyAlignment="1">
      <alignment horizontal="center" wrapText="1"/>
      <protection/>
    </xf>
    <xf numFmtId="0" fontId="0" fillId="0" borderId="45" xfId="60" applyFont="1" applyBorder="1" applyAlignment="1">
      <alignment horizontal="center" vertical="center"/>
      <protection/>
    </xf>
    <xf numFmtId="0" fontId="0" fillId="0" borderId="46" xfId="60" applyFont="1" applyBorder="1" applyAlignment="1">
      <alignment horizontal="center" vertical="center"/>
      <protection/>
    </xf>
    <xf numFmtId="0" fontId="4" fillId="0" borderId="26" xfId="60" applyFont="1" applyBorder="1" applyAlignment="1">
      <alignment horizontal="center" wrapText="1"/>
      <protection/>
    </xf>
    <xf numFmtId="0" fontId="0" fillId="0" borderId="47" xfId="60" applyFont="1" applyBorder="1" applyAlignment="1">
      <alignment horizontal="center" vertical="center"/>
      <protection/>
    </xf>
    <xf numFmtId="0" fontId="4" fillId="0" borderId="48" xfId="60" applyFont="1" applyBorder="1" applyAlignment="1">
      <alignment horizontal="left" vertical="top" wrapText="1"/>
      <protection/>
    </xf>
    <xf numFmtId="0" fontId="0" fillId="0" borderId="49" xfId="60" applyFont="1" applyBorder="1" applyAlignment="1">
      <alignment horizontal="center" vertical="center"/>
      <protection/>
    </xf>
    <xf numFmtId="0" fontId="0" fillId="0" borderId="50" xfId="60" applyFont="1" applyBorder="1" applyAlignment="1">
      <alignment horizontal="center" vertical="center"/>
      <protection/>
    </xf>
    <xf numFmtId="0" fontId="0" fillId="0" borderId="51" xfId="60" applyBorder="1" applyAlignment="1">
      <alignment horizontal="center" vertical="center" wrapText="1"/>
      <protection/>
    </xf>
    <xf numFmtId="0" fontId="0" fillId="0" borderId="13" xfId="60" applyFont="1" applyBorder="1" applyAlignment="1">
      <alignment horizontal="center" vertical="center"/>
      <protection/>
    </xf>
    <xf numFmtId="0" fontId="0" fillId="0" borderId="17" xfId="60" applyFont="1" applyBorder="1" applyAlignment="1">
      <alignment horizontal="center" vertical="center"/>
      <protection/>
    </xf>
    <xf numFmtId="0" fontId="0" fillId="0" borderId="21" xfId="60" applyFont="1" applyBorder="1" applyAlignment="1">
      <alignment horizontal="center" vertical="center"/>
      <protection/>
    </xf>
    <xf numFmtId="0" fontId="4" fillId="0" borderId="25" xfId="60" applyFont="1" applyBorder="1" applyAlignment="1">
      <alignment horizontal="center" wrapText="1"/>
      <protection/>
    </xf>
    <xf numFmtId="0" fontId="4" fillId="0" borderId="52" xfId="60" applyFont="1" applyBorder="1" applyAlignment="1">
      <alignment horizontal="center" wrapText="1"/>
      <protection/>
    </xf>
    <xf numFmtId="0" fontId="3" fillId="0" borderId="0" xfId="60" applyFont="1" applyBorder="1" applyAlignment="1">
      <alignment horizontal="center" vertical="center" wrapText="1"/>
      <protection/>
    </xf>
    <xf numFmtId="0" fontId="0" fillId="0" borderId="0" xfId="60" applyFont="1" applyBorder="1" applyAlignment="1">
      <alignment horizontal="center" vertical="center"/>
      <protection/>
    </xf>
    <xf numFmtId="0" fontId="4" fillId="0" borderId="53" xfId="60" applyFont="1" applyBorder="1" applyAlignment="1">
      <alignment horizontal="center" wrapText="1"/>
      <protection/>
    </xf>
    <xf numFmtId="0" fontId="3" fillId="44" borderId="0" xfId="60" applyFont="1" applyFill="1" applyBorder="1" applyAlignment="1">
      <alignment horizontal="center" vertical="center" wrapText="1"/>
      <protection/>
    </xf>
    <xf numFmtId="0" fontId="4" fillId="0" borderId="54" xfId="60" applyFont="1" applyBorder="1" applyAlignment="1">
      <alignment horizontal="center" wrapText="1"/>
      <protection/>
    </xf>
    <xf numFmtId="0" fontId="0" fillId="0" borderId="55" xfId="60" applyFont="1" applyBorder="1" applyAlignment="1">
      <alignment horizontal="center" vertical="center"/>
      <protection/>
    </xf>
    <xf numFmtId="0" fontId="4" fillId="0" borderId="26" xfId="60" applyFont="1" applyBorder="1" applyAlignment="1">
      <alignment horizontal="center" wrapText="1"/>
      <protection/>
    </xf>
    <xf numFmtId="0" fontId="4" fillId="0" borderId="27" xfId="60" applyFont="1" applyBorder="1" applyAlignment="1">
      <alignment horizontal="center" wrapText="1"/>
      <protection/>
    </xf>
    <xf numFmtId="0" fontId="4" fillId="0" borderId="56" xfId="60" applyFont="1" applyBorder="1" applyAlignment="1">
      <alignment horizontal="left"/>
      <protection/>
    </xf>
    <xf numFmtId="0" fontId="0" fillId="0" borderId="45" xfId="60" applyFont="1" applyBorder="1" applyAlignment="1">
      <alignment horizontal="left" vertical="center"/>
      <protection/>
    </xf>
    <xf numFmtId="0" fontId="0" fillId="0" borderId="47" xfId="60" applyFont="1" applyBorder="1" applyAlignment="1">
      <alignment horizontal="left" vertical="center"/>
      <protection/>
    </xf>
    <xf numFmtId="0" fontId="4" fillId="0" borderId="25" xfId="60" applyFont="1" applyBorder="1" applyAlignment="1">
      <alignment horizontal="center" wrapText="1"/>
      <protection/>
    </xf>
    <xf numFmtId="0" fontId="4" fillId="0" borderId="53" xfId="60" applyFont="1" applyBorder="1" applyAlignment="1">
      <alignment horizontal="center" wrapText="1"/>
      <protection/>
    </xf>
    <xf numFmtId="0" fontId="0" fillId="0" borderId="46" xfId="60" applyFont="1" applyBorder="1" applyAlignment="1">
      <alignment horizontal="left" vertical="center"/>
      <protection/>
    </xf>
    <xf numFmtId="0" fontId="4" fillId="0" borderId="57" xfId="60" applyFont="1" applyBorder="1" applyAlignment="1">
      <alignment horizontal="left"/>
      <protection/>
    </xf>
    <xf numFmtId="0" fontId="0" fillId="0" borderId="45" xfId="60" applyBorder="1" applyAlignment="1">
      <alignment horizontal="left"/>
      <protection/>
    </xf>
    <xf numFmtId="0" fontId="0" fillId="0" borderId="47" xfId="60" applyBorder="1" applyAlignment="1">
      <alignment horizontal="left"/>
      <protection/>
    </xf>
    <xf numFmtId="0" fontId="4" fillId="0" borderId="11" xfId="0" applyFont="1" applyBorder="1" applyAlignment="1">
      <alignment horizontal="center" wrapText="1"/>
    </xf>
    <xf numFmtId="0" fontId="0" fillId="0" borderId="23" xfId="0" applyFont="1" applyBorder="1" applyAlignment="1">
      <alignment horizontal="center" vertical="center"/>
    </xf>
    <xf numFmtId="0" fontId="4" fillId="0" borderId="43" xfId="0" applyFont="1" applyBorder="1" applyAlignment="1">
      <alignment horizontal="center" wrapText="1"/>
    </xf>
    <xf numFmtId="0" fontId="0" fillId="0" borderId="44" xfId="0" applyFont="1" applyBorder="1" applyAlignment="1">
      <alignment horizontal="center" vertical="center"/>
    </xf>
    <xf numFmtId="0" fontId="4" fillId="0" borderId="48" xfId="0" applyFont="1" applyBorder="1" applyAlignment="1">
      <alignment horizontal="left" vertical="top"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4" fillId="0" borderId="52" xfId="0" applyFont="1" applyBorder="1" applyAlignment="1">
      <alignment horizontal="center" wrapText="1"/>
    </xf>
    <xf numFmtId="0" fontId="0" fillId="0" borderId="51" xfId="0" applyBorder="1" applyAlignment="1">
      <alignment horizontal="center" vertical="center" wrapText="1"/>
    </xf>
    <xf numFmtId="0" fontId="0" fillId="0" borderId="13" xfId="0" applyFont="1" applyBorder="1" applyAlignment="1">
      <alignment horizontal="center" vertical="center"/>
    </xf>
    <xf numFmtId="0" fontId="0" fillId="0" borderId="17" xfId="0" applyFont="1" applyBorder="1" applyAlignment="1">
      <alignment horizontal="center" vertical="center"/>
    </xf>
    <xf numFmtId="0" fontId="0" fillId="0" borderId="21" xfId="0" applyFont="1" applyBorder="1" applyAlignment="1">
      <alignment horizontal="center" vertical="center"/>
    </xf>
    <xf numFmtId="0" fontId="4" fillId="0" borderId="25" xfId="0" applyFont="1" applyBorder="1" applyAlignment="1">
      <alignment horizont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4" fillId="0" borderId="27" xfId="0" applyFont="1" applyBorder="1" applyAlignment="1">
      <alignment horizont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xf>
    <xf numFmtId="0" fontId="4" fillId="0" borderId="56" xfId="0" applyFont="1" applyBorder="1" applyAlignment="1">
      <alignment horizontal="left"/>
    </xf>
    <xf numFmtId="0" fontId="0" fillId="0" borderId="45" xfId="0" applyFont="1" applyBorder="1" applyAlignment="1">
      <alignment horizontal="left" vertical="center"/>
    </xf>
    <xf numFmtId="0" fontId="0" fillId="0" borderId="47" xfId="0" applyFont="1" applyBorder="1" applyAlignment="1">
      <alignment horizontal="left" vertical="center"/>
    </xf>
    <xf numFmtId="0" fontId="4" fillId="0" borderId="26" xfId="0" applyFont="1" applyBorder="1" applyAlignment="1">
      <alignment horizontal="center" wrapText="1"/>
    </xf>
    <xf numFmtId="0" fontId="0" fillId="0" borderId="47" xfId="0" applyFont="1" applyBorder="1" applyAlignment="1">
      <alignment horizontal="center" vertical="center"/>
    </xf>
    <xf numFmtId="0" fontId="4" fillId="0" borderId="12" xfId="0" applyFont="1" applyBorder="1" applyAlignment="1">
      <alignment horizontal="center" wrapText="1"/>
    </xf>
    <xf numFmtId="0" fontId="0" fillId="0" borderId="24" xfId="0" applyFont="1" applyBorder="1" applyAlignment="1">
      <alignment horizontal="center" vertical="center"/>
    </xf>
    <xf numFmtId="0" fontId="4" fillId="0" borderId="54" xfId="0" applyFont="1" applyBorder="1" applyAlignment="1">
      <alignment horizontal="center" wrapText="1"/>
    </xf>
    <xf numFmtId="0" fontId="0" fillId="0" borderId="55" xfId="0" applyFont="1" applyBorder="1" applyAlignment="1">
      <alignment horizontal="center" vertical="center"/>
    </xf>
    <xf numFmtId="0" fontId="4" fillId="0" borderId="53" xfId="0" applyFont="1" applyBorder="1" applyAlignment="1">
      <alignment horizontal="center" wrapText="1"/>
    </xf>
    <xf numFmtId="0" fontId="0" fillId="0" borderId="46" xfId="0" applyFont="1" applyBorder="1" applyAlignment="1">
      <alignment horizontal="left" vertical="center"/>
    </xf>
    <xf numFmtId="0" fontId="4" fillId="0" borderId="57" xfId="0" applyFont="1" applyBorder="1" applyAlignment="1">
      <alignment horizontal="left"/>
    </xf>
    <xf numFmtId="0" fontId="0" fillId="0" borderId="45" xfId="0" applyBorder="1" applyAlignment="1">
      <alignment horizontal="left"/>
    </xf>
    <xf numFmtId="0" fontId="0" fillId="0" borderId="47" xfId="0" applyBorder="1" applyAlignment="1">
      <alignment horizontal="left"/>
    </xf>
    <xf numFmtId="0" fontId="4" fillId="0" borderId="25" xfId="0" applyFont="1" applyBorder="1" applyAlignment="1">
      <alignment horizontal="center" wrapText="1"/>
    </xf>
    <xf numFmtId="0" fontId="4" fillId="0" borderId="27" xfId="0" applyFont="1" applyBorder="1" applyAlignment="1">
      <alignment horizontal="center" wrapText="1"/>
    </xf>
    <xf numFmtId="0" fontId="4" fillId="0" borderId="26" xfId="0" applyFont="1" applyBorder="1" applyAlignment="1">
      <alignment horizontal="center" wrapText="1"/>
    </xf>
    <xf numFmtId="0" fontId="98" fillId="34" borderId="29" xfId="55" applyFont="1" applyFill="1" applyBorder="1" applyAlignment="1">
      <alignment horizontal="center" wrapText="1"/>
      <protection/>
    </xf>
    <xf numFmtId="0" fontId="98" fillId="34" borderId="38" xfId="55" applyFont="1" applyFill="1" applyBorder="1" applyAlignment="1">
      <alignment horizontal="center" wrapText="1"/>
      <protection/>
    </xf>
    <xf numFmtId="0" fontId="98" fillId="34" borderId="32" xfId="55" applyFont="1" applyFill="1" applyBorder="1" applyAlignment="1">
      <alignment horizontal="center" wrapText="1"/>
      <protection/>
    </xf>
    <xf numFmtId="0" fontId="85" fillId="34" borderId="0" xfId="55" applyFont="1" applyFill="1" applyAlignment="1">
      <alignment horizontal="center"/>
      <protection/>
    </xf>
    <xf numFmtId="0" fontId="88" fillId="34" borderId="35" xfId="55" applyFont="1" applyFill="1" applyBorder="1" applyAlignment="1">
      <alignment horizontal="center" vertical="center" wrapText="1"/>
      <protection/>
    </xf>
    <xf numFmtId="0" fontId="88" fillId="34" borderId="30" xfId="55" applyFont="1" applyFill="1" applyBorder="1" applyAlignment="1">
      <alignment horizontal="center" vertical="center" wrapText="1"/>
      <protection/>
    </xf>
    <xf numFmtId="0" fontId="88" fillId="34" borderId="29" xfId="55" applyFont="1" applyFill="1" applyBorder="1" applyAlignment="1">
      <alignment horizontal="center" vertical="center" wrapText="1"/>
      <protection/>
    </xf>
    <xf numFmtId="0" fontId="0" fillId="0" borderId="38" xfId="0" applyBorder="1" applyAlignment="1">
      <alignment/>
    </xf>
    <xf numFmtId="0" fontId="0" fillId="0" borderId="32" xfId="0" applyBorder="1" applyAlignment="1">
      <alignment/>
    </xf>
    <xf numFmtId="0" fontId="88" fillId="34" borderId="38" xfId="55" applyFont="1" applyFill="1" applyBorder="1" applyAlignment="1">
      <alignment horizontal="center" vertical="center" wrapText="1"/>
      <protection/>
    </xf>
    <xf numFmtId="0" fontId="88" fillId="34" borderId="32" xfId="55" applyFont="1" applyFill="1" applyBorder="1" applyAlignment="1">
      <alignment horizontal="center" vertical="center" wrapText="1"/>
      <protection/>
    </xf>
    <xf numFmtId="0" fontId="88" fillId="34" borderId="28" xfId="55" applyFont="1" applyFill="1" applyBorder="1" applyAlignment="1">
      <alignment horizontal="center" vertical="center" wrapText="1"/>
      <protection/>
    </xf>
    <xf numFmtId="0" fontId="87" fillId="34" borderId="29" xfId="55" applyFont="1" applyFill="1" applyBorder="1" applyAlignment="1">
      <alignment horizontal="center" wrapText="1"/>
      <protection/>
    </xf>
    <xf numFmtId="0" fontId="87" fillId="34" borderId="38" xfId="55" applyFont="1" applyFill="1" applyBorder="1" applyAlignment="1">
      <alignment horizontal="center" wrapText="1"/>
      <protection/>
    </xf>
    <xf numFmtId="0" fontId="87" fillId="34" borderId="32" xfId="55" applyFont="1" applyFill="1" applyBorder="1" applyAlignment="1">
      <alignment horizontal="center" wrapText="1"/>
      <protection/>
    </xf>
    <xf numFmtId="0" fontId="87" fillId="34" borderId="29" xfId="55" applyFont="1" applyFill="1" applyBorder="1" applyAlignment="1">
      <alignment horizontal="center"/>
      <protection/>
    </xf>
    <xf numFmtId="0" fontId="87" fillId="34" borderId="38" xfId="55" applyFont="1" applyFill="1" applyBorder="1" applyAlignment="1">
      <alignment horizontal="center"/>
      <protection/>
    </xf>
    <xf numFmtId="0" fontId="87" fillId="34" borderId="32" xfId="55" applyFont="1" applyFill="1" applyBorder="1" applyAlignment="1">
      <alignment horizontal="center"/>
      <protection/>
    </xf>
    <xf numFmtId="0" fontId="87" fillId="34" borderId="35" xfId="55" applyFont="1" applyFill="1" applyBorder="1" applyAlignment="1">
      <alignment horizontal="center" vertical="center" wrapText="1"/>
      <protection/>
    </xf>
    <xf numFmtId="0" fontId="87" fillId="34" borderId="30" xfId="55" applyFont="1" applyFill="1" applyBorder="1" applyAlignment="1">
      <alignment horizontal="center" vertical="center" wrapText="1"/>
      <protection/>
    </xf>
    <xf numFmtId="0" fontId="87" fillId="34" borderId="29" xfId="55" applyFont="1" applyFill="1" applyBorder="1" applyAlignment="1">
      <alignment horizontal="center" vertical="center" wrapText="1"/>
      <protection/>
    </xf>
    <xf numFmtId="0" fontId="87" fillId="34" borderId="38" xfId="55" applyFont="1" applyFill="1" applyBorder="1" applyAlignment="1">
      <alignment horizontal="center" vertical="center" wrapText="1"/>
      <protection/>
    </xf>
    <xf numFmtId="0" fontId="87" fillId="34" borderId="32" xfId="55" applyFont="1" applyFill="1" applyBorder="1" applyAlignment="1">
      <alignment horizontal="center" vertical="center" wrapText="1"/>
      <protection/>
    </xf>
    <xf numFmtId="0" fontId="87" fillId="34" borderId="28" xfId="55" applyFont="1" applyFill="1" applyBorder="1" applyAlignment="1">
      <alignment horizontal="center" vertical="center" wrapText="1"/>
      <protection/>
    </xf>
    <xf numFmtId="0" fontId="87" fillId="34" borderId="58" xfId="55" applyFont="1" applyFill="1" applyBorder="1" applyAlignment="1">
      <alignment horizontal="center" vertical="center" wrapText="1"/>
      <protection/>
    </xf>
    <xf numFmtId="0" fontId="87" fillId="34" borderId="59" xfId="55" applyFont="1" applyFill="1" applyBorder="1" applyAlignment="1">
      <alignment horizontal="center" vertical="center" wrapText="1"/>
      <protection/>
    </xf>
    <xf numFmtId="0" fontId="87" fillId="34" borderId="39" xfId="55" applyFont="1" applyFill="1" applyBorder="1" applyAlignment="1">
      <alignment horizontal="center" vertical="center" wrapText="1"/>
      <protection/>
    </xf>
    <xf numFmtId="0" fontId="87" fillId="34" borderId="40" xfId="55" applyFont="1" applyFill="1" applyBorder="1" applyAlignment="1">
      <alignment horizontal="center" vertical="center" wrapText="1"/>
      <protection/>
    </xf>
    <xf numFmtId="0" fontId="87" fillId="34" borderId="41" xfId="55" applyFont="1" applyFill="1" applyBorder="1" applyAlignment="1">
      <alignment horizontal="center" vertical="center" wrapText="1"/>
      <protection/>
    </xf>
    <xf numFmtId="0" fontId="87" fillId="34" borderId="31" xfId="55" applyFont="1" applyFill="1" applyBorder="1" applyAlignment="1">
      <alignment horizontal="center" vertical="center" wrapText="1"/>
      <protection/>
    </xf>
    <xf numFmtId="1" fontId="5" fillId="33" borderId="29" xfId="68" applyNumberFormat="1" applyFont="1" applyFill="1" applyBorder="1" applyAlignment="1">
      <alignment horizontal="center" vertical="center" wrapText="1"/>
    </xf>
    <xf numFmtId="1" fontId="5" fillId="33" borderId="32" xfId="68" applyNumberFormat="1" applyFont="1" applyFill="1" applyBorder="1" applyAlignment="1">
      <alignment horizontal="center" vertical="center"/>
    </xf>
    <xf numFmtId="0" fontId="96" fillId="36" borderId="35" xfId="0" applyFont="1" applyFill="1" applyBorder="1" applyAlignment="1">
      <alignment horizontal="center" vertical="center" wrapText="1"/>
    </xf>
    <xf numFmtId="0" fontId="96" fillId="36" borderId="60" xfId="0" applyFont="1" applyFill="1" applyBorder="1" applyAlignment="1">
      <alignment horizontal="center" vertical="center" wrapText="1"/>
    </xf>
    <xf numFmtId="0" fontId="96" fillId="36" borderId="28" xfId="0" applyFont="1" applyFill="1" applyBorder="1" applyAlignment="1">
      <alignment horizontal="center" vertical="center" wrapText="1"/>
    </xf>
    <xf numFmtId="0" fontId="96" fillId="36" borderId="29" xfId="0" applyFont="1" applyFill="1" applyBorder="1" applyAlignment="1">
      <alignment horizontal="center" vertical="center" wrapText="1"/>
    </xf>
    <xf numFmtId="0" fontId="96" fillId="36" borderId="38" xfId="0" applyFont="1" applyFill="1" applyBorder="1" applyAlignment="1">
      <alignment horizontal="center" vertical="center" wrapText="1"/>
    </xf>
    <xf numFmtId="0" fontId="96" fillId="36" borderId="32" xfId="0" applyFont="1" applyFill="1" applyBorder="1" applyAlignment="1">
      <alignment horizontal="center" vertical="center" wrapText="1"/>
    </xf>
    <xf numFmtId="0" fontId="91" fillId="35" borderId="0" xfId="0" applyFont="1" applyFill="1" applyAlignment="1">
      <alignment horizontal="left" vertical="center" wrapText="1"/>
    </xf>
    <xf numFmtId="0" fontId="119" fillId="35" borderId="0" xfId="0" applyFont="1" applyFill="1" applyAlignment="1">
      <alignment horizontal="left" vertical="center" wrapText="1"/>
    </xf>
    <xf numFmtId="0" fontId="105" fillId="34" borderId="28" xfId="59" applyFont="1" applyFill="1" applyBorder="1" applyAlignment="1">
      <alignment horizontal="center" wrapText="1"/>
      <protection/>
    </xf>
    <xf numFmtId="0" fontId="115" fillId="36" borderId="28" xfId="0" applyFont="1" applyFill="1" applyBorder="1" applyAlignment="1">
      <alignment horizontal="center" vertical="center" wrapText="1"/>
    </xf>
    <xf numFmtId="0" fontId="4" fillId="33" borderId="0" xfId="63" applyFont="1" applyFill="1" applyBorder="1" applyAlignment="1">
      <alignment horizontal="left" vertical="top" wrapText="1"/>
      <protection/>
    </xf>
    <xf numFmtId="0" fontId="0" fillId="33" borderId="0" xfId="63" applyFont="1" applyFill="1" applyBorder="1" applyAlignment="1">
      <alignment horizontal="center" vertical="center"/>
      <protection/>
    </xf>
    <xf numFmtId="0" fontId="109" fillId="36" borderId="29" xfId="58" applyFont="1" applyFill="1" applyBorder="1" applyAlignment="1">
      <alignment horizontal="center" wrapText="1"/>
      <protection/>
    </xf>
    <xf numFmtId="0" fontId="109" fillId="36" borderId="38" xfId="58" applyFont="1" applyFill="1" applyBorder="1" applyAlignment="1">
      <alignment horizontal="center" wrapText="1"/>
      <protection/>
    </xf>
    <xf numFmtId="0" fontId="109" fillId="36" borderId="32" xfId="58" applyFont="1" applyFill="1" applyBorder="1" applyAlignment="1">
      <alignment horizontal="center" wrapText="1"/>
      <protection/>
    </xf>
    <xf numFmtId="0" fontId="115" fillId="36" borderId="35" xfId="0" applyFont="1" applyFill="1" applyBorder="1" applyAlignment="1">
      <alignment horizontal="center" vertical="center" wrapText="1"/>
    </xf>
    <xf numFmtId="0" fontId="115" fillId="36" borderId="42" xfId="0" applyFont="1" applyFill="1" applyBorder="1" applyAlignment="1">
      <alignment horizontal="center" vertical="center" wrapText="1"/>
    </xf>
    <xf numFmtId="0" fontId="115" fillId="36" borderId="30" xfId="0" applyFont="1" applyFill="1" applyBorder="1" applyAlignment="1">
      <alignment horizontal="center" vertical="center" wrapText="1"/>
    </xf>
    <xf numFmtId="0" fontId="14" fillId="0" borderId="28" xfId="0" applyFont="1" applyFill="1" applyBorder="1" applyAlignment="1">
      <alignment horizontal="left" vertical="center" wrapText="1"/>
    </xf>
    <xf numFmtId="0" fontId="102" fillId="35" borderId="0" xfId="0" applyFont="1" applyFill="1" applyAlignment="1">
      <alignment horizontal="left" wrapText="1"/>
    </xf>
    <xf numFmtId="0" fontId="105" fillId="34" borderId="28" xfId="59" applyFont="1" applyFill="1" applyBorder="1" applyAlignment="1">
      <alignment horizontal="center" vertical="center" wrapText="1"/>
      <protection/>
    </xf>
    <xf numFmtId="0" fontId="105" fillId="34" borderId="29" xfId="59" applyFont="1" applyFill="1" applyBorder="1" applyAlignment="1">
      <alignment horizontal="center" vertical="center" wrapText="1"/>
      <protection/>
    </xf>
    <xf numFmtId="0" fontId="105" fillId="34" borderId="38" xfId="59" applyFont="1" applyFill="1" applyBorder="1" applyAlignment="1">
      <alignment horizontal="center" vertical="center" wrapText="1"/>
      <protection/>
    </xf>
    <xf numFmtId="0" fontId="105" fillId="34" borderId="32" xfId="59" applyFont="1" applyFill="1" applyBorder="1" applyAlignment="1">
      <alignment horizontal="center" vertical="center" wrapText="1"/>
      <protection/>
    </xf>
    <xf numFmtId="0" fontId="14" fillId="0" borderId="29" xfId="0" applyFont="1" applyFill="1" applyBorder="1" applyAlignment="1">
      <alignment horizontal="left" vertical="top" wrapText="1"/>
    </xf>
    <xf numFmtId="0" fontId="14" fillId="0" borderId="32" xfId="0" applyFont="1" applyFill="1" applyBorder="1" applyAlignment="1">
      <alignment horizontal="left" vertical="top" wrapText="1"/>
    </xf>
    <xf numFmtId="169" fontId="3" fillId="0" borderId="0" xfId="48" applyNumberFormat="1" applyFont="1" applyBorder="1" applyAlignment="1">
      <alignment horizontal="center" vertical="center" wrapText="1"/>
    </xf>
    <xf numFmtId="169" fontId="0" fillId="0" borderId="0" xfId="48" applyNumberFormat="1" applyFont="1" applyBorder="1" applyAlignment="1">
      <alignment horizontal="center" vertical="center"/>
    </xf>
    <xf numFmtId="0" fontId="14" fillId="0" borderId="29"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105" fillId="34" borderId="35" xfId="59" applyFont="1" applyFill="1" applyBorder="1" applyAlignment="1">
      <alignment horizontal="center" vertical="center" wrapText="1"/>
      <protection/>
    </xf>
    <xf numFmtId="0" fontId="105" fillId="34" borderId="30" xfId="59" applyFont="1" applyFill="1" applyBorder="1" applyAlignment="1">
      <alignment horizontal="center" vertical="center" wrapText="1"/>
      <protection/>
    </xf>
    <xf numFmtId="0" fontId="0" fillId="0" borderId="38" xfId="0" applyFont="1" applyBorder="1" applyAlignment="1">
      <alignment/>
    </xf>
    <xf numFmtId="0" fontId="0" fillId="0" borderId="32" xfId="0" applyFont="1" applyBorder="1" applyAlignment="1">
      <alignment/>
    </xf>
    <xf numFmtId="0" fontId="115" fillId="36" borderId="60" xfId="0" applyFont="1" applyFill="1" applyBorder="1" applyAlignment="1">
      <alignment horizontal="center" vertical="center" wrapText="1"/>
    </xf>
    <xf numFmtId="0" fontId="115" fillId="36" borderId="39" xfId="0" applyFont="1" applyFill="1" applyBorder="1" applyAlignment="1">
      <alignment horizontal="center" vertical="center" wrapText="1"/>
    </xf>
    <xf numFmtId="0" fontId="115" fillId="36" borderId="40" xfId="0" applyFont="1" applyFill="1" applyBorder="1" applyAlignment="1">
      <alignment horizontal="center" vertical="center" wrapText="1"/>
    </xf>
    <xf numFmtId="0" fontId="115" fillId="36" borderId="31" xfId="0" applyFont="1" applyFill="1" applyBorder="1" applyAlignment="1">
      <alignment horizontal="center" vertical="center" wrapText="1"/>
    </xf>
    <xf numFmtId="0" fontId="115" fillId="36" borderId="29" xfId="0" applyFont="1" applyFill="1" applyBorder="1" applyAlignment="1">
      <alignment horizontal="center" vertical="center" wrapText="1"/>
    </xf>
    <xf numFmtId="0" fontId="115" fillId="36" borderId="38" xfId="0" applyFont="1" applyFill="1" applyBorder="1" applyAlignment="1">
      <alignment horizontal="center" vertical="center" wrapText="1"/>
    </xf>
    <xf numFmtId="0" fontId="115" fillId="36" borderId="32" xfId="0" applyFont="1" applyFill="1" applyBorder="1" applyAlignment="1">
      <alignment horizontal="center" vertical="center" wrapText="1"/>
    </xf>
    <xf numFmtId="0" fontId="105" fillId="34" borderId="58" xfId="59" applyFont="1" applyFill="1" applyBorder="1" applyAlignment="1">
      <alignment horizontal="center" vertical="center" wrapText="1"/>
      <protection/>
    </xf>
    <xf numFmtId="0" fontId="105" fillId="34" borderId="39" xfId="59" applyFont="1" applyFill="1" applyBorder="1" applyAlignment="1">
      <alignment horizontal="center" vertical="center" wrapText="1"/>
      <protection/>
    </xf>
    <xf numFmtId="0" fontId="105" fillId="34" borderId="41" xfId="59" applyFont="1" applyFill="1" applyBorder="1" applyAlignment="1">
      <alignment horizontal="center" vertical="center" wrapText="1"/>
      <protection/>
    </xf>
    <xf numFmtId="0" fontId="105" fillId="34" borderId="31" xfId="59" applyFont="1" applyFill="1" applyBorder="1" applyAlignment="1">
      <alignment horizontal="center" vertical="center" wrapText="1"/>
      <protection/>
    </xf>
    <xf numFmtId="0" fontId="13" fillId="0" borderId="61" xfId="0" applyFont="1" applyFill="1" applyBorder="1" applyAlignment="1">
      <alignment horizontal="center" vertical="center" wrapText="1"/>
    </xf>
    <xf numFmtId="0" fontId="13" fillId="0" borderId="0" xfId="0" applyFont="1" applyFill="1" applyAlignment="1">
      <alignment horizontal="center" vertical="center" wrapText="1"/>
    </xf>
    <xf numFmtId="0" fontId="105" fillId="34" borderId="40" xfId="59" applyFont="1" applyFill="1" applyBorder="1" applyAlignment="1">
      <alignment horizontal="center" vertical="center" wrapText="1"/>
      <protection/>
    </xf>
    <xf numFmtId="0" fontId="105" fillId="34" borderId="61" xfId="59" applyFont="1" applyFill="1" applyBorder="1" applyAlignment="1">
      <alignment horizontal="center" vertical="center" wrapText="1"/>
      <protection/>
    </xf>
    <xf numFmtId="0" fontId="105" fillId="34" borderId="0" xfId="59" applyFont="1" applyFill="1" applyBorder="1" applyAlignment="1">
      <alignment horizontal="center" vertical="center" wrapText="1"/>
      <protection/>
    </xf>
    <xf numFmtId="0" fontId="105" fillId="34" borderId="34" xfId="59" applyFont="1" applyFill="1" applyBorder="1" applyAlignment="1">
      <alignment horizontal="center" vertical="center" wrapText="1"/>
      <protection/>
    </xf>
    <xf numFmtId="0" fontId="105" fillId="34" borderId="42" xfId="59" applyFont="1" applyFill="1" applyBorder="1" applyAlignment="1">
      <alignment horizontal="center" vertical="center" wrapText="1"/>
      <protection/>
    </xf>
    <xf numFmtId="0" fontId="105" fillId="34" borderId="29" xfId="59" applyFont="1" applyFill="1" applyBorder="1" applyAlignment="1">
      <alignment horizontal="center" wrapText="1"/>
      <protection/>
    </xf>
    <xf numFmtId="0" fontId="105" fillId="34" borderId="38" xfId="59" applyFont="1" applyFill="1" applyBorder="1" applyAlignment="1">
      <alignment horizontal="center" wrapText="1"/>
      <protection/>
    </xf>
    <xf numFmtId="0" fontId="105" fillId="34" borderId="32" xfId="59" applyFont="1" applyFill="1" applyBorder="1" applyAlignment="1">
      <alignment horizontal="center" wrapText="1"/>
      <protection/>
    </xf>
    <xf numFmtId="0" fontId="120" fillId="34" borderId="0" xfId="59" applyFont="1" applyFill="1" applyAlignment="1">
      <alignment horizontal="center"/>
      <protection/>
    </xf>
    <xf numFmtId="0" fontId="99" fillId="0" borderId="61" xfId="59" applyFont="1" applyFill="1" applyBorder="1" applyAlignment="1">
      <alignment horizontal="left"/>
      <protection/>
    </xf>
    <xf numFmtId="0" fontId="99" fillId="0" borderId="0" xfId="59" applyFont="1" applyFill="1" applyBorder="1" applyAlignment="1">
      <alignment horizontal="left"/>
      <protection/>
    </xf>
    <xf numFmtId="0" fontId="105" fillId="34" borderId="29" xfId="58" applyFont="1" applyFill="1" applyBorder="1" applyAlignment="1">
      <alignment horizontal="center" vertical="center" wrapText="1"/>
      <protection/>
    </xf>
    <xf numFmtId="0" fontId="105" fillId="34" borderId="38" xfId="58" applyFont="1" applyFill="1" applyBorder="1" applyAlignment="1">
      <alignment horizontal="center" vertical="center" wrapText="1"/>
      <protection/>
    </xf>
    <xf numFmtId="0" fontId="105" fillId="34" borderId="32" xfId="58" applyFont="1" applyFill="1" applyBorder="1" applyAlignment="1">
      <alignment horizontal="center" vertical="center" wrapText="1"/>
      <protection/>
    </xf>
    <xf numFmtId="0" fontId="105" fillId="34" borderId="28" xfId="58" applyFont="1" applyFill="1" applyBorder="1" applyAlignment="1">
      <alignment horizontal="center" vertical="center" wrapText="1"/>
      <protection/>
    </xf>
    <xf numFmtId="0" fontId="12" fillId="0" borderId="28" xfId="0" applyFont="1" applyBorder="1" applyAlignment="1">
      <alignment/>
    </xf>
    <xf numFmtId="0" fontId="105" fillId="34" borderId="58" xfId="58" applyFont="1" applyFill="1" applyBorder="1" applyAlignment="1">
      <alignment horizontal="center" vertical="center" wrapText="1"/>
      <protection/>
    </xf>
    <xf numFmtId="0" fontId="105" fillId="34" borderId="41" xfId="58" applyFont="1" applyFill="1" applyBorder="1" applyAlignment="1">
      <alignment horizontal="center" vertical="center" wrapText="1"/>
      <protection/>
    </xf>
    <xf numFmtId="0" fontId="105" fillId="34" borderId="39" xfId="58" applyFont="1" applyFill="1" applyBorder="1" applyAlignment="1">
      <alignment horizontal="center" vertical="center" wrapText="1"/>
      <protection/>
    </xf>
    <xf numFmtId="0" fontId="105" fillId="34" borderId="31" xfId="58" applyFont="1" applyFill="1" applyBorder="1" applyAlignment="1">
      <alignment horizontal="center" vertical="center" wrapText="1"/>
      <protection/>
    </xf>
    <xf numFmtId="0" fontId="115" fillId="36" borderId="0" xfId="0" applyFont="1" applyFill="1" applyAlignment="1">
      <alignment horizontal="center" vertical="center" wrapText="1"/>
    </xf>
    <xf numFmtId="0" fontId="115" fillId="36" borderId="34" xfId="0" applyFont="1" applyFill="1" applyBorder="1" applyAlignment="1">
      <alignment horizontal="center" vertical="center" wrapText="1"/>
    </xf>
    <xf numFmtId="0" fontId="115" fillId="36" borderId="0" xfId="0" applyFont="1" applyFill="1" applyBorder="1" applyAlignment="1">
      <alignment horizontal="center" vertical="center" wrapText="1"/>
    </xf>
    <xf numFmtId="0" fontId="105" fillId="34" borderId="35" xfId="58" applyFont="1" applyFill="1" applyBorder="1" applyAlignment="1">
      <alignment horizontal="center" vertical="center" wrapText="1"/>
      <protection/>
    </xf>
    <xf numFmtId="0" fontId="105" fillId="34" borderId="42" xfId="58" applyFont="1" applyFill="1" applyBorder="1" applyAlignment="1">
      <alignment horizontal="center" vertical="center" wrapText="1"/>
      <protection/>
    </xf>
    <xf numFmtId="0" fontId="105" fillId="34" borderId="30" xfId="58" applyFont="1" applyFill="1" applyBorder="1" applyAlignment="1">
      <alignment horizontal="center" vertical="center" wrapText="1"/>
      <protection/>
    </xf>
    <xf numFmtId="0" fontId="105" fillId="34" borderId="0" xfId="58" applyFont="1" applyFill="1" applyBorder="1" applyAlignment="1">
      <alignment horizontal="center" vertical="center" wrapText="1"/>
      <protection/>
    </xf>
    <xf numFmtId="0" fontId="105" fillId="34" borderId="34" xfId="58" applyFont="1" applyFill="1" applyBorder="1" applyAlignment="1">
      <alignment horizontal="center" vertical="center" wrapText="1"/>
      <protection/>
    </xf>
    <xf numFmtId="0" fontId="105" fillId="34" borderId="40" xfId="58" applyFont="1" applyFill="1" applyBorder="1" applyAlignment="1">
      <alignment horizontal="center" vertical="center" wrapText="1"/>
      <protection/>
    </xf>
    <xf numFmtId="0" fontId="120" fillId="34" borderId="0" xfId="58" applyFont="1" applyFill="1" applyAlignment="1">
      <alignment horizontal="center" vertical="center"/>
      <protection/>
    </xf>
    <xf numFmtId="0" fontId="105" fillId="34" borderId="59" xfId="58" applyFont="1" applyFill="1" applyBorder="1" applyAlignment="1">
      <alignment horizontal="center" vertical="center" wrapText="1"/>
      <protection/>
    </xf>
    <xf numFmtId="0" fontId="105" fillId="34" borderId="29" xfId="58" applyFont="1" applyFill="1" applyBorder="1" applyAlignment="1">
      <alignment horizontal="center" vertical="center"/>
      <protection/>
    </xf>
    <xf numFmtId="0" fontId="105" fillId="34" borderId="38" xfId="58" applyFont="1" applyFill="1" applyBorder="1" applyAlignment="1">
      <alignment horizontal="center" vertical="center"/>
      <protection/>
    </xf>
    <xf numFmtId="0" fontId="105" fillId="34" borderId="32" xfId="58" applyFont="1" applyFill="1" applyBorder="1" applyAlignment="1">
      <alignment horizontal="center" vertical="center"/>
      <protection/>
    </xf>
    <xf numFmtId="0" fontId="105" fillId="34" borderId="61" xfId="58" applyFont="1" applyFill="1" applyBorder="1" applyAlignment="1">
      <alignment horizontal="center" vertical="center" wrapText="1"/>
      <protection/>
    </xf>
    <xf numFmtId="0" fontId="115" fillId="36" borderId="62" xfId="0" applyFont="1" applyFill="1" applyBorder="1" applyAlignment="1">
      <alignment horizontal="center" vertical="center" wrapText="1"/>
    </xf>
    <xf numFmtId="0" fontId="115" fillId="36" borderId="63" xfId="0" applyFont="1" applyFill="1" applyBorder="1" applyAlignment="1">
      <alignment horizontal="center" vertical="center" wrapText="1"/>
    </xf>
    <xf numFmtId="0" fontId="115" fillId="36" borderId="64" xfId="0" applyFont="1" applyFill="1" applyBorder="1" applyAlignment="1">
      <alignment horizontal="center" vertical="center" wrapText="1"/>
    </xf>
    <xf numFmtId="0" fontId="115" fillId="36" borderId="58" xfId="0" applyFont="1" applyFill="1" applyBorder="1" applyAlignment="1">
      <alignment horizontal="center" vertical="center" wrapText="1"/>
    </xf>
    <xf numFmtId="0" fontId="115" fillId="36" borderId="41" xfId="0" applyFont="1" applyFill="1" applyBorder="1" applyAlignment="1">
      <alignment horizontal="center" vertical="center" wrapText="1"/>
    </xf>
    <xf numFmtId="0" fontId="102" fillId="33" borderId="0" xfId="0" applyFont="1" applyFill="1" applyAlignment="1">
      <alignment horizontal="left" wrapText="1"/>
    </xf>
    <xf numFmtId="43" fontId="121" fillId="34" borderId="35" xfId="48" applyFont="1" applyFill="1" applyBorder="1" applyAlignment="1">
      <alignment horizontal="center" vertical="center" wrapText="1"/>
    </xf>
    <xf numFmtId="43" fontId="0" fillId="0" borderId="42" xfId="48" applyFont="1" applyBorder="1" applyAlignment="1">
      <alignment wrapText="1"/>
    </xf>
    <xf numFmtId="43" fontId="0" fillId="0" borderId="30" xfId="48" applyFont="1" applyBorder="1" applyAlignment="1">
      <alignment wrapText="1"/>
    </xf>
    <xf numFmtId="43" fontId="112" fillId="34" borderId="29" xfId="48" applyFont="1" applyFill="1" applyBorder="1" applyAlignment="1">
      <alignment horizontal="center" vertical="center" wrapText="1"/>
    </xf>
    <xf numFmtId="43" fontId="112" fillId="34" borderId="32" xfId="48" applyFont="1" applyFill="1" applyBorder="1" applyAlignment="1">
      <alignment horizontal="center" vertical="center" wrapText="1"/>
    </xf>
    <xf numFmtId="43" fontId="112" fillId="34" borderId="28" xfId="48" applyFont="1" applyFill="1" applyBorder="1" applyAlignment="1">
      <alignment horizontal="center" vertical="center" wrapText="1"/>
    </xf>
    <xf numFmtId="43" fontId="109" fillId="36" borderId="0" xfId="48" applyFont="1" applyFill="1" applyBorder="1" applyAlignment="1">
      <alignment horizontal="center"/>
    </xf>
    <xf numFmtId="43" fontId="112" fillId="34" borderId="29" xfId="48" applyFont="1" applyFill="1" applyBorder="1" applyAlignment="1">
      <alignment horizontal="center" vertical="center"/>
    </xf>
    <xf numFmtId="43" fontId="112" fillId="34" borderId="38" xfId="48" applyFont="1" applyFill="1" applyBorder="1" applyAlignment="1">
      <alignment horizontal="center" vertical="center"/>
    </xf>
    <xf numFmtId="43" fontId="112" fillId="34" borderId="32" xfId="48" applyFont="1" applyFill="1" applyBorder="1" applyAlignment="1">
      <alignment horizontal="center" vertical="center"/>
    </xf>
    <xf numFmtId="43" fontId="112" fillId="34" borderId="38" xfId="48" applyFont="1" applyFill="1" applyBorder="1" applyAlignment="1">
      <alignment horizontal="center" vertical="center" wrapText="1"/>
    </xf>
    <xf numFmtId="43" fontId="105" fillId="34" borderId="35" xfId="48" applyFont="1" applyFill="1" applyBorder="1" applyAlignment="1">
      <alignment horizontal="center" vertical="center" wrapText="1"/>
    </xf>
    <xf numFmtId="43" fontId="105" fillId="34" borderId="42" xfId="48" applyFont="1" applyFill="1" applyBorder="1" applyAlignment="1">
      <alignment horizontal="center" vertical="center" wrapText="1"/>
    </xf>
    <xf numFmtId="43" fontId="105" fillId="34" borderId="30" xfId="48" applyFont="1" applyFill="1" applyBorder="1" applyAlignment="1">
      <alignment horizontal="center" vertical="center" wrapText="1"/>
    </xf>
    <xf numFmtId="43" fontId="105" fillId="34" borderId="35" xfId="48" applyFont="1" applyFill="1" applyBorder="1" applyAlignment="1">
      <alignment horizontal="center" vertical="center"/>
    </xf>
    <xf numFmtId="43" fontId="105" fillId="34" borderId="39" xfId="48" applyFont="1" applyFill="1" applyBorder="1" applyAlignment="1">
      <alignment horizontal="center" vertical="center"/>
    </xf>
    <xf numFmtId="43" fontId="109" fillId="36" borderId="0" xfId="48" applyFont="1" applyFill="1" applyBorder="1" applyAlignment="1">
      <alignment horizontal="center" vertical="center"/>
    </xf>
    <xf numFmtId="43" fontId="112" fillId="34" borderId="35" xfId="48" applyFont="1" applyFill="1" applyBorder="1" applyAlignment="1">
      <alignment horizontal="center" vertical="center" wrapText="1"/>
    </xf>
    <xf numFmtId="43" fontId="112" fillId="34" borderId="42" xfId="48" applyFont="1" applyFill="1" applyBorder="1" applyAlignment="1">
      <alignment horizontal="center" vertical="center" wrapText="1"/>
    </xf>
    <xf numFmtId="43" fontId="112" fillId="34" borderId="30" xfId="48" applyFont="1" applyFill="1" applyBorder="1" applyAlignment="1">
      <alignment horizontal="center" vertical="center" wrapText="1"/>
    </xf>
    <xf numFmtId="43" fontId="109" fillId="36" borderId="61" xfId="48" applyFont="1" applyFill="1" applyBorder="1" applyAlignment="1">
      <alignment horizontal="center"/>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2 2" xfId="51"/>
    <cellStyle name="Currency" xfId="52"/>
    <cellStyle name="Currency [0]" xfId="53"/>
    <cellStyle name="Neutral" xfId="54"/>
    <cellStyle name="Normal 2" xfId="55"/>
    <cellStyle name="Normal 2 2" xfId="56"/>
    <cellStyle name="Normal 2 2 2" xfId="57"/>
    <cellStyle name="Normal 2 2 2 2" xfId="58"/>
    <cellStyle name="Normal 2 3" xfId="59"/>
    <cellStyle name="Normal 3" xfId="60"/>
    <cellStyle name="Normal 3 2" xfId="61"/>
    <cellStyle name="Normal 4" xfId="62"/>
    <cellStyle name="Normal_Hoja2" xfId="63"/>
    <cellStyle name="Normal_Indicadores generales" xfId="64"/>
    <cellStyle name="Normal_Indicadores por región" xfId="65"/>
    <cellStyle name="Notas" xfId="66"/>
    <cellStyle name="Percent" xfId="67"/>
    <cellStyle name="Porcentual 2" xfId="68"/>
    <cellStyle name="Porcentual 2 2" xfId="69"/>
    <cellStyle name="Porcentual 2 2 2" xfId="70"/>
    <cellStyle name="Porcentual 2 2 2 2" xfId="71"/>
    <cellStyle name="Porcentual 2 3" xfId="72"/>
    <cellStyle name="Salida" xfId="73"/>
    <cellStyle name="Texto de advertencia" xfId="74"/>
    <cellStyle name="Texto explicativo" xfId="75"/>
    <cellStyle name="Título" xfId="76"/>
    <cellStyle name="Título 1" xfId="77"/>
    <cellStyle name="Título 2" xfId="78"/>
    <cellStyle name="Título 3" xfId="79"/>
    <cellStyle name="Total"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425"/>
          <c:y val="0.1085"/>
          <c:w val="0.47375"/>
          <c:h val="0.773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showLegendKey val="0"/>
            <c:showVal val="1"/>
            <c:showBubbleSize val="0"/>
            <c:showCatName val="0"/>
            <c:showSerName val="0"/>
            <c:showLeaderLines val="1"/>
            <c:showPercent val="0"/>
          </c:dLbls>
          <c:cat>
            <c:strRef>
              <c:f>'Indicadores generales (2)'!$D$7:$E$7</c:f>
              <c:strCache/>
            </c:strRef>
          </c:cat>
          <c:val>
            <c:numRef>
              <c:f>'Indicadores generales (2)'!$D$8:$E$8</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explosion val="11"/>
            <c:spPr>
              <a:solidFill>
                <a:srgbClr val="C0504D"/>
              </a:solidFill>
              <a:ln w="3175">
                <a:noFill/>
              </a:ln>
            </c:spPr>
          </c:dPt>
          <c:dLbls>
            <c:dLbl>
              <c:idx val="1"/>
              <c:layout>
                <c:manualLayout>
                  <c:x val="0"/>
                  <c:y val="0"/>
                </c:manualLayout>
              </c:layout>
              <c:txPr>
                <a:bodyPr vert="horz" rot="0" anchor="ctr"/>
                <a:lstStyle/>
                <a:p>
                  <a:pPr algn="ctr">
                    <a:defRPr lang="en-US" cap="none" sz="14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LeaderLines val="1"/>
            <c:showPercent val="0"/>
          </c:dLbls>
          <c:cat>
            <c:strRef>
              <c:f>'Indicadores generales (2)'!$D$7:$E$7</c:f>
              <c:strCache/>
            </c:strRef>
          </c:cat>
          <c:val>
            <c:numRef>
              <c:f>'Indicadores generales (2)'!$D$9:$E$9</c:f>
              <c:numCache/>
            </c:numRef>
          </c:val>
        </c:ser>
      </c:pieChart>
      <c:spPr>
        <a:noFill/>
        <a:ln>
          <a:noFill/>
        </a:ln>
      </c:spPr>
    </c:plotArea>
    <c:legend>
      <c:legendPos val="r"/>
      <c:layout>
        <c:manualLayout>
          <c:xMode val="edge"/>
          <c:yMode val="edge"/>
          <c:x val="0.898"/>
          <c:y val="0.4055"/>
          <c:w val="0.08825"/>
          <c:h val="0.175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
          <c:y val="0.10475"/>
          <c:w val="0.45375"/>
          <c:h val="0.785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cat>
            <c:strRef>
              <c:f>'Indicadores generales (2)'!$D$20:$E$20</c:f>
              <c:strCache/>
            </c:strRef>
          </c:cat>
          <c:val>
            <c:numRef>
              <c:f>'Indicadores generales (2)'!$D$21:$E$21</c:f>
            </c:numRef>
          </c:val>
        </c:ser>
        <c:ser>
          <c:idx val="1"/>
          <c:order val="1"/>
          <c:spPr>
            <a:solidFill>
              <a:srgbClr val="C0504D"/>
            </a:solidFill>
            <a:ln w="3175">
              <a:noFill/>
            </a:ln>
          </c:spPr>
          <c:explosion val="7"/>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dLbl>
              <c:idx val="0"/>
              <c:txPr>
                <a:bodyPr vert="horz" rot="0" anchor="ctr"/>
                <a:lstStyle/>
                <a:p>
                  <a:pPr algn="ctr">
                    <a:defRPr lang="en-US" cap="none" sz="14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txPr>
                <a:bodyPr vert="horz" rot="0" anchor="ctr"/>
                <a:lstStyle/>
                <a:p>
                  <a:pPr algn="ctr">
                    <a:defRPr lang="en-US" cap="none" sz="14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0"/>
            <c:showPercent val="0"/>
          </c:dLbls>
          <c:cat>
            <c:strRef>
              <c:f>'Indicadores generales (2)'!$D$20:$E$20</c:f>
              <c:strCache/>
            </c:strRef>
          </c:cat>
          <c:val>
            <c:numRef>
              <c:f>'Indicadores generales (2)'!$D$22:$E$22</c:f>
              <c:numCache/>
            </c:numRef>
          </c:val>
        </c:ser>
      </c:pieChart>
      <c:spPr>
        <a:noFill/>
        <a:ln>
          <a:noFill/>
        </a:ln>
      </c:spPr>
    </c:plotArea>
    <c:legend>
      <c:legendPos val="r"/>
      <c:layout>
        <c:manualLayout>
          <c:xMode val="edge"/>
          <c:yMode val="edge"/>
          <c:x val="0.91125"/>
          <c:y val="0.41075"/>
          <c:w val="0.07675"/>
          <c:h val="0.161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125"/>
          <c:w val="0.86825"/>
          <c:h val="0.96975"/>
        </c:manualLayout>
      </c:layout>
      <c:barChart>
        <c:barDir val="col"/>
        <c:grouping val="clustered"/>
        <c:varyColors val="0"/>
        <c:ser>
          <c:idx val="0"/>
          <c:order val="0"/>
          <c:tx>
            <c:strRef>
              <c:f>'Indicadores generales (2)'!$D$33</c:f>
              <c:strCache>
                <c:ptCount val="1"/>
                <c:pt idx="0">
                  <c:v>SI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 generales (2)'!$C$34:$C$36</c:f>
              <c:strCache/>
            </c:strRef>
          </c:cat>
          <c:val>
            <c:numRef>
              <c:f>'Indicadores generales (2)'!$D$34:$D$36</c:f>
              <c:numCache/>
            </c:numRef>
          </c:val>
        </c:ser>
        <c:ser>
          <c:idx val="1"/>
          <c:order val="1"/>
          <c:tx>
            <c:strRef>
              <c:f>'Indicadores generales (2)'!$E$33</c:f>
              <c:strCache>
                <c:ptCount val="1"/>
                <c:pt idx="0">
                  <c:v>NO</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 generales (2)'!$C$34:$C$36</c:f>
              <c:strCache/>
            </c:strRef>
          </c:cat>
          <c:val>
            <c:numRef>
              <c:f>'Indicadores generales (2)'!$E$34:$E$36</c:f>
              <c:numCache/>
            </c:numRef>
          </c:val>
        </c:ser>
        <c:axId val="59319156"/>
        <c:axId val="64110357"/>
      </c:barChart>
      <c:catAx>
        <c:axId val="59319156"/>
        <c:scaling>
          <c:orientation val="minMax"/>
        </c:scaling>
        <c:axPos val="b"/>
        <c:delete val="0"/>
        <c:numFmt formatCode="General" sourceLinked="1"/>
        <c:majorTickMark val="out"/>
        <c:minorTickMark val="none"/>
        <c:tickLblPos val="nextTo"/>
        <c:spPr>
          <a:ln w="3175">
            <a:solidFill>
              <a:srgbClr val="808080"/>
            </a:solidFill>
          </a:ln>
        </c:spPr>
        <c:crossAx val="64110357"/>
        <c:crosses val="autoZero"/>
        <c:auto val="1"/>
        <c:lblOffset val="100"/>
        <c:tickLblSkip val="1"/>
        <c:noMultiLvlLbl val="0"/>
      </c:catAx>
      <c:valAx>
        <c:axId val="64110357"/>
        <c:scaling>
          <c:orientation val="minMax"/>
        </c:scaling>
        <c:axPos val="l"/>
        <c:delete val="1"/>
        <c:majorTickMark val="out"/>
        <c:minorTickMark val="none"/>
        <c:tickLblPos val="nextTo"/>
        <c:crossAx val="59319156"/>
        <c:crossesAt val="1"/>
        <c:crossBetween val="between"/>
        <c:dispUnits/>
      </c:valAx>
      <c:spPr>
        <a:solidFill>
          <a:srgbClr val="FFFFFF"/>
        </a:solidFill>
        <a:ln w="3175">
          <a:noFill/>
        </a:ln>
      </c:spPr>
    </c:plotArea>
    <c:legend>
      <c:legendPos val="r"/>
      <c:layout>
        <c:manualLayout>
          <c:xMode val="edge"/>
          <c:yMode val="edge"/>
          <c:x val="0.9215"/>
          <c:y val="0.4245"/>
          <c:w val="0.068"/>
          <c:h val="0.140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03125"/>
          <c:w val="0.883"/>
          <c:h val="0.96975"/>
        </c:manualLayout>
      </c:layout>
      <c:barChart>
        <c:barDir val="col"/>
        <c:grouping val="clustered"/>
        <c:varyColors val="0"/>
        <c:ser>
          <c:idx val="0"/>
          <c:order val="0"/>
          <c:tx>
            <c:strRef>
              <c:f>'Indicadores generales (2)'!$D$33</c:f>
              <c:strCache>
                <c:ptCount val="1"/>
                <c:pt idx="0">
                  <c:v>SI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 generales (2)'!$C$34:$C$36</c:f>
              <c:strCache/>
            </c:strRef>
          </c:cat>
          <c:val>
            <c:numRef>
              <c:f>'Indicadores generales (2)'!$D$34:$D$36</c:f>
              <c:numCache/>
            </c:numRef>
          </c:val>
        </c:ser>
        <c:axId val="40122302"/>
        <c:axId val="25556399"/>
      </c:barChart>
      <c:catAx>
        <c:axId val="40122302"/>
        <c:scaling>
          <c:orientation val="minMax"/>
        </c:scaling>
        <c:axPos val="b"/>
        <c:delete val="0"/>
        <c:numFmt formatCode="General" sourceLinked="1"/>
        <c:majorTickMark val="out"/>
        <c:minorTickMark val="none"/>
        <c:tickLblPos val="nextTo"/>
        <c:spPr>
          <a:ln w="3175">
            <a:solidFill>
              <a:srgbClr val="808080"/>
            </a:solidFill>
          </a:ln>
        </c:spPr>
        <c:crossAx val="25556399"/>
        <c:crosses val="autoZero"/>
        <c:auto val="1"/>
        <c:lblOffset val="100"/>
        <c:tickLblSkip val="1"/>
        <c:noMultiLvlLbl val="0"/>
      </c:catAx>
      <c:valAx>
        <c:axId val="25556399"/>
        <c:scaling>
          <c:orientation val="minMax"/>
        </c:scaling>
        <c:axPos val="l"/>
        <c:delete val="1"/>
        <c:majorTickMark val="out"/>
        <c:minorTickMark val="none"/>
        <c:tickLblPos val="nextTo"/>
        <c:crossAx val="40122302"/>
        <c:crossesAt val="1"/>
        <c:crossBetween val="between"/>
        <c:dispUnits/>
      </c:valAx>
      <c:spPr>
        <a:solidFill>
          <a:srgbClr val="FFFFFF"/>
        </a:solidFill>
        <a:ln w="3175">
          <a:noFill/>
        </a:ln>
      </c:spPr>
    </c:plotArea>
    <c:legend>
      <c:legendPos val="r"/>
      <c:layout>
        <c:manualLayout>
          <c:xMode val="edge"/>
          <c:yMode val="edge"/>
          <c:x val="0.934"/>
          <c:y val="0.4605"/>
          <c:w val="0.0575"/>
          <c:h val="0.068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075"/>
          <c:w val="0.86825"/>
          <c:h val="0.97"/>
        </c:manualLayout>
      </c:layout>
      <c:barChart>
        <c:barDir val="col"/>
        <c:grouping val="clustered"/>
        <c:varyColors val="0"/>
        <c:ser>
          <c:idx val="0"/>
          <c:order val="0"/>
          <c:tx>
            <c:strRef>
              <c:f>'Indicadores generales (2)'!$D$47</c:f>
              <c:strCache>
                <c:ptCount val="1"/>
                <c:pt idx="0">
                  <c:v>SI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 generales (2)'!$C$48:$C$50</c:f>
              <c:strCache/>
            </c:strRef>
          </c:cat>
          <c:val>
            <c:numRef>
              <c:f>'Indicadores generales (2)'!$D$48:$D$50</c:f>
              <c:numCache/>
            </c:numRef>
          </c:val>
        </c:ser>
        <c:ser>
          <c:idx val="1"/>
          <c:order val="1"/>
          <c:tx>
            <c:strRef>
              <c:f>'Indicadores generales (2)'!$E$47</c:f>
              <c:strCache>
                <c:ptCount val="1"/>
                <c:pt idx="0">
                  <c:v>NO</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 generales (2)'!$C$48:$C$50</c:f>
              <c:strCache/>
            </c:strRef>
          </c:cat>
          <c:val>
            <c:numRef>
              <c:f>'Indicadores generales (2)'!$E$48:$E$50</c:f>
              <c:numCache/>
            </c:numRef>
          </c:val>
        </c:ser>
        <c:axId val="28681000"/>
        <c:axId val="56802409"/>
      </c:barChart>
      <c:catAx>
        <c:axId val="28681000"/>
        <c:scaling>
          <c:orientation val="minMax"/>
        </c:scaling>
        <c:axPos val="b"/>
        <c:delete val="0"/>
        <c:numFmt formatCode="General" sourceLinked="1"/>
        <c:majorTickMark val="out"/>
        <c:minorTickMark val="none"/>
        <c:tickLblPos val="nextTo"/>
        <c:spPr>
          <a:ln w="3175">
            <a:solidFill>
              <a:srgbClr val="808080"/>
            </a:solidFill>
          </a:ln>
        </c:spPr>
        <c:crossAx val="56802409"/>
        <c:crosses val="autoZero"/>
        <c:auto val="1"/>
        <c:lblOffset val="100"/>
        <c:tickLblSkip val="1"/>
        <c:noMultiLvlLbl val="0"/>
      </c:catAx>
      <c:valAx>
        <c:axId val="56802409"/>
        <c:scaling>
          <c:orientation val="minMax"/>
        </c:scaling>
        <c:axPos val="l"/>
        <c:delete val="1"/>
        <c:majorTickMark val="out"/>
        <c:minorTickMark val="none"/>
        <c:tickLblPos val="nextTo"/>
        <c:crossAx val="28681000"/>
        <c:crossesAt val="1"/>
        <c:crossBetween val="between"/>
        <c:dispUnits/>
      </c:valAx>
      <c:spPr>
        <a:solidFill>
          <a:srgbClr val="FFFFFF"/>
        </a:solidFill>
        <a:ln w="3175">
          <a:noFill/>
        </a:ln>
      </c:spPr>
    </c:plotArea>
    <c:legend>
      <c:legendPos val="r"/>
      <c:layout>
        <c:manualLayout>
          <c:xMode val="edge"/>
          <c:yMode val="edge"/>
          <c:x val="0.9215"/>
          <c:y val="0.4255"/>
          <c:w val="0.068"/>
          <c:h val="0.138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03075"/>
          <c:w val="0.883"/>
          <c:h val="0.97"/>
        </c:manualLayout>
      </c:layout>
      <c:barChart>
        <c:barDir val="col"/>
        <c:grouping val="clustered"/>
        <c:varyColors val="0"/>
        <c:ser>
          <c:idx val="0"/>
          <c:order val="0"/>
          <c:tx>
            <c:strRef>
              <c:f>'Indicadores generales (2)'!$D$47</c:f>
              <c:strCache>
                <c:ptCount val="1"/>
                <c:pt idx="0">
                  <c:v>SI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 generales (2)'!$C$48:$C$50</c:f>
              <c:strCache/>
            </c:strRef>
          </c:cat>
          <c:val>
            <c:numRef>
              <c:f>'Indicadores generales (2)'!$D$48:$D$50</c:f>
              <c:numCache/>
            </c:numRef>
          </c:val>
        </c:ser>
        <c:axId val="41459634"/>
        <c:axId val="37592387"/>
      </c:barChart>
      <c:catAx>
        <c:axId val="41459634"/>
        <c:scaling>
          <c:orientation val="minMax"/>
        </c:scaling>
        <c:axPos val="b"/>
        <c:delete val="0"/>
        <c:numFmt formatCode="General" sourceLinked="1"/>
        <c:majorTickMark val="out"/>
        <c:minorTickMark val="none"/>
        <c:tickLblPos val="nextTo"/>
        <c:spPr>
          <a:ln w="3175">
            <a:solidFill>
              <a:srgbClr val="808080"/>
            </a:solidFill>
          </a:ln>
        </c:spPr>
        <c:crossAx val="37592387"/>
        <c:crosses val="autoZero"/>
        <c:auto val="1"/>
        <c:lblOffset val="100"/>
        <c:tickLblSkip val="1"/>
        <c:noMultiLvlLbl val="0"/>
      </c:catAx>
      <c:valAx>
        <c:axId val="37592387"/>
        <c:scaling>
          <c:orientation val="minMax"/>
        </c:scaling>
        <c:axPos val="l"/>
        <c:delete val="1"/>
        <c:majorTickMark val="out"/>
        <c:minorTickMark val="none"/>
        <c:tickLblPos val="nextTo"/>
        <c:crossAx val="41459634"/>
        <c:crossesAt val="1"/>
        <c:crossBetween val="between"/>
        <c:dispUnits/>
      </c:valAx>
      <c:spPr>
        <a:solidFill>
          <a:srgbClr val="FFFFFF"/>
        </a:solidFill>
        <a:ln w="3175">
          <a:noFill/>
        </a:ln>
      </c:spPr>
    </c:plotArea>
    <c:legend>
      <c:legendPos val="r"/>
      <c:layout>
        <c:manualLayout>
          <c:xMode val="edge"/>
          <c:yMode val="edge"/>
          <c:x val="0.934"/>
          <c:y val="0.461"/>
          <c:w val="0.0575"/>
          <c:h val="0.06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1"/>
          <c:y val="0.0995"/>
          <c:w val="0.468"/>
          <c:h val="0.796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cat>
            <c:strRef>
              <c:f>'Indicadores generales (2)'!$D$55:$E$55</c:f>
              <c:strCache/>
            </c:strRef>
          </c:cat>
          <c:val>
            <c:numRef>
              <c:f>'Indicadores generales (2)'!$D$56:$E$56</c:f>
            </c:numRef>
          </c:val>
        </c:ser>
        <c:ser>
          <c:idx val="1"/>
          <c:order val="1"/>
          <c:spPr>
            <a:solidFill>
              <a:srgbClr val="C0504D"/>
            </a:solidFill>
            <a:ln w="3175">
              <a:no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explosion val="0"/>
            <c:spPr>
              <a:solidFill>
                <a:srgbClr val="C0504D"/>
              </a:solidFill>
              <a:ln w="3175">
                <a:noFill/>
              </a:ln>
            </c:spPr>
          </c:dPt>
          <c:dLbls>
            <c:numFmt formatCode="General" sourceLinked="1"/>
            <c:spPr>
              <a:noFill/>
              <a:ln w="3175">
                <a:noFill/>
              </a:ln>
            </c:spPr>
            <c:txPr>
              <a:bodyPr vert="horz" rot="0" anchor="ctr"/>
              <a:lstStyle/>
              <a:p>
                <a:pPr algn="ctr">
                  <a:defRPr lang="en-US" cap="none" sz="14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'Indicadores generales (2)'!$D$55:$E$55</c:f>
              <c:strCache/>
            </c:strRef>
          </c:cat>
          <c:val>
            <c:numRef>
              <c:f>'Indicadores generales (2)'!$D$57:$E$57</c:f>
              <c:numCache/>
            </c:numRef>
          </c:val>
        </c:ser>
      </c:pieChart>
      <c:spPr>
        <a:noFill/>
        <a:ln>
          <a:noFill/>
        </a:ln>
      </c:spPr>
    </c:plotArea>
    <c:legend>
      <c:legendPos val="r"/>
      <c:layout>
        <c:manualLayout>
          <c:xMode val="edge"/>
          <c:yMode val="edge"/>
          <c:x val="0.921"/>
          <c:y val="0.42175"/>
          <c:w val="0.0685"/>
          <c:h val="0.141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4</xdr:row>
      <xdr:rowOff>171450</xdr:rowOff>
    </xdr:from>
    <xdr:to>
      <xdr:col>8</xdr:col>
      <xdr:colOff>1057275</xdr:colOff>
      <xdr:row>15</xdr:row>
      <xdr:rowOff>19050</xdr:rowOff>
    </xdr:to>
    <xdr:graphicFrame>
      <xdr:nvGraphicFramePr>
        <xdr:cNvPr id="1" name="1 Gráfico"/>
        <xdr:cNvGraphicFramePr/>
      </xdr:nvGraphicFramePr>
      <xdr:xfrm>
        <a:off x="7943850" y="962025"/>
        <a:ext cx="3543300" cy="2200275"/>
      </xdr:xfrm>
      <a:graphic>
        <a:graphicData uri="http://schemas.openxmlformats.org/drawingml/2006/chart">
          <c:chart xmlns:c="http://schemas.openxmlformats.org/drawingml/2006/chart" r:id="rId1"/>
        </a:graphicData>
      </a:graphic>
    </xdr:graphicFrame>
    <xdr:clientData/>
  </xdr:twoCellAnchor>
  <xdr:twoCellAnchor>
    <xdr:from>
      <xdr:col>6</xdr:col>
      <xdr:colOff>238125</xdr:colOff>
      <xdr:row>18</xdr:row>
      <xdr:rowOff>9525</xdr:rowOff>
    </xdr:from>
    <xdr:to>
      <xdr:col>9</xdr:col>
      <xdr:colOff>152400</xdr:colOff>
      <xdr:row>23</xdr:row>
      <xdr:rowOff>1600200</xdr:rowOff>
    </xdr:to>
    <xdr:graphicFrame>
      <xdr:nvGraphicFramePr>
        <xdr:cNvPr id="2" name="3 Gráfico"/>
        <xdr:cNvGraphicFramePr/>
      </xdr:nvGraphicFramePr>
      <xdr:xfrm>
        <a:off x="7905750" y="3752850"/>
        <a:ext cx="4057650" cy="2381250"/>
      </xdr:xfrm>
      <a:graphic>
        <a:graphicData uri="http://schemas.openxmlformats.org/drawingml/2006/chart">
          <c:chart xmlns:c="http://schemas.openxmlformats.org/drawingml/2006/chart" r:id="rId2"/>
        </a:graphicData>
      </a:graphic>
    </xdr:graphicFrame>
    <xdr:clientData/>
  </xdr:twoCellAnchor>
  <xdr:twoCellAnchor>
    <xdr:from>
      <xdr:col>5</xdr:col>
      <xdr:colOff>419100</xdr:colOff>
      <xdr:row>31</xdr:row>
      <xdr:rowOff>171450</xdr:rowOff>
    </xdr:from>
    <xdr:to>
      <xdr:col>8</xdr:col>
      <xdr:colOff>847725</xdr:colOff>
      <xdr:row>37</xdr:row>
      <xdr:rowOff>1543050</xdr:rowOff>
    </xdr:to>
    <xdr:graphicFrame>
      <xdr:nvGraphicFramePr>
        <xdr:cNvPr id="3" name="5 Gráfico"/>
        <xdr:cNvGraphicFramePr/>
      </xdr:nvGraphicFramePr>
      <xdr:xfrm>
        <a:off x="6705600" y="7600950"/>
        <a:ext cx="4572000" cy="2733675"/>
      </xdr:xfrm>
      <a:graphic>
        <a:graphicData uri="http://schemas.openxmlformats.org/drawingml/2006/chart">
          <c:chart xmlns:c="http://schemas.openxmlformats.org/drawingml/2006/chart" r:id="rId3"/>
        </a:graphicData>
      </a:graphic>
    </xdr:graphicFrame>
    <xdr:clientData/>
  </xdr:twoCellAnchor>
  <xdr:twoCellAnchor>
    <xdr:from>
      <xdr:col>8</xdr:col>
      <xdr:colOff>1181100</xdr:colOff>
      <xdr:row>31</xdr:row>
      <xdr:rowOff>190500</xdr:rowOff>
    </xdr:from>
    <xdr:to>
      <xdr:col>12</xdr:col>
      <xdr:colOff>219075</xdr:colOff>
      <xdr:row>37</xdr:row>
      <xdr:rowOff>1562100</xdr:rowOff>
    </xdr:to>
    <xdr:graphicFrame>
      <xdr:nvGraphicFramePr>
        <xdr:cNvPr id="4" name="6 Gráfico"/>
        <xdr:cNvGraphicFramePr/>
      </xdr:nvGraphicFramePr>
      <xdr:xfrm>
        <a:off x="11610975" y="7620000"/>
        <a:ext cx="4562475" cy="2733675"/>
      </xdr:xfrm>
      <a:graphic>
        <a:graphicData uri="http://schemas.openxmlformats.org/drawingml/2006/chart">
          <c:chart xmlns:c="http://schemas.openxmlformats.org/drawingml/2006/chart" r:id="rId4"/>
        </a:graphicData>
      </a:graphic>
    </xdr:graphicFrame>
    <xdr:clientData/>
  </xdr:twoCellAnchor>
  <xdr:twoCellAnchor>
    <xdr:from>
      <xdr:col>5</xdr:col>
      <xdr:colOff>838200</xdr:colOff>
      <xdr:row>45</xdr:row>
      <xdr:rowOff>200025</xdr:rowOff>
    </xdr:from>
    <xdr:to>
      <xdr:col>8</xdr:col>
      <xdr:colOff>1266825</xdr:colOff>
      <xdr:row>50</xdr:row>
      <xdr:rowOff>1971675</xdr:rowOff>
    </xdr:to>
    <xdr:graphicFrame>
      <xdr:nvGraphicFramePr>
        <xdr:cNvPr id="5" name="7 Gráfico"/>
        <xdr:cNvGraphicFramePr/>
      </xdr:nvGraphicFramePr>
      <xdr:xfrm>
        <a:off x="7124700" y="12296775"/>
        <a:ext cx="4572000" cy="2771775"/>
      </xdr:xfrm>
      <a:graphic>
        <a:graphicData uri="http://schemas.openxmlformats.org/drawingml/2006/chart">
          <c:chart xmlns:c="http://schemas.openxmlformats.org/drawingml/2006/chart" r:id="rId5"/>
        </a:graphicData>
      </a:graphic>
    </xdr:graphicFrame>
    <xdr:clientData/>
  </xdr:twoCellAnchor>
  <xdr:twoCellAnchor>
    <xdr:from>
      <xdr:col>9</xdr:col>
      <xdr:colOff>142875</xdr:colOff>
      <xdr:row>46</xdr:row>
      <xdr:rowOff>9525</xdr:rowOff>
    </xdr:from>
    <xdr:to>
      <xdr:col>12</xdr:col>
      <xdr:colOff>561975</xdr:colOff>
      <xdr:row>50</xdr:row>
      <xdr:rowOff>1981200</xdr:rowOff>
    </xdr:to>
    <xdr:graphicFrame>
      <xdr:nvGraphicFramePr>
        <xdr:cNvPr id="6" name="8 Gráfico"/>
        <xdr:cNvGraphicFramePr/>
      </xdr:nvGraphicFramePr>
      <xdr:xfrm>
        <a:off x="11953875" y="12306300"/>
        <a:ext cx="4562475" cy="2771775"/>
      </xdr:xfrm>
      <a:graphic>
        <a:graphicData uri="http://schemas.openxmlformats.org/drawingml/2006/chart">
          <c:chart xmlns:c="http://schemas.openxmlformats.org/drawingml/2006/chart" r:id="rId6"/>
        </a:graphicData>
      </a:graphic>
    </xdr:graphicFrame>
    <xdr:clientData/>
  </xdr:twoCellAnchor>
  <xdr:twoCellAnchor>
    <xdr:from>
      <xdr:col>6</xdr:col>
      <xdr:colOff>476250</xdr:colOff>
      <xdr:row>52</xdr:row>
      <xdr:rowOff>171450</xdr:rowOff>
    </xdr:from>
    <xdr:to>
      <xdr:col>9</xdr:col>
      <xdr:colOff>876300</xdr:colOff>
      <xdr:row>58</xdr:row>
      <xdr:rowOff>1885950</xdr:rowOff>
    </xdr:to>
    <xdr:graphicFrame>
      <xdr:nvGraphicFramePr>
        <xdr:cNvPr id="7" name="9 Gráfico"/>
        <xdr:cNvGraphicFramePr/>
      </xdr:nvGraphicFramePr>
      <xdr:xfrm>
        <a:off x="8143875" y="15687675"/>
        <a:ext cx="4543425" cy="2705100"/>
      </xdr:xfrm>
      <a:graphic>
        <a:graphicData uri="http://schemas.openxmlformats.org/drawingml/2006/chart">
          <c:chart xmlns:c="http://schemas.openxmlformats.org/drawingml/2006/chart" r:id="rId7"/>
        </a:graphicData>
      </a:graphic>
    </xdr:graphicFrame>
    <xdr:clientData/>
  </xdr:twoCellAnchor>
</xdr:wsDr>
</file>

<file path=xl/tables/table1.xml><?xml version="1.0" encoding="utf-8"?>
<table xmlns="http://schemas.openxmlformats.org/spreadsheetml/2006/main" id="1" name="Tabla1" displayName="Tabla1" ref="B2:D25" comment="" totalsRowShown="0">
  <autoFilter ref="B2:D25"/>
  <tableColumns count="3">
    <tableColumn id="1" name="CONTENIDO "/>
    <tableColumn id="2" name="Generales"/>
    <tableColumn id="3" name="Tipo de empresa"/>
  </tableColumns>
  <tableStyleInfo name="TableStyleLight2" showFirstColumn="0" showLastColumn="0" showRowStripes="1" showColumnStripes="0"/>
</table>
</file>

<file path=xl/tables/table2.xml><?xml version="1.0" encoding="utf-8"?>
<table xmlns="http://schemas.openxmlformats.org/spreadsheetml/2006/main" id="14" name="Tabla14" displayName="Tabla14" ref="C5:E55" comment="" totalsRowShown="0">
  <tableColumns count="3">
    <tableColumn id="1" name="CONTENIDO INFORMACIÓN MUNICIPIOS 2011"/>
    <tableColumn id="2" name="Generales"/>
    <tableColumn id="3" name="Por regió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D25"/>
  <sheetViews>
    <sheetView zoomScalePageLayoutView="0" workbookViewId="0" topLeftCell="A1">
      <selection activeCell="B38" sqref="B38"/>
    </sheetView>
  </sheetViews>
  <sheetFormatPr defaultColWidth="11.421875" defaultRowHeight="12.75"/>
  <cols>
    <col min="1" max="1" width="11.421875" style="51" customWidth="1"/>
    <col min="2" max="2" width="83.57421875" style="51" bestFit="1" customWidth="1"/>
    <col min="3" max="3" width="12.140625" style="51" customWidth="1"/>
    <col min="4" max="4" width="17.8515625" style="51" customWidth="1"/>
    <col min="5" max="16384" width="11.421875" style="51" customWidth="1"/>
  </cols>
  <sheetData>
    <row r="2" spans="2:4" ht="15">
      <c r="B2" s="65" t="s">
        <v>126</v>
      </c>
      <c r="C2" s="65" t="s">
        <v>127</v>
      </c>
      <c r="D2" s="65" t="s">
        <v>125</v>
      </c>
    </row>
    <row r="3" spans="2:4" ht="15">
      <c r="B3" s="65" t="s">
        <v>102</v>
      </c>
      <c r="C3" s="65" t="s">
        <v>128</v>
      </c>
      <c r="D3" s="65" t="s">
        <v>128</v>
      </c>
    </row>
    <row r="4" spans="2:4" ht="15">
      <c r="B4" s="65" t="s">
        <v>104</v>
      </c>
      <c r="C4" s="65" t="s">
        <v>128</v>
      </c>
      <c r="D4" s="65" t="s">
        <v>128</v>
      </c>
    </row>
    <row r="5" spans="2:4" ht="15">
      <c r="B5" s="65" t="s">
        <v>109</v>
      </c>
      <c r="C5" s="65" t="s">
        <v>128</v>
      </c>
      <c r="D5" s="65" t="s">
        <v>128</v>
      </c>
    </row>
    <row r="6" spans="2:4" ht="15">
      <c r="B6" s="65" t="s">
        <v>110</v>
      </c>
      <c r="C6" s="65" t="s">
        <v>128</v>
      </c>
      <c r="D6" s="65" t="s">
        <v>128</v>
      </c>
    </row>
    <row r="7" spans="2:4" ht="15">
      <c r="B7" s="65" t="s">
        <v>111</v>
      </c>
      <c r="C7" s="65" t="s">
        <v>128</v>
      </c>
      <c r="D7" s="65" t="s">
        <v>128</v>
      </c>
    </row>
    <row r="8" spans="2:4" ht="15">
      <c r="B8" s="65" t="s">
        <v>112</v>
      </c>
      <c r="C8" s="65" t="s">
        <v>128</v>
      </c>
      <c r="D8" s="65" t="s">
        <v>128</v>
      </c>
    </row>
    <row r="9" spans="2:4" ht="15">
      <c r="B9" s="65" t="s">
        <v>113</v>
      </c>
      <c r="C9" s="65" t="s">
        <v>128</v>
      </c>
      <c r="D9" s="65" t="s">
        <v>128</v>
      </c>
    </row>
    <row r="10" spans="2:4" ht="15">
      <c r="B10" s="65" t="s">
        <v>114</v>
      </c>
      <c r="C10" s="65" t="s">
        <v>128</v>
      </c>
      <c r="D10" s="65" t="s">
        <v>128</v>
      </c>
    </row>
    <row r="11" spans="2:4" ht="15">
      <c r="B11" s="65" t="s">
        <v>115</v>
      </c>
      <c r="C11" s="65" t="s">
        <v>128</v>
      </c>
      <c r="D11" s="65" t="s">
        <v>128</v>
      </c>
    </row>
    <row r="12" spans="2:4" ht="15">
      <c r="B12" s="65" t="s">
        <v>129</v>
      </c>
      <c r="C12" s="65" t="s">
        <v>128</v>
      </c>
      <c r="D12" s="65"/>
    </row>
    <row r="13" spans="2:4" ht="15">
      <c r="B13" s="65" t="s">
        <v>116</v>
      </c>
      <c r="C13" s="65" t="s">
        <v>128</v>
      </c>
      <c r="D13" s="65" t="s">
        <v>128</v>
      </c>
    </row>
    <row r="14" spans="2:4" ht="15">
      <c r="B14" s="65" t="s">
        <v>117</v>
      </c>
      <c r="C14" s="65" t="s">
        <v>128</v>
      </c>
      <c r="D14" s="65" t="s">
        <v>128</v>
      </c>
    </row>
    <row r="15" spans="2:4" ht="15">
      <c r="B15" s="65" t="s">
        <v>118</v>
      </c>
      <c r="C15" s="65" t="s">
        <v>128</v>
      </c>
      <c r="D15" s="65" t="s">
        <v>128</v>
      </c>
    </row>
    <row r="16" spans="2:4" ht="15">
      <c r="B16" s="65" t="s">
        <v>119</v>
      </c>
      <c r="C16" s="65" t="s">
        <v>128</v>
      </c>
      <c r="D16" s="65" t="s">
        <v>128</v>
      </c>
    </row>
    <row r="17" spans="2:4" ht="15">
      <c r="B17" s="65" t="s">
        <v>120</v>
      </c>
      <c r="C17" s="65" t="s">
        <v>128</v>
      </c>
      <c r="D17" s="65" t="s">
        <v>128</v>
      </c>
    </row>
    <row r="18" spans="2:4" ht="15">
      <c r="B18" s="65" t="s">
        <v>121</v>
      </c>
      <c r="C18" s="65" t="s">
        <v>128</v>
      </c>
      <c r="D18" s="65" t="s">
        <v>128</v>
      </c>
    </row>
    <row r="19" spans="2:4" ht="15">
      <c r="B19" s="65" t="s">
        <v>122</v>
      </c>
      <c r="C19" s="65" t="s">
        <v>128</v>
      </c>
      <c r="D19" s="65" t="s">
        <v>128</v>
      </c>
    </row>
    <row r="20" spans="2:4" ht="15">
      <c r="B20" s="65" t="s">
        <v>123</v>
      </c>
      <c r="C20" s="65" t="s">
        <v>128</v>
      </c>
      <c r="D20" s="65" t="s">
        <v>128</v>
      </c>
    </row>
    <row r="21" spans="2:4" ht="15">
      <c r="B21" s="65" t="s">
        <v>124</v>
      </c>
      <c r="C21" s="65" t="s">
        <v>128</v>
      </c>
      <c r="D21" s="65" t="s">
        <v>128</v>
      </c>
    </row>
    <row r="22" spans="2:4" ht="15">
      <c r="B22" s="66" t="s">
        <v>130</v>
      </c>
      <c r="C22" s="66" t="s">
        <v>128</v>
      </c>
      <c r="D22" s="66"/>
    </row>
    <row r="23" spans="2:4" ht="15">
      <c r="B23" s="67" t="s">
        <v>131</v>
      </c>
      <c r="C23" s="67" t="s">
        <v>128</v>
      </c>
      <c r="D23" s="67"/>
    </row>
    <row r="24" spans="2:4" ht="15">
      <c r="B24" s="66" t="s">
        <v>132</v>
      </c>
      <c r="C24" s="66" t="s">
        <v>128</v>
      </c>
      <c r="D24" s="66"/>
    </row>
    <row r="25" spans="2:4" ht="15">
      <c r="B25" s="66" t="s">
        <v>133</v>
      </c>
      <c r="C25" s="67" t="s">
        <v>128</v>
      </c>
      <c r="D25" s="67"/>
    </row>
  </sheetData>
  <sheetProtection/>
  <printOptions/>
  <pageMargins left="0.7" right="0.7" top="0.75" bottom="0.75" header="0.3" footer="0.3"/>
  <pageSetup orientation="portrait" paperSize="9"/>
  <tableParts>
    <tablePart r:id="rId1"/>
  </tableParts>
</worksheet>
</file>

<file path=xl/worksheets/sheet10.xml><?xml version="1.0" encoding="utf-8"?>
<worksheet xmlns="http://schemas.openxmlformats.org/spreadsheetml/2006/main" xmlns:r="http://schemas.openxmlformats.org/officeDocument/2006/relationships">
  <dimension ref="B3:S63"/>
  <sheetViews>
    <sheetView zoomScale="70" zoomScaleNormal="70" zoomScalePageLayoutView="0" workbookViewId="0" topLeftCell="A1">
      <selection activeCell="R66" sqref="R66"/>
    </sheetView>
  </sheetViews>
  <sheetFormatPr defaultColWidth="11.421875" defaultRowHeight="12.75"/>
  <cols>
    <col min="1" max="1" width="4.57421875" style="246" customWidth="1"/>
    <col min="2" max="2" width="25.8515625" style="246" customWidth="1"/>
    <col min="3" max="3" width="85.57421875" style="249" customWidth="1"/>
    <col min="4" max="4" width="29.57421875" style="246" bestFit="1" customWidth="1"/>
    <col min="5" max="5" width="17.140625" style="246" customWidth="1"/>
    <col min="6" max="6" width="26.7109375" style="246" bestFit="1" customWidth="1"/>
    <col min="7" max="7" width="26.7109375" style="246" customWidth="1"/>
    <col min="8" max="8" width="32.00390625" style="246" bestFit="1" customWidth="1"/>
    <col min="9" max="9" width="21.140625" style="246" customWidth="1"/>
    <col min="10" max="10" width="29.140625" style="246" bestFit="1" customWidth="1"/>
    <col min="11" max="11" width="19.7109375" style="246" customWidth="1"/>
    <col min="12" max="12" width="20.8515625" style="246" bestFit="1" customWidth="1"/>
    <col min="13" max="13" width="20.8515625" style="246" customWidth="1"/>
    <col min="14" max="14" width="32.7109375" style="246" bestFit="1" customWidth="1"/>
    <col min="15" max="15" width="24.00390625" style="246" customWidth="1"/>
    <col min="16" max="16" width="26.00390625" style="246" bestFit="1" customWidth="1"/>
    <col min="17" max="17" width="26.00390625" style="246" customWidth="1"/>
    <col min="18" max="18" width="20.8515625" style="246" bestFit="1" customWidth="1"/>
    <col min="19" max="19" width="16.8515625" style="246" bestFit="1" customWidth="1"/>
    <col min="20" max="20" width="23.421875" style="246" customWidth="1"/>
    <col min="21" max="21" width="13.140625" style="246" bestFit="1" customWidth="1"/>
    <col min="22" max="22" width="11.57421875" style="246" bestFit="1" customWidth="1"/>
    <col min="23" max="24" width="11.421875" style="246" customWidth="1"/>
    <col min="25" max="25" width="15.00390625" style="246" bestFit="1" customWidth="1"/>
    <col min="26" max="16384" width="11.421875" style="246" customWidth="1"/>
  </cols>
  <sheetData>
    <row r="3" spans="2:18" ht="15.75">
      <c r="B3" s="683" t="s">
        <v>336</v>
      </c>
      <c r="C3" s="683"/>
      <c r="D3" s="683"/>
      <c r="E3" s="683"/>
      <c r="F3" s="683"/>
      <c r="G3" s="683"/>
      <c r="H3" s="683"/>
      <c r="I3" s="683"/>
      <c r="J3" s="683"/>
      <c r="K3" s="683"/>
      <c r="L3" s="683"/>
      <c r="M3" s="683"/>
      <c r="N3" s="683"/>
      <c r="O3" s="683"/>
      <c r="P3" s="683"/>
      <c r="Q3" s="683"/>
      <c r="R3" s="683"/>
    </row>
    <row r="5" spans="2:18" ht="15" customHeight="1">
      <c r="B5" s="682" t="s">
        <v>409</v>
      </c>
      <c r="C5" s="682"/>
      <c r="D5" s="682"/>
      <c r="E5" s="682"/>
      <c r="F5" s="682"/>
      <c r="G5" s="682"/>
      <c r="H5" s="682"/>
      <c r="I5" s="682"/>
      <c r="J5" s="682"/>
      <c r="K5" s="682"/>
      <c r="L5" s="682"/>
      <c r="M5" s="682"/>
      <c r="N5" s="682"/>
      <c r="O5" s="682"/>
      <c r="P5" s="682"/>
      <c r="Q5" s="682"/>
      <c r="R5" s="682"/>
    </row>
    <row r="6" spans="2:18" s="258" customFormat="1" ht="74.25" customHeight="1">
      <c r="B6" s="680"/>
      <c r="C6" s="681"/>
      <c r="D6" s="304" t="s">
        <v>390</v>
      </c>
      <c r="E6" s="428" t="s">
        <v>652</v>
      </c>
      <c r="F6" s="304" t="s">
        <v>391</v>
      </c>
      <c r="G6" s="428" t="s">
        <v>652</v>
      </c>
      <c r="H6" s="304" t="s">
        <v>392</v>
      </c>
      <c r="I6" s="428" t="s">
        <v>652</v>
      </c>
      <c r="J6" s="304" t="s">
        <v>393</v>
      </c>
      <c r="K6" s="428" t="s">
        <v>652</v>
      </c>
      <c r="L6" s="304" t="s">
        <v>394</v>
      </c>
      <c r="M6" s="428" t="s">
        <v>652</v>
      </c>
      <c r="N6" s="304" t="s">
        <v>395</v>
      </c>
      <c r="O6" s="428" t="s">
        <v>652</v>
      </c>
      <c r="P6" s="305" t="s">
        <v>396</v>
      </c>
      <c r="Q6" s="428" t="s">
        <v>652</v>
      </c>
      <c r="R6" s="305" t="s">
        <v>5</v>
      </c>
    </row>
    <row r="7" spans="2:18" ht="15" customHeight="1">
      <c r="B7" s="677" t="s">
        <v>334</v>
      </c>
      <c r="C7" s="247" t="s">
        <v>476</v>
      </c>
      <c r="D7" s="247">
        <v>266335.84</v>
      </c>
      <c r="E7" s="437">
        <v>220</v>
      </c>
      <c r="F7" s="247">
        <v>12000</v>
      </c>
      <c r="G7" s="437">
        <v>220</v>
      </c>
      <c r="H7" s="247">
        <v>0</v>
      </c>
      <c r="I7" s="437">
        <v>220</v>
      </c>
      <c r="J7" s="247">
        <v>300</v>
      </c>
      <c r="K7" s="437">
        <v>220</v>
      </c>
      <c r="L7" s="247">
        <v>0</v>
      </c>
      <c r="M7" s="437">
        <v>220</v>
      </c>
      <c r="N7" s="247">
        <v>0</v>
      </c>
      <c r="O7" s="437">
        <v>220</v>
      </c>
      <c r="P7" s="247">
        <v>804171.92</v>
      </c>
      <c r="Q7" s="437">
        <v>220</v>
      </c>
      <c r="R7" s="247">
        <f>+D7+F7+H7+J7+L7+N7+P7</f>
        <v>1082807.76</v>
      </c>
    </row>
    <row r="8" spans="2:18" ht="28.5" customHeight="1">
      <c r="B8" s="678"/>
      <c r="C8" s="248" t="s">
        <v>337</v>
      </c>
      <c r="D8" s="248">
        <v>263659.84</v>
      </c>
      <c r="E8" s="438">
        <v>220</v>
      </c>
      <c r="F8" s="248">
        <v>12000</v>
      </c>
      <c r="G8" s="438">
        <v>220</v>
      </c>
      <c r="H8" s="248">
        <v>0</v>
      </c>
      <c r="I8" s="438">
        <v>220</v>
      </c>
      <c r="J8" s="248">
        <v>0</v>
      </c>
      <c r="K8" s="438">
        <v>220</v>
      </c>
      <c r="L8" s="248">
        <v>0</v>
      </c>
      <c r="M8" s="438">
        <v>220</v>
      </c>
      <c r="N8" s="248">
        <v>0</v>
      </c>
      <c r="O8" s="438">
        <v>220</v>
      </c>
      <c r="P8" s="248">
        <v>0</v>
      </c>
      <c r="Q8" s="438">
        <v>220</v>
      </c>
      <c r="R8" s="266">
        <f aca="true" t="shared" si="0" ref="R8:R61">+D8+F8+H8+J8+L8+N8+P8</f>
        <v>275659.84</v>
      </c>
    </row>
    <row r="9" spans="2:18" ht="15" customHeight="1">
      <c r="B9" s="678"/>
      <c r="C9" s="248" t="s">
        <v>338</v>
      </c>
      <c r="D9" s="248">
        <v>0</v>
      </c>
      <c r="E9" s="438">
        <v>220</v>
      </c>
      <c r="F9" s="248">
        <v>0</v>
      </c>
      <c r="G9" s="438">
        <v>220</v>
      </c>
      <c r="H9" s="248">
        <v>0</v>
      </c>
      <c r="I9" s="438">
        <v>220</v>
      </c>
      <c r="J9" s="248">
        <v>0</v>
      </c>
      <c r="K9" s="438">
        <v>220</v>
      </c>
      <c r="L9" s="248">
        <v>0</v>
      </c>
      <c r="M9" s="438">
        <v>220</v>
      </c>
      <c r="N9" s="248">
        <v>0</v>
      </c>
      <c r="O9" s="438">
        <v>220</v>
      </c>
      <c r="P9" s="248">
        <v>0</v>
      </c>
      <c r="Q9" s="438">
        <v>220</v>
      </c>
      <c r="R9" s="266">
        <f t="shared" si="0"/>
        <v>0</v>
      </c>
    </row>
    <row r="10" spans="2:18" ht="15" customHeight="1">
      <c r="B10" s="678"/>
      <c r="C10" s="248" t="s">
        <v>427</v>
      </c>
      <c r="D10" s="248">
        <v>2176</v>
      </c>
      <c r="E10" s="438">
        <v>220</v>
      </c>
      <c r="F10" s="248">
        <v>0</v>
      </c>
      <c r="G10" s="438">
        <v>220</v>
      </c>
      <c r="H10" s="248">
        <v>0</v>
      </c>
      <c r="I10" s="438">
        <v>220</v>
      </c>
      <c r="J10" s="248">
        <v>0</v>
      </c>
      <c r="K10" s="438">
        <v>220</v>
      </c>
      <c r="L10" s="248">
        <v>0</v>
      </c>
      <c r="M10" s="438">
        <v>220</v>
      </c>
      <c r="N10" s="248">
        <v>0</v>
      </c>
      <c r="O10" s="438">
        <v>220</v>
      </c>
      <c r="P10" s="248">
        <v>804171.92</v>
      </c>
      <c r="Q10" s="438">
        <v>220</v>
      </c>
      <c r="R10" s="266">
        <f t="shared" si="0"/>
        <v>806347.92</v>
      </c>
    </row>
    <row r="11" spans="2:18" ht="15" customHeight="1">
      <c r="B11" s="678"/>
      <c r="C11" s="248" t="s">
        <v>339</v>
      </c>
      <c r="D11" s="248">
        <v>500</v>
      </c>
      <c r="E11" s="438">
        <v>220</v>
      </c>
      <c r="F11" s="248">
        <v>0</v>
      </c>
      <c r="G11" s="438">
        <v>220</v>
      </c>
      <c r="H11" s="248">
        <v>0</v>
      </c>
      <c r="I11" s="438">
        <v>220</v>
      </c>
      <c r="J11" s="248">
        <v>300</v>
      </c>
      <c r="K11" s="438">
        <v>220</v>
      </c>
      <c r="L11" s="248">
        <v>0</v>
      </c>
      <c r="M11" s="438">
        <v>220</v>
      </c>
      <c r="N11" s="248">
        <v>0</v>
      </c>
      <c r="O11" s="438">
        <v>220</v>
      </c>
      <c r="P11" s="248">
        <v>0</v>
      </c>
      <c r="Q11" s="438">
        <v>220</v>
      </c>
      <c r="R11" s="266">
        <f t="shared" si="0"/>
        <v>800</v>
      </c>
    </row>
    <row r="12" spans="2:19" ht="16.5" customHeight="1">
      <c r="B12" s="678"/>
      <c r="C12" s="247" t="s">
        <v>477</v>
      </c>
      <c r="D12" s="247">
        <v>5527772.73</v>
      </c>
      <c r="E12" s="437">
        <v>220</v>
      </c>
      <c r="F12" s="247">
        <v>221440.04999999996</v>
      </c>
      <c r="G12" s="437">
        <v>220</v>
      </c>
      <c r="H12" s="247">
        <v>307305.9</v>
      </c>
      <c r="I12" s="437">
        <v>220</v>
      </c>
      <c r="J12" s="247">
        <v>174452.16</v>
      </c>
      <c r="K12" s="437">
        <v>220</v>
      </c>
      <c r="L12" s="247">
        <v>446151.29000000004</v>
      </c>
      <c r="M12" s="437">
        <v>220</v>
      </c>
      <c r="N12" s="247">
        <v>76041.60999999999</v>
      </c>
      <c r="O12" s="437">
        <v>220</v>
      </c>
      <c r="P12" s="247">
        <v>0</v>
      </c>
      <c r="Q12" s="437">
        <v>220</v>
      </c>
      <c r="R12" s="247">
        <f t="shared" si="0"/>
        <v>6753163.740000001</v>
      </c>
      <c r="S12" s="303"/>
    </row>
    <row r="13" spans="2:18" ht="15" customHeight="1">
      <c r="B13" s="678"/>
      <c r="C13" s="248" t="s">
        <v>340</v>
      </c>
      <c r="D13" s="248">
        <v>165468</v>
      </c>
      <c r="E13" s="438">
        <v>220</v>
      </c>
      <c r="F13" s="248">
        <v>20853</v>
      </c>
      <c r="G13" s="438">
        <v>220</v>
      </c>
      <c r="H13" s="248">
        <v>4687</v>
      </c>
      <c r="I13" s="438">
        <v>220</v>
      </c>
      <c r="J13" s="248">
        <v>943</v>
      </c>
      <c r="K13" s="438">
        <v>220</v>
      </c>
      <c r="L13" s="248">
        <v>5227</v>
      </c>
      <c r="M13" s="438">
        <v>220</v>
      </c>
      <c r="N13" s="248">
        <v>0</v>
      </c>
      <c r="O13" s="438">
        <v>220</v>
      </c>
      <c r="P13" s="248">
        <v>0</v>
      </c>
      <c r="Q13" s="438">
        <v>220</v>
      </c>
      <c r="R13" s="266">
        <f t="shared" si="0"/>
        <v>197178</v>
      </c>
    </row>
    <row r="14" spans="2:18" ht="15" customHeight="1">
      <c r="B14" s="678"/>
      <c r="C14" s="248" t="s">
        <v>341</v>
      </c>
      <c r="D14" s="248">
        <v>2850550.2399999998</v>
      </c>
      <c r="E14" s="438">
        <v>220</v>
      </c>
      <c r="F14" s="248">
        <v>76273.24</v>
      </c>
      <c r="G14" s="438">
        <v>220</v>
      </c>
      <c r="H14" s="248">
        <v>44873.04</v>
      </c>
      <c r="I14" s="438">
        <v>220</v>
      </c>
      <c r="J14" s="248">
        <v>17436.519999999997</v>
      </c>
      <c r="K14" s="438">
        <v>220</v>
      </c>
      <c r="L14" s="248">
        <v>22181.17</v>
      </c>
      <c r="M14" s="438">
        <v>220</v>
      </c>
      <c r="N14" s="248">
        <v>148.4</v>
      </c>
      <c r="O14" s="438">
        <v>220</v>
      </c>
      <c r="P14" s="248">
        <v>0</v>
      </c>
      <c r="Q14" s="438">
        <v>220</v>
      </c>
      <c r="R14" s="266">
        <f t="shared" si="0"/>
        <v>3011462.61</v>
      </c>
    </row>
    <row r="15" spans="2:18" ht="15" customHeight="1">
      <c r="B15" s="678"/>
      <c r="C15" s="248" t="s">
        <v>342</v>
      </c>
      <c r="D15" s="248">
        <v>1240156.78</v>
      </c>
      <c r="E15" s="438">
        <v>220</v>
      </c>
      <c r="F15" s="248">
        <v>33391.56</v>
      </c>
      <c r="G15" s="438">
        <v>220</v>
      </c>
      <c r="H15" s="248">
        <v>254000.06</v>
      </c>
      <c r="I15" s="438">
        <v>220</v>
      </c>
      <c r="J15" s="248">
        <v>97631.64</v>
      </c>
      <c r="K15" s="438">
        <v>220</v>
      </c>
      <c r="L15" s="248">
        <v>418609.12</v>
      </c>
      <c r="M15" s="438">
        <v>220</v>
      </c>
      <c r="N15" s="248">
        <v>75133.53</v>
      </c>
      <c r="O15" s="438">
        <v>220</v>
      </c>
      <c r="P15" s="248">
        <v>0</v>
      </c>
      <c r="Q15" s="438">
        <v>220</v>
      </c>
      <c r="R15" s="266">
        <f t="shared" si="0"/>
        <v>2118922.69</v>
      </c>
    </row>
    <row r="16" spans="2:18" ht="15" customHeight="1">
      <c r="B16" s="678"/>
      <c r="C16" s="248" t="s">
        <v>343</v>
      </c>
      <c r="D16" s="248">
        <v>0</v>
      </c>
      <c r="E16" s="438">
        <v>220</v>
      </c>
      <c r="F16" s="248">
        <v>0</v>
      </c>
      <c r="G16" s="438">
        <v>220</v>
      </c>
      <c r="H16" s="248">
        <v>0</v>
      </c>
      <c r="I16" s="438">
        <v>220</v>
      </c>
      <c r="J16" s="248">
        <v>0</v>
      </c>
      <c r="K16" s="438">
        <v>220</v>
      </c>
      <c r="L16" s="248">
        <v>0</v>
      </c>
      <c r="M16" s="438">
        <v>220</v>
      </c>
      <c r="N16" s="248">
        <v>0</v>
      </c>
      <c r="O16" s="438">
        <v>220</v>
      </c>
      <c r="P16" s="248">
        <v>0</v>
      </c>
      <c r="Q16" s="438">
        <v>220</v>
      </c>
      <c r="R16" s="266">
        <f t="shared" si="0"/>
        <v>0</v>
      </c>
    </row>
    <row r="17" spans="2:18" ht="15" customHeight="1">
      <c r="B17" s="678"/>
      <c r="C17" s="248" t="s">
        <v>428</v>
      </c>
      <c r="D17" s="248">
        <v>1239293.1099999999</v>
      </c>
      <c r="E17" s="438">
        <v>220</v>
      </c>
      <c r="F17" s="248">
        <v>84288.47</v>
      </c>
      <c r="G17" s="438">
        <v>220</v>
      </c>
      <c r="H17" s="248">
        <v>3665</v>
      </c>
      <c r="I17" s="438">
        <v>220</v>
      </c>
      <c r="J17" s="248">
        <v>0</v>
      </c>
      <c r="K17" s="438">
        <v>220</v>
      </c>
      <c r="L17" s="248">
        <v>134</v>
      </c>
      <c r="M17" s="438">
        <v>220</v>
      </c>
      <c r="N17" s="248">
        <v>759.68</v>
      </c>
      <c r="O17" s="438">
        <v>220</v>
      </c>
      <c r="P17" s="248">
        <v>0</v>
      </c>
      <c r="Q17" s="438">
        <v>220</v>
      </c>
      <c r="R17" s="266">
        <f t="shared" si="0"/>
        <v>1328140.2599999998</v>
      </c>
    </row>
    <row r="18" spans="2:18" ht="15" customHeight="1">
      <c r="B18" s="678"/>
      <c r="C18" s="248" t="s">
        <v>344</v>
      </c>
      <c r="D18" s="248">
        <v>32304.6</v>
      </c>
      <c r="E18" s="438">
        <v>220</v>
      </c>
      <c r="F18" s="248">
        <v>6633.779999999999</v>
      </c>
      <c r="G18" s="438">
        <v>220</v>
      </c>
      <c r="H18" s="248">
        <v>80.8</v>
      </c>
      <c r="I18" s="438">
        <v>220</v>
      </c>
      <c r="J18" s="248">
        <v>58441</v>
      </c>
      <c r="K18" s="438">
        <v>220</v>
      </c>
      <c r="L18" s="248">
        <v>0</v>
      </c>
      <c r="M18" s="438">
        <v>220</v>
      </c>
      <c r="N18" s="248">
        <v>0</v>
      </c>
      <c r="O18" s="438">
        <v>220</v>
      </c>
      <c r="P18" s="248">
        <v>0</v>
      </c>
      <c r="Q18" s="438">
        <v>220</v>
      </c>
      <c r="R18" s="266">
        <f t="shared" si="0"/>
        <v>97460.18</v>
      </c>
    </row>
    <row r="19" spans="2:19" ht="15" customHeight="1">
      <c r="B19" s="678"/>
      <c r="C19" s="247" t="s">
        <v>478</v>
      </c>
      <c r="D19" s="247">
        <v>10682395.610000003</v>
      </c>
      <c r="E19" s="437">
        <v>220</v>
      </c>
      <c r="F19" s="247">
        <v>1313764.44</v>
      </c>
      <c r="G19" s="437">
        <v>220</v>
      </c>
      <c r="H19" s="247">
        <v>2467527.3600000003</v>
      </c>
      <c r="I19" s="437">
        <v>220</v>
      </c>
      <c r="J19" s="247">
        <v>10618</v>
      </c>
      <c r="K19" s="437">
        <v>220</v>
      </c>
      <c r="L19" s="247">
        <v>536097.8899999999</v>
      </c>
      <c r="M19" s="437">
        <v>220</v>
      </c>
      <c r="N19" s="247">
        <v>576379.31</v>
      </c>
      <c r="O19" s="437">
        <v>220</v>
      </c>
      <c r="P19" s="247">
        <v>64467.07</v>
      </c>
      <c r="Q19" s="437">
        <v>220</v>
      </c>
      <c r="R19" s="247">
        <f t="shared" si="0"/>
        <v>15651249.680000005</v>
      </c>
      <c r="S19" s="303"/>
    </row>
    <row r="20" spans="2:18" ht="15" customHeight="1">
      <c r="B20" s="678"/>
      <c r="C20" s="248" t="s">
        <v>345</v>
      </c>
      <c r="D20" s="248">
        <v>631361.1</v>
      </c>
      <c r="E20" s="438">
        <v>220</v>
      </c>
      <c r="F20" s="248">
        <v>0</v>
      </c>
      <c r="G20" s="438">
        <v>220</v>
      </c>
      <c r="H20" s="248">
        <v>94173.26</v>
      </c>
      <c r="I20" s="438">
        <v>220</v>
      </c>
      <c r="J20" s="248">
        <v>0</v>
      </c>
      <c r="K20" s="438">
        <v>220</v>
      </c>
      <c r="L20" s="248">
        <v>50000</v>
      </c>
      <c r="M20" s="438">
        <v>220</v>
      </c>
      <c r="N20" s="248">
        <v>0</v>
      </c>
      <c r="O20" s="438">
        <v>220</v>
      </c>
      <c r="P20" s="248">
        <v>0</v>
      </c>
      <c r="Q20" s="438">
        <v>220</v>
      </c>
      <c r="R20" s="266">
        <f t="shared" si="0"/>
        <v>775534.36</v>
      </c>
    </row>
    <row r="21" spans="2:18" ht="15" customHeight="1">
      <c r="B21" s="678"/>
      <c r="C21" s="248" t="s">
        <v>346</v>
      </c>
      <c r="D21" s="248">
        <v>9884594.510000002</v>
      </c>
      <c r="E21" s="438">
        <v>220</v>
      </c>
      <c r="F21" s="248">
        <v>1288466.4000000001</v>
      </c>
      <c r="G21" s="438">
        <v>220</v>
      </c>
      <c r="H21" s="248">
        <v>2203541.1</v>
      </c>
      <c r="I21" s="438">
        <v>220</v>
      </c>
      <c r="J21" s="248">
        <v>3203</v>
      </c>
      <c r="K21" s="438">
        <v>220</v>
      </c>
      <c r="L21" s="248">
        <v>407372.29</v>
      </c>
      <c r="M21" s="438">
        <v>220</v>
      </c>
      <c r="N21" s="248">
        <v>576379.31</v>
      </c>
      <c r="O21" s="438">
        <v>220</v>
      </c>
      <c r="P21" s="248">
        <v>64467.07</v>
      </c>
      <c r="Q21" s="438">
        <v>220</v>
      </c>
      <c r="R21" s="266">
        <f t="shared" si="0"/>
        <v>14428023.680000002</v>
      </c>
    </row>
    <row r="22" spans="2:18" ht="15" customHeight="1">
      <c r="B22" s="678"/>
      <c r="C22" s="248" t="s">
        <v>347</v>
      </c>
      <c r="D22" s="248">
        <v>7846</v>
      </c>
      <c r="E22" s="438">
        <v>220</v>
      </c>
      <c r="F22" s="248">
        <v>0</v>
      </c>
      <c r="G22" s="438">
        <v>220</v>
      </c>
      <c r="H22" s="248">
        <v>20860</v>
      </c>
      <c r="I22" s="438">
        <v>220</v>
      </c>
      <c r="J22" s="248">
        <v>0</v>
      </c>
      <c r="K22" s="438">
        <v>220</v>
      </c>
      <c r="L22" s="248">
        <v>0</v>
      </c>
      <c r="M22" s="438">
        <v>220</v>
      </c>
      <c r="N22" s="248">
        <v>0</v>
      </c>
      <c r="O22" s="438">
        <v>220</v>
      </c>
      <c r="P22" s="248">
        <v>0</v>
      </c>
      <c r="Q22" s="438">
        <v>220</v>
      </c>
      <c r="R22" s="266">
        <f t="shared" si="0"/>
        <v>28706</v>
      </c>
    </row>
    <row r="23" spans="2:18" ht="15" customHeight="1">
      <c r="B23" s="678"/>
      <c r="C23" s="248" t="s">
        <v>348</v>
      </c>
      <c r="D23" s="248">
        <v>27689</v>
      </c>
      <c r="E23" s="438">
        <v>220</v>
      </c>
      <c r="F23" s="248">
        <v>206</v>
      </c>
      <c r="G23" s="438">
        <v>220</v>
      </c>
      <c r="H23" s="248">
        <v>54000</v>
      </c>
      <c r="I23" s="438">
        <v>220</v>
      </c>
      <c r="J23" s="248">
        <v>0</v>
      </c>
      <c r="K23" s="438">
        <v>220</v>
      </c>
      <c r="L23" s="248">
        <v>58999.6</v>
      </c>
      <c r="M23" s="438">
        <v>220</v>
      </c>
      <c r="N23" s="248">
        <v>0</v>
      </c>
      <c r="O23" s="438">
        <v>220</v>
      </c>
      <c r="P23" s="248">
        <v>0</v>
      </c>
      <c r="Q23" s="438">
        <v>220</v>
      </c>
      <c r="R23" s="266">
        <f t="shared" si="0"/>
        <v>140894.6</v>
      </c>
    </row>
    <row r="24" spans="2:18" ht="15" customHeight="1">
      <c r="B24" s="678"/>
      <c r="C24" s="248" t="s">
        <v>427</v>
      </c>
      <c r="D24" s="248">
        <v>12360</v>
      </c>
      <c r="E24" s="438">
        <v>220</v>
      </c>
      <c r="F24" s="248">
        <v>19641.440000000002</v>
      </c>
      <c r="G24" s="438">
        <v>220</v>
      </c>
      <c r="H24" s="248">
        <v>25000</v>
      </c>
      <c r="I24" s="438">
        <v>220</v>
      </c>
      <c r="J24" s="248">
        <v>0</v>
      </c>
      <c r="K24" s="438">
        <v>220</v>
      </c>
      <c r="L24" s="248">
        <v>18000</v>
      </c>
      <c r="M24" s="438">
        <v>220</v>
      </c>
      <c r="N24" s="248">
        <v>0</v>
      </c>
      <c r="O24" s="438">
        <v>220</v>
      </c>
      <c r="P24" s="248">
        <v>0</v>
      </c>
      <c r="Q24" s="438">
        <v>220</v>
      </c>
      <c r="R24" s="266">
        <f t="shared" si="0"/>
        <v>75001.44</v>
      </c>
    </row>
    <row r="25" spans="2:18" ht="15" customHeight="1">
      <c r="B25" s="678"/>
      <c r="C25" s="248" t="s">
        <v>349</v>
      </c>
      <c r="D25" s="248">
        <v>118545</v>
      </c>
      <c r="E25" s="438">
        <v>220</v>
      </c>
      <c r="F25" s="248">
        <v>5450.6</v>
      </c>
      <c r="G25" s="438">
        <v>220</v>
      </c>
      <c r="H25" s="248">
        <v>69953</v>
      </c>
      <c r="I25" s="438">
        <v>220</v>
      </c>
      <c r="J25" s="248">
        <v>7415</v>
      </c>
      <c r="K25" s="438">
        <v>220</v>
      </c>
      <c r="L25" s="248">
        <v>1726</v>
      </c>
      <c r="M25" s="438">
        <v>220</v>
      </c>
      <c r="N25" s="248">
        <v>0</v>
      </c>
      <c r="O25" s="438">
        <v>220</v>
      </c>
      <c r="P25" s="248">
        <v>0</v>
      </c>
      <c r="Q25" s="438">
        <v>220</v>
      </c>
      <c r="R25" s="266">
        <f t="shared" si="0"/>
        <v>203089.6</v>
      </c>
    </row>
    <row r="26" spans="2:19" ht="18.75" customHeight="1">
      <c r="B26" s="678"/>
      <c r="C26" s="247" t="s">
        <v>474</v>
      </c>
      <c r="D26" s="247">
        <v>1924399.68</v>
      </c>
      <c r="E26" s="437">
        <v>220</v>
      </c>
      <c r="F26" s="247">
        <v>155281.56</v>
      </c>
      <c r="G26" s="437">
        <v>220</v>
      </c>
      <c r="H26" s="247">
        <v>3000</v>
      </c>
      <c r="I26" s="437">
        <v>220</v>
      </c>
      <c r="J26" s="247">
        <v>3000</v>
      </c>
      <c r="K26" s="437">
        <v>220</v>
      </c>
      <c r="L26" s="247">
        <v>0</v>
      </c>
      <c r="M26" s="437">
        <v>220</v>
      </c>
      <c r="N26" s="247">
        <v>0</v>
      </c>
      <c r="O26" s="437">
        <v>220</v>
      </c>
      <c r="P26" s="247">
        <v>0</v>
      </c>
      <c r="Q26" s="437">
        <v>220</v>
      </c>
      <c r="R26" s="247">
        <f t="shared" si="0"/>
        <v>2085681.24</v>
      </c>
      <c r="S26" s="303"/>
    </row>
    <row r="27" spans="2:18" ht="15" customHeight="1">
      <c r="B27" s="678"/>
      <c r="C27" s="248" t="s">
        <v>350</v>
      </c>
      <c r="D27" s="248">
        <v>250489.52</v>
      </c>
      <c r="E27" s="438">
        <v>220</v>
      </c>
      <c r="F27" s="248">
        <v>0</v>
      </c>
      <c r="G27" s="438">
        <v>220</v>
      </c>
      <c r="H27" s="248">
        <v>0</v>
      </c>
      <c r="I27" s="438">
        <v>220</v>
      </c>
      <c r="J27" s="248">
        <v>0</v>
      </c>
      <c r="K27" s="438">
        <v>220</v>
      </c>
      <c r="L27" s="248">
        <v>0</v>
      </c>
      <c r="M27" s="438">
        <v>220</v>
      </c>
      <c r="N27" s="248">
        <v>0</v>
      </c>
      <c r="O27" s="438">
        <v>220</v>
      </c>
      <c r="P27" s="248">
        <v>0</v>
      </c>
      <c r="Q27" s="438">
        <v>220</v>
      </c>
      <c r="R27" s="266">
        <f t="shared" si="0"/>
        <v>250489.52</v>
      </c>
    </row>
    <row r="28" spans="2:18" ht="15" customHeight="1">
      <c r="B28" s="678"/>
      <c r="C28" s="248" t="s">
        <v>351</v>
      </c>
      <c r="D28" s="248">
        <v>150829.62</v>
      </c>
      <c r="E28" s="438">
        <v>220</v>
      </c>
      <c r="F28" s="248">
        <v>11948.6</v>
      </c>
      <c r="G28" s="438">
        <v>220</v>
      </c>
      <c r="H28" s="248">
        <v>0</v>
      </c>
      <c r="I28" s="438">
        <v>220</v>
      </c>
      <c r="J28" s="248">
        <v>0</v>
      </c>
      <c r="K28" s="438">
        <v>220</v>
      </c>
      <c r="L28" s="248">
        <v>0</v>
      </c>
      <c r="M28" s="438">
        <v>220</v>
      </c>
      <c r="N28" s="248">
        <v>0</v>
      </c>
      <c r="O28" s="438">
        <v>220</v>
      </c>
      <c r="P28" s="248">
        <v>0</v>
      </c>
      <c r="Q28" s="438">
        <v>220</v>
      </c>
      <c r="R28" s="266">
        <f t="shared" si="0"/>
        <v>162778.22</v>
      </c>
    </row>
    <row r="29" spans="2:18" ht="28.5" customHeight="1">
      <c r="B29" s="678"/>
      <c r="C29" s="248" t="s">
        <v>352</v>
      </c>
      <c r="D29" s="248">
        <v>0</v>
      </c>
      <c r="E29" s="438">
        <v>220</v>
      </c>
      <c r="F29" s="248">
        <v>0</v>
      </c>
      <c r="G29" s="438">
        <v>220</v>
      </c>
      <c r="H29" s="248">
        <v>0</v>
      </c>
      <c r="I29" s="438">
        <v>220</v>
      </c>
      <c r="J29" s="248">
        <v>3000</v>
      </c>
      <c r="K29" s="438">
        <v>220</v>
      </c>
      <c r="L29" s="248">
        <v>0</v>
      </c>
      <c r="M29" s="438">
        <v>220</v>
      </c>
      <c r="N29" s="248">
        <v>0</v>
      </c>
      <c r="O29" s="438">
        <v>220</v>
      </c>
      <c r="P29" s="248">
        <v>0</v>
      </c>
      <c r="Q29" s="438">
        <v>220</v>
      </c>
      <c r="R29" s="266">
        <f t="shared" si="0"/>
        <v>3000</v>
      </c>
    </row>
    <row r="30" spans="2:18" ht="15" customHeight="1">
      <c r="B30" s="678"/>
      <c r="C30" s="248" t="s">
        <v>353</v>
      </c>
      <c r="D30" s="248">
        <v>0</v>
      </c>
      <c r="E30" s="438">
        <v>220</v>
      </c>
      <c r="F30" s="248">
        <v>0</v>
      </c>
      <c r="G30" s="438">
        <v>220</v>
      </c>
      <c r="H30" s="248">
        <v>0</v>
      </c>
      <c r="I30" s="438">
        <v>220</v>
      </c>
      <c r="J30" s="248">
        <v>0</v>
      </c>
      <c r="K30" s="438">
        <v>220</v>
      </c>
      <c r="L30" s="248">
        <v>0</v>
      </c>
      <c r="M30" s="438">
        <v>220</v>
      </c>
      <c r="N30" s="248">
        <v>0</v>
      </c>
      <c r="O30" s="438">
        <v>220</v>
      </c>
      <c r="P30" s="248">
        <v>0</v>
      </c>
      <c r="Q30" s="438">
        <v>220</v>
      </c>
      <c r="R30" s="266">
        <f t="shared" si="0"/>
        <v>0</v>
      </c>
    </row>
    <row r="31" spans="2:18" ht="15" customHeight="1">
      <c r="B31" s="678"/>
      <c r="C31" s="248" t="s">
        <v>427</v>
      </c>
      <c r="D31" s="248">
        <v>1523080.54</v>
      </c>
      <c r="E31" s="438">
        <v>220</v>
      </c>
      <c r="F31" s="248">
        <v>143332.96000000002</v>
      </c>
      <c r="G31" s="438">
        <v>220</v>
      </c>
      <c r="H31" s="248">
        <v>3000</v>
      </c>
      <c r="I31" s="438">
        <v>220</v>
      </c>
      <c r="J31" s="248">
        <v>0</v>
      </c>
      <c r="K31" s="438">
        <v>220</v>
      </c>
      <c r="L31" s="248">
        <v>0</v>
      </c>
      <c r="M31" s="438">
        <v>220</v>
      </c>
      <c r="N31" s="248">
        <v>0</v>
      </c>
      <c r="O31" s="438">
        <v>220</v>
      </c>
      <c r="P31" s="248">
        <v>0</v>
      </c>
      <c r="Q31" s="438">
        <v>220</v>
      </c>
      <c r="R31" s="266">
        <f t="shared" si="0"/>
        <v>1669413.5</v>
      </c>
    </row>
    <row r="32" spans="2:18" ht="15" customHeight="1">
      <c r="B32" s="678"/>
      <c r="C32" s="248" t="s">
        <v>354</v>
      </c>
      <c r="D32" s="248">
        <v>0</v>
      </c>
      <c r="E32" s="438">
        <v>220</v>
      </c>
      <c r="F32" s="248">
        <v>0</v>
      </c>
      <c r="G32" s="438">
        <v>220</v>
      </c>
      <c r="H32" s="248">
        <v>0</v>
      </c>
      <c r="I32" s="438">
        <v>220</v>
      </c>
      <c r="J32" s="248">
        <v>0</v>
      </c>
      <c r="K32" s="438">
        <v>220</v>
      </c>
      <c r="L32" s="248">
        <v>0</v>
      </c>
      <c r="M32" s="438">
        <v>220</v>
      </c>
      <c r="N32" s="248">
        <v>0</v>
      </c>
      <c r="O32" s="438">
        <v>220</v>
      </c>
      <c r="P32" s="248">
        <v>0</v>
      </c>
      <c r="Q32" s="438">
        <v>220</v>
      </c>
      <c r="R32" s="266">
        <f t="shared" si="0"/>
        <v>0</v>
      </c>
    </row>
    <row r="33" spans="2:19" ht="28.5" customHeight="1">
      <c r="B33" s="678"/>
      <c r="C33" s="247" t="s">
        <v>475</v>
      </c>
      <c r="D33" s="247">
        <v>91229.68</v>
      </c>
      <c r="E33" s="437">
        <v>220</v>
      </c>
      <c r="F33" s="247">
        <v>0</v>
      </c>
      <c r="G33" s="437">
        <v>220</v>
      </c>
      <c r="H33" s="247">
        <v>0</v>
      </c>
      <c r="I33" s="437">
        <v>220</v>
      </c>
      <c r="J33" s="247">
        <v>0</v>
      </c>
      <c r="K33" s="437">
        <v>220</v>
      </c>
      <c r="L33" s="247">
        <v>0</v>
      </c>
      <c r="M33" s="437">
        <v>220</v>
      </c>
      <c r="N33" s="247">
        <v>0</v>
      </c>
      <c r="O33" s="437">
        <v>220</v>
      </c>
      <c r="P33" s="247">
        <v>0</v>
      </c>
      <c r="Q33" s="437">
        <v>220</v>
      </c>
      <c r="R33" s="247">
        <f t="shared" si="0"/>
        <v>91229.68</v>
      </c>
      <c r="S33" s="303"/>
    </row>
    <row r="34" spans="2:18" ht="15" customHeight="1">
      <c r="B34" s="678"/>
      <c r="C34" s="248" t="s">
        <v>355</v>
      </c>
      <c r="D34" s="248">
        <v>0</v>
      </c>
      <c r="E34" s="438">
        <v>220</v>
      </c>
      <c r="F34" s="248">
        <v>0</v>
      </c>
      <c r="G34" s="438">
        <v>220</v>
      </c>
      <c r="H34" s="248">
        <v>0</v>
      </c>
      <c r="I34" s="438">
        <v>220</v>
      </c>
      <c r="J34" s="248">
        <v>0</v>
      </c>
      <c r="K34" s="438">
        <v>220</v>
      </c>
      <c r="L34" s="248">
        <v>0</v>
      </c>
      <c r="M34" s="438">
        <v>220</v>
      </c>
      <c r="N34" s="248">
        <v>0</v>
      </c>
      <c r="O34" s="438">
        <v>220</v>
      </c>
      <c r="P34" s="248">
        <v>0</v>
      </c>
      <c r="Q34" s="438">
        <v>220</v>
      </c>
      <c r="R34" s="266">
        <f t="shared" si="0"/>
        <v>0</v>
      </c>
    </row>
    <row r="35" spans="2:18" ht="15" customHeight="1">
      <c r="B35" s="678"/>
      <c r="C35" s="248" t="s">
        <v>356</v>
      </c>
      <c r="D35" s="248">
        <v>0</v>
      </c>
      <c r="E35" s="438">
        <v>220</v>
      </c>
      <c r="F35" s="248">
        <v>0</v>
      </c>
      <c r="G35" s="438">
        <v>220</v>
      </c>
      <c r="H35" s="248">
        <v>0</v>
      </c>
      <c r="I35" s="438">
        <v>220</v>
      </c>
      <c r="J35" s="248">
        <v>0</v>
      </c>
      <c r="K35" s="438">
        <v>220</v>
      </c>
      <c r="L35" s="248">
        <v>0</v>
      </c>
      <c r="M35" s="438">
        <v>220</v>
      </c>
      <c r="N35" s="248">
        <v>0</v>
      </c>
      <c r="O35" s="438">
        <v>220</v>
      </c>
      <c r="P35" s="248">
        <v>0</v>
      </c>
      <c r="Q35" s="438">
        <v>220</v>
      </c>
      <c r="R35" s="266">
        <f t="shared" si="0"/>
        <v>0</v>
      </c>
    </row>
    <row r="36" spans="2:18" ht="15" customHeight="1">
      <c r="B36" s="678"/>
      <c r="C36" s="248" t="s">
        <v>427</v>
      </c>
      <c r="D36" s="248">
        <v>91229.68</v>
      </c>
      <c r="E36" s="438">
        <v>220</v>
      </c>
      <c r="F36" s="248">
        <v>0</v>
      </c>
      <c r="G36" s="438">
        <v>220</v>
      </c>
      <c r="H36" s="248">
        <v>0</v>
      </c>
      <c r="I36" s="438">
        <v>220</v>
      </c>
      <c r="J36" s="248">
        <v>0</v>
      </c>
      <c r="K36" s="438">
        <v>220</v>
      </c>
      <c r="L36" s="248">
        <v>0</v>
      </c>
      <c r="M36" s="438">
        <v>220</v>
      </c>
      <c r="N36" s="248">
        <v>0</v>
      </c>
      <c r="O36" s="438">
        <v>220</v>
      </c>
      <c r="P36" s="248">
        <v>0</v>
      </c>
      <c r="Q36" s="438">
        <v>220</v>
      </c>
      <c r="R36" s="266">
        <f t="shared" si="0"/>
        <v>91229.68</v>
      </c>
    </row>
    <row r="37" spans="2:18" ht="15" customHeight="1">
      <c r="B37" s="678"/>
      <c r="C37" s="248" t="s">
        <v>339</v>
      </c>
      <c r="D37" s="248">
        <v>0</v>
      </c>
      <c r="E37" s="438">
        <v>220</v>
      </c>
      <c r="F37" s="248">
        <v>0</v>
      </c>
      <c r="G37" s="438">
        <v>220</v>
      </c>
      <c r="H37" s="248">
        <v>0</v>
      </c>
      <c r="I37" s="438">
        <v>220</v>
      </c>
      <c r="J37" s="248">
        <v>0</v>
      </c>
      <c r="K37" s="438">
        <v>220</v>
      </c>
      <c r="L37" s="248">
        <v>0</v>
      </c>
      <c r="M37" s="438">
        <v>220</v>
      </c>
      <c r="N37" s="248">
        <v>0</v>
      </c>
      <c r="O37" s="438">
        <v>220</v>
      </c>
      <c r="P37" s="248">
        <v>0</v>
      </c>
      <c r="Q37" s="438">
        <v>220</v>
      </c>
      <c r="R37" s="266">
        <f t="shared" si="0"/>
        <v>0</v>
      </c>
    </row>
    <row r="38" spans="2:19" ht="15" customHeight="1">
      <c r="B38" s="678"/>
      <c r="C38" s="269" t="s">
        <v>479</v>
      </c>
      <c r="D38" s="269">
        <v>514624.04999999993</v>
      </c>
      <c r="E38" s="439">
        <v>220</v>
      </c>
      <c r="F38" s="269">
        <v>405</v>
      </c>
      <c r="G38" s="439">
        <v>220</v>
      </c>
      <c r="H38" s="269">
        <v>34290.68</v>
      </c>
      <c r="I38" s="439">
        <v>220</v>
      </c>
      <c r="J38" s="269">
        <v>0</v>
      </c>
      <c r="K38" s="439">
        <v>220</v>
      </c>
      <c r="L38" s="269">
        <v>0</v>
      </c>
      <c r="M38" s="439">
        <v>220</v>
      </c>
      <c r="N38" s="269">
        <v>0</v>
      </c>
      <c r="O38" s="439">
        <v>220</v>
      </c>
      <c r="P38" s="269">
        <v>0</v>
      </c>
      <c r="Q38" s="439">
        <v>220</v>
      </c>
      <c r="R38" s="247">
        <f t="shared" si="0"/>
        <v>549319.73</v>
      </c>
      <c r="S38" s="303"/>
    </row>
    <row r="39" spans="2:18" ht="15" customHeight="1">
      <c r="B39" s="678"/>
      <c r="C39" s="248" t="s">
        <v>357</v>
      </c>
      <c r="D39" s="248">
        <v>36000</v>
      </c>
      <c r="E39" s="438">
        <v>220</v>
      </c>
      <c r="F39" s="248">
        <v>405</v>
      </c>
      <c r="G39" s="438">
        <v>220</v>
      </c>
      <c r="H39" s="248">
        <v>0</v>
      </c>
      <c r="I39" s="438">
        <v>220</v>
      </c>
      <c r="J39" s="248">
        <v>0</v>
      </c>
      <c r="K39" s="438">
        <v>220</v>
      </c>
      <c r="L39" s="248">
        <v>0</v>
      </c>
      <c r="M39" s="438">
        <v>220</v>
      </c>
      <c r="N39" s="248">
        <v>0</v>
      </c>
      <c r="O39" s="438">
        <v>220</v>
      </c>
      <c r="P39" s="248">
        <v>0</v>
      </c>
      <c r="Q39" s="438">
        <v>220</v>
      </c>
      <c r="R39" s="266">
        <f t="shared" si="0"/>
        <v>36405</v>
      </c>
    </row>
    <row r="40" spans="2:18" ht="15" customHeight="1">
      <c r="B40" s="678"/>
      <c r="C40" s="248" t="s">
        <v>358</v>
      </c>
      <c r="D40" s="248">
        <v>424035.48</v>
      </c>
      <c r="E40" s="438">
        <v>220</v>
      </c>
      <c r="F40" s="248">
        <v>0</v>
      </c>
      <c r="G40" s="438">
        <v>220</v>
      </c>
      <c r="H40" s="248">
        <v>34290.68</v>
      </c>
      <c r="I40" s="438">
        <v>220</v>
      </c>
      <c r="J40" s="248">
        <v>0</v>
      </c>
      <c r="K40" s="438">
        <v>220</v>
      </c>
      <c r="L40" s="248">
        <v>0</v>
      </c>
      <c r="M40" s="438">
        <v>220</v>
      </c>
      <c r="N40" s="248">
        <v>0</v>
      </c>
      <c r="O40" s="438">
        <v>220</v>
      </c>
      <c r="P40" s="248">
        <v>0</v>
      </c>
      <c r="Q40" s="438">
        <v>220</v>
      </c>
      <c r="R40" s="266">
        <f t="shared" si="0"/>
        <v>458326.16</v>
      </c>
    </row>
    <row r="41" spans="2:18" ht="15" customHeight="1">
      <c r="B41" s="678"/>
      <c r="C41" s="248" t="s">
        <v>427</v>
      </c>
      <c r="D41" s="248">
        <v>0</v>
      </c>
      <c r="E41" s="438">
        <v>220</v>
      </c>
      <c r="F41" s="248">
        <v>0</v>
      </c>
      <c r="G41" s="438">
        <v>220</v>
      </c>
      <c r="H41" s="248">
        <v>0</v>
      </c>
      <c r="I41" s="438">
        <v>220</v>
      </c>
      <c r="J41" s="248">
        <v>0</v>
      </c>
      <c r="K41" s="438">
        <v>220</v>
      </c>
      <c r="L41" s="248">
        <v>0</v>
      </c>
      <c r="M41" s="438">
        <v>220</v>
      </c>
      <c r="N41" s="248">
        <v>0</v>
      </c>
      <c r="O41" s="438">
        <v>220</v>
      </c>
      <c r="P41" s="248">
        <v>0</v>
      </c>
      <c r="Q41" s="438">
        <v>220</v>
      </c>
      <c r="R41" s="266">
        <f t="shared" si="0"/>
        <v>0</v>
      </c>
    </row>
    <row r="42" spans="2:18" ht="15" customHeight="1">
      <c r="B42" s="678"/>
      <c r="C42" s="248" t="s">
        <v>339</v>
      </c>
      <c r="D42" s="248">
        <v>54588.57</v>
      </c>
      <c r="E42" s="438">
        <v>220</v>
      </c>
      <c r="F42" s="248">
        <v>0</v>
      </c>
      <c r="G42" s="438">
        <v>220</v>
      </c>
      <c r="H42" s="248">
        <v>0</v>
      </c>
      <c r="I42" s="438">
        <v>220</v>
      </c>
      <c r="J42" s="248">
        <v>0</v>
      </c>
      <c r="K42" s="438">
        <v>220</v>
      </c>
      <c r="L42" s="248">
        <v>0</v>
      </c>
      <c r="M42" s="438">
        <v>220</v>
      </c>
      <c r="N42" s="248">
        <v>0</v>
      </c>
      <c r="O42" s="438">
        <v>220</v>
      </c>
      <c r="P42" s="248">
        <v>0</v>
      </c>
      <c r="Q42" s="438">
        <v>220</v>
      </c>
      <c r="R42" s="266">
        <f t="shared" si="0"/>
        <v>54588.57</v>
      </c>
    </row>
    <row r="43" spans="2:18" ht="24" customHeight="1">
      <c r="B43" s="678"/>
      <c r="C43" s="269" t="s">
        <v>480</v>
      </c>
      <c r="D43" s="269">
        <v>0</v>
      </c>
      <c r="E43" s="439">
        <v>220</v>
      </c>
      <c r="F43" s="269">
        <v>0</v>
      </c>
      <c r="G43" s="439">
        <v>220</v>
      </c>
      <c r="H43" s="269">
        <v>0</v>
      </c>
      <c r="I43" s="439">
        <v>220</v>
      </c>
      <c r="J43" s="269">
        <v>0</v>
      </c>
      <c r="K43" s="439">
        <v>220</v>
      </c>
      <c r="L43" s="269">
        <v>0</v>
      </c>
      <c r="M43" s="439">
        <v>220</v>
      </c>
      <c r="N43" s="269">
        <v>0</v>
      </c>
      <c r="O43" s="439">
        <v>220</v>
      </c>
      <c r="P43" s="269">
        <v>0</v>
      </c>
      <c r="Q43" s="439">
        <v>220</v>
      </c>
      <c r="R43" s="247">
        <f t="shared" si="0"/>
        <v>0</v>
      </c>
    </row>
    <row r="44" spans="2:18" ht="15" customHeight="1">
      <c r="B44" s="678"/>
      <c r="C44" s="248" t="s">
        <v>359</v>
      </c>
      <c r="D44" s="248">
        <v>0</v>
      </c>
      <c r="E44" s="438">
        <v>220</v>
      </c>
      <c r="F44" s="248">
        <v>0</v>
      </c>
      <c r="G44" s="438">
        <v>220</v>
      </c>
      <c r="H44" s="248">
        <v>0</v>
      </c>
      <c r="I44" s="438">
        <v>220</v>
      </c>
      <c r="J44" s="248">
        <v>0</v>
      </c>
      <c r="K44" s="438">
        <v>220</v>
      </c>
      <c r="L44" s="248">
        <v>0</v>
      </c>
      <c r="M44" s="438">
        <v>220</v>
      </c>
      <c r="N44" s="248">
        <v>0</v>
      </c>
      <c r="O44" s="438">
        <v>220</v>
      </c>
      <c r="P44" s="248">
        <v>0</v>
      </c>
      <c r="Q44" s="438">
        <v>220</v>
      </c>
      <c r="R44" s="266">
        <f t="shared" si="0"/>
        <v>0</v>
      </c>
    </row>
    <row r="45" spans="2:18" ht="15" customHeight="1">
      <c r="B45" s="678"/>
      <c r="C45" s="248" t="s">
        <v>360</v>
      </c>
      <c r="D45" s="248">
        <v>0</v>
      </c>
      <c r="E45" s="438">
        <v>220</v>
      </c>
      <c r="F45" s="248">
        <v>0</v>
      </c>
      <c r="G45" s="438">
        <v>220</v>
      </c>
      <c r="H45" s="248">
        <v>0</v>
      </c>
      <c r="I45" s="438">
        <v>220</v>
      </c>
      <c r="J45" s="248">
        <v>0</v>
      </c>
      <c r="K45" s="438">
        <v>220</v>
      </c>
      <c r="L45" s="248">
        <v>0</v>
      </c>
      <c r="M45" s="438">
        <v>220</v>
      </c>
      <c r="N45" s="248">
        <v>0</v>
      </c>
      <c r="O45" s="438">
        <v>220</v>
      </c>
      <c r="P45" s="248">
        <v>0</v>
      </c>
      <c r="Q45" s="438">
        <v>220</v>
      </c>
      <c r="R45" s="266">
        <f t="shared" si="0"/>
        <v>0</v>
      </c>
    </row>
    <row r="46" spans="2:18" ht="15" customHeight="1">
      <c r="B46" s="678"/>
      <c r="C46" s="248" t="s">
        <v>427</v>
      </c>
      <c r="D46" s="248">
        <v>0</v>
      </c>
      <c r="E46" s="438">
        <v>220</v>
      </c>
      <c r="F46" s="248">
        <v>0</v>
      </c>
      <c r="G46" s="438">
        <v>220</v>
      </c>
      <c r="H46" s="248">
        <v>0</v>
      </c>
      <c r="I46" s="438">
        <v>220</v>
      </c>
      <c r="J46" s="248">
        <v>0</v>
      </c>
      <c r="K46" s="438">
        <v>220</v>
      </c>
      <c r="L46" s="248">
        <v>0</v>
      </c>
      <c r="M46" s="438">
        <v>220</v>
      </c>
      <c r="N46" s="248">
        <v>0</v>
      </c>
      <c r="O46" s="438">
        <v>220</v>
      </c>
      <c r="P46" s="248">
        <v>0</v>
      </c>
      <c r="Q46" s="438">
        <v>220</v>
      </c>
      <c r="R46" s="266">
        <f t="shared" si="0"/>
        <v>0</v>
      </c>
    </row>
    <row r="47" spans="2:18" ht="15" customHeight="1">
      <c r="B47" s="678"/>
      <c r="C47" s="248" t="s">
        <v>339</v>
      </c>
      <c r="D47" s="248">
        <v>0</v>
      </c>
      <c r="E47" s="438">
        <v>220</v>
      </c>
      <c r="F47" s="248">
        <v>0</v>
      </c>
      <c r="G47" s="438">
        <v>220</v>
      </c>
      <c r="H47" s="248">
        <v>0</v>
      </c>
      <c r="I47" s="438">
        <v>220</v>
      </c>
      <c r="J47" s="248">
        <v>0</v>
      </c>
      <c r="K47" s="438">
        <v>220</v>
      </c>
      <c r="L47" s="248">
        <v>0</v>
      </c>
      <c r="M47" s="438">
        <v>220</v>
      </c>
      <c r="N47" s="248">
        <v>0</v>
      </c>
      <c r="O47" s="438">
        <v>220</v>
      </c>
      <c r="P47" s="248">
        <v>0</v>
      </c>
      <c r="Q47" s="438">
        <v>220</v>
      </c>
      <c r="R47" s="266">
        <f t="shared" si="0"/>
        <v>0</v>
      </c>
    </row>
    <row r="48" spans="2:19" ht="15" customHeight="1">
      <c r="B48" s="678"/>
      <c r="C48" s="247" t="s">
        <v>481</v>
      </c>
      <c r="D48" s="247">
        <v>51471.01</v>
      </c>
      <c r="E48" s="437">
        <v>220</v>
      </c>
      <c r="F48" s="247">
        <v>35338.84</v>
      </c>
      <c r="G48" s="437">
        <v>220</v>
      </c>
      <c r="H48" s="247">
        <v>2118700</v>
      </c>
      <c r="I48" s="437">
        <v>220</v>
      </c>
      <c r="J48" s="247">
        <v>0</v>
      </c>
      <c r="K48" s="437">
        <v>220</v>
      </c>
      <c r="L48" s="247">
        <v>10400</v>
      </c>
      <c r="M48" s="437">
        <v>220</v>
      </c>
      <c r="N48" s="247">
        <v>0</v>
      </c>
      <c r="O48" s="437">
        <v>220</v>
      </c>
      <c r="P48" s="247">
        <v>0</v>
      </c>
      <c r="Q48" s="437">
        <v>220</v>
      </c>
      <c r="R48" s="247">
        <f t="shared" si="0"/>
        <v>2215909.85</v>
      </c>
      <c r="S48" s="303"/>
    </row>
    <row r="49" spans="2:18" ht="15" customHeight="1">
      <c r="B49" s="678"/>
      <c r="C49" s="248" t="s">
        <v>361</v>
      </c>
      <c r="D49" s="248">
        <v>0</v>
      </c>
      <c r="E49" s="438">
        <v>220</v>
      </c>
      <c r="F49" s="248">
        <v>0</v>
      </c>
      <c r="G49" s="438">
        <v>220</v>
      </c>
      <c r="H49" s="248">
        <v>10000</v>
      </c>
      <c r="I49" s="438">
        <v>220</v>
      </c>
      <c r="J49" s="248">
        <v>0</v>
      </c>
      <c r="K49" s="438">
        <v>220</v>
      </c>
      <c r="L49" s="248">
        <v>0</v>
      </c>
      <c r="M49" s="438">
        <v>220</v>
      </c>
      <c r="N49" s="248">
        <v>0</v>
      </c>
      <c r="O49" s="438">
        <v>220</v>
      </c>
      <c r="P49" s="248">
        <v>0</v>
      </c>
      <c r="Q49" s="438">
        <v>220</v>
      </c>
      <c r="R49" s="266">
        <f t="shared" si="0"/>
        <v>10000</v>
      </c>
    </row>
    <row r="50" spans="2:18" ht="15" customHeight="1">
      <c r="B50" s="678"/>
      <c r="C50" s="248" t="s">
        <v>362</v>
      </c>
      <c r="D50" s="248">
        <v>0</v>
      </c>
      <c r="E50" s="438">
        <v>220</v>
      </c>
      <c r="F50" s="248">
        <v>18631.16</v>
      </c>
      <c r="G50" s="438">
        <v>220</v>
      </c>
      <c r="H50" s="248">
        <v>36200</v>
      </c>
      <c r="I50" s="438">
        <v>220</v>
      </c>
      <c r="J50" s="248">
        <v>0</v>
      </c>
      <c r="K50" s="438">
        <v>220</v>
      </c>
      <c r="L50" s="248">
        <v>200</v>
      </c>
      <c r="M50" s="438">
        <v>220</v>
      </c>
      <c r="N50" s="248">
        <v>0</v>
      </c>
      <c r="O50" s="438">
        <v>220</v>
      </c>
      <c r="P50" s="248">
        <v>0</v>
      </c>
      <c r="Q50" s="438">
        <v>220</v>
      </c>
      <c r="R50" s="266">
        <f t="shared" si="0"/>
        <v>55031.16</v>
      </c>
    </row>
    <row r="51" spans="2:18" ht="15">
      <c r="B51" s="678"/>
      <c r="C51" s="248" t="s">
        <v>363</v>
      </c>
      <c r="D51" s="248">
        <v>0</v>
      </c>
      <c r="E51" s="438">
        <v>220</v>
      </c>
      <c r="F51" s="248">
        <v>16707.68</v>
      </c>
      <c r="G51" s="438">
        <v>220</v>
      </c>
      <c r="H51" s="248">
        <v>2067500</v>
      </c>
      <c r="I51" s="438">
        <v>220</v>
      </c>
      <c r="J51" s="248">
        <v>0</v>
      </c>
      <c r="K51" s="438">
        <v>220</v>
      </c>
      <c r="L51" s="248">
        <v>9000</v>
      </c>
      <c r="M51" s="438">
        <v>220</v>
      </c>
      <c r="N51" s="248">
        <v>0</v>
      </c>
      <c r="O51" s="438">
        <v>220</v>
      </c>
      <c r="P51" s="248">
        <v>0</v>
      </c>
      <c r="Q51" s="438">
        <v>220</v>
      </c>
      <c r="R51" s="266">
        <f t="shared" si="0"/>
        <v>2093207.68</v>
      </c>
    </row>
    <row r="52" spans="2:18" ht="15" customHeight="1">
      <c r="B52" s="678"/>
      <c r="C52" s="248" t="s">
        <v>364</v>
      </c>
      <c r="D52" s="248">
        <v>51471.01</v>
      </c>
      <c r="E52" s="438">
        <v>220</v>
      </c>
      <c r="F52" s="248">
        <v>0</v>
      </c>
      <c r="G52" s="438">
        <v>220</v>
      </c>
      <c r="H52" s="248">
        <v>0</v>
      </c>
      <c r="I52" s="438">
        <v>220</v>
      </c>
      <c r="J52" s="248">
        <v>0</v>
      </c>
      <c r="K52" s="438">
        <v>220</v>
      </c>
      <c r="L52" s="248">
        <v>0</v>
      </c>
      <c r="M52" s="438">
        <v>220</v>
      </c>
      <c r="N52" s="248">
        <v>0</v>
      </c>
      <c r="O52" s="438">
        <v>220</v>
      </c>
      <c r="P52" s="248">
        <v>0</v>
      </c>
      <c r="Q52" s="438">
        <v>220</v>
      </c>
      <c r="R52" s="266">
        <f t="shared" si="0"/>
        <v>51471.01</v>
      </c>
    </row>
    <row r="53" spans="2:18" ht="15" customHeight="1">
      <c r="B53" s="678"/>
      <c r="C53" s="248" t="s">
        <v>365</v>
      </c>
      <c r="D53" s="248">
        <v>0</v>
      </c>
      <c r="E53" s="438">
        <v>220</v>
      </c>
      <c r="F53" s="248">
        <v>0</v>
      </c>
      <c r="G53" s="438">
        <v>220</v>
      </c>
      <c r="H53" s="248">
        <v>0</v>
      </c>
      <c r="I53" s="438">
        <v>220</v>
      </c>
      <c r="J53" s="248">
        <v>0</v>
      </c>
      <c r="K53" s="438">
        <v>220</v>
      </c>
      <c r="L53" s="248">
        <v>0</v>
      </c>
      <c r="M53" s="438">
        <v>220</v>
      </c>
      <c r="N53" s="248">
        <v>0</v>
      </c>
      <c r="O53" s="438">
        <v>220</v>
      </c>
      <c r="P53" s="248">
        <v>0</v>
      </c>
      <c r="Q53" s="438">
        <v>220</v>
      </c>
      <c r="R53" s="266">
        <f t="shared" si="0"/>
        <v>0</v>
      </c>
    </row>
    <row r="54" spans="2:18" ht="15" customHeight="1">
      <c r="B54" s="678"/>
      <c r="C54" s="248" t="s">
        <v>366</v>
      </c>
      <c r="D54" s="248">
        <v>0</v>
      </c>
      <c r="E54" s="438">
        <v>220</v>
      </c>
      <c r="F54" s="248">
        <v>0</v>
      </c>
      <c r="G54" s="438">
        <v>220</v>
      </c>
      <c r="H54" s="248">
        <v>5000</v>
      </c>
      <c r="I54" s="438">
        <v>220</v>
      </c>
      <c r="J54" s="248">
        <v>0</v>
      </c>
      <c r="K54" s="438">
        <v>220</v>
      </c>
      <c r="L54" s="248">
        <v>1200</v>
      </c>
      <c r="M54" s="438">
        <v>220</v>
      </c>
      <c r="N54" s="248">
        <v>0</v>
      </c>
      <c r="O54" s="438">
        <v>220</v>
      </c>
      <c r="P54" s="248">
        <v>0</v>
      </c>
      <c r="Q54" s="438">
        <v>220</v>
      </c>
      <c r="R54" s="266">
        <f t="shared" si="0"/>
        <v>6200</v>
      </c>
    </row>
    <row r="55" spans="2:18" ht="15" customHeight="1">
      <c r="B55" s="678"/>
      <c r="C55" s="248" t="s">
        <v>367</v>
      </c>
      <c r="D55" s="248">
        <v>0</v>
      </c>
      <c r="E55" s="438">
        <v>220</v>
      </c>
      <c r="F55" s="248">
        <v>0</v>
      </c>
      <c r="G55" s="438">
        <v>220</v>
      </c>
      <c r="H55" s="248">
        <v>0</v>
      </c>
      <c r="I55" s="438">
        <v>220</v>
      </c>
      <c r="J55" s="248">
        <v>0</v>
      </c>
      <c r="K55" s="438">
        <v>220</v>
      </c>
      <c r="L55" s="248">
        <v>0</v>
      </c>
      <c r="M55" s="438">
        <v>220</v>
      </c>
      <c r="N55" s="248">
        <v>0</v>
      </c>
      <c r="O55" s="438">
        <v>220</v>
      </c>
      <c r="P55" s="248">
        <v>0</v>
      </c>
      <c r="Q55" s="438">
        <v>220</v>
      </c>
      <c r="R55" s="266">
        <f t="shared" si="0"/>
        <v>0</v>
      </c>
    </row>
    <row r="56" spans="2:18" ht="15" customHeight="1">
      <c r="B56" s="678"/>
      <c r="C56" s="248" t="s">
        <v>368</v>
      </c>
      <c r="D56" s="248">
        <v>0</v>
      </c>
      <c r="E56" s="438">
        <v>220</v>
      </c>
      <c r="F56" s="248">
        <v>0</v>
      </c>
      <c r="G56" s="438">
        <v>220</v>
      </c>
      <c r="H56" s="248">
        <v>0</v>
      </c>
      <c r="I56" s="438">
        <v>220</v>
      </c>
      <c r="J56" s="248">
        <v>0</v>
      </c>
      <c r="K56" s="438">
        <v>220</v>
      </c>
      <c r="L56" s="248">
        <v>0</v>
      </c>
      <c r="M56" s="438">
        <v>220</v>
      </c>
      <c r="N56" s="248">
        <v>0</v>
      </c>
      <c r="O56" s="438">
        <v>220</v>
      </c>
      <c r="P56" s="248">
        <v>0</v>
      </c>
      <c r="Q56" s="438">
        <v>220</v>
      </c>
      <c r="R56" s="266">
        <f t="shared" si="0"/>
        <v>0</v>
      </c>
    </row>
    <row r="57" spans="2:19" ht="17.25" customHeight="1">
      <c r="B57" s="678"/>
      <c r="C57" s="247" t="s">
        <v>482</v>
      </c>
      <c r="D57" s="247">
        <v>4190886.9299999997</v>
      </c>
      <c r="E57" s="437">
        <v>220</v>
      </c>
      <c r="F57" s="247">
        <v>672085.6599999999</v>
      </c>
      <c r="G57" s="437">
        <v>220</v>
      </c>
      <c r="H57" s="247">
        <v>224346.96999999997</v>
      </c>
      <c r="I57" s="437">
        <v>220</v>
      </c>
      <c r="J57" s="247">
        <v>26209</v>
      </c>
      <c r="K57" s="437">
        <v>220</v>
      </c>
      <c r="L57" s="247">
        <v>84651.13</v>
      </c>
      <c r="M57" s="437">
        <v>220</v>
      </c>
      <c r="N57" s="247">
        <v>92268.6</v>
      </c>
      <c r="O57" s="437">
        <v>220</v>
      </c>
      <c r="P57" s="247">
        <v>385417.55</v>
      </c>
      <c r="Q57" s="437">
        <v>220</v>
      </c>
      <c r="R57" s="247">
        <f t="shared" si="0"/>
        <v>5675865.839999999</v>
      </c>
      <c r="S57" s="303"/>
    </row>
    <row r="58" spans="2:18" ht="15" customHeight="1">
      <c r="B58" s="678"/>
      <c r="C58" s="248" t="s">
        <v>369</v>
      </c>
      <c r="D58" s="248">
        <v>3433692.8610000005</v>
      </c>
      <c r="E58" s="438">
        <v>220</v>
      </c>
      <c r="F58" s="248">
        <v>670241.09</v>
      </c>
      <c r="G58" s="438">
        <v>220</v>
      </c>
      <c r="H58" s="248">
        <v>200767.96</v>
      </c>
      <c r="I58" s="438">
        <v>220</v>
      </c>
      <c r="J58" s="248">
        <v>25839</v>
      </c>
      <c r="K58" s="438">
        <v>220</v>
      </c>
      <c r="L58" s="248">
        <v>26120.01</v>
      </c>
      <c r="M58" s="438">
        <v>220</v>
      </c>
      <c r="N58" s="248">
        <v>268.6</v>
      </c>
      <c r="O58" s="438">
        <v>220</v>
      </c>
      <c r="P58" s="248">
        <v>385417.55</v>
      </c>
      <c r="Q58" s="438">
        <v>220</v>
      </c>
      <c r="R58" s="266">
        <f t="shared" si="0"/>
        <v>4742347.0709999995</v>
      </c>
    </row>
    <row r="59" spans="2:18" ht="15" customHeight="1">
      <c r="B59" s="678"/>
      <c r="C59" s="248" t="s">
        <v>370</v>
      </c>
      <c r="D59" s="248">
        <v>200</v>
      </c>
      <c r="E59" s="438">
        <v>220</v>
      </c>
      <c r="F59" s="248">
        <v>0</v>
      </c>
      <c r="G59" s="438">
        <v>220</v>
      </c>
      <c r="H59" s="248">
        <v>17000</v>
      </c>
      <c r="I59" s="438">
        <v>220</v>
      </c>
      <c r="J59" s="248">
        <v>370</v>
      </c>
      <c r="K59" s="438">
        <v>220</v>
      </c>
      <c r="L59" s="248">
        <v>12297.42</v>
      </c>
      <c r="M59" s="438">
        <v>220</v>
      </c>
      <c r="N59" s="248">
        <v>0</v>
      </c>
      <c r="O59" s="438">
        <v>220</v>
      </c>
      <c r="P59" s="248">
        <v>0</v>
      </c>
      <c r="Q59" s="438">
        <v>220</v>
      </c>
      <c r="R59" s="266">
        <f t="shared" si="0"/>
        <v>29867.42</v>
      </c>
    </row>
    <row r="60" spans="2:18" ht="15" customHeight="1">
      <c r="B60" s="678"/>
      <c r="C60" s="248" t="s">
        <v>371</v>
      </c>
      <c r="D60" s="248">
        <v>0</v>
      </c>
      <c r="E60" s="438">
        <v>220</v>
      </c>
      <c r="F60" s="248">
        <v>0</v>
      </c>
      <c r="G60" s="438">
        <v>220</v>
      </c>
      <c r="H60" s="248">
        <v>0</v>
      </c>
      <c r="I60" s="438">
        <v>220</v>
      </c>
      <c r="J60" s="248">
        <v>0</v>
      </c>
      <c r="K60" s="438">
        <v>220</v>
      </c>
      <c r="L60" s="248">
        <v>13233.7</v>
      </c>
      <c r="M60" s="438">
        <v>220</v>
      </c>
      <c r="N60" s="248">
        <v>0</v>
      </c>
      <c r="O60" s="438">
        <v>220</v>
      </c>
      <c r="P60" s="248">
        <v>0</v>
      </c>
      <c r="Q60" s="438">
        <v>220</v>
      </c>
      <c r="R60" s="266">
        <f t="shared" si="0"/>
        <v>13233.7</v>
      </c>
    </row>
    <row r="61" spans="2:18" ht="15" customHeight="1">
      <c r="B61" s="678"/>
      <c r="C61" s="248" t="s">
        <v>473</v>
      </c>
      <c r="D61" s="248">
        <v>756994.07</v>
      </c>
      <c r="E61" s="438">
        <v>220</v>
      </c>
      <c r="F61" s="248">
        <v>1844.57</v>
      </c>
      <c r="G61" s="438">
        <v>220</v>
      </c>
      <c r="H61" s="248">
        <v>6579.01</v>
      </c>
      <c r="I61" s="438">
        <v>220</v>
      </c>
      <c r="J61" s="248">
        <v>0</v>
      </c>
      <c r="K61" s="438">
        <v>220</v>
      </c>
      <c r="L61" s="248">
        <v>33000</v>
      </c>
      <c r="M61" s="438">
        <v>220</v>
      </c>
      <c r="N61" s="248">
        <v>92000</v>
      </c>
      <c r="O61" s="438">
        <v>220</v>
      </c>
      <c r="P61" s="248">
        <v>0</v>
      </c>
      <c r="Q61" s="438">
        <v>220</v>
      </c>
      <c r="R61" s="266">
        <f t="shared" si="0"/>
        <v>890417.6499999999</v>
      </c>
    </row>
    <row r="62" spans="2:18" ht="15">
      <c r="B62" s="679"/>
      <c r="C62" s="195" t="s">
        <v>5</v>
      </c>
      <c r="D62" s="195">
        <f>+D7+D12+D19+D26+D33+D38+D43+D48+D57</f>
        <v>23249115.530000005</v>
      </c>
      <c r="E62" s="195">
        <v>220</v>
      </c>
      <c r="F62" s="195">
        <f aca="true" t="shared" si="1" ref="F62:P62">+F7+F12+F19+F26+F33+F38+F43+F48+F57</f>
        <v>2410315.55</v>
      </c>
      <c r="G62" s="195">
        <v>220</v>
      </c>
      <c r="H62" s="195">
        <f t="shared" si="1"/>
        <v>5155170.91</v>
      </c>
      <c r="I62" s="195">
        <v>220</v>
      </c>
      <c r="J62" s="195">
        <f t="shared" si="1"/>
        <v>214579.16</v>
      </c>
      <c r="K62" s="195">
        <v>220</v>
      </c>
      <c r="L62" s="195">
        <f t="shared" si="1"/>
        <v>1077300.31</v>
      </c>
      <c r="M62" s="195">
        <v>220</v>
      </c>
      <c r="N62" s="195">
        <f t="shared" si="1"/>
        <v>744689.52</v>
      </c>
      <c r="O62" s="195">
        <v>220</v>
      </c>
      <c r="P62" s="195">
        <f t="shared" si="1"/>
        <v>1254056.54</v>
      </c>
      <c r="Q62" s="195">
        <v>220</v>
      </c>
      <c r="R62" s="195">
        <f>SUM(D62:P62)</f>
        <v>34106547.52</v>
      </c>
    </row>
    <row r="63" ht="15">
      <c r="C63" s="207" t="s">
        <v>375</v>
      </c>
    </row>
  </sheetData>
  <sheetProtection/>
  <mergeCells count="4">
    <mergeCell ref="B7:B62"/>
    <mergeCell ref="B6:C6"/>
    <mergeCell ref="B5:R5"/>
    <mergeCell ref="B3:R3"/>
  </mergeCells>
  <printOptions horizontalCentered="1" verticalCentered="1"/>
  <pageMargins left="0" right="0" top="0" bottom="0" header="0" footer="0"/>
  <pageSetup horizontalDpi="600" verticalDpi="600" orientation="landscape" paperSize="9" scale="48" r:id="rId1"/>
</worksheet>
</file>

<file path=xl/worksheets/sheet11.xml><?xml version="1.0" encoding="utf-8"?>
<worksheet xmlns="http://schemas.openxmlformats.org/spreadsheetml/2006/main" xmlns:r="http://schemas.openxmlformats.org/officeDocument/2006/relationships">
  <sheetPr>
    <pageSetUpPr fitToPage="1"/>
  </sheetPr>
  <dimension ref="A1:AF61"/>
  <sheetViews>
    <sheetView zoomScale="70" zoomScaleNormal="70" zoomScalePageLayoutView="0" workbookViewId="0" topLeftCell="C1">
      <selection activeCell="H33" sqref="H33"/>
    </sheetView>
  </sheetViews>
  <sheetFormatPr defaultColWidth="11.421875" defaultRowHeight="12.75"/>
  <cols>
    <col min="1" max="2" width="11.421875" style="246" customWidth="1"/>
    <col min="3" max="3" width="79.00390625" style="268" customWidth="1"/>
    <col min="4" max="4" width="24.421875" style="246" bestFit="1" customWidth="1"/>
    <col min="5" max="5" width="24.421875" style="246" customWidth="1"/>
    <col min="6" max="6" width="22.8515625" style="246" bestFit="1" customWidth="1"/>
    <col min="7" max="7" width="22.8515625" style="246" customWidth="1"/>
    <col min="8" max="8" width="20.140625" style="246" bestFit="1" customWidth="1"/>
    <col min="9" max="9" width="20.140625" style="246" customWidth="1"/>
    <col min="10" max="10" width="20.00390625" style="246" bestFit="1" customWidth="1"/>
    <col min="11" max="11" width="20.00390625" style="246" customWidth="1"/>
    <col min="12" max="12" width="20.140625" style="246" bestFit="1" customWidth="1"/>
    <col min="13" max="13" width="20.140625" style="246" customWidth="1"/>
    <col min="14" max="14" width="21.421875" style="246" bestFit="1" customWidth="1"/>
    <col min="15" max="15" width="21.421875" style="246" customWidth="1"/>
    <col min="16" max="16" width="21.00390625" style="246" bestFit="1" customWidth="1"/>
    <col min="17" max="17" width="15.28125" style="246" bestFit="1" customWidth="1"/>
    <col min="18" max="18" width="18.140625" style="246" bestFit="1" customWidth="1"/>
    <col min="19" max="19" width="64.28125" style="246" customWidth="1"/>
    <col min="20" max="20" width="15.00390625" style="246" bestFit="1" customWidth="1"/>
    <col min="21" max="21" width="11.7109375" style="246" bestFit="1" customWidth="1"/>
    <col min="22" max="22" width="13.57421875" style="246" bestFit="1" customWidth="1"/>
    <col min="23" max="23" width="11.7109375" style="246" bestFit="1" customWidth="1"/>
    <col min="24" max="24" width="13.57421875" style="246" bestFit="1" customWidth="1"/>
    <col min="25" max="25" width="11.7109375" style="246" bestFit="1" customWidth="1"/>
    <col min="26" max="26" width="14.57421875" style="246" bestFit="1" customWidth="1"/>
    <col min="27" max="27" width="11.7109375" style="246" bestFit="1" customWidth="1"/>
    <col min="28" max="28" width="12.57421875" style="246" bestFit="1" customWidth="1"/>
    <col min="29" max="29" width="11.7109375" style="246" bestFit="1" customWidth="1"/>
    <col min="30" max="30" width="13.57421875" style="246" bestFit="1" customWidth="1"/>
    <col min="31" max="31" width="11.7109375" style="246" bestFit="1" customWidth="1"/>
    <col min="32" max="16384" width="11.421875" style="246" customWidth="1"/>
  </cols>
  <sheetData>
    <row r="1" spans="2:16" ht="15.75">
      <c r="B1" s="693" t="s">
        <v>372</v>
      </c>
      <c r="C1" s="693"/>
      <c r="D1" s="693"/>
      <c r="E1" s="693"/>
      <c r="F1" s="693"/>
      <c r="G1" s="693"/>
      <c r="H1" s="693"/>
      <c r="I1" s="693"/>
      <c r="J1" s="693"/>
      <c r="K1" s="693"/>
      <c r="L1" s="693"/>
      <c r="M1" s="693"/>
      <c r="N1" s="693"/>
      <c r="O1" s="693"/>
      <c r="P1" s="693"/>
    </row>
    <row r="2" spans="1:3" ht="16.5" customHeight="1">
      <c r="A2" s="260"/>
      <c r="B2" s="259"/>
      <c r="C2" s="259"/>
    </row>
    <row r="3" spans="1:16" ht="16.5" customHeight="1">
      <c r="A3" s="261"/>
      <c r="B3" s="688" t="s">
        <v>1</v>
      </c>
      <c r="C3" s="691"/>
      <c r="D3" s="680" t="s">
        <v>103</v>
      </c>
      <c r="E3" s="687"/>
      <c r="F3" s="687"/>
      <c r="G3" s="687"/>
      <c r="H3" s="687"/>
      <c r="I3" s="687"/>
      <c r="J3" s="687"/>
      <c r="K3" s="687"/>
      <c r="L3" s="681"/>
      <c r="M3" s="429"/>
      <c r="N3" s="684" t="s">
        <v>335</v>
      </c>
      <c r="O3" s="685"/>
      <c r="P3" s="686"/>
    </row>
    <row r="4" spans="1:32" s="249" customFormat="1" ht="60.75" customHeight="1">
      <c r="A4" s="262"/>
      <c r="B4" s="689"/>
      <c r="C4" s="692"/>
      <c r="D4" s="308" t="s">
        <v>398</v>
      </c>
      <c r="E4" s="428" t="s">
        <v>652</v>
      </c>
      <c r="F4" s="308" t="s">
        <v>399</v>
      </c>
      <c r="G4" s="428" t="s">
        <v>652</v>
      </c>
      <c r="H4" s="307" t="s">
        <v>400</v>
      </c>
      <c r="I4" s="428" t="s">
        <v>652</v>
      </c>
      <c r="J4" s="308" t="s">
        <v>401</v>
      </c>
      <c r="K4" s="428" t="s">
        <v>652</v>
      </c>
      <c r="L4" s="308" t="s">
        <v>402</v>
      </c>
      <c r="M4" s="428" t="s">
        <v>652</v>
      </c>
      <c r="N4" s="308" t="s">
        <v>403</v>
      </c>
      <c r="O4" s="428" t="s">
        <v>652</v>
      </c>
      <c r="P4" s="308" t="s">
        <v>5</v>
      </c>
      <c r="R4" s="246"/>
      <c r="S4" s="246"/>
      <c r="T4" s="246"/>
      <c r="U4" s="246"/>
      <c r="V4" s="246"/>
      <c r="W4" s="246"/>
      <c r="X4" s="246"/>
      <c r="Y4" s="246"/>
      <c r="Z4" s="246"/>
      <c r="AA4" s="246"/>
      <c r="AB4" s="246"/>
      <c r="AC4" s="246"/>
      <c r="AD4" s="246"/>
      <c r="AE4" s="246"/>
      <c r="AF4" s="246"/>
    </row>
    <row r="5" spans="1:16" ht="15.75">
      <c r="A5" s="263"/>
      <c r="B5" s="688" t="s">
        <v>334</v>
      </c>
      <c r="C5" s="247" t="s">
        <v>476</v>
      </c>
      <c r="D5" s="247">
        <v>149460.69</v>
      </c>
      <c r="E5" s="437">
        <v>220</v>
      </c>
      <c r="F5" s="247">
        <v>6572.08</v>
      </c>
      <c r="G5" s="437">
        <v>220</v>
      </c>
      <c r="H5" s="247">
        <v>0</v>
      </c>
      <c r="I5" s="437">
        <v>220</v>
      </c>
      <c r="J5" s="247">
        <v>50487.67</v>
      </c>
      <c r="K5" s="437">
        <v>220</v>
      </c>
      <c r="L5" s="247">
        <v>0</v>
      </c>
      <c r="M5" s="437">
        <v>220</v>
      </c>
      <c r="N5" s="247">
        <v>21000</v>
      </c>
      <c r="O5" s="437">
        <v>220</v>
      </c>
      <c r="P5" s="247">
        <f>+D5+F5+H5+J5+L5+N5</f>
        <v>227520.44</v>
      </c>
    </row>
    <row r="6" spans="1:16" ht="15">
      <c r="A6" s="264"/>
      <c r="B6" s="689"/>
      <c r="C6" s="265" t="s">
        <v>337</v>
      </c>
      <c r="D6" s="265">
        <v>0</v>
      </c>
      <c r="E6" s="440">
        <v>220</v>
      </c>
      <c r="F6" s="265">
        <v>3500</v>
      </c>
      <c r="G6" s="440">
        <v>220</v>
      </c>
      <c r="H6" s="265">
        <v>0</v>
      </c>
      <c r="I6" s="440">
        <v>220</v>
      </c>
      <c r="J6" s="265">
        <v>0</v>
      </c>
      <c r="K6" s="440">
        <v>220</v>
      </c>
      <c r="L6" s="265">
        <v>0</v>
      </c>
      <c r="M6" s="440">
        <v>220</v>
      </c>
      <c r="N6" s="265">
        <v>0</v>
      </c>
      <c r="O6" s="440">
        <v>220</v>
      </c>
      <c r="P6" s="266">
        <f aca="true" t="shared" si="0" ref="P6:P59">+D6+F6+H6+J6+L6+N6</f>
        <v>3500</v>
      </c>
    </row>
    <row r="7" spans="1:16" ht="15">
      <c r="A7" s="264"/>
      <c r="B7" s="689"/>
      <c r="C7" s="265" t="s">
        <v>338</v>
      </c>
      <c r="D7" s="265">
        <v>0</v>
      </c>
      <c r="E7" s="440">
        <v>220</v>
      </c>
      <c r="F7" s="265">
        <v>0</v>
      </c>
      <c r="G7" s="440">
        <v>220</v>
      </c>
      <c r="H7" s="265">
        <v>0</v>
      </c>
      <c r="I7" s="440">
        <v>220</v>
      </c>
      <c r="J7" s="265">
        <v>40974.42</v>
      </c>
      <c r="K7" s="440">
        <v>220</v>
      </c>
      <c r="L7" s="265">
        <v>0</v>
      </c>
      <c r="M7" s="440">
        <v>220</v>
      </c>
      <c r="N7" s="265">
        <v>0</v>
      </c>
      <c r="O7" s="440">
        <v>220</v>
      </c>
      <c r="P7" s="266">
        <f t="shared" si="0"/>
        <v>40974.42</v>
      </c>
    </row>
    <row r="8" spans="1:16" ht="15">
      <c r="A8" s="264"/>
      <c r="B8" s="689"/>
      <c r="C8" s="265" t="s">
        <v>427</v>
      </c>
      <c r="D8" s="265">
        <v>149460.69</v>
      </c>
      <c r="E8" s="440">
        <v>220</v>
      </c>
      <c r="F8" s="265">
        <v>2372.08</v>
      </c>
      <c r="G8" s="440">
        <v>220</v>
      </c>
      <c r="H8" s="265">
        <v>0</v>
      </c>
      <c r="I8" s="440">
        <v>220</v>
      </c>
      <c r="J8" s="265">
        <v>9513.25</v>
      </c>
      <c r="K8" s="440">
        <v>220</v>
      </c>
      <c r="L8" s="265">
        <v>0</v>
      </c>
      <c r="M8" s="440">
        <v>220</v>
      </c>
      <c r="N8" s="265">
        <v>0</v>
      </c>
      <c r="O8" s="440">
        <v>220</v>
      </c>
      <c r="P8" s="266">
        <f t="shared" si="0"/>
        <v>161346.02</v>
      </c>
    </row>
    <row r="9" spans="2:16" ht="15">
      <c r="B9" s="689"/>
      <c r="C9" s="265" t="s">
        <v>339</v>
      </c>
      <c r="D9" s="265">
        <v>0</v>
      </c>
      <c r="E9" s="440">
        <v>220</v>
      </c>
      <c r="F9" s="265">
        <v>700</v>
      </c>
      <c r="G9" s="440">
        <v>220</v>
      </c>
      <c r="H9" s="265">
        <v>0</v>
      </c>
      <c r="I9" s="440">
        <v>220</v>
      </c>
      <c r="J9" s="265">
        <v>0</v>
      </c>
      <c r="K9" s="440">
        <v>220</v>
      </c>
      <c r="L9" s="265">
        <v>0</v>
      </c>
      <c r="M9" s="440">
        <v>220</v>
      </c>
      <c r="N9" s="265">
        <v>21000</v>
      </c>
      <c r="O9" s="440">
        <v>220</v>
      </c>
      <c r="P9" s="266">
        <f t="shared" si="0"/>
        <v>21700</v>
      </c>
    </row>
    <row r="10" spans="2:16" ht="15">
      <c r="B10" s="689"/>
      <c r="C10" s="247" t="s">
        <v>477</v>
      </c>
      <c r="D10" s="247">
        <v>12573972.559999995</v>
      </c>
      <c r="E10" s="437">
        <v>220</v>
      </c>
      <c r="F10" s="247">
        <v>8958550.299999999</v>
      </c>
      <c r="G10" s="437">
        <v>220</v>
      </c>
      <c r="H10" s="247">
        <v>2353915.8800000004</v>
      </c>
      <c r="I10" s="437">
        <v>220</v>
      </c>
      <c r="J10" s="247">
        <v>70362282.01</v>
      </c>
      <c r="K10" s="437">
        <v>220</v>
      </c>
      <c r="L10" s="247">
        <v>234158.42</v>
      </c>
      <c r="M10" s="437">
        <v>220</v>
      </c>
      <c r="N10" s="247">
        <v>1004497.27</v>
      </c>
      <c r="O10" s="437">
        <v>220</v>
      </c>
      <c r="P10" s="247">
        <f t="shared" si="0"/>
        <v>95487376.44</v>
      </c>
    </row>
    <row r="11" spans="2:16" ht="15">
      <c r="B11" s="689"/>
      <c r="C11" s="265" t="s">
        <v>340</v>
      </c>
      <c r="D11" s="265">
        <v>156647.46</v>
      </c>
      <c r="E11" s="440">
        <v>220</v>
      </c>
      <c r="F11" s="265">
        <v>14277</v>
      </c>
      <c r="G11" s="440">
        <v>220</v>
      </c>
      <c r="H11" s="265">
        <v>2100</v>
      </c>
      <c r="I11" s="440">
        <v>220</v>
      </c>
      <c r="J11" s="265">
        <v>428795.24</v>
      </c>
      <c r="K11" s="440">
        <v>220</v>
      </c>
      <c r="L11" s="265">
        <v>0</v>
      </c>
      <c r="M11" s="440">
        <v>220</v>
      </c>
      <c r="N11" s="265">
        <v>41500</v>
      </c>
      <c r="O11" s="440">
        <v>220</v>
      </c>
      <c r="P11" s="266">
        <f t="shared" si="0"/>
        <v>643319.7</v>
      </c>
    </row>
    <row r="12" spans="1:16" ht="22.5">
      <c r="A12" s="376"/>
      <c r="B12" s="689"/>
      <c r="C12" s="265" t="s">
        <v>341</v>
      </c>
      <c r="D12" s="265">
        <v>5098287.619999999</v>
      </c>
      <c r="E12" s="440">
        <v>220</v>
      </c>
      <c r="F12" s="265">
        <v>2114401.880000001</v>
      </c>
      <c r="G12" s="440">
        <v>220</v>
      </c>
      <c r="H12" s="265">
        <v>2197911.81</v>
      </c>
      <c r="I12" s="440">
        <v>220</v>
      </c>
      <c r="J12" s="265">
        <v>55623350.10000001</v>
      </c>
      <c r="K12" s="440">
        <v>220</v>
      </c>
      <c r="L12" s="265">
        <v>75.64</v>
      </c>
      <c r="M12" s="440">
        <v>220</v>
      </c>
      <c r="N12" s="265">
        <v>418329.87</v>
      </c>
      <c r="O12" s="440">
        <v>220</v>
      </c>
      <c r="P12" s="266">
        <f t="shared" si="0"/>
        <v>65452356.92000001</v>
      </c>
    </row>
    <row r="13" spans="2:16" ht="15">
      <c r="B13" s="689"/>
      <c r="C13" s="265" t="s">
        <v>342</v>
      </c>
      <c r="D13" s="265">
        <v>5972688.84</v>
      </c>
      <c r="E13" s="440">
        <v>220</v>
      </c>
      <c r="F13" s="265">
        <v>6313796.62</v>
      </c>
      <c r="G13" s="440">
        <v>220</v>
      </c>
      <c r="H13" s="265">
        <v>153904.07</v>
      </c>
      <c r="I13" s="440">
        <v>220</v>
      </c>
      <c r="J13" s="265">
        <v>2681794.5200000005</v>
      </c>
      <c r="K13" s="440">
        <v>220</v>
      </c>
      <c r="L13" s="265">
        <v>230566.47</v>
      </c>
      <c r="M13" s="440">
        <v>220</v>
      </c>
      <c r="N13" s="265">
        <v>536217.38</v>
      </c>
      <c r="O13" s="440">
        <v>220</v>
      </c>
      <c r="P13" s="266">
        <f t="shared" si="0"/>
        <v>15888967.900000002</v>
      </c>
    </row>
    <row r="14" spans="2:16" ht="15">
      <c r="B14" s="689"/>
      <c r="C14" s="265" t="s">
        <v>343</v>
      </c>
      <c r="D14" s="265">
        <v>0</v>
      </c>
      <c r="E14" s="440">
        <v>220</v>
      </c>
      <c r="F14" s="265">
        <v>0</v>
      </c>
      <c r="G14" s="440">
        <v>220</v>
      </c>
      <c r="H14" s="265">
        <v>0</v>
      </c>
      <c r="I14" s="440">
        <v>220</v>
      </c>
      <c r="J14" s="265">
        <v>0</v>
      </c>
      <c r="K14" s="440">
        <v>220</v>
      </c>
      <c r="L14" s="265">
        <v>130</v>
      </c>
      <c r="M14" s="440">
        <v>220</v>
      </c>
      <c r="N14" s="265">
        <v>0</v>
      </c>
      <c r="O14" s="440">
        <v>220</v>
      </c>
      <c r="P14" s="266">
        <f t="shared" si="0"/>
        <v>130</v>
      </c>
    </row>
    <row r="15" spans="2:16" ht="15">
      <c r="B15" s="689"/>
      <c r="C15" s="265" t="s">
        <v>428</v>
      </c>
      <c r="D15" s="265">
        <v>1346348.6410000003</v>
      </c>
      <c r="E15" s="440">
        <v>220</v>
      </c>
      <c r="F15" s="265">
        <v>460022.57</v>
      </c>
      <c r="G15" s="440">
        <v>220</v>
      </c>
      <c r="H15" s="265">
        <v>0</v>
      </c>
      <c r="I15" s="440">
        <v>220</v>
      </c>
      <c r="J15" s="265">
        <v>5567746.93</v>
      </c>
      <c r="K15" s="440">
        <v>220</v>
      </c>
      <c r="L15" s="265">
        <v>3386.31</v>
      </c>
      <c r="M15" s="440">
        <v>220</v>
      </c>
      <c r="N15" s="265">
        <v>8450.02</v>
      </c>
      <c r="O15" s="440">
        <v>220</v>
      </c>
      <c r="P15" s="266">
        <f t="shared" si="0"/>
        <v>7385954.470999999</v>
      </c>
    </row>
    <row r="16" spans="2:16" ht="15">
      <c r="B16" s="689"/>
      <c r="C16" s="265" t="s">
        <v>344</v>
      </c>
      <c r="D16" s="265">
        <v>0</v>
      </c>
      <c r="E16" s="440">
        <v>220</v>
      </c>
      <c r="F16" s="265">
        <v>56052.229999999996</v>
      </c>
      <c r="G16" s="440">
        <v>220</v>
      </c>
      <c r="H16" s="265">
        <v>0</v>
      </c>
      <c r="I16" s="440">
        <v>220</v>
      </c>
      <c r="J16" s="265">
        <v>6060595.22</v>
      </c>
      <c r="K16" s="440">
        <v>220</v>
      </c>
      <c r="L16" s="265">
        <v>0</v>
      </c>
      <c r="M16" s="440">
        <v>220</v>
      </c>
      <c r="N16" s="265">
        <v>0</v>
      </c>
      <c r="O16" s="440">
        <v>220</v>
      </c>
      <c r="P16" s="266">
        <f t="shared" si="0"/>
        <v>6116647.45</v>
      </c>
    </row>
    <row r="17" spans="2:16" ht="15">
      <c r="B17" s="689"/>
      <c r="C17" s="247" t="s">
        <v>478</v>
      </c>
      <c r="D17" s="247">
        <v>31813975.75999999</v>
      </c>
      <c r="E17" s="437">
        <v>220</v>
      </c>
      <c r="F17" s="247">
        <v>9789410.859999998</v>
      </c>
      <c r="G17" s="437">
        <v>220</v>
      </c>
      <c r="H17" s="247">
        <v>1369323.1199999996</v>
      </c>
      <c r="I17" s="437">
        <v>220</v>
      </c>
      <c r="J17" s="247">
        <v>4557126.039999999</v>
      </c>
      <c r="K17" s="437">
        <v>220</v>
      </c>
      <c r="L17" s="247">
        <v>315185.09</v>
      </c>
      <c r="M17" s="437">
        <v>220</v>
      </c>
      <c r="N17" s="247">
        <v>3051353.5599999996</v>
      </c>
      <c r="O17" s="437">
        <v>220</v>
      </c>
      <c r="P17" s="247">
        <f t="shared" si="0"/>
        <v>50896374.42999999</v>
      </c>
    </row>
    <row r="18" spans="2:16" ht="15">
      <c r="B18" s="689"/>
      <c r="C18" s="265" t="s">
        <v>345</v>
      </c>
      <c r="D18" s="265">
        <v>754930.8370000002</v>
      </c>
      <c r="E18" s="440">
        <v>220</v>
      </c>
      <c r="F18" s="265">
        <v>79682.73</v>
      </c>
      <c r="G18" s="440">
        <v>220</v>
      </c>
      <c r="H18" s="265">
        <v>25823</v>
      </c>
      <c r="I18" s="440">
        <v>220</v>
      </c>
      <c r="J18" s="265">
        <v>188921.53999999998</v>
      </c>
      <c r="K18" s="440">
        <v>220</v>
      </c>
      <c r="L18" s="265">
        <v>14644.4</v>
      </c>
      <c r="M18" s="440">
        <v>220</v>
      </c>
      <c r="N18" s="265">
        <v>2047.16</v>
      </c>
      <c r="O18" s="440">
        <v>220</v>
      </c>
      <c r="P18" s="266">
        <f t="shared" si="0"/>
        <v>1066049.667</v>
      </c>
    </row>
    <row r="19" spans="2:16" ht="15">
      <c r="B19" s="689"/>
      <c r="C19" s="265" t="s">
        <v>346</v>
      </c>
      <c r="D19" s="265">
        <v>23654243.366</v>
      </c>
      <c r="E19" s="440">
        <v>220</v>
      </c>
      <c r="F19" s="265">
        <v>7694542.4</v>
      </c>
      <c r="G19" s="440">
        <v>220</v>
      </c>
      <c r="H19" s="265">
        <v>1316500.1199999999</v>
      </c>
      <c r="I19" s="440">
        <v>220</v>
      </c>
      <c r="J19" s="265">
        <v>3395050.2699999996</v>
      </c>
      <c r="K19" s="440">
        <v>220</v>
      </c>
      <c r="L19" s="265">
        <v>75986.66999999998</v>
      </c>
      <c r="M19" s="440">
        <v>220</v>
      </c>
      <c r="N19" s="265">
        <v>1772714.1799999997</v>
      </c>
      <c r="O19" s="440">
        <v>220</v>
      </c>
      <c r="P19" s="266">
        <f t="shared" si="0"/>
        <v>37909037.006000005</v>
      </c>
    </row>
    <row r="20" spans="2:16" ht="15">
      <c r="B20" s="689"/>
      <c r="C20" s="265" t="s">
        <v>347</v>
      </c>
      <c r="D20" s="265">
        <v>147715.40600000002</v>
      </c>
      <c r="E20" s="440">
        <v>220</v>
      </c>
      <c r="F20" s="265">
        <v>2176.2041</v>
      </c>
      <c r="G20" s="440">
        <v>220</v>
      </c>
      <c r="H20" s="265">
        <v>0</v>
      </c>
      <c r="I20" s="440">
        <v>220</v>
      </c>
      <c r="J20" s="265">
        <v>5140.1</v>
      </c>
      <c r="K20" s="440">
        <v>220</v>
      </c>
      <c r="L20" s="265">
        <v>1500</v>
      </c>
      <c r="M20" s="440">
        <v>220</v>
      </c>
      <c r="N20" s="265">
        <v>0</v>
      </c>
      <c r="O20" s="440">
        <v>220</v>
      </c>
      <c r="P20" s="266">
        <f t="shared" si="0"/>
        <v>156531.71010000003</v>
      </c>
    </row>
    <row r="21" spans="2:16" ht="15">
      <c r="B21" s="689"/>
      <c r="C21" s="265" t="s">
        <v>348</v>
      </c>
      <c r="D21" s="265">
        <v>5220292.3541</v>
      </c>
      <c r="E21" s="440">
        <v>220</v>
      </c>
      <c r="F21" s="265">
        <v>175050.56999999998</v>
      </c>
      <c r="G21" s="440">
        <v>220</v>
      </c>
      <c r="H21" s="265">
        <v>0</v>
      </c>
      <c r="I21" s="440">
        <v>220</v>
      </c>
      <c r="J21" s="265">
        <v>647544.0199999999</v>
      </c>
      <c r="K21" s="440">
        <v>220</v>
      </c>
      <c r="L21" s="265">
        <v>220963</v>
      </c>
      <c r="M21" s="440">
        <v>220</v>
      </c>
      <c r="N21" s="265">
        <v>1167000</v>
      </c>
      <c r="O21" s="440">
        <v>220</v>
      </c>
      <c r="P21" s="266">
        <f t="shared" si="0"/>
        <v>7430849.9441</v>
      </c>
    </row>
    <row r="22" spans="2:16" ht="15">
      <c r="B22" s="689"/>
      <c r="C22" s="265" t="s">
        <v>427</v>
      </c>
      <c r="D22" s="265">
        <v>1409552.49</v>
      </c>
      <c r="E22" s="440">
        <v>220</v>
      </c>
      <c r="F22" s="265">
        <v>1242425.0499999998</v>
      </c>
      <c r="G22" s="440">
        <v>220</v>
      </c>
      <c r="H22" s="265">
        <v>27000</v>
      </c>
      <c r="I22" s="440">
        <v>220</v>
      </c>
      <c r="J22" s="265">
        <v>3177.33</v>
      </c>
      <c r="K22" s="440">
        <v>220</v>
      </c>
      <c r="L22" s="265">
        <v>2091.02</v>
      </c>
      <c r="M22" s="440">
        <v>220</v>
      </c>
      <c r="N22" s="265">
        <v>0</v>
      </c>
      <c r="O22" s="440">
        <v>220</v>
      </c>
      <c r="P22" s="266">
        <f t="shared" si="0"/>
        <v>2684245.89</v>
      </c>
    </row>
    <row r="23" spans="2:16" ht="15">
      <c r="B23" s="689"/>
      <c r="C23" s="265" t="s">
        <v>349</v>
      </c>
      <c r="D23" s="265">
        <v>627241.304</v>
      </c>
      <c r="E23" s="440">
        <v>220</v>
      </c>
      <c r="F23" s="265">
        <v>595533.9099999999</v>
      </c>
      <c r="G23" s="440">
        <v>220</v>
      </c>
      <c r="H23" s="265">
        <v>0</v>
      </c>
      <c r="I23" s="440">
        <v>220</v>
      </c>
      <c r="J23" s="265">
        <v>317292.78</v>
      </c>
      <c r="K23" s="440">
        <v>220</v>
      </c>
      <c r="L23" s="265">
        <v>0</v>
      </c>
      <c r="M23" s="440">
        <v>220</v>
      </c>
      <c r="N23" s="265">
        <v>109592.22</v>
      </c>
      <c r="O23" s="440">
        <v>220</v>
      </c>
      <c r="P23" s="266">
        <f t="shared" si="0"/>
        <v>1649660.214</v>
      </c>
    </row>
    <row r="24" spans="2:16" ht="15">
      <c r="B24" s="689"/>
      <c r="C24" s="247" t="s">
        <v>474</v>
      </c>
      <c r="D24" s="247">
        <v>1628999.58</v>
      </c>
      <c r="E24" s="437">
        <v>220</v>
      </c>
      <c r="F24" s="247">
        <v>594005.13</v>
      </c>
      <c r="G24" s="437">
        <v>220</v>
      </c>
      <c r="H24" s="247">
        <v>8975.58</v>
      </c>
      <c r="I24" s="437">
        <v>220</v>
      </c>
      <c r="J24" s="247">
        <v>2547093.9699999997</v>
      </c>
      <c r="K24" s="437">
        <v>220</v>
      </c>
      <c r="L24" s="247">
        <v>59339.5</v>
      </c>
      <c r="M24" s="437">
        <v>220</v>
      </c>
      <c r="N24" s="247">
        <v>0</v>
      </c>
      <c r="O24" s="437">
        <v>220</v>
      </c>
      <c r="P24" s="247">
        <f t="shared" si="0"/>
        <v>4838413.76</v>
      </c>
    </row>
    <row r="25" spans="2:16" ht="15">
      <c r="B25" s="689"/>
      <c r="C25" s="265" t="s">
        <v>350</v>
      </c>
      <c r="D25" s="265">
        <v>0</v>
      </c>
      <c r="E25" s="440">
        <v>220</v>
      </c>
      <c r="F25" s="265">
        <v>106600.05</v>
      </c>
      <c r="G25" s="440">
        <v>220</v>
      </c>
      <c r="H25" s="265">
        <v>0</v>
      </c>
      <c r="I25" s="440">
        <v>220</v>
      </c>
      <c r="J25" s="265">
        <v>0</v>
      </c>
      <c r="K25" s="440">
        <v>220</v>
      </c>
      <c r="L25" s="265">
        <v>5000</v>
      </c>
      <c r="M25" s="440">
        <v>220</v>
      </c>
      <c r="N25" s="265">
        <v>0</v>
      </c>
      <c r="O25" s="440">
        <v>220</v>
      </c>
      <c r="P25" s="266">
        <f t="shared" si="0"/>
        <v>111600.05</v>
      </c>
    </row>
    <row r="26" spans="2:16" ht="15">
      <c r="B26" s="689"/>
      <c r="C26" s="265" t="s">
        <v>351</v>
      </c>
      <c r="D26" s="265">
        <v>45942</v>
      </c>
      <c r="E26" s="440">
        <v>220</v>
      </c>
      <c r="F26" s="265">
        <v>161681.09999999998</v>
      </c>
      <c r="G26" s="440">
        <v>220</v>
      </c>
      <c r="H26" s="265">
        <v>0</v>
      </c>
      <c r="I26" s="440">
        <v>220</v>
      </c>
      <c r="J26" s="265">
        <v>666628.2</v>
      </c>
      <c r="K26" s="440">
        <v>220</v>
      </c>
      <c r="L26" s="265">
        <v>48930</v>
      </c>
      <c r="M26" s="440">
        <v>220</v>
      </c>
      <c r="N26" s="265">
        <v>0</v>
      </c>
      <c r="O26" s="440">
        <v>220</v>
      </c>
      <c r="P26" s="266">
        <f t="shared" si="0"/>
        <v>923181.2999999999</v>
      </c>
    </row>
    <row r="27" spans="2:16" ht="15">
      <c r="B27" s="689"/>
      <c r="C27" s="265" t="s">
        <v>352</v>
      </c>
      <c r="D27" s="265">
        <v>16299.69</v>
      </c>
      <c r="E27" s="440">
        <v>220</v>
      </c>
      <c r="F27" s="265">
        <v>100</v>
      </c>
      <c r="G27" s="440">
        <v>220</v>
      </c>
      <c r="H27" s="265">
        <v>0</v>
      </c>
      <c r="I27" s="440">
        <v>220</v>
      </c>
      <c r="J27" s="265">
        <v>0</v>
      </c>
      <c r="K27" s="440">
        <v>220</v>
      </c>
      <c r="L27" s="265">
        <v>0</v>
      </c>
      <c r="M27" s="440">
        <v>220</v>
      </c>
      <c r="N27" s="265">
        <v>0</v>
      </c>
      <c r="O27" s="440">
        <v>220</v>
      </c>
      <c r="P27" s="266">
        <f t="shared" si="0"/>
        <v>16399.690000000002</v>
      </c>
    </row>
    <row r="28" spans="2:16" ht="15">
      <c r="B28" s="689"/>
      <c r="C28" s="265" t="s">
        <v>353</v>
      </c>
      <c r="D28" s="265">
        <v>81641</v>
      </c>
      <c r="E28" s="440">
        <v>220</v>
      </c>
      <c r="F28" s="265">
        <v>1050</v>
      </c>
      <c r="G28" s="440">
        <v>220</v>
      </c>
      <c r="H28" s="265">
        <v>0</v>
      </c>
      <c r="I28" s="440">
        <v>220</v>
      </c>
      <c r="J28" s="265">
        <v>0</v>
      </c>
      <c r="K28" s="440">
        <v>220</v>
      </c>
      <c r="L28" s="265">
        <v>0</v>
      </c>
      <c r="M28" s="440">
        <v>220</v>
      </c>
      <c r="N28" s="265">
        <v>0</v>
      </c>
      <c r="O28" s="440">
        <v>220</v>
      </c>
      <c r="P28" s="266">
        <f t="shared" si="0"/>
        <v>82691</v>
      </c>
    </row>
    <row r="29" spans="2:16" ht="15">
      <c r="B29" s="689"/>
      <c r="C29" s="265" t="s">
        <v>427</v>
      </c>
      <c r="D29" s="265">
        <v>1466146</v>
      </c>
      <c r="E29" s="440">
        <v>220</v>
      </c>
      <c r="F29" s="265">
        <v>318402.64</v>
      </c>
      <c r="G29" s="440">
        <v>220</v>
      </c>
      <c r="H29" s="265">
        <v>8975.58</v>
      </c>
      <c r="I29" s="440">
        <v>220</v>
      </c>
      <c r="J29" s="265">
        <v>1804870.22</v>
      </c>
      <c r="K29" s="440">
        <v>220</v>
      </c>
      <c r="L29" s="265">
        <v>5409.5</v>
      </c>
      <c r="M29" s="440">
        <v>220</v>
      </c>
      <c r="N29" s="265">
        <v>0</v>
      </c>
      <c r="O29" s="440">
        <v>220</v>
      </c>
      <c r="P29" s="266">
        <f t="shared" si="0"/>
        <v>3603803.9400000004</v>
      </c>
    </row>
    <row r="30" spans="2:16" ht="15">
      <c r="B30" s="689"/>
      <c r="C30" s="265" t="s">
        <v>354</v>
      </c>
      <c r="D30" s="265">
        <v>18970.89</v>
      </c>
      <c r="E30" s="440">
        <v>220</v>
      </c>
      <c r="F30" s="265">
        <v>6171.34</v>
      </c>
      <c r="G30" s="440">
        <v>220</v>
      </c>
      <c r="H30" s="265">
        <v>0</v>
      </c>
      <c r="I30" s="440">
        <v>220</v>
      </c>
      <c r="J30" s="265">
        <v>75595.551</v>
      </c>
      <c r="K30" s="440">
        <v>220</v>
      </c>
      <c r="L30" s="265">
        <v>0</v>
      </c>
      <c r="M30" s="440">
        <v>220</v>
      </c>
      <c r="N30" s="265">
        <v>0</v>
      </c>
      <c r="O30" s="440">
        <v>220</v>
      </c>
      <c r="P30" s="266">
        <f t="shared" si="0"/>
        <v>100737.781</v>
      </c>
    </row>
    <row r="31" spans="2:16" ht="28.5">
      <c r="B31" s="689"/>
      <c r="C31" s="247" t="s">
        <v>475</v>
      </c>
      <c r="D31" s="247">
        <v>0</v>
      </c>
      <c r="E31" s="437">
        <v>220</v>
      </c>
      <c r="F31" s="247">
        <v>662.0799999999999</v>
      </c>
      <c r="G31" s="437">
        <v>220</v>
      </c>
      <c r="H31" s="247">
        <v>0</v>
      </c>
      <c r="I31" s="437">
        <v>220</v>
      </c>
      <c r="J31" s="247">
        <v>0</v>
      </c>
      <c r="K31" s="437">
        <v>220</v>
      </c>
      <c r="L31" s="247">
        <v>800</v>
      </c>
      <c r="M31" s="437">
        <v>220</v>
      </c>
      <c r="N31" s="247">
        <v>0</v>
      </c>
      <c r="O31" s="437">
        <v>220</v>
      </c>
      <c r="P31" s="247">
        <f t="shared" si="0"/>
        <v>1462.08</v>
      </c>
    </row>
    <row r="32" spans="2:16" ht="15">
      <c r="B32" s="689"/>
      <c r="C32" s="265" t="s">
        <v>355</v>
      </c>
      <c r="D32" s="265">
        <v>0</v>
      </c>
      <c r="E32" s="440">
        <v>220</v>
      </c>
      <c r="F32" s="265">
        <v>240</v>
      </c>
      <c r="G32" s="440">
        <v>220</v>
      </c>
      <c r="H32" s="265">
        <v>0</v>
      </c>
      <c r="I32" s="440">
        <v>220</v>
      </c>
      <c r="J32" s="265">
        <v>0</v>
      </c>
      <c r="K32" s="440">
        <v>220</v>
      </c>
      <c r="L32" s="265">
        <v>0</v>
      </c>
      <c r="M32" s="440">
        <v>220</v>
      </c>
      <c r="N32" s="265">
        <v>0</v>
      </c>
      <c r="O32" s="440">
        <v>220</v>
      </c>
      <c r="P32" s="266">
        <f t="shared" si="0"/>
        <v>240</v>
      </c>
    </row>
    <row r="33" spans="2:16" ht="15">
      <c r="B33" s="689"/>
      <c r="C33" s="265" t="s">
        <v>356</v>
      </c>
      <c r="D33" s="265">
        <v>0</v>
      </c>
      <c r="E33" s="440">
        <v>220</v>
      </c>
      <c r="F33" s="265">
        <v>0</v>
      </c>
      <c r="G33" s="440">
        <v>220</v>
      </c>
      <c r="H33" s="265">
        <v>0</v>
      </c>
      <c r="I33" s="440">
        <v>220</v>
      </c>
      <c r="J33" s="265">
        <v>0</v>
      </c>
      <c r="K33" s="440">
        <v>220</v>
      </c>
      <c r="L33" s="265">
        <v>400</v>
      </c>
      <c r="M33" s="440">
        <v>220</v>
      </c>
      <c r="N33" s="265">
        <v>0</v>
      </c>
      <c r="O33" s="440">
        <v>220</v>
      </c>
      <c r="P33" s="266">
        <f t="shared" si="0"/>
        <v>400</v>
      </c>
    </row>
    <row r="34" spans="2:16" ht="15">
      <c r="B34" s="689"/>
      <c r="C34" s="265" t="s">
        <v>427</v>
      </c>
      <c r="D34" s="265">
        <v>0</v>
      </c>
      <c r="E34" s="440">
        <v>220</v>
      </c>
      <c r="F34" s="265">
        <v>422.08</v>
      </c>
      <c r="G34" s="440">
        <v>220</v>
      </c>
      <c r="H34" s="265">
        <v>0</v>
      </c>
      <c r="I34" s="440">
        <v>220</v>
      </c>
      <c r="J34" s="265">
        <v>0</v>
      </c>
      <c r="K34" s="440">
        <v>220</v>
      </c>
      <c r="L34" s="265">
        <v>400</v>
      </c>
      <c r="M34" s="440">
        <v>220</v>
      </c>
      <c r="N34" s="265">
        <v>0</v>
      </c>
      <c r="O34" s="440">
        <v>220</v>
      </c>
      <c r="P34" s="266">
        <f t="shared" si="0"/>
        <v>822.0799999999999</v>
      </c>
    </row>
    <row r="35" spans="2:16" ht="15">
      <c r="B35" s="689"/>
      <c r="C35" s="265" t="s">
        <v>339</v>
      </c>
      <c r="D35" s="265">
        <v>0</v>
      </c>
      <c r="E35" s="440">
        <v>220</v>
      </c>
      <c r="F35" s="265">
        <v>0</v>
      </c>
      <c r="G35" s="440">
        <v>220</v>
      </c>
      <c r="H35" s="265">
        <v>0</v>
      </c>
      <c r="I35" s="440">
        <v>220</v>
      </c>
      <c r="J35" s="265">
        <v>0</v>
      </c>
      <c r="K35" s="440">
        <v>220</v>
      </c>
      <c r="L35" s="265">
        <v>0</v>
      </c>
      <c r="M35" s="440">
        <v>220</v>
      </c>
      <c r="N35" s="265">
        <v>0</v>
      </c>
      <c r="O35" s="440">
        <v>220</v>
      </c>
      <c r="P35" s="266">
        <f t="shared" si="0"/>
        <v>0</v>
      </c>
    </row>
    <row r="36" spans="2:16" ht="15">
      <c r="B36" s="689"/>
      <c r="C36" s="247" t="s">
        <v>479</v>
      </c>
      <c r="D36" s="247">
        <v>339836.54000000004</v>
      </c>
      <c r="E36" s="437">
        <v>220</v>
      </c>
      <c r="F36" s="247">
        <v>597937.39</v>
      </c>
      <c r="G36" s="437">
        <v>220</v>
      </c>
      <c r="H36" s="247">
        <v>2037.82</v>
      </c>
      <c r="I36" s="437">
        <v>220</v>
      </c>
      <c r="J36" s="247">
        <v>1291674.1199999999</v>
      </c>
      <c r="K36" s="437">
        <v>220</v>
      </c>
      <c r="L36" s="247">
        <v>77893.07</v>
      </c>
      <c r="M36" s="437">
        <v>220</v>
      </c>
      <c r="N36" s="247">
        <v>36822</v>
      </c>
      <c r="O36" s="437">
        <v>220</v>
      </c>
      <c r="P36" s="247">
        <f t="shared" si="0"/>
        <v>2346200.94</v>
      </c>
    </row>
    <row r="37" spans="2:16" ht="15">
      <c r="B37" s="689"/>
      <c r="C37" s="265" t="s">
        <v>357</v>
      </c>
      <c r="D37" s="265">
        <v>197728.67</v>
      </c>
      <c r="E37" s="440">
        <v>220</v>
      </c>
      <c r="F37" s="265">
        <v>21076.26</v>
      </c>
      <c r="G37" s="440">
        <v>220</v>
      </c>
      <c r="H37" s="265">
        <v>747</v>
      </c>
      <c r="I37" s="440">
        <v>220</v>
      </c>
      <c r="J37" s="265">
        <v>728599.48</v>
      </c>
      <c r="K37" s="440">
        <v>220</v>
      </c>
      <c r="L37" s="265">
        <v>0</v>
      </c>
      <c r="M37" s="440">
        <v>220</v>
      </c>
      <c r="N37" s="265">
        <v>3222</v>
      </c>
      <c r="O37" s="440">
        <v>220</v>
      </c>
      <c r="P37" s="266">
        <f t="shared" si="0"/>
        <v>951373.41</v>
      </c>
    </row>
    <row r="38" spans="2:16" ht="15">
      <c r="B38" s="689"/>
      <c r="C38" s="265" t="s">
        <v>358</v>
      </c>
      <c r="D38" s="265">
        <v>87827.89</v>
      </c>
      <c r="E38" s="440">
        <v>220</v>
      </c>
      <c r="F38" s="265">
        <v>508429.50999999995</v>
      </c>
      <c r="G38" s="440">
        <v>220</v>
      </c>
      <c r="H38" s="265">
        <v>1290.82</v>
      </c>
      <c r="I38" s="440">
        <v>220</v>
      </c>
      <c r="J38" s="265">
        <v>562148.64</v>
      </c>
      <c r="K38" s="440">
        <v>220</v>
      </c>
      <c r="L38" s="265">
        <v>72373.07</v>
      </c>
      <c r="M38" s="440">
        <v>220</v>
      </c>
      <c r="N38" s="265">
        <v>0</v>
      </c>
      <c r="O38" s="440">
        <v>220</v>
      </c>
      <c r="P38" s="266">
        <f t="shared" si="0"/>
        <v>1232069.93</v>
      </c>
    </row>
    <row r="39" spans="2:16" ht="15">
      <c r="B39" s="689"/>
      <c r="C39" s="265" t="s">
        <v>427</v>
      </c>
      <c r="D39" s="265">
        <v>21627</v>
      </c>
      <c r="E39" s="440">
        <v>220</v>
      </c>
      <c r="F39" s="265">
        <v>0</v>
      </c>
      <c r="G39" s="440">
        <v>220</v>
      </c>
      <c r="H39" s="265">
        <v>0</v>
      </c>
      <c r="I39" s="440">
        <v>220</v>
      </c>
      <c r="J39" s="265">
        <v>926</v>
      </c>
      <c r="K39" s="440">
        <v>220</v>
      </c>
      <c r="L39" s="265">
        <v>2550</v>
      </c>
      <c r="M39" s="440">
        <v>220</v>
      </c>
      <c r="N39" s="265">
        <v>0</v>
      </c>
      <c r="O39" s="440">
        <v>220</v>
      </c>
      <c r="P39" s="266">
        <f t="shared" si="0"/>
        <v>25103</v>
      </c>
    </row>
    <row r="40" spans="2:16" ht="15">
      <c r="B40" s="689"/>
      <c r="C40" s="265" t="s">
        <v>339</v>
      </c>
      <c r="D40" s="265">
        <v>32652.98</v>
      </c>
      <c r="E40" s="440">
        <v>220</v>
      </c>
      <c r="F40" s="265">
        <v>68431.62</v>
      </c>
      <c r="G40" s="440">
        <v>220</v>
      </c>
      <c r="H40" s="265">
        <v>0</v>
      </c>
      <c r="I40" s="440">
        <v>220</v>
      </c>
      <c r="J40" s="265">
        <v>0</v>
      </c>
      <c r="K40" s="440">
        <v>220</v>
      </c>
      <c r="L40" s="265">
        <v>2970</v>
      </c>
      <c r="M40" s="440">
        <v>220</v>
      </c>
      <c r="N40" s="265">
        <v>33600</v>
      </c>
      <c r="O40" s="440">
        <v>220</v>
      </c>
      <c r="P40" s="266">
        <f t="shared" si="0"/>
        <v>137654.59999999998</v>
      </c>
    </row>
    <row r="41" spans="2:16" ht="15">
      <c r="B41" s="689"/>
      <c r="C41" s="247" t="s">
        <v>480</v>
      </c>
      <c r="D41" s="247">
        <v>0</v>
      </c>
      <c r="E41" s="437">
        <v>220</v>
      </c>
      <c r="F41" s="247">
        <v>0</v>
      </c>
      <c r="G41" s="437">
        <v>220</v>
      </c>
      <c r="H41" s="247">
        <v>0</v>
      </c>
      <c r="I41" s="437">
        <v>220</v>
      </c>
      <c r="J41" s="247">
        <v>0</v>
      </c>
      <c r="K41" s="437">
        <v>220</v>
      </c>
      <c r="L41" s="247">
        <v>0</v>
      </c>
      <c r="M41" s="437">
        <v>220</v>
      </c>
      <c r="N41" s="247">
        <v>0</v>
      </c>
      <c r="O41" s="437">
        <v>220</v>
      </c>
      <c r="P41" s="247">
        <f t="shared" si="0"/>
        <v>0</v>
      </c>
    </row>
    <row r="42" spans="2:16" ht="15">
      <c r="B42" s="689"/>
      <c r="C42" s="265" t="s">
        <v>359</v>
      </c>
      <c r="D42" s="265">
        <v>0</v>
      </c>
      <c r="E42" s="440">
        <v>220</v>
      </c>
      <c r="F42" s="265">
        <v>0</v>
      </c>
      <c r="G42" s="440">
        <v>220</v>
      </c>
      <c r="H42" s="265">
        <v>0</v>
      </c>
      <c r="I42" s="440">
        <v>220</v>
      </c>
      <c r="J42" s="265">
        <v>0</v>
      </c>
      <c r="K42" s="440">
        <v>220</v>
      </c>
      <c r="L42" s="265">
        <v>0</v>
      </c>
      <c r="M42" s="440">
        <v>220</v>
      </c>
      <c r="N42" s="265">
        <v>0</v>
      </c>
      <c r="O42" s="440">
        <v>220</v>
      </c>
      <c r="P42" s="266">
        <f t="shared" si="0"/>
        <v>0</v>
      </c>
    </row>
    <row r="43" spans="2:16" ht="15">
      <c r="B43" s="689"/>
      <c r="C43" s="265" t="s">
        <v>360</v>
      </c>
      <c r="D43" s="265">
        <v>0</v>
      </c>
      <c r="E43" s="440">
        <v>220</v>
      </c>
      <c r="F43" s="265">
        <v>0</v>
      </c>
      <c r="G43" s="440">
        <v>220</v>
      </c>
      <c r="H43" s="265">
        <v>0</v>
      </c>
      <c r="I43" s="440">
        <v>220</v>
      </c>
      <c r="J43" s="265">
        <v>0</v>
      </c>
      <c r="K43" s="440">
        <v>220</v>
      </c>
      <c r="L43" s="265">
        <v>0</v>
      </c>
      <c r="M43" s="440">
        <v>220</v>
      </c>
      <c r="N43" s="265">
        <v>0</v>
      </c>
      <c r="O43" s="440">
        <v>220</v>
      </c>
      <c r="P43" s="266">
        <f t="shared" si="0"/>
        <v>0</v>
      </c>
    </row>
    <row r="44" spans="2:16" ht="15">
      <c r="B44" s="689"/>
      <c r="C44" s="265" t="s">
        <v>427</v>
      </c>
      <c r="D44" s="265">
        <v>0</v>
      </c>
      <c r="E44" s="440">
        <v>220</v>
      </c>
      <c r="F44" s="265">
        <v>0</v>
      </c>
      <c r="G44" s="440">
        <v>220</v>
      </c>
      <c r="H44" s="265">
        <v>0</v>
      </c>
      <c r="I44" s="440">
        <v>220</v>
      </c>
      <c r="J44" s="265">
        <v>0</v>
      </c>
      <c r="K44" s="440">
        <v>220</v>
      </c>
      <c r="L44" s="265">
        <v>0</v>
      </c>
      <c r="M44" s="440">
        <v>220</v>
      </c>
      <c r="N44" s="265">
        <v>0</v>
      </c>
      <c r="O44" s="440">
        <v>220</v>
      </c>
      <c r="P44" s="266">
        <f t="shared" si="0"/>
        <v>0</v>
      </c>
    </row>
    <row r="45" spans="2:16" ht="15">
      <c r="B45" s="689"/>
      <c r="C45" s="265" t="s">
        <v>339</v>
      </c>
      <c r="D45" s="265">
        <v>0</v>
      </c>
      <c r="E45" s="440">
        <v>220</v>
      </c>
      <c r="F45" s="265">
        <v>0</v>
      </c>
      <c r="G45" s="440">
        <v>220</v>
      </c>
      <c r="H45" s="265">
        <v>0</v>
      </c>
      <c r="I45" s="440">
        <v>220</v>
      </c>
      <c r="J45" s="265">
        <v>0</v>
      </c>
      <c r="K45" s="440">
        <v>220</v>
      </c>
      <c r="L45" s="265">
        <v>0</v>
      </c>
      <c r="M45" s="440">
        <v>220</v>
      </c>
      <c r="N45" s="265">
        <v>0</v>
      </c>
      <c r="O45" s="440">
        <v>220</v>
      </c>
      <c r="P45" s="266">
        <f t="shared" si="0"/>
        <v>0</v>
      </c>
    </row>
    <row r="46" spans="2:16" ht="15">
      <c r="B46" s="689"/>
      <c r="C46" s="247" t="s">
        <v>481</v>
      </c>
      <c r="D46" s="247">
        <v>1200636.0499999998</v>
      </c>
      <c r="E46" s="437">
        <v>220</v>
      </c>
      <c r="F46" s="247">
        <v>574743.3300000001</v>
      </c>
      <c r="G46" s="437">
        <v>220</v>
      </c>
      <c r="H46" s="247">
        <v>0</v>
      </c>
      <c r="I46" s="437">
        <v>220</v>
      </c>
      <c r="J46" s="247">
        <v>75652.34</v>
      </c>
      <c r="K46" s="437">
        <v>220</v>
      </c>
      <c r="L46" s="247">
        <v>24728</v>
      </c>
      <c r="M46" s="437">
        <v>220</v>
      </c>
      <c r="N46" s="247">
        <v>79965</v>
      </c>
      <c r="O46" s="437">
        <v>220</v>
      </c>
      <c r="P46" s="247">
        <f t="shared" si="0"/>
        <v>1955724.72</v>
      </c>
    </row>
    <row r="47" spans="2:16" ht="15">
      <c r="B47" s="689"/>
      <c r="C47" s="265" t="s">
        <v>361</v>
      </c>
      <c r="D47" s="265">
        <v>0</v>
      </c>
      <c r="E47" s="440">
        <v>220</v>
      </c>
      <c r="F47" s="265">
        <v>24000</v>
      </c>
      <c r="G47" s="440">
        <v>220</v>
      </c>
      <c r="H47" s="265">
        <v>0</v>
      </c>
      <c r="I47" s="440">
        <v>220</v>
      </c>
      <c r="J47" s="265">
        <v>0</v>
      </c>
      <c r="K47" s="440">
        <v>220</v>
      </c>
      <c r="L47" s="265">
        <v>0</v>
      </c>
      <c r="M47" s="440">
        <v>220</v>
      </c>
      <c r="N47" s="265">
        <v>0</v>
      </c>
      <c r="O47" s="440">
        <v>220</v>
      </c>
      <c r="P47" s="266">
        <f t="shared" si="0"/>
        <v>24000</v>
      </c>
    </row>
    <row r="48" spans="2:16" ht="15">
      <c r="B48" s="689"/>
      <c r="C48" s="265" t="s">
        <v>362</v>
      </c>
      <c r="D48" s="265">
        <v>977738.6200000001</v>
      </c>
      <c r="E48" s="440">
        <v>220</v>
      </c>
      <c r="F48" s="265">
        <v>220614.51</v>
      </c>
      <c r="G48" s="440">
        <v>220</v>
      </c>
      <c r="H48" s="265">
        <v>0</v>
      </c>
      <c r="I48" s="440">
        <v>220</v>
      </c>
      <c r="J48" s="265">
        <v>58907.46</v>
      </c>
      <c r="K48" s="440">
        <v>220</v>
      </c>
      <c r="L48" s="265">
        <v>24728</v>
      </c>
      <c r="M48" s="440">
        <v>220</v>
      </c>
      <c r="N48" s="265">
        <v>59965</v>
      </c>
      <c r="O48" s="440">
        <v>220</v>
      </c>
      <c r="P48" s="266">
        <f t="shared" si="0"/>
        <v>1341953.59</v>
      </c>
    </row>
    <row r="49" spans="2:16" ht="15">
      <c r="B49" s="689"/>
      <c r="C49" s="265" t="s">
        <v>363</v>
      </c>
      <c r="D49" s="265">
        <v>179647.43</v>
      </c>
      <c r="E49" s="440">
        <v>220</v>
      </c>
      <c r="F49" s="265">
        <v>59146.18</v>
      </c>
      <c r="G49" s="440">
        <v>220</v>
      </c>
      <c r="H49" s="265">
        <v>0</v>
      </c>
      <c r="I49" s="440">
        <v>220</v>
      </c>
      <c r="J49" s="265">
        <v>0</v>
      </c>
      <c r="K49" s="440">
        <v>220</v>
      </c>
      <c r="L49" s="265">
        <v>0</v>
      </c>
      <c r="M49" s="440">
        <v>220</v>
      </c>
      <c r="N49" s="265">
        <v>0</v>
      </c>
      <c r="O49" s="440">
        <v>220</v>
      </c>
      <c r="P49" s="266">
        <f t="shared" si="0"/>
        <v>238793.61</v>
      </c>
    </row>
    <row r="50" spans="2:16" ht="15">
      <c r="B50" s="689"/>
      <c r="C50" s="265" t="s">
        <v>364</v>
      </c>
      <c r="D50" s="265">
        <v>0</v>
      </c>
      <c r="E50" s="440">
        <v>220</v>
      </c>
      <c r="F50" s="265">
        <v>45363.03</v>
      </c>
      <c r="G50" s="440">
        <v>220</v>
      </c>
      <c r="H50" s="265">
        <v>0</v>
      </c>
      <c r="I50" s="440">
        <v>220</v>
      </c>
      <c r="J50" s="265">
        <v>0</v>
      </c>
      <c r="K50" s="440">
        <v>220</v>
      </c>
      <c r="L50" s="265">
        <v>0</v>
      </c>
      <c r="M50" s="440">
        <v>220</v>
      </c>
      <c r="N50" s="265">
        <v>0</v>
      </c>
      <c r="O50" s="440">
        <v>220</v>
      </c>
      <c r="P50" s="266">
        <f t="shared" si="0"/>
        <v>45363.03</v>
      </c>
    </row>
    <row r="51" spans="2:16" ht="15">
      <c r="B51" s="689"/>
      <c r="C51" s="265" t="s">
        <v>365</v>
      </c>
      <c r="D51" s="265">
        <v>0</v>
      </c>
      <c r="E51" s="440">
        <v>220</v>
      </c>
      <c r="F51" s="265">
        <v>0</v>
      </c>
      <c r="G51" s="440">
        <v>220</v>
      </c>
      <c r="H51" s="265">
        <v>0</v>
      </c>
      <c r="I51" s="440">
        <v>220</v>
      </c>
      <c r="J51" s="265">
        <v>0</v>
      </c>
      <c r="K51" s="440">
        <v>220</v>
      </c>
      <c r="L51" s="265">
        <v>0</v>
      </c>
      <c r="M51" s="440">
        <v>220</v>
      </c>
      <c r="N51" s="265">
        <v>0</v>
      </c>
      <c r="O51" s="440">
        <v>220</v>
      </c>
      <c r="P51" s="266">
        <f t="shared" si="0"/>
        <v>0</v>
      </c>
    </row>
    <row r="52" spans="2:16" ht="15">
      <c r="B52" s="689"/>
      <c r="C52" s="265" t="s">
        <v>366</v>
      </c>
      <c r="D52" s="265">
        <v>0</v>
      </c>
      <c r="E52" s="440">
        <v>220</v>
      </c>
      <c r="F52" s="265">
        <v>28920</v>
      </c>
      <c r="G52" s="440">
        <v>220</v>
      </c>
      <c r="H52" s="265">
        <v>0</v>
      </c>
      <c r="I52" s="440">
        <v>220</v>
      </c>
      <c r="J52" s="265">
        <v>0</v>
      </c>
      <c r="K52" s="440">
        <v>220</v>
      </c>
      <c r="L52" s="265">
        <v>0</v>
      </c>
      <c r="M52" s="440">
        <v>220</v>
      </c>
      <c r="N52" s="265">
        <v>20000</v>
      </c>
      <c r="O52" s="440">
        <v>220</v>
      </c>
      <c r="P52" s="266">
        <f t="shared" si="0"/>
        <v>48920</v>
      </c>
    </row>
    <row r="53" spans="2:16" ht="15">
      <c r="B53" s="689"/>
      <c r="C53" s="265" t="s">
        <v>367</v>
      </c>
      <c r="D53" s="265">
        <v>0</v>
      </c>
      <c r="E53" s="440">
        <v>220</v>
      </c>
      <c r="F53" s="265">
        <v>0</v>
      </c>
      <c r="G53" s="440">
        <v>220</v>
      </c>
      <c r="H53" s="265">
        <v>0</v>
      </c>
      <c r="I53" s="440">
        <v>220</v>
      </c>
      <c r="J53" s="265">
        <v>0</v>
      </c>
      <c r="K53" s="440">
        <v>220</v>
      </c>
      <c r="L53" s="265">
        <v>0</v>
      </c>
      <c r="M53" s="440">
        <v>220</v>
      </c>
      <c r="N53" s="265">
        <v>0</v>
      </c>
      <c r="O53" s="440">
        <v>220</v>
      </c>
      <c r="P53" s="266">
        <f t="shared" si="0"/>
        <v>0</v>
      </c>
    </row>
    <row r="54" spans="2:16" ht="15">
      <c r="B54" s="689"/>
      <c r="C54" s="265" t="s">
        <v>368</v>
      </c>
      <c r="D54" s="265">
        <v>43250</v>
      </c>
      <c r="E54" s="440">
        <v>220</v>
      </c>
      <c r="F54" s="265">
        <v>196699.61000000002</v>
      </c>
      <c r="G54" s="440">
        <v>220</v>
      </c>
      <c r="H54" s="265">
        <v>0</v>
      </c>
      <c r="I54" s="440">
        <v>220</v>
      </c>
      <c r="J54" s="265">
        <v>16744.88</v>
      </c>
      <c r="K54" s="440">
        <v>220</v>
      </c>
      <c r="L54" s="265">
        <v>0</v>
      </c>
      <c r="M54" s="440">
        <v>220</v>
      </c>
      <c r="N54" s="265">
        <v>0</v>
      </c>
      <c r="O54" s="440">
        <v>220</v>
      </c>
      <c r="P54" s="266">
        <f t="shared" si="0"/>
        <v>256694.49000000002</v>
      </c>
    </row>
    <row r="55" spans="2:16" ht="15">
      <c r="B55" s="689"/>
      <c r="C55" s="247" t="s">
        <v>482</v>
      </c>
      <c r="D55" s="247">
        <v>9124407.969999999</v>
      </c>
      <c r="E55" s="437">
        <v>220</v>
      </c>
      <c r="F55" s="247">
        <v>8022425.14</v>
      </c>
      <c r="G55" s="437">
        <v>220</v>
      </c>
      <c r="H55" s="247">
        <v>1679220.75</v>
      </c>
      <c r="I55" s="437">
        <v>220</v>
      </c>
      <c r="J55" s="247">
        <v>3168897.99</v>
      </c>
      <c r="K55" s="437">
        <v>220</v>
      </c>
      <c r="L55" s="247">
        <v>256351.19</v>
      </c>
      <c r="M55" s="437">
        <v>220</v>
      </c>
      <c r="N55" s="247">
        <v>1138483.0000000002</v>
      </c>
      <c r="O55" s="437">
        <v>220</v>
      </c>
      <c r="P55" s="247">
        <f t="shared" si="0"/>
        <v>23389786.040000003</v>
      </c>
    </row>
    <row r="56" spans="2:16" ht="15">
      <c r="B56" s="689"/>
      <c r="C56" s="265" t="s">
        <v>369</v>
      </c>
      <c r="D56" s="265">
        <v>8059272.289999999</v>
      </c>
      <c r="E56" s="440">
        <v>220</v>
      </c>
      <c r="F56" s="265">
        <v>5962116.499999998</v>
      </c>
      <c r="G56" s="440">
        <v>220</v>
      </c>
      <c r="H56" s="265">
        <v>1378536.54</v>
      </c>
      <c r="I56" s="440">
        <v>220</v>
      </c>
      <c r="J56" s="265">
        <v>2834582.83</v>
      </c>
      <c r="K56" s="440">
        <v>220</v>
      </c>
      <c r="L56" s="265">
        <v>171136.19</v>
      </c>
      <c r="M56" s="440">
        <v>220</v>
      </c>
      <c r="N56" s="265">
        <v>546364.5</v>
      </c>
      <c r="O56" s="440">
        <v>220</v>
      </c>
      <c r="P56" s="266">
        <f t="shared" si="0"/>
        <v>18952008.849999998</v>
      </c>
    </row>
    <row r="57" spans="2:16" ht="15">
      <c r="B57" s="689"/>
      <c r="C57" s="265" t="s">
        <v>370</v>
      </c>
      <c r="D57" s="265">
        <v>230140.39000000004</v>
      </c>
      <c r="E57" s="440">
        <v>220</v>
      </c>
      <c r="F57" s="265">
        <v>469442.92000000004</v>
      </c>
      <c r="G57" s="440">
        <v>220</v>
      </c>
      <c r="H57" s="265">
        <v>0</v>
      </c>
      <c r="I57" s="440">
        <v>220</v>
      </c>
      <c r="J57" s="265">
        <v>0</v>
      </c>
      <c r="K57" s="440">
        <v>220</v>
      </c>
      <c r="L57" s="265">
        <v>1180</v>
      </c>
      <c r="M57" s="440">
        <v>220</v>
      </c>
      <c r="N57" s="265">
        <v>514853.5</v>
      </c>
      <c r="O57" s="440">
        <v>220</v>
      </c>
      <c r="P57" s="266">
        <f t="shared" si="0"/>
        <v>1215616.81</v>
      </c>
    </row>
    <row r="58" spans="2:16" ht="15">
      <c r="B58" s="689"/>
      <c r="C58" s="265" t="s">
        <v>371</v>
      </c>
      <c r="D58" s="265">
        <v>834995.29</v>
      </c>
      <c r="E58" s="440">
        <v>220</v>
      </c>
      <c r="F58" s="265">
        <v>174177.21000000002</v>
      </c>
      <c r="G58" s="440">
        <v>220</v>
      </c>
      <c r="H58" s="265">
        <v>0</v>
      </c>
      <c r="I58" s="440">
        <v>220</v>
      </c>
      <c r="J58" s="265">
        <v>0</v>
      </c>
      <c r="K58" s="440">
        <v>220</v>
      </c>
      <c r="L58" s="265">
        <v>2339.8</v>
      </c>
      <c r="M58" s="440">
        <v>220</v>
      </c>
      <c r="N58" s="265">
        <v>77265</v>
      </c>
      <c r="O58" s="440">
        <v>220</v>
      </c>
      <c r="P58" s="266">
        <f t="shared" si="0"/>
        <v>1088777.3</v>
      </c>
    </row>
    <row r="59" spans="2:16" ht="15">
      <c r="B59" s="689"/>
      <c r="C59" s="265" t="s">
        <v>473</v>
      </c>
      <c r="D59" s="265">
        <v>0</v>
      </c>
      <c r="E59" s="440">
        <v>220</v>
      </c>
      <c r="F59" s="265">
        <v>1416688.51</v>
      </c>
      <c r="G59" s="440">
        <v>220</v>
      </c>
      <c r="H59" s="265">
        <v>300684.21</v>
      </c>
      <c r="I59" s="440">
        <v>220</v>
      </c>
      <c r="J59" s="265">
        <v>334315.16</v>
      </c>
      <c r="K59" s="440">
        <v>220</v>
      </c>
      <c r="L59" s="265">
        <v>81695.2</v>
      </c>
      <c r="M59" s="440">
        <v>220</v>
      </c>
      <c r="N59" s="265">
        <v>0</v>
      </c>
      <c r="O59" s="440">
        <v>220</v>
      </c>
      <c r="P59" s="266">
        <f t="shared" si="0"/>
        <v>2133383.08</v>
      </c>
    </row>
    <row r="60" spans="2:16" ht="15">
      <c r="B60" s="690"/>
      <c r="C60" s="195" t="s">
        <v>5</v>
      </c>
      <c r="D60" s="267">
        <f aca="true" t="shared" si="1" ref="D60:N60">+D55+D46+D41+D36+D31+D24+D17+D10+D5</f>
        <v>56831289.14999998</v>
      </c>
      <c r="E60" s="195">
        <v>220</v>
      </c>
      <c r="F60" s="267">
        <f t="shared" si="1"/>
        <v>28544306.309999995</v>
      </c>
      <c r="G60" s="195">
        <v>220</v>
      </c>
      <c r="H60" s="267">
        <f t="shared" si="1"/>
        <v>5413473.15</v>
      </c>
      <c r="I60" s="195">
        <v>220</v>
      </c>
      <c r="J60" s="267">
        <f t="shared" si="1"/>
        <v>82053214.14</v>
      </c>
      <c r="K60" s="195">
        <v>220</v>
      </c>
      <c r="L60" s="267">
        <f t="shared" si="1"/>
        <v>968455.2700000001</v>
      </c>
      <c r="M60" s="195">
        <v>220</v>
      </c>
      <c r="N60" s="267">
        <f t="shared" si="1"/>
        <v>5332120.83</v>
      </c>
      <c r="O60" s="195">
        <v>220</v>
      </c>
      <c r="P60" s="267">
        <f>+D60++F60+H60+J60+L60+N60</f>
        <v>179142858.85000002</v>
      </c>
    </row>
    <row r="61" ht="15">
      <c r="C61" s="207" t="s">
        <v>375</v>
      </c>
    </row>
  </sheetData>
  <sheetProtection/>
  <mergeCells count="6">
    <mergeCell ref="N3:P3"/>
    <mergeCell ref="D3:L3"/>
    <mergeCell ref="B5:B60"/>
    <mergeCell ref="B3:B4"/>
    <mergeCell ref="C3:C4"/>
    <mergeCell ref="B1:P1"/>
  </mergeCells>
  <printOptions horizontalCentered="1" verticalCentered="1"/>
  <pageMargins left="0" right="0" top="0" bottom="0" header="0" footer="0"/>
  <pageSetup fitToHeight="1" fitToWidth="1" horizontalDpi="600" verticalDpi="600" orientation="landscape" paperSize="9" scale="22" r:id="rId1"/>
</worksheet>
</file>

<file path=xl/worksheets/sheet12.xml><?xml version="1.0" encoding="utf-8"?>
<worksheet xmlns="http://schemas.openxmlformats.org/spreadsheetml/2006/main" xmlns:r="http://schemas.openxmlformats.org/officeDocument/2006/relationships">
  <dimension ref="A3:N62"/>
  <sheetViews>
    <sheetView zoomScale="70" zoomScaleNormal="70" zoomScalePageLayoutView="0" workbookViewId="0" topLeftCell="C1">
      <selection activeCell="N57" sqref="N57:N60"/>
    </sheetView>
  </sheetViews>
  <sheetFormatPr defaultColWidth="11.421875" defaultRowHeight="12.75"/>
  <cols>
    <col min="1" max="2" width="11.421875" style="246" customWidth="1"/>
    <col min="3" max="3" width="68.140625" style="246" customWidth="1"/>
    <col min="4" max="4" width="19.8515625" style="246" bestFit="1" customWidth="1"/>
    <col min="5" max="5" width="19.8515625" style="246" customWidth="1"/>
    <col min="6" max="6" width="17.421875" style="246" bestFit="1" customWidth="1"/>
    <col min="7" max="7" width="17.421875" style="246" customWidth="1"/>
    <col min="8" max="8" width="15.28125" style="246" bestFit="1" customWidth="1"/>
    <col min="9" max="9" width="15.28125" style="246" customWidth="1"/>
    <col min="10" max="10" width="15.28125" style="246" bestFit="1" customWidth="1"/>
    <col min="11" max="11" width="15.28125" style="246" customWidth="1"/>
    <col min="12" max="12" width="19.00390625" style="246" bestFit="1" customWidth="1"/>
    <col min="13" max="13" width="19.00390625" style="246" customWidth="1"/>
    <col min="14" max="14" width="18.8515625" style="246" bestFit="1" customWidth="1"/>
    <col min="15" max="16384" width="11.421875" style="246" customWidth="1"/>
  </cols>
  <sheetData>
    <row r="3" spans="2:14" ht="15.75">
      <c r="B3" s="697" t="s">
        <v>470</v>
      </c>
      <c r="C3" s="683"/>
      <c r="D3" s="683"/>
      <c r="E3" s="683"/>
      <c r="F3" s="683"/>
      <c r="G3" s="683"/>
      <c r="H3" s="683"/>
      <c r="I3" s="683"/>
      <c r="J3" s="683"/>
      <c r="K3" s="683"/>
      <c r="L3" s="683"/>
      <c r="M3" s="683"/>
      <c r="N3" s="683"/>
    </row>
    <row r="5" spans="1:14" ht="47.25">
      <c r="A5" s="260"/>
      <c r="B5" s="680" t="s">
        <v>1</v>
      </c>
      <c r="C5" s="681"/>
      <c r="D5" s="308" t="s">
        <v>404</v>
      </c>
      <c r="E5" s="428" t="s">
        <v>652</v>
      </c>
      <c r="F5" s="308" t="s">
        <v>405</v>
      </c>
      <c r="G5" s="428" t="s">
        <v>652</v>
      </c>
      <c r="H5" s="308" t="s">
        <v>406</v>
      </c>
      <c r="I5" s="428" t="s">
        <v>652</v>
      </c>
      <c r="J5" s="308" t="s">
        <v>407</v>
      </c>
      <c r="K5" s="428" t="s">
        <v>652</v>
      </c>
      <c r="L5" s="308" t="s">
        <v>408</v>
      </c>
      <c r="M5" s="428" t="s">
        <v>652</v>
      </c>
      <c r="N5" s="308" t="s">
        <v>5</v>
      </c>
    </row>
    <row r="6" spans="1:14" ht="15.75">
      <c r="A6" s="263"/>
      <c r="B6" s="694" t="s">
        <v>397</v>
      </c>
      <c r="C6" s="247" t="s">
        <v>476</v>
      </c>
      <c r="D6" s="247">
        <v>0</v>
      </c>
      <c r="E6" s="437">
        <v>220</v>
      </c>
      <c r="F6" s="247">
        <v>30</v>
      </c>
      <c r="G6" s="437">
        <v>220</v>
      </c>
      <c r="H6" s="247">
        <v>0</v>
      </c>
      <c r="I6" s="437">
        <v>220</v>
      </c>
      <c r="J6" s="247">
        <v>0</v>
      </c>
      <c r="K6" s="437">
        <v>220</v>
      </c>
      <c r="L6" s="247">
        <v>0</v>
      </c>
      <c r="M6" s="437">
        <v>220</v>
      </c>
      <c r="N6" s="247">
        <f>+D6+F6+H6+J6+L6</f>
        <v>30</v>
      </c>
    </row>
    <row r="7" spans="1:14" ht="28.5">
      <c r="A7" s="263"/>
      <c r="B7" s="695"/>
      <c r="C7" s="248" t="s">
        <v>337</v>
      </c>
      <c r="D7" s="248">
        <v>0</v>
      </c>
      <c r="E7" s="440">
        <v>220</v>
      </c>
      <c r="F7" s="248">
        <v>0</v>
      </c>
      <c r="G7" s="440">
        <v>220</v>
      </c>
      <c r="H7" s="248">
        <v>0</v>
      </c>
      <c r="I7" s="440">
        <v>220</v>
      </c>
      <c r="J7" s="248">
        <v>0</v>
      </c>
      <c r="K7" s="440">
        <v>220</v>
      </c>
      <c r="L7" s="248">
        <v>0</v>
      </c>
      <c r="M7" s="440">
        <v>220</v>
      </c>
      <c r="N7" s="266">
        <f aca="true" t="shared" si="0" ref="N7:N60">+D7+F7+H7+J7+L7</f>
        <v>0</v>
      </c>
    </row>
    <row r="8" spans="1:14" ht="15">
      <c r="A8" s="264"/>
      <c r="B8" s="695"/>
      <c r="C8" s="248" t="s">
        <v>338</v>
      </c>
      <c r="D8" s="248">
        <v>0</v>
      </c>
      <c r="E8" s="440">
        <v>220</v>
      </c>
      <c r="F8" s="248">
        <v>0</v>
      </c>
      <c r="G8" s="440">
        <v>220</v>
      </c>
      <c r="H8" s="248">
        <v>0</v>
      </c>
      <c r="I8" s="440">
        <v>220</v>
      </c>
      <c r="J8" s="248">
        <v>0</v>
      </c>
      <c r="K8" s="440">
        <v>220</v>
      </c>
      <c r="L8" s="248">
        <v>0</v>
      </c>
      <c r="M8" s="440">
        <v>220</v>
      </c>
      <c r="N8" s="266">
        <f t="shared" si="0"/>
        <v>0</v>
      </c>
    </row>
    <row r="9" spans="1:14" ht="15">
      <c r="A9" s="264"/>
      <c r="B9" s="695"/>
      <c r="C9" s="248" t="s">
        <v>427</v>
      </c>
      <c r="D9" s="248">
        <v>0</v>
      </c>
      <c r="E9" s="440">
        <v>220</v>
      </c>
      <c r="F9" s="248">
        <v>30</v>
      </c>
      <c r="G9" s="440">
        <v>220</v>
      </c>
      <c r="H9" s="248">
        <v>0</v>
      </c>
      <c r="I9" s="440">
        <v>220</v>
      </c>
      <c r="J9" s="248">
        <v>0</v>
      </c>
      <c r="K9" s="440">
        <v>220</v>
      </c>
      <c r="L9" s="248">
        <v>0</v>
      </c>
      <c r="M9" s="440">
        <v>220</v>
      </c>
      <c r="N9" s="266">
        <f t="shared" si="0"/>
        <v>30</v>
      </c>
    </row>
    <row r="10" spans="1:14" ht="15">
      <c r="A10" s="264"/>
      <c r="B10" s="695"/>
      <c r="C10" s="248" t="s">
        <v>339</v>
      </c>
      <c r="D10" s="248">
        <v>0</v>
      </c>
      <c r="E10" s="440">
        <v>220</v>
      </c>
      <c r="F10" s="248">
        <v>0</v>
      </c>
      <c r="G10" s="440">
        <v>220</v>
      </c>
      <c r="H10" s="248">
        <v>0</v>
      </c>
      <c r="I10" s="440">
        <v>220</v>
      </c>
      <c r="J10" s="248">
        <v>0</v>
      </c>
      <c r="K10" s="440">
        <v>220</v>
      </c>
      <c r="L10" s="248">
        <v>0</v>
      </c>
      <c r="M10" s="440">
        <v>220</v>
      </c>
      <c r="N10" s="266">
        <f t="shared" si="0"/>
        <v>0</v>
      </c>
    </row>
    <row r="11" spans="2:14" ht="15">
      <c r="B11" s="695"/>
      <c r="C11" s="247" t="s">
        <v>477</v>
      </c>
      <c r="D11" s="247">
        <v>808743.1300000001</v>
      </c>
      <c r="E11" s="437">
        <v>220</v>
      </c>
      <c r="F11" s="247">
        <v>25400.62</v>
      </c>
      <c r="G11" s="437">
        <v>220</v>
      </c>
      <c r="H11" s="247">
        <v>69966.75</v>
      </c>
      <c r="I11" s="437">
        <v>220</v>
      </c>
      <c r="J11" s="247">
        <v>313246.38</v>
      </c>
      <c r="K11" s="437">
        <v>220</v>
      </c>
      <c r="L11" s="247">
        <v>0</v>
      </c>
      <c r="M11" s="437">
        <v>220</v>
      </c>
      <c r="N11" s="247">
        <f t="shared" si="0"/>
        <v>1217356.8800000001</v>
      </c>
    </row>
    <row r="12" spans="2:14" ht="15">
      <c r="B12" s="695"/>
      <c r="C12" s="248" t="s">
        <v>340</v>
      </c>
      <c r="D12" s="248">
        <v>500</v>
      </c>
      <c r="E12" s="440">
        <v>220</v>
      </c>
      <c r="F12" s="248">
        <v>0</v>
      </c>
      <c r="G12" s="440">
        <v>220</v>
      </c>
      <c r="H12" s="248">
        <v>0</v>
      </c>
      <c r="I12" s="440">
        <v>220</v>
      </c>
      <c r="J12" s="248">
        <v>0</v>
      </c>
      <c r="K12" s="440">
        <v>220</v>
      </c>
      <c r="L12" s="248">
        <v>0</v>
      </c>
      <c r="M12" s="440">
        <v>220</v>
      </c>
      <c r="N12" s="266">
        <f t="shared" si="0"/>
        <v>500</v>
      </c>
    </row>
    <row r="13" spans="2:14" ht="15">
      <c r="B13" s="695"/>
      <c r="C13" s="248" t="s">
        <v>341</v>
      </c>
      <c r="D13" s="248">
        <v>650537.54</v>
      </c>
      <c r="E13" s="440">
        <v>220</v>
      </c>
      <c r="F13" s="248">
        <v>215</v>
      </c>
      <c r="G13" s="440">
        <v>220</v>
      </c>
      <c r="H13" s="248">
        <v>0</v>
      </c>
      <c r="I13" s="440">
        <v>220</v>
      </c>
      <c r="J13" s="248">
        <v>187414.09</v>
      </c>
      <c r="K13" s="440">
        <v>220</v>
      </c>
      <c r="L13" s="248">
        <v>0</v>
      </c>
      <c r="M13" s="440">
        <v>220</v>
      </c>
      <c r="N13" s="266">
        <f t="shared" si="0"/>
        <v>838166.63</v>
      </c>
    </row>
    <row r="14" spans="1:14" ht="22.5">
      <c r="A14" s="376"/>
      <c r="B14" s="695"/>
      <c r="C14" s="248" t="s">
        <v>342</v>
      </c>
      <c r="D14" s="248">
        <v>140594.59</v>
      </c>
      <c r="E14" s="440">
        <v>220</v>
      </c>
      <c r="F14" s="248">
        <v>25185.62</v>
      </c>
      <c r="G14" s="440">
        <v>220</v>
      </c>
      <c r="H14" s="248">
        <v>69966.75</v>
      </c>
      <c r="I14" s="440">
        <v>220</v>
      </c>
      <c r="J14" s="248">
        <v>125832.29</v>
      </c>
      <c r="K14" s="440">
        <v>220</v>
      </c>
      <c r="L14" s="248">
        <v>0</v>
      </c>
      <c r="M14" s="440">
        <v>220</v>
      </c>
      <c r="N14" s="266">
        <f t="shared" si="0"/>
        <v>361579.25</v>
      </c>
    </row>
    <row r="15" spans="2:14" ht="15">
      <c r="B15" s="695"/>
      <c r="C15" s="248" t="s">
        <v>343</v>
      </c>
      <c r="D15" s="248">
        <v>0</v>
      </c>
      <c r="E15" s="440">
        <v>220</v>
      </c>
      <c r="F15" s="248">
        <v>0</v>
      </c>
      <c r="G15" s="440">
        <v>220</v>
      </c>
      <c r="H15" s="248">
        <v>0</v>
      </c>
      <c r="I15" s="440">
        <v>220</v>
      </c>
      <c r="J15" s="248">
        <v>0</v>
      </c>
      <c r="K15" s="440">
        <v>220</v>
      </c>
      <c r="L15" s="248">
        <v>0</v>
      </c>
      <c r="M15" s="440">
        <v>220</v>
      </c>
      <c r="N15" s="266">
        <f t="shared" si="0"/>
        <v>0</v>
      </c>
    </row>
    <row r="16" spans="2:14" ht="15">
      <c r="B16" s="695"/>
      <c r="C16" s="248" t="s">
        <v>428</v>
      </c>
      <c r="D16" s="248">
        <v>14911</v>
      </c>
      <c r="E16" s="440">
        <v>220</v>
      </c>
      <c r="F16" s="248">
        <v>0</v>
      </c>
      <c r="G16" s="440">
        <v>220</v>
      </c>
      <c r="H16" s="248">
        <v>0</v>
      </c>
      <c r="I16" s="440">
        <v>220</v>
      </c>
      <c r="J16" s="248">
        <v>0</v>
      </c>
      <c r="K16" s="440">
        <v>220</v>
      </c>
      <c r="L16" s="248">
        <v>0</v>
      </c>
      <c r="M16" s="440">
        <v>220</v>
      </c>
      <c r="N16" s="266">
        <f t="shared" si="0"/>
        <v>14911</v>
      </c>
    </row>
    <row r="17" spans="2:14" ht="15">
      <c r="B17" s="695"/>
      <c r="C17" s="248" t="s">
        <v>344</v>
      </c>
      <c r="D17" s="248">
        <v>2200</v>
      </c>
      <c r="E17" s="440">
        <v>220</v>
      </c>
      <c r="F17" s="248">
        <v>0</v>
      </c>
      <c r="G17" s="440">
        <v>220</v>
      </c>
      <c r="H17" s="248">
        <v>0</v>
      </c>
      <c r="I17" s="440">
        <v>220</v>
      </c>
      <c r="J17" s="248">
        <v>0</v>
      </c>
      <c r="K17" s="440">
        <v>220</v>
      </c>
      <c r="L17" s="248">
        <v>0</v>
      </c>
      <c r="M17" s="440">
        <v>220</v>
      </c>
      <c r="N17" s="266">
        <f t="shared" si="0"/>
        <v>2200</v>
      </c>
    </row>
    <row r="18" spans="2:14" ht="15">
      <c r="B18" s="695"/>
      <c r="C18" s="247" t="s">
        <v>478</v>
      </c>
      <c r="D18" s="247">
        <v>3998982.6899999995</v>
      </c>
      <c r="E18" s="437">
        <v>220</v>
      </c>
      <c r="F18" s="247">
        <v>1777871.92</v>
      </c>
      <c r="G18" s="437">
        <v>220</v>
      </c>
      <c r="H18" s="247">
        <v>177000</v>
      </c>
      <c r="I18" s="437">
        <v>220</v>
      </c>
      <c r="J18" s="247">
        <v>155796</v>
      </c>
      <c r="K18" s="437">
        <v>220</v>
      </c>
      <c r="L18" s="247">
        <v>638614</v>
      </c>
      <c r="M18" s="437">
        <v>220</v>
      </c>
      <c r="N18" s="247">
        <f t="shared" si="0"/>
        <v>6748264.609999999</v>
      </c>
    </row>
    <row r="19" spans="2:14" ht="28.5">
      <c r="B19" s="695"/>
      <c r="C19" s="248" t="s">
        <v>345</v>
      </c>
      <c r="D19" s="248">
        <v>145706.62</v>
      </c>
      <c r="E19" s="440">
        <v>220</v>
      </c>
      <c r="F19" s="248">
        <v>816372.5599999999</v>
      </c>
      <c r="G19" s="440">
        <v>220</v>
      </c>
      <c r="H19" s="248">
        <v>0</v>
      </c>
      <c r="I19" s="440">
        <v>220</v>
      </c>
      <c r="J19" s="248">
        <v>21626</v>
      </c>
      <c r="K19" s="440">
        <v>220</v>
      </c>
      <c r="L19" s="248">
        <v>0</v>
      </c>
      <c r="M19" s="440">
        <v>220</v>
      </c>
      <c r="N19" s="266">
        <f t="shared" si="0"/>
        <v>983705.1799999999</v>
      </c>
    </row>
    <row r="20" spans="2:14" ht="15">
      <c r="B20" s="695"/>
      <c r="C20" s="248" t="s">
        <v>346</v>
      </c>
      <c r="D20" s="248">
        <v>3364816.34</v>
      </c>
      <c r="E20" s="440">
        <v>220</v>
      </c>
      <c r="F20" s="248">
        <v>476213.28</v>
      </c>
      <c r="G20" s="440">
        <v>220</v>
      </c>
      <c r="H20" s="248">
        <v>2000</v>
      </c>
      <c r="I20" s="440">
        <v>220</v>
      </c>
      <c r="J20" s="248">
        <v>134170</v>
      </c>
      <c r="K20" s="440">
        <v>220</v>
      </c>
      <c r="L20" s="248">
        <v>632814</v>
      </c>
      <c r="M20" s="440">
        <v>220</v>
      </c>
      <c r="N20" s="266">
        <f t="shared" si="0"/>
        <v>4610013.62</v>
      </c>
    </row>
    <row r="21" spans="2:14" ht="15">
      <c r="B21" s="695"/>
      <c r="C21" s="248" t="s">
        <v>347</v>
      </c>
      <c r="D21" s="248">
        <v>16375</v>
      </c>
      <c r="E21" s="440">
        <v>220</v>
      </c>
      <c r="F21" s="248">
        <v>0</v>
      </c>
      <c r="G21" s="440">
        <v>220</v>
      </c>
      <c r="H21" s="248">
        <v>110000</v>
      </c>
      <c r="I21" s="440">
        <v>220</v>
      </c>
      <c r="J21" s="248">
        <v>0</v>
      </c>
      <c r="K21" s="440">
        <v>220</v>
      </c>
      <c r="L21" s="248">
        <v>0</v>
      </c>
      <c r="M21" s="440">
        <v>220</v>
      </c>
      <c r="N21" s="266">
        <f t="shared" si="0"/>
        <v>126375</v>
      </c>
    </row>
    <row r="22" spans="2:14" ht="15">
      <c r="B22" s="695"/>
      <c r="C22" s="248" t="s">
        <v>348</v>
      </c>
      <c r="D22" s="248">
        <v>10450</v>
      </c>
      <c r="E22" s="440">
        <v>220</v>
      </c>
      <c r="F22" s="248">
        <v>10000</v>
      </c>
      <c r="G22" s="440">
        <v>220</v>
      </c>
      <c r="H22" s="248">
        <v>0</v>
      </c>
      <c r="I22" s="440">
        <v>220</v>
      </c>
      <c r="J22" s="248">
        <v>0</v>
      </c>
      <c r="K22" s="440">
        <v>220</v>
      </c>
      <c r="L22" s="248">
        <v>0</v>
      </c>
      <c r="M22" s="440">
        <v>220</v>
      </c>
      <c r="N22" s="266">
        <f t="shared" si="0"/>
        <v>20450</v>
      </c>
    </row>
    <row r="23" spans="2:14" ht="15">
      <c r="B23" s="695"/>
      <c r="C23" s="248" t="s">
        <v>427</v>
      </c>
      <c r="D23" s="248">
        <v>15497.58</v>
      </c>
      <c r="E23" s="440">
        <v>220</v>
      </c>
      <c r="F23" s="248">
        <v>26139.71</v>
      </c>
      <c r="G23" s="440">
        <v>220</v>
      </c>
      <c r="H23" s="248">
        <v>0</v>
      </c>
      <c r="I23" s="440">
        <v>220</v>
      </c>
      <c r="J23" s="248">
        <v>0</v>
      </c>
      <c r="K23" s="440">
        <v>220</v>
      </c>
      <c r="L23" s="248">
        <v>0</v>
      </c>
      <c r="M23" s="440">
        <v>220</v>
      </c>
      <c r="N23" s="266">
        <f t="shared" si="0"/>
        <v>41637.29</v>
      </c>
    </row>
    <row r="24" spans="2:14" ht="15">
      <c r="B24" s="695"/>
      <c r="C24" s="248" t="s">
        <v>349</v>
      </c>
      <c r="D24" s="248">
        <v>446137.15</v>
      </c>
      <c r="E24" s="440">
        <v>220</v>
      </c>
      <c r="F24" s="248">
        <v>449146.37</v>
      </c>
      <c r="G24" s="440">
        <v>220</v>
      </c>
      <c r="H24" s="248">
        <v>65000</v>
      </c>
      <c r="I24" s="440">
        <v>220</v>
      </c>
      <c r="J24" s="248">
        <v>0</v>
      </c>
      <c r="K24" s="440">
        <v>220</v>
      </c>
      <c r="L24" s="248">
        <v>5800</v>
      </c>
      <c r="M24" s="440">
        <v>220</v>
      </c>
      <c r="N24" s="266">
        <f t="shared" si="0"/>
        <v>966083.52</v>
      </c>
    </row>
    <row r="25" spans="2:14" ht="28.5">
      <c r="B25" s="695"/>
      <c r="C25" s="247" t="s">
        <v>474</v>
      </c>
      <c r="D25" s="247">
        <v>8002.6</v>
      </c>
      <c r="E25" s="437">
        <v>220</v>
      </c>
      <c r="F25" s="247">
        <v>0</v>
      </c>
      <c r="G25" s="437">
        <v>220</v>
      </c>
      <c r="H25" s="247">
        <v>0</v>
      </c>
      <c r="I25" s="437">
        <v>220</v>
      </c>
      <c r="J25" s="247">
        <v>0</v>
      </c>
      <c r="K25" s="437">
        <v>220</v>
      </c>
      <c r="L25" s="247">
        <v>0</v>
      </c>
      <c r="M25" s="437">
        <v>220</v>
      </c>
      <c r="N25" s="247">
        <f t="shared" si="0"/>
        <v>8002.6</v>
      </c>
    </row>
    <row r="26" spans="2:14" ht="15">
      <c r="B26" s="695"/>
      <c r="C26" s="248" t="s">
        <v>350</v>
      </c>
      <c r="D26" s="248">
        <v>0</v>
      </c>
      <c r="E26" s="440">
        <v>220</v>
      </c>
      <c r="F26" s="248">
        <v>0</v>
      </c>
      <c r="G26" s="440">
        <v>220</v>
      </c>
      <c r="H26" s="248">
        <v>0</v>
      </c>
      <c r="I26" s="440">
        <v>220</v>
      </c>
      <c r="J26" s="248">
        <v>0</v>
      </c>
      <c r="K26" s="440">
        <v>220</v>
      </c>
      <c r="L26" s="248">
        <v>0</v>
      </c>
      <c r="M26" s="440">
        <v>220</v>
      </c>
      <c r="N26" s="266">
        <f t="shared" si="0"/>
        <v>0</v>
      </c>
    </row>
    <row r="27" spans="2:14" ht="15">
      <c r="B27" s="695"/>
      <c r="C27" s="248" t="s">
        <v>351</v>
      </c>
      <c r="D27" s="248">
        <v>0</v>
      </c>
      <c r="E27" s="440">
        <v>220</v>
      </c>
      <c r="F27" s="248">
        <v>0</v>
      </c>
      <c r="G27" s="440">
        <v>220</v>
      </c>
      <c r="H27" s="248">
        <v>0</v>
      </c>
      <c r="I27" s="440">
        <v>220</v>
      </c>
      <c r="J27" s="248">
        <v>0</v>
      </c>
      <c r="K27" s="440">
        <v>220</v>
      </c>
      <c r="L27" s="248">
        <v>0</v>
      </c>
      <c r="M27" s="440">
        <v>220</v>
      </c>
      <c r="N27" s="266">
        <f t="shared" si="0"/>
        <v>0</v>
      </c>
    </row>
    <row r="28" spans="2:14" ht="28.5">
      <c r="B28" s="695"/>
      <c r="C28" s="248" t="s">
        <v>352</v>
      </c>
      <c r="D28" s="248">
        <v>0</v>
      </c>
      <c r="E28" s="440">
        <v>220</v>
      </c>
      <c r="F28" s="248">
        <v>0</v>
      </c>
      <c r="G28" s="440">
        <v>220</v>
      </c>
      <c r="H28" s="248">
        <v>0</v>
      </c>
      <c r="I28" s="440">
        <v>220</v>
      </c>
      <c r="J28" s="248">
        <v>0</v>
      </c>
      <c r="K28" s="440">
        <v>220</v>
      </c>
      <c r="L28" s="248">
        <v>0</v>
      </c>
      <c r="M28" s="440">
        <v>220</v>
      </c>
      <c r="N28" s="266">
        <f t="shared" si="0"/>
        <v>0</v>
      </c>
    </row>
    <row r="29" spans="2:14" ht="15">
      <c r="B29" s="695"/>
      <c r="C29" s="248" t="s">
        <v>353</v>
      </c>
      <c r="D29" s="248">
        <v>0</v>
      </c>
      <c r="E29" s="440">
        <v>220</v>
      </c>
      <c r="F29" s="248">
        <v>0</v>
      </c>
      <c r="G29" s="440">
        <v>220</v>
      </c>
      <c r="H29" s="248">
        <v>0</v>
      </c>
      <c r="I29" s="440">
        <v>220</v>
      </c>
      <c r="J29" s="248">
        <v>0</v>
      </c>
      <c r="K29" s="440">
        <v>220</v>
      </c>
      <c r="L29" s="248">
        <v>0</v>
      </c>
      <c r="M29" s="440">
        <v>220</v>
      </c>
      <c r="N29" s="266">
        <f t="shared" si="0"/>
        <v>0</v>
      </c>
    </row>
    <row r="30" spans="2:14" ht="15">
      <c r="B30" s="695"/>
      <c r="C30" s="248" t="s">
        <v>427</v>
      </c>
      <c r="D30" s="248">
        <v>8002.6</v>
      </c>
      <c r="E30" s="440">
        <v>220</v>
      </c>
      <c r="F30" s="248">
        <v>0</v>
      </c>
      <c r="G30" s="440">
        <v>220</v>
      </c>
      <c r="H30" s="248">
        <v>0</v>
      </c>
      <c r="I30" s="440">
        <v>220</v>
      </c>
      <c r="J30" s="248">
        <v>0</v>
      </c>
      <c r="K30" s="440">
        <v>220</v>
      </c>
      <c r="L30" s="248">
        <v>0</v>
      </c>
      <c r="M30" s="440">
        <v>220</v>
      </c>
      <c r="N30" s="266">
        <f t="shared" si="0"/>
        <v>8002.6</v>
      </c>
    </row>
    <row r="31" spans="2:14" ht="15">
      <c r="B31" s="695"/>
      <c r="C31" s="248" t="s">
        <v>354</v>
      </c>
      <c r="D31" s="248">
        <v>0</v>
      </c>
      <c r="E31" s="440">
        <v>220</v>
      </c>
      <c r="F31" s="248">
        <v>0</v>
      </c>
      <c r="G31" s="440">
        <v>220</v>
      </c>
      <c r="H31" s="248">
        <v>0</v>
      </c>
      <c r="I31" s="440">
        <v>220</v>
      </c>
      <c r="J31" s="248">
        <v>0</v>
      </c>
      <c r="K31" s="440">
        <v>220</v>
      </c>
      <c r="L31" s="248">
        <v>0</v>
      </c>
      <c r="M31" s="440">
        <v>220</v>
      </c>
      <c r="N31" s="266">
        <f t="shared" si="0"/>
        <v>0</v>
      </c>
    </row>
    <row r="32" spans="2:14" ht="28.5">
      <c r="B32" s="695"/>
      <c r="C32" s="247" t="s">
        <v>475</v>
      </c>
      <c r="D32" s="247">
        <v>10000</v>
      </c>
      <c r="E32" s="437">
        <v>220</v>
      </c>
      <c r="F32" s="247">
        <v>0</v>
      </c>
      <c r="G32" s="437">
        <v>220</v>
      </c>
      <c r="H32" s="247">
        <v>0</v>
      </c>
      <c r="I32" s="437">
        <v>220</v>
      </c>
      <c r="J32" s="247">
        <v>0</v>
      </c>
      <c r="K32" s="437">
        <v>220</v>
      </c>
      <c r="L32" s="247">
        <v>0</v>
      </c>
      <c r="M32" s="437">
        <v>220</v>
      </c>
      <c r="N32" s="247">
        <f t="shared" si="0"/>
        <v>10000</v>
      </c>
    </row>
    <row r="33" spans="2:14" ht="15">
      <c r="B33" s="695"/>
      <c r="C33" s="248" t="s">
        <v>355</v>
      </c>
      <c r="D33" s="248">
        <v>0</v>
      </c>
      <c r="E33" s="440">
        <v>220</v>
      </c>
      <c r="F33" s="248">
        <v>0</v>
      </c>
      <c r="G33" s="440">
        <v>220</v>
      </c>
      <c r="H33" s="248">
        <v>0</v>
      </c>
      <c r="I33" s="440">
        <v>220</v>
      </c>
      <c r="J33" s="248">
        <v>0</v>
      </c>
      <c r="K33" s="440">
        <v>220</v>
      </c>
      <c r="L33" s="248">
        <v>0</v>
      </c>
      <c r="M33" s="440">
        <v>220</v>
      </c>
      <c r="N33" s="266">
        <f t="shared" si="0"/>
        <v>0</v>
      </c>
    </row>
    <row r="34" spans="2:14" ht="15">
      <c r="B34" s="695"/>
      <c r="C34" s="248" t="s">
        <v>356</v>
      </c>
      <c r="D34" s="248">
        <v>10000</v>
      </c>
      <c r="E34" s="440">
        <v>220</v>
      </c>
      <c r="F34" s="248">
        <v>0</v>
      </c>
      <c r="G34" s="440">
        <v>220</v>
      </c>
      <c r="H34" s="248">
        <v>0</v>
      </c>
      <c r="I34" s="440">
        <v>220</v>
      </c>
      <c r="J34" s="248">
        <v>0</v>
      </c>
      <c r="K34" s="440">
        <v>220</v>
      </c>
      <c r="L34" s="248">
        <v>0</v>
      </c>
      <c r="M34" s="440">
        <v>220</v>
      </c>
      <c r="N34" s="266">
        <f t="shared" si="0"/>
        <v>10000</v>
      </c>
    </row>
    <row r="35" spans="2:14" ht="15">
      <c r="B35" s="695"/>
      <c r="C35" s="248" t="s">
        <v>427</v>
      </c>
      <c r="D35" s="248">
        <v>0</v>
      </c>
      <c r="E35" s="440">
        <v>220</v>
      </c>
      <c r="F35" s="248">
        <v>0</v>
      </c>
      <c r="G35" s="440">
        <v>220</v>
      </c>
      <c r="H35" s="248">
        <v>0</v>
      </c>
      <c r="I35" s="440">
        <v>220</v>
      </c>
      <c r="J35" s="248">
        <v>0</v>
      </c>
      <c r="K35" s="440">
        <v>220</v>
      </c>
      <c r="L35" s="248">
        <v>0</v>
      </c>
      <c r="M35" s="440">
        <v>220</v>
      </c>
      <c r="N35" s="266">
        <f t="shared" si="0"/>
        <v>0</v>
      </c>
    </row>
    <row r="36" spans="2:14" ht="15">
      <c r="B36" s="695"/>
      <c r="C36" s="248" t="s">
        <v>339</v>
      </c>
      <c r="D36" s="248">
        <v>0</v>
      </c>
      <c r="E36" s="440">
        <v>220</v>
      </c>
      <c r="F36" s="248">
        <v>0</v>
      </c>
      <c r="G36" s="440">
        <v>220</v>
      </c>
      <c r="H36" s="248">
        <v>0</v>
      </c>
      <c r="I36" s="440">
        <v>220</v>
      </c>
      <c r="J36" s="248">
        <v>0</v>
      </c>
      <c r="K36" s="440">
        <v>220</v>
      </c>
      <c r="L36" s="248">
        <v>0</v>
      </c>
      <c r="M36" s="440">
        <v>220</v>
      </c>
      <c r="N36" s="266">
        <f t="shared" si="0"/>
        <v>0</v>
      </c>
    </row>
    <row r="37" spans="2:14" ht="15">
      <c r="B37" s="695"/>
      <c r="C37" s="269" t="s">
        <v>479</v>
      </c>
      <c r="D37" s="247">
        <v>1804688.55</v>
      </c>
      <c r="E37" s="437">
        <v>220</v>
      </c>
      <c r="F37" s="247">
        <v>0</v>
      </c>
      <c r="G37" s="437">
        <v>220</v>
      </c>
      <c r="H37" s="247">
        <v>0</v>
      </c>
      <c r="I37" s="437">
        <v>220</v>
      </c>
      <c r="J37" s="247">
        <v>0</v>
      </c>
      <c r="K37" s="437">
        <v>220</v>
      </c>
      <c r="L37" s="247">
        <v>0</v>
      </c>
      <c r="M37" s="437">
        <v>220</v>
      </c>
      <c r="N37" s="247">
        <f t="shared" si="0"/>
        <v>1804688.55</v>
      </c>
    </row>
    <row r="38" spans="2:14" ht="15">
      <c r="B38" s="695"/>
      <c r="C38" s="248" t="s">
        <v>357</v>
      </c>
      <c r="D38" s="248">
        <v>1499026</v>
      </c>
      <c r="E38" s="440">
        <v>220</v>
      </c>
      <c r="F38" s="248">
        <v>0</v>
      </c>
      <c r="G38" s="440">
        <v>220</v>
      </c>
      <c r="H38" s="248">
        <v>0</v>
      </c>
      <c r="I38" s="440">
        <v>220</v>
      </c>
      <c r="J38" s="248">
        <v>0</v>
      </c>
      <c r="K38" s="440">
        <v>220</v>
      </c>
      <c r="L38" s="248">
        <v>0</v>
      </c>
      <c r="M38" s="440">
        <v>220</v>
      </c>
      <c r="N38" s="266">
        <f t="shared" si="0"/>
        <v>1499026</v>
      </c>
    </row>
    <row r="39" spans="2:14" ht="15">
      <c r="B39" s="695"/>
      <c r="C39" s="248" t="s">
        <v>358</v>
      </c>
      <c r="D39" s="248">
        <v>304792.55</v>
      </c>
      <c r="E39" s="440">
        <v>220</v>
      </c>
      <c r="F39" s="248">
        <v>0</v>
      </c>
      <c r="G39" s="440">
        <v>220</v>
      </c>
      <c r="H39" s="248">
        <v>0</v>
      </c>
      <c r="I39" s="440">
        <v>220</v>
      </c>
      <c r="J39" s="248">
        <v>0</v>
      </c>
      <c r="K39" s="440">
        <v>220</v>
      </c>
      <c r="L39" s="248">
        <v>0</v>
      </c>
      <c r="M39" s="440">
        <v>220</v>
      </c>
      <c r="N39" s="266">
        <f t="shared" si="0"/>
        <v>304792.55</v>
      </c>
    </row>
    <row r="40" spans="2:14" ht="15">
      <c r="B40" s="695"/>
      <c r="C40" s="248" t="s">
        <v>427</v>
      </c>
      <c r="D40" s="248">
        <v>0</v>
      </c>
      <c r="E40" s="440">
        <v>220</v>
      </c>
      <c r="F40" s="248">
        <v>0</v>
      </c>
      <c r="G40" s="440">
        <v>220</v>
      </c>
      <c r="H40" s="248">
        <v>0</v>
      </c>
      <c r="I40" s="440">
        <v>220</v>
      </c>
      <c r="J40" s="248">
        <v>0</v>
      </c>
      <c r="K40" s="440">
        <v>220</v>
      </c>
      <c r="L40" s="248">
        <v>0</v>
      </c>
      <c r="M40" s="440">
        <v>220</v>
      </c>
      <c r="N40" s="266">
        <f t="shared" si="0"/>
        <v>0</v>
      </c>
    </row>
    <row r="41" spans="2:14" ht="15">
      <c r="B41" s="695"/>
      <c r="C41" s="248" t="s">
        <v>339</v>
      </c>
      <c r="D41" s="248">
        <v>870</v>
      </c>
      <c r="E41" s="440">
        <v>220</v>
      </c>
      <c r="F41" s="248">
        <v>0</v>
      </c>
      <c r="G41" s="440">
        <v>220</v>
      </c>
      <c r="H41" s="248">
        <v>0</v>
      </c>
      <c r="I41" s="440">
        <v>220</v>
      </c>
      <c r="J41" s="248">
        <v>0</v>
      </c>
      <c r="K41" s="440">
        <v>220</v>
      </c>
      <c r="L41" s="248">
        <v>0</v>
      </c>
      <c r="M41" s="440">
        <v>220</v>
      </c>
      <c r="N41" s="266">
        <f t="shared" si="0"/>
        <v>870</v>
      </c>
    </row>
    <row r="42" spans="2:14" ht="15">
      <c r="B42" s="695"/>
      <c r="C42" s="269" t="s">
        <v>480</v>
      </c>
      <c r="D42" s="270">
        <v>0</v>
      </c>
      <c r="E42" s="437">
        <v>220</v>
      </c>
      <c r="F42" s="270">
        <v>0</v>
      </c>
      <c r="G42" s="437">
        <v>220</v>
      </c>
      <c r="H42" s="270">
        <v>0</v>
      </c>
      <c r="I42" s="437">
        <v>220</v>
      </c>
      <c r="J42" s="270">
        <v>0</v>
      </c>
      <c r="K42" s="437">
        <v>220</v>
      </c>
      <c r="L42" s="270">
        <v>0</v>
      </c>
      <c r="M42" s="437">
        <v>220</v>
      </c>
      <c r="N42" s="247">
        <f t="shared" si="0"/>
        <v>0</v>
      </c>
    </row>
    <row r="43" spans="2:14" ht="15">
      <c r="B43" s="695"/>
      <c r="C43" s="248" t="s">
        <v>359</v>
      </c>
      <c r="D43" s="248">
        <v>0</v>
      </c>
      <c r="E43" s="440">
        <v>220</v>
      </c>
      <c r="F43" s="248">
        <v>0</v>
      </c>
      <c r="G43" s="440">
        <v>220</v>
      </c>
      <c r="H43" s="248">
        <v>0</v>
      </c>
      <c r="I43" s="440">
        <v>220</v>
      </c>
      <c r="J43" s="248">
        <v>0</v>
      </c>
      <c r="K43" s="440">
        <v>220</v>
      </c>
      <c r="L43" s="248">
        <v>0</v>
      </c>
      <c r="M43" s="440">
        <v>220</v>
      </c>
      <c r="N43" s="266">
        <f t="shared" si="0"/>
        <v>0</v>
      </c>
    </row>
    <row r="44" spans="2:14" ht="15">
      <c r="B44" s="695"/>
      <c r="C44" s="248" t="s">
        <v>360</v>
      </c>
      <c r="D44" s="248">
        <v>0</v>
      </c>
      <c r="E44" s="440">
        <v>220</v>
      </c>
      <c r="F44" s="248">
        <v>0</v>
      </c>
      <c r="G44" s="440">
        <v>220</v>
      </c>
      <c r="H44" s="248">
        <v>0</v>
      </c>
      <c r="I44" s="440">
        <v>220</v>
      </c>
      <c r="J44" s="248">
        <v>0</v>
      </c>
      <c r="K44" s="440">
        <v>220</v>
      </c>
      <c r="L44" s="248">
        <v>0</v>
      </c>
      <c r="M44" s="440">
        <v>220</v>
      </c>
      <c r="N44" s="266">
        <f t="shared" si="0"/>
        <v>0</v>
      </c>
    </row>
    <row r="45" spans="2:14" ht="15">
      <c r="B45" s="695"/>
      <c r="C45" s="248" t="s">
        <v>427</v>
      </c>
      <c r="D45" s="248">
        <v>0</v>
      </c>
      <c r="E45" s="440">
        <v>220</v>
      </c>
      <c r="F45" s="248">
        <v>0</v>
      </c>
      <c r="G45" s="440">
        <v>220</v>
      </c>
      <c r="H45" s="248">
        <v>0</v>
      </c>
      <c r="I45" s="440">
        <v>220</v>
      </c>
      <c r="J45" s="248">
        <v>0</v>
      </c>
      <c r="K45" s="440">
        <v>220</v>
      </c>
      <c r="L45" s="248">
        <v>0</v>
      </c>
      <c r="M45" s="440">
        <v>220</v>
      </c>
      <c r="N45" s="266">
        <f t="shared" si="0"/>
        <v>0</v>
      </c>
    </row>
    <row r="46" spans="2:14" ht="15">
      <c r="B46" s="695"/>
      <c r="C46" s="248" t="s">
        <v>339</v>
      </c>
      <c r="D46" s="248">
        <v>0</v>
      </c>
      <c r="E46" s="440">
        <v>220</v>
      </c>
      <c r="F46" s="248">
        <v>0</v>
      </c>
      <c r="G46" s="440">
        <v>220</v>
      </c>
      <c r="H46" s="248">
        <v>0</v>
      </c>
      <c r="I46" s="440">
        <v>220</v>
      </c>
      <c r="J46" s="248">
        <v>0</v>
      </c>
      <c r="K46" s="440">
        <v>220</v>
      </c>
      <c r="L46" s="248">
        <v>0</v>
      </c>
      <c r="M46" s="440">
        <v>220</v>
      </c>
      <c r="N46" s="266">
        <f t="shared" si="0"/>
        <v>0</v>
      </c>
    </row>
    <row r="47" spans="2:14" ht="15">
      <c r="B47" s="695"/>
      <c r="C47" s="247" t="s">
        <v>481</v>
      </c>
      <c r="D47" s="270">
        <v>17004.48</v>
      </c>
      <c r="E47" s="437">
        <v>220</v>
      </c>
      <c r="F47" s="270">
        <v>0</v>
      </c>
      <c r="G47" s="437">
        <v>220</v>
      </c>
      <c r="H47" s="270">
        <v>10000</v>
      </c>
      <c r="I47" s="437">
        <v>220</v>
      </c>
      <c r="J47" s="270">
        <v>0</v>
      </c>
      <c r="K47" s="437">
        <v>220</v>
      </c>
      <c r="L47" s="270">
        <v>0</v>
      </c>
      <c r="M47" s="437">
        <v>220</v>
      </c>
      <c r="N47" s="247">
        <f t="shared" si="0"/>
        <v>27004.48</v>
      </c>
    </row>
    <row r="48" spans="2:14" ht="15">
      <c r="B48" s="695"/>
      <c r="C48" s="248" t="s">
        <v>361</v>
      </c>
      <c r="D48" s="248">
        <v>0</v>
      </c>
      <c r="E48" s="440">
        <v>220</v>
      </c>
      <c r="F48" s="248">
        <v>0</v>
      </c>
      <c r="G48" s="440">
        <v>220</v>
      </c>
      <c r="H48" s="248">
        <v>0</v>
      </c>
      <c r="I48" s="440">
        <v>220</v>
      </c>
      <c r="J48" s="248">
        <v>0</v>
      </c>
      <c r="K48" s="440">
        <v>220</v>
      </c>
      <c r="L48" s="248">
        <v>0</v>
      </c>
      <c r="M48" s="440">
        <v>220</v>
      </c>
      <c r="N48" s="266">
        <f t="shared" si="0"/>
        <v>0</v>
      </c>
    </row>
    <row r="49" spans="2:14" ht="15">
      <c r="B49" s="695"/>
      <c r="C49" s="248" t="s">
        <v>362</v>
      </c>
      <c r="D49" s="248">
        <v>17004.48</v>
      </c>
      <c r="E49" s="440">
        <v>220</v>
      </c>
      <c r="F49" s="248">
        <v>0</v>
      </c>
      <c r="G49" s="440">
        <v>220</v>
      </c>
      <c r="H49" s="248">
        <v>0</v>
      </c>
      <c r="I49" s="440">
        <v>220</v>
      </c>
      <c r="J49" s="248">
        <v>0</v>
      </c>
      <c r="K49" s="440">
        <v>220</v>
      </c>
      <c r="L49" s="248">
        <v>0</v>
      </c>
      <c r="M49" s="440">
        <v>220</v>
      </c>
      <c r="N49" s="266">
        <f t="shared" si="0"/>
        <v>17004.48</v>
      </c>
    </row>
    <row r="50" spans="2:14" ht="15">
      <c r="B50" s="695"/>
      <c r="C50" s="248" t="s">
        <v>363</v>
      </c>
      <c r="D50" s="248">
        <v>0</v>
      </c>
      <c r="E50" s="440">
        <v>220</v>
      </c>
      <c r="F50" s="248">
        <v>0</v>
      </c>
      <c r="G50" s="440">
        <v>220</v>
      </c>
      <c r="H50" s="248">
        <v>0</v>
      </c>
      <c r="I50" s="440">
        <v>220</v>
      </c>
      <c r="J50" s="248">
        <v>0</v>
      </c>
      <c r="K50" s="440">
        <v>220</v>
      </c>
      <c r="L50" s="248">
        <v>0</v>
      </c>
      <c r="M50" s="440">
        <v>220</v>
      </c>
      <c r="N50" s="266">
        <f t="shared" si="0"/>
        <v>0</v>
      </c>
    </row>
    <row r="51" spans="2:14" ht="15">
      <c r="B51" s="695"/>
      <c r="C51" s="248" t="s">
        <v>364</v>
      </c>
      <c r="D51" s="248">
        <v>0</v>
      </c>
      <c r="E51" s="440">
        <v>220</v>
      </c>
      <c r="F51" s="248">
        <v>0</v>
      </c>
      <c r="G51" s="440">
        <v>220</v>
      </c>
      <c r="H51" s="248">
        <v>0</v>
      </c>
      <c r="I51" s="440">
        <v>220</v>
      </c>
      <c r="J51" s="248">
        <v>0</v>
      </c>
      <c r="K51" s="440">
        <v>220</v>
      </c>
      <c r="L51" s="248">
        <v>0</v>
      </c>
      <c r="M51" s="440">
        <v>220</v>
      </c>
      <c r="N51" s="266">
        <f t="shared" si="0"/>
        <v>0</v>
      </c>
    </row>
    <row r="52" spans="2:14" ht="15">
      <c r="B52" s="695"/>
      <c r="C52" s="248" t="s">
        <v>365</v>
      </c>
      <c r="D52" s="248">
        <v>0</v>
      </c>
      <c r="E52" s="440">
        <v>220</v>
      </c>
      <c r="F52" s="248">
        <v>0</v>
      </c>
      <c r="G52" s="440">
        <v>220</v>
      </c>
      <c r="H52" s="248">
        <v>0</v>
      </c>
      <c r="I52" s="440">
        <v>220</v>
      </c>
      <c r="J52" s="248">
        <v>0</v>
      </c>
      <c r="K52" s="440">
        <v>220</v>
      </c>
      <c r="L52" s="248">
        <v>0</v>
      </c>
      <c r="M52" s="440">
        <v>220</v>
      </c>
      <c r="N52" s="266">
        <f t="shared" si="0"/>
        <v>0</v>
      </c>
    </row>
    <row r="53" spans="2:14" ht="15">
      <c r="B53" s="695"/>
      <c r="C53" s="248" t="s">
        <v>366</v>
      </c>
      <c r="D53" s="248">
        <v>0</v>
      </c>
      <c r="E53" s="440">
        <v>220</v>
      </c>
      <c r="F53" s="248">
        <v>0</v>
      </c>
      <c r="G53" s="440">
        <v>220</v>
      </c>
      <c r="H53" s="248">
        <v>0</v>
      </c>
      <c r="I53" s="440">
        <v>220</v>
      </c>
      <c r="J53" s="248">
        <v>0</v>
      </c>
      <c r="K53" s="440">
        <v>220</v>
      </c>
      <c r="L53" s="248">
        <v>0</v>
      </c>
      <c r="M53" s="440">
        <v>220</v>
      </c>
      <c r="N53" s="266">
        <f t="shared" si="0"/>
        <v>0</v>
      </c>
    </row>
    <row r="54" spans="2:14" ht="15">
      <c r="B54" s="695"/>
      <c r="C54" s="248" t="s">
        <v>367</v>
      </c>
      <c r="D54" s="248">
        <v>0</v>
      </c>
      <c r="E54" s="440">
        <v>220</v>
      </c>
      <c r="F54" s="248">
        <v>0</v>
      </c>
      <c r="G54" s="440">
        <v>220</v>
      </c>
      <c r="H54" s="248">
        <v>0</v>
      </c>
      <c r="I54" s="440">
        <v>220</v>
      </c>
      <c r="J54" s="248">
        <v>0</v>
      </c>
      <c r="K54" s="440">
        <v>220</v>
      </c>
      <c r="L54" s="248">
        <v>0</v>
      </c>
      <c r="M54" s="440">
        <v>220</v>
      </c>
      <c r="N54" s="266">
        <f t="shared" si="0"/>
        <v>0</v>
      </c>
    </row>
    <row r="55" spans="2:14" ht="15">
      <c r="B55" s="695"/>
      <c r="C55" s="248" t="s">
        <v>368</v>
      </c>
      <c r="D55" s="248">
        <v>0</v>
      </c>
      <c r="E55" s="440">
        <v>220</v>
      </c>
      <c r="F55" s="248">
        <v>0</v>
      </c>
      <c r="G55" s="440">
        <v>220</v>
      </c>
      <c r="H55" s="248">
        <v>10000</v>
      </c>
      <c r="I55" s="440">
        <v>220</v>
      </c>
      <c r="J55" s="248">
        <v>0</v>
      </c>
      <c r="K55" s="440">
        <v>220</v>
      </c>
      <c r="L55" s="248">
        <v>0</v>
      </c>
      <c r="M55" s="440">
        <v>220</v>
      </c>
      <c r="N55" s="266">
        <f t="shared" si="0"/>
        <v>10000</v>
      </c>
    </row>
    <row r="56" spans="2:14" ht="15">
      <c r="B56" s="695"/>
      <c r="C56" s="247" t="s">
        <v>482</v>
      </c>
      <c r="D56" s="247">
        <v>1181467.0200000003</v>
      </c>
      <c r="E56" s="437">
        <v>220</v>
      </c>
      <c r="F56" s="247">
        <v>109451.70999999999</v>
      </c>
      <c r="G56" s="437">
        <v>220</v>
      </c>
      <c r="H56" s="247">
        <v>0</v>
      </c>
      <c r="I56" s="437">
        <v>220</v>
      </c>
      <c r="J56" s="247">
        <v>36000</v>
      </c>
      <c r="K56" s="437">
        <v>220</v>
      </c>
      <c r="L56" s="247">
        <v>0</v>
      </c>
      <c r="M56" s="437">
        <v>220</v>
      </c>
      <c r="N56" s="247">
        <f t="shared" si="0"/>
        <v>1326918.7300000002</v>
      </c>
    </row>
    <row r="57" spans="2:14" ht="15">
      <c r="B57" s="695"/>
      <c r="C57" s="248" t="s">
        <v>369</v>
      </c>
      <c r="D57" s="248">
        <v>1168571.6500000004</v>
      </c>
      <c r="E57" s="440">
        <v>220</v>
      </c>
      <c r="F57" s="248">
        <v>88122.65</v>
      </c>
      <c r="G57" s="440">
        <v>220</v>
      </c>
      <c r="H57" s="248">
        <v>0</v>
      </c>
      <c r="I57" s="440">
        <v>220</v>
      </c>
      <c r="J57" s="248">
        <v>0</v>
      </c>
      <c r="K57" s="440">
        <v>220</v>
      </c>
      <c r="L57" s="248">
        <v>0</v>
      </c>
      <c r="M57" s="440">
        <v>220</v>
      </c>
      <c r="N57" s="266">
        <f t="shared" si="0"/>
        <v>1256694.3000000003</v>
      </c>
    </row>
    <row r="58" spans="2:14" ht="15">
      <c r="B58" s="695"/>
      <c r="C58" s="248" t="s">
        <v>370</v>
      </c>
      <c r="D58" s="248">
        <v>4868.94</v>
      </c>
      <c r="E58" s="440">
        <v>220</v>
      </c>
      <c r="F58" s="248">
        <v>0</v>
      </c>
      <c r="G58" s="440">
        <v>220</v>
      </c>
      <c r="H58" s="248">
        <v>0</v>
      </c>
      <c r="I58" s="440">
        <v>220</v>
      </c>
      <c r="J58" s="248">
        <v>36000</v>
      </c>
      <c r="K58" s="440">
        <v>220</v>
      </c>
      <c r="L58" s="248">
        <v>0</v>
      </c>
      <c r="M58" s="440">
        <v>220</v>
      </c>
      <c r="N58" s="266">
        <f t="shared" si="0"/>
        <v>40868.94</v>
      </c>
    </row>
    <row r="59" spans="2:14" ht="15">
      <c r="B59" s="695"/>
      <c r="C59" s="248" t="s">
        <v>371</v>
      </c>
      <c r="D59" s="248">
        <v>1220.98</v>
      </c>
      <c r="E59" s="440">
        <v>220</v>
      </c>
      <c r="F59" s="248">
        <v>21329.06</v>
      </c>
      <c r="G59" s="440">
        <v>220</v>
      </c>
      <c r="H59" s="248">
        <v>0</v>
      </c>
      <c r="I59" s="440">
        <v>220</v>
      </c>
      <c r="J59" s="248">
        <v>0</v>
      </c>
      <c r="K59" s="440">
        <v>220</v>
      </c>
      <c r="L59" s="248">
        <v>0</v>
      </c>
      <c r="M59" s="440">
        <v>220</v>
      </c>
      <c r="N59" s="266">
        <f t="shared" si="0"/>
        <v>22550.04</v>
      </c>
    </row>
    <row r="60" spans="2:14" ht="15">
      <c r="B60" s="695"/>
      <c r="C60" s="248" t="s">
        <v>473</v>
      </c>
      <c r="D60" s="248">
        <v>6805.45</v>
      </c>
      <c r="E60" s="440">
        <v>220</v>
      </c>
      <c r="F60" s="248">
        <v>0</v>
      </c>
      <c r="G60" s="440">
        <v>220</v>
      </c>
      <c r="H60" s="248">
        <v>0</v>
      </c>
      <c r="I60" s="440">
        <v>220</v>
      </c>
      <c r="J60" s="248">
        <v>0</v>
      </c>
      <c r="K60" s="440">
        <v>220</v>
      </c>
      <c r="L60" s="248">
        <v>0</v>
      </c>
      <c r="M60" s="440">
        <v>220</v>
      </c>
      <c r="N60" s="266">
        <f t="shared" si="0"/>
        <v>6805.45</v>
      </c>
    </row>
    <row r="61" spans="2:14" ht="15.75">
      <c r="B61" s="696"/>
      <c r="C61" s="195" t="s">
        <v>5</v>
      </c>
      <c r="D61" s="308">
        <f>+D6+D11+D18+D25+D32+D37+D42+D47+D56</f>
        <v>7828888.47</v>
      </c>
      <c r="E61" s="195">
        <v>220</v>
      </c>
      <c r="F61" s="308">
        <f>+F6+F11+F18+F25+F32+F37+F42+F47+F56</f>
        <v>1912754.25</v>
      </c>
      <c r="G61" s="195">
        <v>220</v>
      </c>
      <c r="H61" s="308">
        <f>+H6+H11+H18+H25+H32+H37+H42+H47+H56</f>
        <v>256966.75</v>
      </c>
      <c r="I61" s="195">
        <v>220</v>
      </c>
      <c r="J61" s="308">
        <f>+J6+J11+J18+J25+J32+J37+J42+J47+J56</f>
        <v>505042.38</v>
      </c>
      <c r="K61" s="195">
        <v>220</v>
      </c>
      <c r="L61" s="308">
        <f>+L6+L11+L18+L25+L32+L37+L42+L47+L56</f>
        <v>638614</v>
      </c>
      <c r="M61" s="195">
        <v>220</v>
      </c>
      <c r="N61" s="308">
        <f>SUM(D61:L61)</f>
        <v>11143145.85</v>
      </c>
    </row>
    <row r="62" ht="15">
      <c r="C62" s="207" t="s">
        <v>375</v>
      </c>
    </row>
  </sheetData>
  <sheetProtection/>
  <mergeCells count="3">
    <mergeCell ref="B5:C5"/>
    <mergeCell ref="B6:B61"/>
    <mergeCell ref="B3:N3"/>
  </mergeCells>
  <printOptions horizontalCentered="1" verticalCentered="1"/>
  <pageMargins left="0" right="0" top="0" bottom="0" header="0" footer="0"/>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CB393"/>
  <sheetViews>
    <sheetView zoomScale="70" zoomScaleNormal="70" zoomScalePageLayoutView="0" workbookViewId="0" topLeftCell="A281">
      <selection activeCell="E325" sqref="E325"/>
    </sheetView>
  </sheetViews>
  <sheetFormatPr defaultColWidth="9.140625" defaultRowHeight="12.75"/>
  <cols>
    <col min="1" max="1" width="14.421875" style="88" customWidth="1"/>
    <col min="2" max="2" width="20.421875" style="88" customWidth="1"/>
    <col min="3" max="22" width="13.57421875" style="88" customWidth="1"/>
    <col min="23" max="26" width="12.7109375" style="88" customWidth="1"/>
    <col min="27" max="30" width="11.7109375" style="88" customWidth="1"/>
    <col min="31" max="32" width="12.57421875" style="88" customWidth="1"/>
    <col min="33" max="42" width="13.57421875" style="88" customWidth="1"/>
    <col min="43" max="44" width="13.00390625" style="88" customWidth="1"/>
    <col min="45" max="50" width="12.7109375" style="88" customWidth="1"/>
    <col min="51" max="56" width="11.7109375" style="88" customWidth="1"/>
    <col min="57" max="68" width="13.57421875" style="88" customWidth="1"/>
    <col min="69" max="74" width="12.8515625" style="88" customWidth="1"/>
    <col min="75" max="80" width="11.8515625" style="88" customWidth="1"/>
    <col min="81" max="16384" width="9.140625" style="88" customWidth="1"/>
  </cols>
  <sheetData>
    <row r="1" ht="13.5">
      <c r="A1" s="87" t="s">
        <v>193</v>
      </c>
    </row>
    <row r="4" spans="1:8" ht="18" customHeight="1" thickBot="1">
      <c r="A4" s="505" t="s">
        <v>0</v>
      </c>
      <c r="B4" s="506"/>
      <c r="C4" s="506"/>
      <c r="D4" s="506"/>
      <c r="E4" s="506"/>
      <c r="F4" s="506"/>
      <c r="G4" s="506"/>
      <c r="H4" s="506"/>
    </row>
    <row r="5" spans="1:8" ht="27" customHeight="1" thickBot="1">
      <c r="A5" s="499" t="s">
        <v>1</v>
      </c>
      <c r="B5" s="500"/>
      <c r="C5" s="517" t="s">
        <v>2</v>
      </c>
      <c r="D5" s="492"/>
      <c r="E5" s="492"/>
      <c r="F5" s="492"/>
      <c r="G5" s="492"/>
      <c r="H5" s="495"/>
    </row>
    <row r="6" spans="1:8" ht="15.75" customHeight="1">
      <c r="A6" s="497"/>
      <c r="B6" s="501"/>
      <c r="C6" s="504" t="s">
        <v>3</v>
      </c>
      <c r="D6" s="488"/>
      <c r="E6" s="487" t="s">
        <v>4</v>
      </c>
      <c r="F6" s="488"/>
      <c r="G6" s="509" t="s">
        <v>5</v>
      </c>
      <c r="H6" s="510"/>
    </row>
    <row r="7" spans="1:8" ht="15.75" customHeight="1" thickBot="1">
      <c r="A7" s="498"/>
      <c r="B7" s="502"/>
      <c r="C7" s="90" t="s">
        <v>6</v>
      </c>
      <c r="D7" s="91" t="s">
        <v>7</v>
      </c>
      <c r="E7" s="91" t="s">
        <v>6</v>
      </c>
      <c r="F7" s="91" t="s">
        <v>7</v>
      </c>
      <c r="G7" s="91" t="s">
        <v>6</v>
      </c>
      <c r="H7" s="92" t="s">
        <v>7</v>
      </c>
    </row>
    <row r="8" spans="1:8" ht="15.75" customHeight="1" thickBot="1">
      <c r="A8" s="496" t="s">
        <v>8</v>
      </c>
      <c r="B8" s="93" t="s">
        <v>9</v>
      </c>
      <c r="C8" s="94">
        <v>76</v>
      </c>
      <c r="D8" s="95">
        <v>0.826086956521739</v>
      </c>
      <c r="E8" s="96">
        <v>16</v>
      </c>
      <c r="F8" s="95">
        <v>0.17391304347826086</v>
      </c>
      <c r="G8" s="96">
        <v>92</v>
      </c>
      <c r="H8" s="97">
        <v>1</v>
      </c>
    </row>
    <row r="9" spans="1:8" ht="15.75" customHeight="1">
      <c r="A9" s="497"/>
      <c r="B9" s="98" t="s">
        <v>10</v>
      </c>
      <c r="C9" s="99">
        <v>70</v>
      </c>
      <c r="D9" s="100">
        <v>0.823529411764706</v>
      </c>
      <c r="E9" s="101">
        <v>15</v>
      </c>
      <c r="F9" s="100">
        <v>0.17647058823529413</v>
      </c>
      <c r="G9" s="101">
        <v>85</v>
      </c>
      <c r="H9" s="102">
        <v>1</v>
      </c>
    </row>
    <row r="10" spans="1:8" ht="15.75" customHeight="1">
      <c r="A10" s="497"/>
      <c r="B10" s="98" t="s">
        <v>11</v>
      </c>
      <c r="C10" s="99">
        <v>33</v>
      </c>
      <c r="D10" s="100">
        <v>0.8048780487804877</v>
      </c>
      <c r="E10" s="101">
        <v>8</v>
      </c>
      <c r="F10" s="100">
        <v>0.1951219512195122</v>
      </c>
      <c r="G10" s="101">
        <v>41</v>
      </c>
      <c r="H10" s="102">
        <v>1</v>
      </c>
    </row>
    <row r="11" spans="1:8" ht="15.75" customHeight="1">
      <c r="A11" s="497"/>
      <c r="B11" s="98" t="s">
        <v>12</v>
      </c>
      <c r="C11" s="99">
        <v>3</v>
      </c>
      <c r="D11" s="100">
        <v>1</v>
      </c>
      <c r="E11" s="101">
        <v>0</v>
      </c>
      <c r="F11" s="100">
        <v>0</v>
      </c>
      <c r="G11" s="101">
        <v>3</v>
      </c>
      <c r="H11" s="102">
        <v>1</v>
      </c>
    </row>
    <row r="12" spans="1:8" ht="15.75" customHeight="1">
      <c r="A12" s="497"/>
      <c r="B12" s="98" t="s">
        <v>13</v>
      </c>
      <c r="C12" s="99">
        <v>0</v>
      </c>
      <c r="D12" s="100">
        <v>0</v>
      </c>
      <c r="E12" s="101">
        <v>0</v>
      </c>
      <c r="F12" s="100">
        <v>0</v>
      </c>
      <c r="G12" s="101">
        <v>0</v>
      </c>
      <c r="H12" s="102">
        <v>0</v>
      </c>
    </row>
    <row r="13" spans="1:8" ht="15.75" customHeight="1" thickBot="1">
      <c r="A13" s="498"/>
      <c r="B13" s="103" t="s">
        <v>5</v>
      </c>
      <c r="C13" s="104">
        <v>182</v>
      </c>
      <c r="D13" s="105">
        <v>0.823529411764706</v>
      </c>
      <c r="E13" s="106">
        <v>39</v>
      </c>
      <c r="F13" s="105">
        <v>0.17647058823529413</v>
      </c>
      <c r="G13" s="106">
        <v>221</v>
      </c>
      <c r="H13" s="107">
        <v>1</v>
      </c>
    </row>
    <row r="14" ht="13.5">
      <c r="A14" s="87" t="s">
        <v>194</v>
      </c>
    </row>
    <row r="15" ht="13.5">
      <c r="A15" s="87" t="s">
        <v>195</v>
      </c>
    </row>
    <row r="18" spans="1:6" ht="18" customHeight="1" thickBot="1">
      <c r="A18" s="505" t="s">
        <v>0</v>
      </c>
      <c r="B18" s="506"/>
      <c r="C18" s="506"/>
      <c r="D18" s="506"/>
      <c r="E18" s="506"/>
      <c r="F18" s="506"/>
    </row>
    <row r="19" spans="1:6" ht="36" customHeight="1" thickBot="1">
      <c r="A19" s="499" t="s">
        <v>1</v>
      </c>
      <c r="B19" s="500"/>
      <c r="C19" s="516" t="s">
        <v>14</v>
      </c>
      <c r="D19" s="493"/>
      <c r="E19" s="511" t="s">
        <v>15</v>
      </c>
      <c r="F19" s="495"/>
    </row>
    <row r="20" spans="1:6" ht="27" customHeight="1" thickBot="1">
      <c r="A20" s="498"/>
      <c r="B20" s="502"/>
      <c r="C20" s="90" t="s">
        <v>16</v>
      </c>
      <c r="D20" s="91" t="s">
        <v>17</v>
      </c>
      <c r="E20" s="91" t="s">
        <v>16</v>
      </c>
      <c r="F20" s="92" t="s">
        <v>17</v>
      </c>
    </row>
    <row r="21" spans="1:6" ht="15.75" customHeight="1" thickBot="1">
      <c r="A21" s="496" t="s">
        <v>8</v>
      </c>
      <c r="B21" s="93" t="s">
        <v>9</v>
      </c>
      <c r="C21" s="94">
        <v>1367.0000000000005</v>
      </c>
      <c r="D21" s="95">
        <v>0.416289592760181</v>
      </c>
      <c r="E21" s="96">
        <v>43.00000000000002</v>
      </c>
      <c r="F21" s="97">
        <v>0.416289592760181</v>
      </c>
    </row>
    <row r="22" spans="1:6" ht="15.75" customHeight="1">
      <c r="A22" s="497"/>
      <c r="B22" s="98" t="s">
        <v>10</v>
      </c>
      <c r="C22" s="99">
        <v>771.0000000000002</v>
      </c>
      <c r="D22" s="100">
        <v>0.3846153846153846</v>
      </c>
      <c r="E22" s="101">
        <v>183</v>
      </c>
      <c r="F22" s="102">
        <v>0.3846153846153846</v>
      </c>
    </row>
    <row r="23" spans="1:6" ht="15.75" customHeight="1">
      <c r="A23" s="497"/>
      <c r="B23" s="98" t="s">
        <v>11</v>
      </c>
      <c r="C23" s="99">
        <v>352.9999999999999</v>
      </c>
      <c r="D23" s="100">
        <v>0.18552036199095023</v>
      </c>
      <c r="E23" s="101">
        <v>6.000000000000001</v>
      </c>
      <c r="F23" s="102">
        <v>0.18552036199095023</v>
      </c>
    </row>
    <row r="24" spans="1:6" ht="15.75" customHeight="1">
      <c r="A24" s="497"/>
      <c r="B24" s="98" t="s">
        <v>12</v>
      </c>
      <c r="C24" s="99">
        <v>98</v>
      </c>
      <c r="D24" s="100">
        <v>0.013574660633484163</v>
      </c>
      <c r="E24" s="101">
        <v>0</v>
      </c>
      <c r="F24" s="102">
        <v>0.013574660633484163</v>
      </c>
    </row>
    <row r="25" spans="1:6" ht="15.75" customHeight="1">
      <c r="A25" s="497"/>
      <c r="B25" s="98" t="s">
        <v>13</v>
      </c>
      <c r="C25" s="110" t="s">
        <v>18</v>
      </c>
      <c r="D25" s="100">
        <v>0</v>
      </c>
      <c r="E25" s="111" t="s">
        <v>18</v>
      </c>
      <c r="F25" s="102">
        <v>0</v>
      </c>
    </row>
    <row r="26" spans="1:6" ht="15.75" customHeight="1" thickBot="1">
      <c r="A26" s="498"/>
      <c r="B26" s="103" t="s">
        <v>5</v>
      </c>
      <c r="C26" s="104">
        <v>2588.9999999999986</v>
      </c>
      <c r="D26" s="105">
        <v>1</v>
      </c>
      <c r="E26" s="106">
        <v>231.99999999999986</v>
      </c>
      <c r="F26" s="107">
        <v>1</v>
      </c>
    </row>
    <row r="27" ht="13.5">
      <c r="A27" s="87" t="s">
        <v>194</v>
      </c>
    </row>
    <row r="28" ht="13.5">
      <c r="A28" s="87" t="s">
        <v>195</v>
      </c>
    </row>
    <row r="31" spans="1:8" ht="18" customHeight="1" thickBot="1">
      <c r="A31" s="505" t="s">
        <v>0</v>
      </c>
      <c r="B31" s="506"/>
      <c r="C31" s="506"/>
      <c r="D31" s="506"/>
      <c r="E31" s="506"/>
      <c r="F31" s="506"/>
      <c r="G31" s="506"/>
      <c r="H31" s="506"/>
    </row>
    <row r="32" spans="1:8" ht="27" customHeight="1" thickBot="1">
      <c r="A32" s="499" t="s">
        <v>1</v>
      </c>
      <c r="B32" s="500"/>
      <c r="C32" s="517" t="s">
        <v>19</v>
      </c>
      <c r="D32" s="492"/>
      <c r="E32" s="492"/>
      <c r="F32" s="492"/>
      <c r="G32" s="492"/>
      <c r="H32" s="495"/>
    </row>
    <row r="33" spans="1:8" ht="15.75" customHeight="1">
      <c r="A33" s="497"/>
      <c r="B33" s="501"/>
      <c r="C33" s="504" t="s">
        <v>3</v>
      </c>
      <c r="D33" s="488"/>
      <c r="E33" s="487" t="s">
        <v>4</v>
      </c>
      <c r="F33" s="488"/>
      <c r="G33" s="509" t="s">
        <v>5</v>
      </c>
      <c r="H33" s="510"/>
    </row>
    <row r="34" spans="1:8" ht="15.75" customHeight="1" thickBot="1">
      <c r="A34" s="498"/>
      <c r="B34" s="502"/>
      <c r="C34" s="90" t="s">
        <v>6</v>
      </c>
      <c r="D34" s="91" t="s">
        <v>7</v>
      </c>
      <c r="E34" s="91" t="s">
        <v>6</v>
      </c>
      <c r="F34" s="91" t="s">
        <v>7</v>
      </c>
      <c r="G34" s="91" t="s">
        <v>6</v>
      </c>
      <c r="H34" s="92" t="s">
        <v>7</v>
      </c>
    </row>
    <row r="35" spans="1:8" ht="15.75" customHeight="1" thickBot="1">
      <c r="A35" s="496" t="s">
        <v>8</v>
      </c>
      <c r="B35" s="93" t="s">
        <v>9</v>
      </c>
      <c r="C35" s="94">
        <v>77</v>
      </c>
      <c r="D35" s="95">
        <v>0.8369565217391305</v>
      </c>
      <c r="E35" s="96">
        <v>15</v>
      </c>
      <c r="F35" s="95">
        <v>0.16304347826086957</v>
      </c>
      <c r="G35" s="96">
        <v>92</v>
      </c>
      <c r="H35" s="97">
        <v>1</v>
      </c>
    </row>
    <row r="36" spans="1:8" ht="15.75" customHeight="1">
      <c r="A36" s="497"/>
      <c r="B36" s="98" t="s">
        <v>10</v>
      </c>
      <c r="C36" s="99">
        <v>62</v>
      </c>
      <c r="D36" s="100">
        <v>0.7294117647058823</v>
      </c>
      <c r="E36" s="101">
        <v>23</v>
      </c>
      <c r="F36" s="100">
        <v>0.27058823529411763</v>
      </c>
      <c r="G36" s="101">
        <v>85</v>
      </c>
      <c r="H36" s="102">
        <v>1</v>
      </c>
    </row>
    <row r="37" spans="1:8" ht="15.75" customHeight="1">
      <c r="A37" s="497"/>
      <c r="B37" s="98" t="s">
        <v>11</v>
      </c>
      <c r="C37" s="99">
        <v>33</v>
      </c>
      <c r="D37" s="100">
        <v>0.8048780487804877</v>
      </c>
      <c r="E37" s="101">
        <v>8</v>
      </c>
      <c r="F37" s="100">
        <v>0.1951219512195122</v>
      </c>
      <c r="G37" s="101">
        <v>41</v>
      </c>
      <c r="H37" s="102">
        <v>1</v>
      </c>
    </row>
    <row r="38" spans="1:8" ht="15.75" customHeight="1">
      <c r="A38" s="497"/>
      <c r="B38" s="98" t="s">
        <v>12</v>
      </c>
      <c r="C38" s="99">
        <v>3</v>
      </c>
      <c r="D38" s="100">
        <v>1</v>
      </c>
      <c r="E38" s="101">
        <v>0</v>
      </c>
      <c r="F38" s="100">
        <v>0</v>
      </c>
      <c r="G38" s="101">
        <v>3</v>
      </c>
      <c r="H38" s="102">
        <v>1</v>
      </c>
    </row>
    <row r="39" spans="1:8" ht="15.75" customHeight="1">
      <c r="A39" s="497"/>
      <c r="B39" s="98" t="s">
        <v>13</v>
      </c>
      <c r="C39" s="99">
        <v>0</v>
      </c>
      <c r="D39" s="100">
        <v>0</v>
      </c>
      <c r="E39" s="101">
        <v>0</v>
      </c>
      <c r="F39" s="100">
        <v>0</v>
      </c>
      <c r="G39" s="101">
        <v>0</v>
      </c>
      <c r="H39" s="102">
        <v>0</v>
      </c>
    </row>
    <row r="40" spans="1:8" ht="15.75" customHeight="1" thickBot="1">
      <c r="A40" s="498"/>
      <c r="B40" s="103" t="s">
        <v>5</v>
      </c>
      <c r="C40" s="104">
        <v>175</v>
      </c>
      <c r="D40" s="105">
        <v>0.7918552036199096</v>
      </c>
      <c r="E40" s="106">
        <v>46</v>
      </c>
      <c r="F40" s="105">
        <v>0.2081447963800905</v>
      </c>
      <c r="G40" s="106">
        <v>221</v>
      </c>
      <c r="H40" s="107">
        <v>1</v>
      </c>
    </row>
    <row r="41" ht="13.5">
      <c r="A41" s="87" t="s">
        <v>194</v>
      </c>
    </row>
    <row r="42" ht="13.5">
      <c r="A42" s="87" t="s">
        <v>195</v>
      </c>
    </row>
    <row r="44" spans="1:20" ht="19.5" customHeight="1" thickBot="1">
      <c r="A44" s="505" t="s">
        <v>0</v>
      </c>
      <c r="B44" s="506"/>
      <c r="C44" s="506"/>
      <c r="D44" s="506"/>
      <c r="E44" s="506"/>
      <c r="F44" s="506"/>
      <c r="G44" s="506"/>
      <c r="H44" s="506"/>
      <c r="I44" s="506"/>
      <c r="J44" s="506"/>
      <c r="K44" s="506"/>
      <c r="L44" s="506"/>
      <c r="M44" s="506"/>
      <c r="N44" s="506"/>
      <c r="O44" s="506"/>
      <c r="P44" s="506"/>
      <c r="Q44" s="506"/>
      <c r="R44" s="506"/>
      <c r="S44" s="506"/>
      <c r="T44" s="506"/>
    </row>
    <row r="45" spans="1:20" ht="15.75" customHeight="1" thickBot="1">
      <c r="A45" s="499" t="s">
        <v>1</v>
      </c>
      <c r="B45" s="500"/>
      <c r="C45" s="516" t="s">
        <v>20</v>
      </c>
      <c r="D45" s="492"/>
      <c r="E45" s="492"/>
      <c r="F45" s="492"/>
      <c r="G45" s="492"/>
      <c r="H45" s="493"/>
      <c r="I45" s="512" t="s">
        <v>21</v>
      </c>
      <c r="J45" s="492"/>
      <c r="K45" s="492"/>
      <c r="L45" s="492"/>
      <c r="M45" s="492"/>
      <c r="N45" s="493"/>
      <c r="O45" s="511" t="s">
        <v>22</v>
      </c>
      <c r="P45" s="492"/>
      <c r="Q45" s="492"/>
      <c r="R45" s="492"/>
      <c r="S45" s="492"/>
      <c r="T45" s="495"/>
    </row>
    <row r="46" spans="1:20" ht="15.75" customHeight="1">
      <c r="A46" s="497"/>
      <c r="B46" s="501"/>
      <c r="C46" s="504" t="s">
        <v>3</v>
      </c>
      <c r="D46" s="488"/>
      <c r="E46" s="487" t="s">
        <v>4</v>
      </c>
      <c r="F46" s="488"/>
      <c r="G46" s="487" t="s">
        <v>5</v>
      </c>
      <c r="H46" s="488"/>
      <c r="I46" s="487" t="s">
        <v>3</v>
      </c>
      <c r="J46" s="488"/>
      <c r="K46" s="487" t="s">
        <v>4</v>
      </c>
      <c r="L46" s="488"/>
      <c r="M46" s="487" t="s">
        <v>5</v>
      </c>
      <c r="N46" s="488"/>
      <c r="O46" s="487" t="s">
        <v>3</v>
      </c>
      <c r="P46" s="488"/>
      <c r="Q46" s="487" t="s">
        <v>4</v>
      </c>
      <c r="R46" s="488"/>
      <c r="S46" s="509" t="s">
        <v>5</v>
      </c>
      <c r="T46" s="510"/>
    </row>
    <row r="47" spans="1:20" ht="15.75" customHeight="1" thickBot="1">
      <c r="A47" s="498"/>
      <c r="B47" s="502"/>
      <c r="C47" s="90" t="s">
        <v>6</v>
      </c>
      <c r="D47" s="91" t="s">
        <v>7</v>
      </c>
      <c r="E47" s="91" t="s">
        <v>6</v>
      </c>
      <c r="F47" s="91" t="s">
        <v>7</v>
      </c>
      <c r="G47" s="91" t="s">
        <v>6</v>
      </c>
      <c r="H47" s="91" t="s">
        <v>7</v>
      </c>
      <c r="I47" s="91" t="s">
        <v>6</v>
      </c>
      <c r="J47" s="91" t="s">
        <v>7</v>
      </c>
      <c r="K47" s="91" t="s">
        <v>6</v>
      </c>
      <c r="L47" s="91" t="s">
        <v>7</v>
      </c>
      <c r="M47" s="91" t="s">
        <v>6</v>
      </c>
      <c r="N47" s="91" t="s">
        <v>7</v>
      </c>
      <c r="O47" s="91" t="s">
        <v>6</v>
      </c>
      <c r="P47" s="91" t="s">
        <v>7</v>
      </c>
      <c r="Q47" s="91" t="s">
        <v>6</v>
      </c>
      <c r="R47" s="91" t="s">
        <v>7</v>
      </c>
      <c r="S47" s="91" t="s">
        <v>6</v>
      </c>
      <c r="T47" s="92" t="s">
        <v>7</v>
      </c>
    </row>
    <row r="48" spans="1:20" ht="15.75" customHeight="1" thickBot="1">
      <c r="A48" s="496" t="s">
        <v>8</v>
      </c>
      <c r="B48" s="93" t="s">
        <v>9</v>
      </c>
      <c r="C48" s="94">
        <v>54</v>
      </c>
      <c r="D48" s="95">
        <v>0.7012987012987013</v>
      </c>
      <c r="E48" s="96">
        <v>23</v>
      </c>
      <c r="F48" s="95">
        <v>0.2987012987012987</v>
      </c>
      <c r="G48" s="96">
        <v>77</v>
      </c>
      <c r="H48" s="95">
        <v>1</v>
      </c>
      <c r="I48" s="96">
        <v>43</v>
      </c>
      <c r="J48" s="95">
        <v>0.5584415584415584</v>
      </c>
      <c r="K48" s="96">
        <v>34</v>
      </c>
      <c r="L48" s="95">
        <v>0.4415584415584416</v>
      </c>
      <c r="M48" s="96">
        <v>77</v>
      </c>
      <c r="N48" s="95">
        <v>1</v>
      </c>
      <c r="O48" s="96">
        <v>15</v>
      </c>
      <c r="P48" s="95">
        <v>0.1948051948051948</v>
      </c>
      <c r="Q48" s="96">
        <v>62</v>
      </c>
      <c r="R48" s="95">
        <v>0.8051948051948052</v>
      </c>
      <c r="S48" s="96">
        <v>77</v>
      </c>
      <c r="T48" s="97">
        <v>1</v>
      </c>
    </row>
    <row r="49" spans="1:20" ht="15.75" customHeight="1">
      <c r="A49" s="497"/>
      <c r="B49" s="98" t="s">
        <v>10</v>
      </c>
      <c r="C49" s="99">
        <v>55</v>
      </c>
      <c r="D49" s="100">
        <v>0.8870967741935484</v>
      </c>
      <c r="E49" s="101">
        <v>7</v>
      </c>
      <c r="F49" s="100">
        <v>0.11290322580645162</v>
      </c>
      <c r="G49" s="101">
        <v>62</v>
      </c>
      <c r="H49" s="100">
        <v>1</v>
      </c>
      <c r="I49" s="101">
        <v>14</v>
      </c>
      <c r="J49" s="100">
        <v>0.22580645161290325</v>
      </c>
      <c r="K49" s="101">
        <v>48</v>
      </c>
      <c r="L49" s="100">
        <v>0.7741935483870968</v>
      </c>
      <c r="M49" s="101">
        <v>62</v>
      </c>
      <c r="N49" s="100">
        <v>1</v>
      </c>
      <c r="O49" s="101">
        <v>3</v>
      </c>
      <c r="P49" s="100">
        <v>0.04838709677419355</v>
      </c>
      <c r="Q49" s="101">
        <v>59</v>
      </c>
      <c r="R49" s="100">
        <v>0.9516129032258064</v>
      </c>
      <c r="S49" s="101">
        <v>62</v>
      </c>
      <c r="T49" s="102">
        <v>1</v>
      </c>
    </row>
    <row r="50" spans="1:20" ht="15.75" customHeight="1">
      <c r="A50" s="497"/>
      <c r="B50" s="98" t="s">
        <v>11</v>
      </c>
      <c r="C50" s="99">
        <v>25</v>
      </c>
      <c r="D50" s="100">
        <v>0.7575757575757575</v>
      </c>
      <c r="E50" s="101">
        <v>8</v>
      </c>
      <c r="F50" s="100">
        <v>0.24242424242424243</v>
      </c>
      <c r="G50" s="101">
        <v>33</v>
      </c>
      <c r="H50" s="100">
        <v>1</v>
      </c>
      <c r="I50" s="101">
        <v>19</v>
      </c>
      <c r="J50" s="100">
        <v>0.5757575757575758</v>
      </c>
      <c r="K50" s="101">
        <v>14</v>
      </c>
      <c r="L50" s="100">
        <v>0.4242424242424242</v>
      </c>
      <c r="M50" s="101">
        <v>33</v>
      </c>
      <c r="N50" s="100">
        <v>1</v>
      </c>
      <c r="O50" s="101">
        <v>5</v>
      </c>
      <c r="P50" s="100">
        <v>0.15151515151515152</v>
      </c>
      <c r="Q50" s="101">
        <v>28</v>
      </c>
      <c r="R50" s="100">
        <v>0.8484848484848484</v>
      </c>
      <c r="S50" s="101">
        <v>33</v>
      </c>
      <c r="T50" s="102">
        <v>1</v>
      </c>
    </row>
    <row r="51" spans="1:20" ht="15.75" customHeight="1">
      <c r="A51" s="497"/>
      <c r="B51" s="98" t="s">
        <v>12</v>
      </c>
      <c r="C51" s="99">
        <v>3</v>
      </c>
      <c r="D51" s="100">
        <v>1</v>
      </c>
      <c r="E51" s="101">
        <v>0</v>
      </c>
      <c r="F51" s="100">
        <v>0</v>
      </c>
      <c r="G51" s="101">
        <v>3</v>
      </c>
      <c r="H51" s="100">
        <v>1</v>
      </c>
      <c r="I51" s="101">
        <v>3</v>
      </c>
      <c r="J51" s="100">
        <v>1</v>
      </c>
      <c r="K51" s="101">
        <v>0</v>
      </c>
      <c r="L51" s="100">
        <v>0</v>
      </c>
      <c r="M51" s="101">
        <v>3</v>
      </c>
      <c r="N51" s="100">
        <v>1</v>
      </c>
      <c r="O51" s="101">
        <v>0</v>
      </c>
      <c r="P51" s="100">
        <v>0</v>
      </c>
      <c r="Q51" s="101">
        <v>3</v>
      </c>
      <c r="R51" s="100">
        <v>1</v>
      </c>
      <c r="S51" s="101">
        <v>3</v>
      </c>
      <c r="T51" s="102">
        <v>1</v>
      </c>
    </row>
    <row r="52" spans="1:20" ht="15.75" customHeight="1">
      <c r="A52" s="497"/>
      <c r="B52" s="98" t="s">
        <v>13</v>
      </c>
      <c r="C52" s="99">
        <v>0</v>
      </c>
      <c r="D52" s="100">
        <v>0</v>
      </c>
      <c r="E52" s="101">
        <v>0</v>
      </c>
      <c r="F52" s="100">
        <v>0</v>
      </c>
      <c r="G52" s="101">
        <v>0</v>
      </c>
      <c r="H52" s="100">
        <v>0</v>
      </c>
      <c r="I52" s="101">
        <v>0</v>
      </c>
      <c r="J52" s="100">
        <v>0</v>
      </c>
      <c r="K52" s="101">
        <v>0</v>
      </c>
      <c r="L52" s="100">
        <v>0</v>
      </c>
      <c r="M52" s="101">
        <v>0</v>
      </c>
      <c r="N52" s="100">
        <v>0</v>
      </c>
      <c r="O52" s="101">
        <v>0</v>
      </c>
      <c r="P52" s="100">
        <v>0</v>
      </c>
      <c r="Q52" s="101">
        <v>0</v>
      </c>
      <c r="R52" s="100">
        <v>0</v>
      </c>
      <c r="S52" s="101">
        <v>0</v>
      </c>
      <c r="T52" s="102">
        <v>0</v>
      </c>
    </row>
    <row r="53" spans="1:20" ht="15.75" customHeight="1" thickBot="1">
      <c r="A53" s="498"/>
      <c r="B53" s="103" t="s">
        <v>5</v>
      </c>
      <c r="C53" s="104">
        <v>137</v>
      </c>
      <c r="D53" s="105">
        <v>0.7828571428571429</v>
      </c>
      <c r="E53" s="106">
        <v>38</v>
      </c>
      <c r="F53" s="105">
        <v>0.21714285714285717</v>
      </c>
      <c r="G53" s="106">
        <v>175</v>
      </c>
      <c r="H53" s="105">
        <v>1</v>
      </c>
      <c r="I53" s="106">
        <v>79</v>
      </c>
      <c r="J53" s="105">
        <v>0.45142857142857146</v>
      </c>
      <c r="K53" s="106">
        <v>96</v>
      </c>
      <c r="L53" s="105">
        <v>0.5485714285714285</v>
      </c>
      <c r="M53" s="106">
        <v>175</v>
      </c>
      <c r="N53" s="105">
        <v>1</v>
      </c>
      <c r="O53" s="106">
        <v>23</v>
      </c>
      <c r="P53" s="105">
        <v>0.13142857142857142</v>
      </c>
      <c r="Q53" s="106">
        <v>152</v>
      </c>
      <c r="R53" s="105">
        <v>0.8685714285714287</v>
      </c>
      <c r="S53" s="106">
        <v>175</v>
      </c>
      <c r="T53" s="107">
        <v>1</v>
      </c>
    </row>
    <row r="54" ht="13.5">
      <c r="A54" s="87" t="s">
        <v>194</v>
      </c>
    </row>
    <row r="55" ht="13.5">
      <c r="A55" s="87" t="s">
        <v>195</v>
      </c>
    </row>
    <row r="57" spans="1:20" ht="18" customHeight="1" thickBot="1">
      <c r="A57" s="505" t="s">
        <v>0</v>
      </c>
      <c r="B57" s="506"/>
      <c r="C57" s="506"/>
      <c r="D57" s="506"/>
      <c r="E57" s="506"/>
      <c r="F57" s="506"/>
      <c r="G57" s="506"/>
      <c r="H57" s="506"/>
      <c r="I57" s="506"/>
      <c r="J57" s="506"/>
      <c r="K57" s="506"/>
      <c r="L57" s="506"/>
      <c r="M57" s="506"/>
      <c r="N57" s="506"/>
      <c r="O57" s="506"/>
      <c r="P57" s="506"/>
      <c r="Q57" s="506"/>
      <c r="R57" s="506"/>
      <c r="S57" s="506"/>
      <c r="T57" s="506"/>
    </row>
    <row r="58" spans="1:20" ht="15.75" customHeight="1" thickBot="1">
      <c r="A58" s="499" t="s">
        <v>1</v>
      </c>
      <c r="B58" s="500"/>
      <c r="C58" s="513" t="s">
        <v>196</v>
      </c>
      <c r="D58" s="514"/>
      <c r="E58" s="514"/>
      <c r="F58" s="514"/>
      <c r="G58" s="514"/>
      <c r="H58" s="518"/>
      <c r="I58" s="519" t="s">
        <v>197</v>
      </c>
      <c r="J58" s="514"/>
      <c r="K58" s="514"/>
      <c r="L58" s="514"/>
      <c r="M58" s="514"/>
      <c r="N58" s="518"/>
      <c r="O58" s="519" t="s">
        <v>198</v>
      </c>
      <c r="P58" s="520"/>
      <c r="Q58" s="520"/>
      <c r="R58" s="520"/>
      <c r="S58" s="520"/>
      <c r="T58" s="521"/>
    </row>
    <row r="59" spans="1:20" ht="15.75" customHeight="1">
      <c r="A59" s="497"/>
      <c r="B59" s="501"/>
      <c r="C59" s="504" t="s">
        <v>3</v>
      </c>
      <c r="D59" s="488"/>
      <c r="E59" s="487" t="s">
        <v>4</v>
      </c>
      <c r="F59" s="488"/>
      <c r="G59" s="487" t="s">
        <v>5</v>
      </c>
      <c r="H59" s="488"/>
      <c r="I59" s="487" t="s">
        <v>3</v>
      </c>
      <c r="J59" s="488"/>
      <c r="K59" s="487" t="s">
        <v>4</v>
      </c>
      <c r="L59" s="488"/>
      <c r="M59" s="487" t="s">
        <v>5</v>
      </c>
      <c r="N59" s="488"/>
      <c r="O59" s="487" t="s">
        <v>3</v>
      </c>
      <c r="P59" s="488"/>
      <c r="Q59" s="487" t="s">
        <v>4</v>
      </c>
      <c r="R59" s="488"/>
      <c r="S59" s="509" t="s">
        <v>5</v>
      </c>
      <c r="T59" s="510"/>
    </row>
    <row r="60" spans="1:20" ht="15.75" customHeight="1" thickBot="1">
      <c r="A60" s="498"/>
      <c r="B60" s="502"/>
      <c r="C60" s="90" t="s">
        <v>6</v>
      </c>
      <c r="D60" s="91" t="s">
        <v>7</v>
      </c>
      <c r="E60" s="91" t="s">
        <v>6</v>
      </c>
      <c r="F60" s="91" t="s">
        <v>7</v>
      </c>
      <c r="G60" s="91" t="s">
        <v>6</v>
      </c>
      <c r="H60" s="91" t="s">
        <v>7</v>
      </c>
      <c r="I60" s="91" t="s">
        <v>6</v>
      </c>
      <c r="J60" s="91" t="s">
        <v>7</v>
      </c>
      <c r="K60" s="91" t="s">
        <v>6</v>
      </c>
      <c r="L60" s="91" t="s">
        <v>7</v>
      </c>
      <c r="M60" s="91" t="s">
        <v>6</v>
      </c>
      <c r="N60" s="91" t="s">
        <v>7</v>
      </c>
      <c r="O60" s="91" t="s">
        <v>6</v>
      </c>
      <c r="P60" s="91" t="s">
        <v>7</v>
      </c>
      <c r="Q60" s="91" t="s">
        <v>6</v>
      </c>
      <c r="R60" s="91" t="s">
        <v>7</v>
      </c>
      <c r="S60" s="91" t="s">
        <v>6</v>
      </c>
      <c r="T60" s="92" t="s">
        <v>7</v>
      </c>
    </row>
    <row r="61" spans="1:20" ht="15.75" customHeight="1" thickBot="1">
      <c r="A61" s="496" t="s">
        <v>8</v>
      </c>
      <c r="B61" s="93" t="s">
        <v>9</v>
      </c>
      <c r="C61" s="94">
        <v>73</v>
      </c>
      <c r="D61" s="95">
        <v>0.7934782608695652</v>
      </c>
      <c r="E61" s="96">
        <v>19</v>
      </c>
      <c r="F61" s="95">
        <v>0.20652173913043476</v>
      </c>
      <c r="G61" s="96">
        <v>92</v>
      </c>
      <c r="H61" s="95">
        <v>1</v>
      </c>
      <c r="I61" s="96">
        <v>61</v>
      </c>
      <c r="J61" s="95">
        <v>0.6630434782608695</v>
      </c>
      <c r="K61" s="96">
        <v>31</v>
      </c>
      <c r="L61" s="95">
        <v>0.3369565217391305</v>
      </c>
      <c r="M61" s="96">
        <v>92</v>
      </c>
      <c r="N61" s="95">
        <v>1</v>
      </c>
      <c r="O61" s="96">
        <v>29</v>
      </c>
      <c r="P61" s="95">
        <v>0.31521739130434784</v>
      </c>
      <c r="Q61" s="96">
        <v>63</v>
      </c>
      <c r="R61" s="95">
        <v>0.6847826086956522</v>
      </c>
      <c r="S61" s="96">
        <v>92</v>
      </c>
      <c r="T61" s="97">
        <v>1</v>
      </c>
    </row>
    <row r="62" spans="1:20" ht="15.75" customHeight="1">
      <c r="A62" s="497"/>
      <c r="B62" s="98" t="s">
        <v>10</v>
      </c>
      <c r="C62" s="99">
        <v>34</v>
      </c>
      <c r="D62" s="100">
        <v>0.4</v>
      </c>
      <c r="E62" s="101">
        <v>51</v>
      </c>
      <c r="F62" s="100">
        <v>0.6</v>
      </c>
      <c r="G62" s="101">
        <v>85</v>
      </c>
      <c r="H62" s="100">
        <v>1</v>
      </c>
      <c r="I62" s="101">
        <v>42</v>
      </c>
      <c r="J62" s="100">
        <v>0.49411764705882355</v>
      </c>
      <c r="K62" s="101">
        <v>43</v>
      </c>
      <c r="L62" s="100">
        <v>0.5058823529411764</v>
      </c>
      <c r="M62" s="101">
        <v>85</v>
      </c>
      <c r="N62" s="100">
        <v>1</v>
      </c>
      <c r="O62" s="101">
        <v>11</v>
      </c>
      <c r="P62" s="100">
        <v>0.12941176470588237</v>
      </c>
      <c r="Q62" s="101">
        <v>74</v>
      </c>
      <c r="R62" s="100">
        <v>0.8705882352941177</v>
      </c>
      <c r="S62" s="101">
        <v>85</v>
      </c>
      <c r="T62" s="102">
        <v>1</v>
      </c>
    </row>
    <row r="63" spans="1:20" ht="15.75" customHeight="1">
      <c r="A63" s="497"/>
      <c r="B63" s="98" t="s">
        <v>11</v>
      </c>
      <c r="C63" s="99">
        <v>36</v>
      </c>
      <c r="D63" s="100">
        <v>0.878048780487805</v>
      </c>
      <c r="E63" s="101">
        <v>5</v>
      </c>
      <c r="F63" s="100">
        <v>0.12195121951219512</v>
      </c>
      <c r="G63" s="101">
        <v>41</v>
      </c>
      <c r="H63" s="100">
        <v>1</v>
      </c>
      <c r="I63" s="101">
        <v>24</v>
      </c>
      <c r="J63" s="100">
        <v>0.5853658536585367</v>
      </c>
      <c r="K63" s="101">
        <v>17</v>
      </c>
      <c r="L63" s="100">
        <v>0.4146341463414634</v>
      </c>
      <c r="M63" s="101">
        <v>41</v>
      </c>
      <c r="N63" s="100">
        <v>1</v>
      </c>
      <c r="O63" s="101">
        <v>16</v>
      </c>
      <c r="P63" s="100">
        <v>0.3902439024390244</v>
      </c>
      <c r="Q63" s="101">
        <v>25</v>
      </c>
      <c r="R63" s="100">
        <v>0.6097560975609756</v>
      </c>
      <c r="S63" s="101">
        <v>41</v>
      </c>
      <c r="T63" s="102">
        <v>1</v>
      </c>
    </row>
    <row r="64" spans="1:20" ht="15.75" customHeight="1">
      <c r="A64" s="497"/>
      <c r="B64" s="98" t="s">
        <v>12</v>
      </c>
      <c r="C64" s="99">
        <v>3</v>
      </c>
      <c r="D64" s="100">
        <v>1</v>
      </c>
      <c r="E64" s="101">
        <v>0</v>
      </c>
      <c r="F64" s="100">
        <v>0</v>
      </c>
      <c r="G64" s="101">
        <v>3</v>
      </c>
      <c r="H64" s="100">
        <v>1</v>
      </c>
      <c r="I64" s="101">
        <v>2</v>
      </c>
      <c r="J64" s="100">
        <v>0.6666666666666667</v>
      </c>
      <c r="K64" s="101">
        <v>1</v>
      </c>
      <c r="L64" s="100">
        <v>0.33333333333333337</v>
      </c>
      <c r="M64" s="101">
        <v>3</v>
      </c>
      <c r="N64" s="100">
        <v>1</v>
      </c>
      <c r="O64" s="101">
        <v>2</v>
      </c>
      <c r="P64" s="100">
        <v>0.6666666666666667</v>
      </c>
      <c r="Q64" s="101">
        <v>1</v>
      </c>
      <c r="R64" s="100">
        <v>0.33333333333333337</v>
      </c>
      <c r="S64" s="101">
        <v>3</v>
      </c>
      <c r="T64" s="102">
        <v>1</v>
      </c>
    </row>
    <row r="65" spans="1:20" ht="15.75" customHeight="1">
      <c r="A65" s="497"/>
      <c r="B65" s="98" t="s">
        <v>13</v>
      </c>
      <c r="C65" s="99">
        <v>0</v>
      </c>
      <c r="D65" s="100">
        <v>0</v>
      </c>
      <c r="E65" s="101">
        <v>0</v>
      </c>
      <c r="F65" s="100">
        <v>0</v>
      </c>
      <c r="G65" s="101">
        <v>0</v>
      </c>
      <c r="H65" s="100">
        <v>0</v>
      </c>
      <c r="I65" s="101">
        <v>0</v>
      </c>
      <c r="J65" s="100">
        <v>0</v>
      </c>
      <c r="K65" s="101">
        <v>0</v>
      </c>
      <c r="L65" s="100">
        <v>0</v>
      </c>
      <c r="M65" s="101">
        <v>0</v>
      </c>
      <c r="N65" s="100">
        <v>0</v>
      </c>
      <c r="O65" s="101">
        <v>0</v>
      </c>
      <c r="P65" s="100">
        <v>0</v>
      </c>
      <c r="Q65" s="101">
        <v>0</v>
      </c>
      <c r="R65" s="100">
        <v>0</v>
      </c>
      <c r="S65" s="101">
        <v>0</v>
      </c>
      <c r="T65" s="102">
        <v>0</v>
      </c>
    </row>
    <row r="66" spans="1:20" ht="15.75" customHeight="1" thickBot="1">
      <c r="A66" s="498"/>
      <c r="B66" s="103" t="s">
        <v>5</v>
      </c>
      <c r="C66" s="104">
        <v>146</v>
      </c>
      <c r="D66" s="105">
        <v>0.660633484162896</v>
      </c>
      <c r="E66" s="106">
        <v>75</v>
      </c>
      <c r="F66" s="105">
        <v>0.3393665158371041</v>
      </c>
      <c r="G66" s="106">
        <v>221</v>
      </c>
      <c r="H66" s="105">
        <v>1</v>
      </c>
      <c r="I66" s="106">
        <v>129</v>
      </c>
      <c r="J66" s="105">
        <v>0.583710407239819</v>
      </c>
      <c r="K66" s="106">
        <v>92</v>
      </c>
      <c r="L66" s="105">
        <v>0.416289592760181</v>
      </c>
      <c r="M66" s="106">
        <v>221</v>
      </c>
      <c r="N66" s="105">
        <v>1</v>
      </c>
      <c r="O66" s="106">
        <v>58</v>
      </c>
      <c r="P66" s="105">
        <v>0.26244343891402716</v>
      </c>
      <c r="Q66" s="106">
        <v>163</v>
      </c>
      <c r="R66" s="105">
        <v>0.7375565610859728</v>
      </c>
      <c r="S66" s="106">
        <v>221</v>
      </c>
      <c r="T66" s="107">
        <v>1</v>
      </c>
    </row>
    <row r="67" ht="13.5">
      <c r="A67" s="87" t="s">
        <v>194</v>
      </c>
    </row>
    <row r="68" ht="13.5">
      <c r="A68" s="87" t="s">
        <v>195</v>
      </c>
    </row>
    <row r="70" spans="1:8" ht="18" customHeight="1" thickBot="1">
      <c r="A70" s="505" t="s">
        <v>0</v>
      </c>
      <c r="B70" s="506"/>
      <c r="C70" s="506"/>
      <c r="D70" s="506"/>
      <c r="E70" s="506"/>
      <c r="F70" s="506"/>
      <c r="G70" s="506"/>
      <c r="H70" s="506"/>
    </row>
    <row r="71" spans="1:8" ht="15.75" customHeight="1" thickBot="1">
      <c r="A71" s="499" t="s">
        <v>1</v>
      </c>
      <c r="B71" s="500"/>
      <c r="C71" s="517" t="s">
        <v>23</v>
      </c>
      <c r="D71" s="492"/>
      <c r="E71" s="492"/>
      <c r="F71" s="492"/>
      <c r="G71" s="492"/>
      <c r="H71" s="495"/>
    </row>
    <row r="72" spans="1:8" ht="15.75" customHeight="1">
      <c r="A72" s="497"/>
      <c r="B72" s="501"/>
      <c r="C72" s="504" t="s">
        <v>3</v>
      </c>
      <c r="D72" s="488"/>
      <c r="E72" s="487" t="s">
        <v>4</v>
      </c>
      <c r="F72" s="488"/>
      <c r="G72" s="509" t="s">
        <v>5</v>
      </c>
      <c r="H72" s="510"/>
    </row>
    <row r="73" spans="1:8" ht="15.75" customHeight="1" thickBot="1">
      <c r="A73" s="498"/>
      <c r="B73" s="502"/>
      <c r="C73" s="90" t="s">
        <v>6</v>
      </c>
      <c r="D73" s="91" t="s">
        <v>7</v>
      </c>
      <c r="E73" s="91" t="s">
        <v>6</v>
      </c>
      <c r="F73" s="91" t="s">
        <v>7</v>
      </c>
      <c r="G73" s="91" t="s">
        <v>6</v>
      </c>
      <c r="H73" s="92" t="s">
        <v>7</v>
      </c>
    </row>
    <row r="74" spans="1:8" ht="15.75" customHeight="1" thickBot="1">
      <c r="A74" s="496" t="s">
        <v>8</v>
      </c>
      <c r="B74" s="93" t="s">
        <v>9</v>
      </c>
      <c r="C74" s="94">
        <v>64</v>
      </c>
      <c r="D74" s="95">
        <v>0.6956521739130435</v>
      </c>
      <c r="E74" s="96">
        <v>28</v>
      </c>
      <c r="F74" s="95">
        <v>0.30434782608695654</v>
      </c>
      <c r="G74" s="96">
        <v>92</v>
      </c>
      <c r="H74" s="97">
        <v>1</v>
      </c>
    </row>
    <row r="75" spans="1:8" ht="15.75" customHeight="1">
      <c r="A75" s="497"/>
      <c r="B75" s="98" t="s">
        <v>10</v>
      </c>
      <c r="C75" s="99">
        <v>51</v>
      </c>
      <c r="D75" s="100">
        <v>0.6</v>
      </c>
      <c r="E75" s="101">
        <v>34</v>
      </c>
      <c r="F75" s="100">
        <v>0.4</v>
      </c>
      <c r="G75" s="101">
        <v>85</v>
      </c>
      <c r="H75" s="102">
        <v>1</v>
      </c>
    </row>
    <row r="76" spans="1:8" ht="15.75" customHeight="1">
      <c r="A76" s="497"/>
      <c r="B76" s="98" t="s">
        <v>11</v>
      </c>
      <c r="C76" s="99">
        <v>23</v>
      </c>
      <c r="D76" s="100">
        <v>0.5609756097560975</v>
      </c>
      <c r="E76" s="101">
        <v>18</v>
      </c>
      <c r="F76" s="100">
        <v>0.4390243902439025</v>
      </c>
      <c r="G76" s="101">
        <v>41</v>
      </c>
      <c r="H76" s="102">
        <v>1</v>
      </c>
    </row>
    <row r="77" spans="1:8" ht="15.75" customHeight="1">
      <c r="A77" s="497"/>
      <c r="B77" s="98" t="s">
        <v>12</v>
      </c>
      <c r="C77" s="99">
        <v>2</v>
      </c>
      <c r="D77" s="100">
        <v>0.6666666666666667</v>
      </c>
      <c r="E77" s="101">
        <v>1</v>
      </c>
      <c r="F77" s="100">
        <v>0.33333333333333337</v>
      </c>
      <c r="G77" s="101">
        <v>3</v>
      </c>
      <c r="H77" s="102">
        <v>1</v>
      </c>
    </row>
    <row r="78" spans="1:8" ht="15.75" customHeight="1">
      <c r="A78" s="497"/>
      <c r="B78" s="98" t="s">
        <v>13</v>
      </c>
      <c r="C78" s="99">
        <v>0</v>
      </c>
      <c r="D78" s="100">
        <v>0</v>
      </c>
      <c r="E78" s="101">
        <v>0</v>
      </c>
      <c r="F78" s="100">
        <v>0</v>
      </c>
      <c r="G78" s="101">
        <v>0</v>
      </c>
      <c r="H78" s="102">
        <v>0</v>
      </c>
    </row>
    <row r="79" spans="1:8" ht="15.75" customHeight="1" thickBot="1">
      <c r="A79" s="498"/>
      <c r="B79" s="103" t="s">
        <v>5</v>
      </c>
      <c r="C79" s="104">
        <v>140</v>
      </c>
      <c r="D79" s="105">
        <v>0.6334841628959276</v>
      </c>
      <c r="E79" s="106">
        <v>81</v>
      </c>
      <c r="F79" s="105">
        <v>0.3665158371040724</v>
      </c>
      <c r="G79" s="106">
        <v>221</v>
      </c>
      <c r="H79" s="107">
        <v>1</v>
      </c>
    </row>
    <row r="80" ht="13.5">
      <c r="A80" s="87" t="s">
        <v>194</v>
      </c>
    </row>
    <row r="81" ht="13.5">
      <c r="A81" s="87" t="s">
        <v>195</v>
      </c>
    </row>
    <row r="83" spans="1:8" ht="18" customHeight="1" thickBot="1">
      <c r="A83" s="505" t="s">
        <v>0</v>
      </c>
      <c r="B83" s="506"/>
      <c r="C83" s="506"/>
      <c r="D83" s="506"/>
      <c r="E83" s="506"/>
      <c r="F83" s="506"/>
      <c r="G83" s="506"/>
      <c r="H83" s="506"/>
    </row>
    <row r="84" spans="1:8" ht="27" customHeight="1" thickBot="1">
      <c r="A84" s="499" t="s">
        <v>1</v>
      </c>
      <c r="B84" s="500"/>
      <c r="C84" s="517" t="s">
        <v>24</v>
      </c>
      <c r="D84" s="492"/>
      <c r="E84" s="492"/>
      <c r="F84" s="492"/>
      <c r="G84" s="492"/>
      <c r="H84" s="495"/>
    </row>
    <row r="85" spans="1:8" ht="15.75" customHeight="1">
      <c r="A85" s="497"/>
      <c r="B85" s="501"/>
      <c r="C85" s="504" t="s">
        <v>3</v>
      </c>
      <c r="D85" s="488"/>
      <c r="E85" s="487" t="s">
        <v>4</v>
      </c>
      <c r="F85" s="488"/>
      <c r="G85" s="509" t="s">
        <v>5</v>
      </c>
      <c r="H85" s="510"/>
    </row>
    <row r="86" spans="1:8" ht="15.75" customHeight="1" thickBot="1">
      <c r="A86" s="498"/>
      <c r="B86" s="502"/>
      <c r="C86" s="90" t="s">
        <v>6</v>
      </c>
      <c r="D86" s="91" t="s">
        <v>7</v>
      </c>
      <c r="E86" s="91" t="s">
        <v>6</v>
      </c>
      <c r="F86" s="91" t="s">
        <v>7</v>
      </c>
      <c r="G86" s="91" t="s">
        <v>6</v>
      </c>
      <c r="H86" s="92" t="s">
        <v>7</v>
      </c>
    </row>
    <row r="87" spans="1:8" ht="15.75" customHeight="1" thickBot="1">
      <c r="A87" s="496" t="s">
        <v>8</v>
      </c>
      <c r="B87" s="93" t="s">
        <v>9</v>
      </c>
      <c r="C87" s="94">
        <v>29</v>
      </c>
      <c r="D87" s="95">
        <v>0.453125</v>
      </c>
      <c r="E87" s="96">
        <v>35</v>
      </c>
      <c r="F87" s="95">
        <v>0.546875</v>
      </c>
      <c r="G87" s="96">
        <v>64</v>
      </c>
      <c r="H87" s="97">
        <v>1</v>
      </c>
    </row>
    <row r="88" spans="1:8" ht="15.75" customHeight="1">
      <c r="A88" s="497"/>
      <c r="B88" s="98" t="s">
        <v>10</v>
      </c>
      <c r="C88" s="99">
        <v>6</v>
      </c>
      <c r="D88" s="100">
        <v>0.11764705882352942</v>
      </c>
      <c r="E88" s="101">
        <v>45</v>
      </c>
      <c r="F88" s="100">
        <v>0.8823529411764706</v>
      </c>
      <c r="G88" s="101">
        <v>51</v>
      </c>
      <c r="H88" s="102">
        <v>1</v>
      </c>
    </row>
    <row r="89" spans="1:8" ht="15.75" customHeight="1">
      <c r="A89" s="497"/>
      <c r="B89" s="98" t="s">
        <v>11</v>
      </c>
      <c r="C89" s="99">
        <v>10</v>
      </c>
      <c r="D89" s="100">
        <v>0.43478260869565216</v>
      </c>
      <c r="E89" s="101">
        <v>13</v>
      </c>
      <c r="F89" s="100">
        <v>0.5652173913043478</v>
      </c>
      <c r="G89" s="101">
        <v>23</v>
      </c>
      <c r="H89" s="102">
        <v>1</v>
      </c>
    </row>
    <row r="90" spans="1:8" ht="15.75" customHeight="1">
      <c r="A90" s="497"/>
      <c r="B90" s="98" t="s">
        <v>12</v>
      </c>
      <c r="C90" s="99">
        <v>0</v>
      </c>
      <c r="D90" s="100">
        <v>0</v>
      </c>
      <c r="E90" s="101">
        <v>2</v>
      </c>
      <c r="F90" s="100">
        <v>1</v>
      </c>
      <c r="G90" s="101">
        <v>2</v>
      </c>
      <c r="H90" s="102">
        <v>1</v>
      </c>
    </row>
    <row r="91" spans="1:8" ht="15.75" customHeight="1">
      <c r="A91" s="497"/>
      <c r="B91" s="98" t="s">
        <v>13</v>
      </c>
      <c r="C91" s="99">
        <v>0</v>
      </c>
      <c r="D91" s="100">
        <v>0</v>
      </c>
      <c r="E91" s="101">
        <v>0</v>
      </c>
      <c r="F91" s="100">
        <v>0</v>
      </c>
      <c r="G91" s="101">
        <v>0</v>
      </c>
      <c r="H91" s="102">
        <v>0</v>
      </c>
    </row>
    <row r="92" spans="1:8" ht="15.75" customHeight="1" thickBot="1">
      <c r="A92" s="498"/>
      <c r="B92" s="103" t="s">
        <v>5</v>
      </c>
      <c r="C92" s="104">
        <v>45</v>
      </c>
      <c r="D92" s="105">
        <v>0.32142857142857145</v>
      </c>
      <c r="E92" s="106">
        <v>95</v>
      </c>
      <c r="F92" s="105">
        <v>0.6785714285714286</v>
      </c>
      <c r="G92" s="106">
        <v>140</v>
      </c>
      <c r="H92" s="107">
        <v>1</v>
      </c>
    </row>
    <row r="93" ht="13.5">
      <c r="A93" s="87" t="s">
        <v>194</v>
      </c>
    </row>
    <row r="94" ht="13.5">
      <c r="A94" s="87" t="s">
        <v>195</v>
      </c>
    </row>
    <row r="96" spans="1:18" ht="18" customHeight="1" thickBot="1">
      <c r="A96" s="505" t="s">
        <v>0</v>
      </c>
      <c r="B96" s="506"/>
      <c r="C96" s="506"/>
      <c r="D96" s="506"/>
      <c r="E96" s="506"/>
      <c r="F96" s="506"/>
      <c r="G96" s="506"/>
      <c r="H96" s="506"/>
      <c r="I96" s="506"/>
      <c r="J96" s="506"/>
      <c r="K96" s="506"/>
      <c r="L96" s="506"/>
      <c r="M96" s="506"/>
      <c r="N96" s="506"/>
      <c r="O96" s="506"/>
      <c r="P96" s="506"/>
      <c r="Q96" s="506"/>
      <c r="R96" s="506"/>
    </row>
    <row r="97" spans="1:18" ht="49.5" customHeight="1" thickBot="1">
      <c r="A97" s="499" t="s">
        <v>1</v>
      </c>
      <c r="B97" s="500"/>
      <c r="C97" s="516" t="s">
        <v>25</v>
      </c>
      <c r="D97" s="492"/>
      <c r="E97" s="492"/>
      <c r="F97" s="493"/>
      <c r="G97" s="512" t="s">
        <v>26</v>
      </c>
      <c r="H97" s="492"/>
      <c r="I97" s="492"/>
      <c r="J97" s="493"/>
      <c r="K97" s="512" t="s">
        <v>27</v>
      </c>
      <c r="L97" s="492"/>
      <c r="M97" s="492"/>
      <c r="N97" s="493"/>
      <c r="O97" s="511" t="s">
        <v>28</v>
      </c>
      <c r="P97" s="492"/>
      <c r="Q97" s="492"/>
      <c r="R97" s="495"/>
    </row>
    <row r="98" spans="1:18" ht="15.75" customHeight="1">
      <c r="A98" s="497"/>
      <c r="B98" s="501"/>
      <c r="C98" s="504" t="s">
        <v>3</v>
      </c>
      <c r="D98" s="488"/>
      <c r="E98" s="487" t="s">
        <v>4</v>
      </c>
      <c r="F98" s="488"/>
      <c r="G98" s="487" t="s">
        <v>3</v>
      </c>
      <c r="H98" s="488"/>
      <c r="I98" s="487" t="s">
        <v>4</v>
      </c>
      <c r="J98" s="488"/>
      <c r="K98" s="487" t="s">
        <v>3</v>
      </c>
      <c r="L98" s="488"/>
      <c r="M98" s="487" t="s">
        <v>4</v>
      </c>
      <c r="N98" s="488"/>
      <c r="O98" s="487" t="s">
        <v>3</v>
      </c>
      <c r="P98" s="488"/>
      <c r="Q98" s="509" t="s">
        <v>4</v>
      </c>
      <c r="R98" s="510"/>
    </row>
    <row r="99" spans="1:18" ht="15.75" customHeight="1" thickBot="1">
      <c r="A99" s="498"/>
      <c r="B99" s="502"/>
      <c r="C99" s="90" t="s">
        <v>6</v>
      </c>
      <c r="D99" s="91" t="s">
        <v>7</v>
      </c>
      <c r="E99" s="91" t="s">
        <v>6</v>
      </c>
      <c r="F99" s="91" t="s">
        <v>7</v>
      </c>
      <c r="G99" s="91" t="s">
        <v>6</v>
      </c>
      <c r="H99" s="91" t="s">
        <v>7</v>
      </c>
      <c r="I99" s="91" t="s">
        <v>6</v>
      </c>
      <c r="J99" s="91" t="s">
        <v>7</v>
      </c>
      <c r="K99" s="91" t="s">
        <v>6</v>
      </c>
      <c r="L99" s="91" t="s">
        <v>7</v>
      </c>
      <c r="M99" s="91" t="s">
        <v>6</v>
      </c>
      <c r="N99" s="91" t="s">
        <v>7</v>
      </c>
      <c r="O99" s="91" t="s">
        <v>6</v>
      </c>
      <c r="P99" s="91" t="s">
        <v>7</v>
      </c>
      <c r="Q99" s="91" t="s">
        <v>6</v>
      </c>
      <c r="R99" s="92" t="s">
        <v>7</v>
      </c>
    </row>
    <row r="100" spans="1:18" ht="15.75" customHeight="1" thickBot="1">
      <c r="A100" s="496" t="s">
        <v>8</v>
      </c>
      <c r="B100" s="93" t="s">
        <v>9</v>
      </c>
      <c r="C100" s="94">
        <v>40</v>
      </c>
      <c r="D100" s="95">
        <v>0.43478260869565216</v>
      </c>
      <c r="E100" s="96">
        <v>52</v>
      </c>
      <c r="F100" s="95">
        <v>0.5652173913043478</v>
      </c>
      <c r="G100" s="96">
        <v>56</v>
      </c>
      <c r="H100" s="95">
        <v>0.6086956521739131</v>
      </c>
      <c r="I100" s="96">
        <v>36</v>
      </c>
      <c r="J100" s="95">
        <v>0.391304347826087</v>
      </c>
      <c r="K100" s="96">
        <v>43</v>
      </c>
      <c r="L100" s="95">
        <v>0.4673913043478261</v>
      </c>
      <c r="M100" s="96">
        <v>49</v>
      </c>
      <c r="N100" s="95">
        <v>0.532608695652174</v>
      </c>
      <c r="O100" s="96">
        <v>54</v>
      </c>
      <c r="P100" s="95">
        <v>0.5869565217391305</v>
      </c>
      <c r="Q100" s="96">
        <v>38</v>
      </c>
      <c r="R100" s="97">
        <v>0.4130434782608695</v>
      </c>
    </row>
    <row r="101" spans="1:18" ht="15.75" customHeight="1">
      <c r="A101" s="497"/>
      <c r="B101" s="98" t="s">
        <v>10</v>
      </c>
      <c r="C101" s="99">
        <v>28</v>
      </c>
      <c r="D101" s="100">
        <v>0.3294117647058823</v>
      </c>
      <c r="E101" s="101">
        <v>57</v>
      </c>
      <c r="F101" s="100">
        <v>0.6705882352941177</v>
      </c>
      <c r="G101" s="101">
        <v>50</v>
      </c>
      <c r="H101" s="100">
        <v>0.5882352941176471</v>
      </c>
      <c r="I101" s="101">
        <v>35</v>
      </c>
      <c r="J101" s="100">
        <v>0.411764705882353</v>
      </c>
      <c r="K101" s="101">
        <v>23</v>
      </c>
      <c r="L101" s="100">
        <v>0.27058823529411763</v>
      </c>
      <c r="M101" s="101">
        <v>62</v>
      </c>
      <c r="N101" s="100">
        <v>0.7294117647058823</v>
      </c>
      <c r="O101" s="101">
        <v>40</v>
      </c>
      <c r="P101" s="100">
        <v>0.4705882352941177</v>
      </c>
      <c r="Q101" s="101">
        <v>45</v>
      </c>
      <c r="R101" s="102">
        <v>0.5294117647058824</v>
      </c>
    </row>
    <row r="102" spans="1:18" ht="15.75" customHeight="1">
      <c r="A102" s="497"/>
      <c r="B102" s="98" t="s">
        <v>11</v>
      </c>
      <c r="C102" s="99">
        <v>12</v>
      </c>
      <c r="D102" s="100">
        <v>0.29268292682926833</v>
      </c>
      <c r="E102" s="101">
        <v>29</v>
      </c>
      <c r="F102" s="100">
        <v>0.7073170731707318</v>
      </c>
      <c r="G102" s="101">
        <v>27</v>
      </c>
      <c r="H102" s="100">
        <v>0.6585365853658537</v>
      </c>
      <c r="I102" s="101">
        <v>14</v>
      </c>
      <c r="J102" s="100">
        <v>0.34146341463414637</v>
      </c>
      <c r="K102" s="101">
        <v>17</v>
      </c>
      <c r="L102" s="100">
        <v>0.4146341463414634</v>
      </c>
      <c r="M102" s="101">
        <v>24</v>
      </c>
      <c r="N102" s="100">
        <v>0.5853658536585367</v>
      </c>
      <c r="O102" s="101">
        <v>22</v>
      </c>
      <c r="P102" s="100">
        <v>0.5365853658536586</v>
      </c>
      <c r="Q102" s="101">
        <v>19</v>
      </c>
      <c r="R102" s="102">
        <v>0.4634146341463415</v>
      </c>
    </row>
    <row r="103" spans="1:18" ht="15.75" customHeight="1">
      <c r="A103" s="497"/>
      <c r="B103" s="98" t="s">
        <v>12</v>
      </c>
      <c r="C103" s="99">
        <v>0</v>
      </c>
      <c r="D103" s="100">
        <v>0</v>
      </c>
      <c r="E103" s="101">
        <v>3</v>
      </c>
      <c r="F103" s="100">
        <v>1</v>
      </c>
      <c r="G103" s="101">
        <v>2</v>
      </c>
      <c r="H103" s="100">
        <v>0.6666666666666667</v>
      </c>
      <c r="I103" s="101">
        <v>1</v>
      </c>
      <c r="J103" s="100">
        <v>0.33333333333333337</v>
      </c>
      <c r="K103" s="101">
        <v>0</v>
      </c>
      <c r="L103" s="100">
        <v>0</v>
      </c>
      <c r="M103" s="101">
        <v>3</v>
      </c>
      <c r="N103" s="100">
        <v>1</v>
      </c>
      <c r="O103" s="101">
        <v>1</v>
      </c>
      <c r="P103" s="100">
        <v>0.33333333333333337</v>
      </c>
      <c r="Q103" s="101">
        <v>2</v>
      </c>
      <c r="R103" s="102">
        <v>0.6666666666666667</v>
      </c>
    </row>
    <row r="104" spans="1:18" ht="15.75" customHeight="1">
      <c r="A104" s="497"/>
      <c r="B104" s="98" t="s">
        <v>13</v>
      </c>
      <c r="C104" s="99">
        <v>0</v>
      </c>
      <c r="D104" s="100">
        <v>0</v>
      </c>
      <c r="E104" s="101">
        <v>0</v>
      </c>
      <c r="F104" s="100">
        <v>0</v>
      </c>
      <c r="G104" s="101">
        <v>0</v>
      </c>
      <c r="H104" s="100">
        <v>0</v>
      </c>
      <c r="I104" s="101">
        <v>0</v>
      </c>
      <c r="J104" s="100">
        <v>0</v>
      </c>
      <c r="K104" s="101">
        <v>0</v>
      </c>
      <c r="L104" s="100">
        <v>0</v>
      </c>
      <c r="M104" s="101">
        <v>0</v>
      </c>
      <c r="N104" s="100">
        <v>0</v>
      </c>
      <c r="O104" s="101">
        <v>0</v>
      </c>
      <c r="P104" s="100">
        <v>0</v>
      </c>
      <c r="Q104" s="101">
        <v>0</v>
      </c>
      <c r="R104" s="102">
        <v>0</v>
      </c>
    </row>
    <row r="105" spans="1:18" ht="15.75" customHeight="1" thickBot="1">
      <c r="A105" s="498"/>
      <c r="B105" s="103" t="s">
        <v>5</v>
      </c>
      <c r="C105" s="104">
        <v>80</v>
      </c>
      <c r="D105" s="105">
        <v>0.36199095022624433</v>
      </c>
      <c r="E105" s="106">
        <v>141</v>
      </c>
      <c r="F105" s="105">
        <v>0.6380090497737556</v>
      </c>
      <c r="G105" s="106">
        <v>135</v>
      </c>
      <c r="H105" s="105">
        <v>0.6108597285067874</v>
      </c>
      <c r="I105" s="106">
        <v>86</v>
      </c>
      <c r="J105" s="105">
        <v>0.3891402714932126</v>
      </c>
      <c r="K105" s="106">
        <v>83</v>
      </c>
      <c r="L105" s="105">
        <v>0.3755656108597285</v>
      </c>
      <c r="M105" s="106">
        <v>138</v>
      </c>
      <c r="N105" s="105">
        <v>0.6244343891402715</v>
      </c>
      <c r="O105" s="106">
        <v>117</v>
      </c>
      <c r="P105" s="105">
        <v>0.5294117647058824</v>
      </c>
      <c r="Q105" s="106">
        <v>104</v>
      </c>
      <c r="R105" s="107">
        <v>0.4705882352941177</v>
      </c>
    </row>
    <row r="106" ht="13.5">
      <c r="A106" s="87" t="s">
        <v>194</v>
      </c>
    </row>
    <row r="107" ht="13.5">
      <c r="A107" s="87" t="s">
        <v>195</v>
      </c>
    </row>
    <row r="108" spans="1:18" ht="15.75" customHeight="1">
      <c r="A108" s="89"/>
      <c r="B108" s="113"/>
      <c r="C108" s="114"/>
      <c r="D108" s="115"/>
      <c r="E108" s="114"/>
      <c r="F108" s="115"/>
      <c r="G108" s="114"/>
      <c r="H108" s="115"/>
      <c r="I108" s="114"/>
      <c r="J108" s="115"/>
      <c r="K108" s="114"/>
      <c r="L108" s="115"/>
      <c r="M108" s="114"/>
      <c r="N108" s="115"/>
      <c r="O108" s="114"/>
      <c r="P108" s="115"/>
      <c r="Q108" s="114"/>
      <c r="R108" s="115"/>
    </row>
    <row r="109" ht="13.5">
      <c r="A109" s="87" t="s">
        <v>199</v>
      </c>
    </row>
    <row r="110" spans="1:10" ht="18" customHeight="1" thickBot="1">
      <c r="A110" s="505" t="s">
        <v>0</v>
      </c>
      <c r="B110" s="506"/>
      <c r="C110" s="506"/>
      <c r="D110" s="506"/>
      <c r="E110" s="506"/>
      <c r="F110" s="506"/>
      <c r="G110" s="506"/>
      <c r="H110" s="506"/>
      <c r="I110" s="506"/>
      <c r="J110" s="506"/>
    </row>
    <row r="111" spans="1:10" ht="27" customHeight="1" thickBot="1">
      <c r="A111" s="499" t="s">
        <v>1</v>
      </c>
      <c r="B111" s="500"/>
      <c r="C111" s="516" t="s">
        <v>29</v>
      </c>
      <c r="D111" s="492"/>
      <c r="E111" s="492"/>
      <c r="F111" s="493"/>
      <c r="G111" s="511" t="s">
        <v>30</v>
      </c>
      <c r="H111" s="492"/>
      <c r="I111" s="492"/>
      <c r="J111" s="495"/>
    </row>
    <row r="112" spans="1:10" ht="15.75" customHeight="1">
      <c r="A112" s="497"/>
      <c r="B112" s="501"/>
      <c r="C112" s="504" t="s">
        <v>3</v>
      </c>
      <c r="D112" s="488"/>
      <c r="E112" s="487" t="s">
        <v>4</v>
      </c>
      <c r="F112" s="488"/>
      <c r="G112" s="487" t="s">
        <v>3</v>
      </c>
      <c r="H112" s="488"/>
      <c r="I112" s="509" t="s">
        <v>4</v>
      </c>
      <c r="J112" s="510"/>
    </row>
    <row r="113" spans="1:10" ht="15.75" customHeight="1" thickBot="1">
      <c r="A113" s="498"/>
      <c r="B113" s="502"/>
      <c r="C113" s="90" t="s">
        <v>6</v>
      </c>
      <c r="D113" s="91" t="s">
        <v>7</v>
      </c>
      <c r="E113" s="91" t="s">
        <v>6</v>
      </c>
      <c r="F113" s="91" t="s">
        <v>7</v>
      </c>
      <c r="G113" s="91" t="s">
        <v>6</v>
      </c>
      <c r="H113" s="91" t="s">
        <v>7</v>
      </c>
      <c r="I113" s="91" t="s">
        <v>6</v>
      </c>
      <c r="J113" s="92" t="s">
        <v>7</v>
      </c>
    </row>
    <row r="114" spans="1:10" ht="15.75" customHeight="1" thickBot="1">
      <c r="A114" s="496" t="s">
        <v>8</v>
      </c>
      <c r="B114" s="93" t="s">
        <v>9</v>
      </c>
      <c r="C114" s="94">
        <v>58</v>
      </c>
      <c r="D114" s="95">
        <v>0.6304347826086957</v>
      </c>
      <c r="E114" s="96">
        <v>34</v>
      </c>
      <c r="F114" s="95">
        <v>0.3695652173913044</v>
      </c>
      <c r="G114" s="96">
        <v>90</v>
      </c>
      <c r="H114" s="95">
        <v>0.9782608695652173</v>
      </c>
      <c r="I114" s="96">
        <v>2</v>
      </c>
      <c r="J114" s="97">
        <v>0.021739130434782608</v>
      </c>
    </row>
    <row r="115" spans="1:10" ht="15.75" customHeight="1">
      <c r="A115" s="497"/>
      <c r="B115" s="98" t="s">
        <v>10</v>
      </c>
      <c r="C115" s="99">
        <v>55</v>
      </c>
      <c r="D115" s="100">
        <v>0.6470588235294117</v>
      </c>
      <c r="E115" s="101">
        <v>30</v>
      </c>
      <c r="F115" s="100">
        <v>0.35294117647058826</v>
      </c>
      <c r="G115" s="101">
        <v>83</v>
      </c>
      <c r="H115" s="100">
        <v>0.9764705882352941</v>
      </c>
      <c r="I115" s="101">
        <v>2</v>
      </c>
      <c r="J115" s="102">
        <v>0.023529411764705882</v>
      </c>
    </row>
    <row r="116" spans="1:10" ht="15.75" customHeight="1">
      <c r="A116" s="497"/>
      <c r="B116" s="98" t="s">
        <v>11</v>
      </c>
      <c r="C116" s="99">
        <v>30</v>
      </c>
      <c r="D116" s="100">
        <v>0.7317073170731707</v>
      </c>
      <c r="E116" s="101">
        <v>11</v>
      </c>
      <c r="F116" s="100">
        <v>0.2682926829268293</v>
      </c>
      <c r="G116" s="101">
        <v>40</v>
      </c>
      <c r="H116" s="100">
        <v>0.975609756097561</v>
      </c>
      <c r="I116" s="101">
        <v>1</v>
      </c>
      <c r="J116" s="102">
        <v>0.024390243902439025</v>
      </c>
    </row>
    <row r="117" spans="1:10" ht="15.75" customHeight="1">
      <c r="A117" s="497"/>
      <c r="B117" s="98" t="s">
        <v>12</v>
      </c>
      <c r="C117" s="99">
        <v>3</v>
      </c>
      <c r="D117" s="100">
        <v>1</v>
      </c>
      <c r="E117" s="101">
        <v>0</v>
      </c>
      <c r="F117" s="100">
        <v>0</v>
      </c>
      <c r="G117" s="101">
        <v>3</v>
      </c>
      <c r="H117" s="100">
        <v>1</v>
      </c>
      <c r="I117" s="101">
        <v>0</v>
      </c>
      <c r="J117" s="102">
        <v>0</v>
      </c>
    </row>
    <row r="118" spans="1:10" ht="15.75" customHeight="1">
      <c r="A118" s="497"/>
      <c r="B118" s="98" t="s">
        <v>13</v>
      </c>
      <c r="C118" s="99">
        <v>0</v>
      </c>
      <c r="D118" s="100">
        <v>0</v>
      </c>
      <c r="E118" s="101">
        <v>0</v>
      </c>
      <c r="F118" s="100">
        <v>0</v>
      </c>
      <c r="G118" s="101">
        <v>0</v>
      </c>
      <c r="H118" s="100">
        <v>0</v>
      </c>
      <c r="I118" s="101">
        <v>0</v>
      </c>
      <c r="J118" s="102">
        <v>0</v>
      </c>
    </row>
    <row r="119" spans="1:10" ht="15.75" customHeight="1" thickBot="1">
      <c r="A119" s="498"/>
      <c r="B119" s="103" t="s">
        <v>5</v>
      </c>
      <c r="C119" s="104">
        <v>146</v>
      </c>
      <c r="D119" s="105">
        <v>0.660633484162896</v>
      </c>
      <c r="E119" s="106">
        <v>75</v>
      </c>
      <c r="F119" s="105">
        <v>0.3393665158371041</v>
      </c>
      <c r="G119" s="106">
        <v>216</v>
      </c>
      <c r="H119" s="105">
        <v>0.9773755656108597</v>
      </c>
      <c r="I119" s="106">
        <v>5</v>
      </c>
      <c r="J119" s="107">
        <v>0.02262443438914027</v>
      </c>
    </row>
    <row r="120" ht="13.5">
      <c r="A120" s="87" t="s">
        <v>194</v>
      </c>
    </row>
    <row r="121" ht="13.5">
      <c r="A121" s="87" t="s">
        <v>195</v>
      </c>
    </row>
    <row r="123" spans="1:4" ht="18" customHeight="1" thickBot="1">
      <c r="A123" s="505" t="s">
        <v>0</v>
      </c>
      <c r="B123" s="506"/>
      <c r="C123" s="506"/>
      <c r="D123" s="506"/>
    </row>
    <row r="124" spans="1:4" ht="70.5" customHeight="1" thickBot="1">
      <c r="A124" s="499" t="s">
        <v>1</v>
      </c>
      <c r="B124" s="500"/>
      <c r="C124" s="108" t="s">
        <v>32</v>
      </c>
      <c r="D124" s="109" t="s">
        <v>31</v>
      </c>
    </row>
    <row r="125" spans="1:4" ht="15.75" customHeight="1" thickBot="1">
      <c r="A125" s="498"/>
      <c r="B125" s="502"/>
      <c r="C125" s="90" t="s">
        <v>16</v>
      </c>
      <c r="D125" s="92" t="s">
        <v>16</v>
      </c>
    </row>
    <row r="126" spans="1:4" ht="15.75" customHeight="1" thickBot="1">
      <c r="A126" s="496" t="s">
        <v>8</v>
      </c>
      <c r="B126" s="93" t="s">
        <v>9</v>
      </c>
      <c r="C126" s="94">
        <v>445</v>
      </c>
      <c r="D126" s="116">
        <v>3440.3799999999997</v>
      </c>
    </row>
    <row r="127" spans="1:4" ht="15.75" customHeight="1">
      <c r="A127" s="497"/>
      <c r="B127" s="98" t="s">
        <v>10</v>
      </c>
      <c r="C127" s="99">
        <v>414.9999999999997</v>
      </c>
      <c r="D127" s="117">
        <v>3054.8</v>
      </c>
    </row>
    <row r="128" spans="1:4" ht="15.75" customHeight="1">
      <c r="A128" s="497"/>
      <c r="B128" s="98" t="s">
        <v>11</v>
      </c>
      <c r="C128" s="99">
        <v>78.00000000000001</v>
      </c>
      <c r="D128" s="117">
        <v>450.4399999999999</v>
      </c>
    </row>
    <row r="129" spans="1:4" ht="15.75" customHeight="1">
      <c r="A129" s="497"/>
      <c r="B129" s="98" t="s">
        <v>12</v>
      </c>
      <c r="C129" s="99">
        <v>8</v>
      </c>
      <c r="D129" s="117">
        <v>56</v>
      </c>
    </row>
    <row r="130" spans="1:4" ht="15.75" customHeight="1">
      <c r="A130" s="497"/>
      <c r="B130" s="98" t="s">
        <v>13</v>
      </c>
      <c r="C130" s="110" t="s">
        <v>18</v>
      </c>
      <c r="D130" s="118" t="s">
        <v>18</v>
      </c>
    </row>
    <row r="131" spans="1:4" ht="15.75" customHeight="1" thickBot="1">
      <c r="A131" s="498"/>
      <c r="B131" s="103" t="s">
        <v>5</v>
      </c>
      <c r="C131" s="104">
        <v>945.9999999999997</v>
      </c>
      <c r="D131" s="119">
        <v>7001.619999999992</v>
      </c>
    </row>
    <row r="132" ht="13.5">
      <c r="A132" s="87" t="s">
        <v>194</v>
      </c>
    </row>
    <row r="133" ht="13.5">
      <c r="A133" s="87" t="s">
        <v>195</v>
      </c>
    </row>
    <row r="135" spans="1:26" ht="18" customHeight="1" thickBot="1">
      <c r="A135" s="505" t="s">
        <v>0</v>
      </c>
      <c r="B135" s="506"/>
      <c r="C135" s="506"/>
      <c r="D135" s="506"/>
      <c r="E135" s="506"/>
      <c r="F135" s="506"/>
      <c r="G135" s="506"/>
      <c r="H135" s="506"/>
      <c r="I135" s="506"/>
      <c r="J135" s="506"/>
      <c r="K135" s="506"/>
      <c r="L135" s="506"/>
      <c r="M135" s="506"/>
      <c r="N135" s="506"/>
      <c r="O135" s="506"/>
      <c r="P135" s="506"/>
      <c r="Q135" s="506"/>
      <c r="R135" s="506"/>
      <c r="S135" s="506"/>
      <c r="T135" s="506"/>
      <c r="U135" s="506"/>
      <c r="V135" s="506"/>
      <c r="W135" s="506"/>
      <c r="X135" s="506"/>
      <c r="Y135" s="506"/>
      <c r="Z135" s="506"/>
    </row>
    <row r="136" spans="1:26" ht="27" customHeight="1" thickBot="1">
      <c r="A136" s="499" t="s">
        <v>1</v>
      </c>
      <c r="B136" s="500"/>
      <c r="C136" s="516" t="s">
        <v>34</v>
      </c>
      <c r="D136" s="492"/>
      <c r="E136" s="492"/>
      <c r="F136" s="493"/>
      <c r="G136" s="512" t="s">
        <v>33</v>
      </c>
      <c r="H136" s="492"/>
      <c r="I136" s="492"/>
      <c r="J136" s="493"/>
      <c r="K136" s="512" t="s">
        <v>35</v>
      </c>
      <c r="L136" s="492"/>
      <c r="M136" s="492"/>
      <c r="N136" s="493"/>
      <c r="O136" s="512" t="s">
        <v>36</v>
      </c>
      <c r="P136" s="492"/>
      <c r="Q136" s="492"/>
      <c r="R136" s="493"/>
      <c r="S136" s="512" t="s">
        <v>37</v>
      </c>
      <c r="T136" s="492"/>
      <c r="U136" s="492"/>
      <c r="V136" s="493"/>
      <c r="W136" s="511" t="s">
        <v>38</v>
      </c>
      <c r="X136" s="492"/>
      <c r="Y136" s="492"/>
      <c r="Z136" s="495"/>
    </row>
    <row r="137" spans="1:26" ht="15.75" customHeight="1" thickBot="1">
      <c r="A137" s="497"/>
      <c r="B137" s="501"/>
      <c r="C137" s="504" t="s">
        <v>3</v>
      </c>
      <c r="D137" s="488"/>
      <c r="E137" s="487" t="s">
        <v>4</v>
      </c>
      <c r="F137" s="488"/>
      <c r="G137" s="489" t="s">
        <v>39</v>
      </c>
      <c r="H137" s="489" t="s">
        <v>40</v>
      </c>
      <c r="I137" s="489" t="s">
        <v>41</v>
      </c>
      <c r="J137" s="489" t="s">
        <v>16</v>
      </c>
      <c r="K137" s="489" t="s">
        <v>39</v>
      </c>
      <c r="L137" s="489" t="s">
        <v>40</v>
      </c>
      <c r="M137" s="489" t="s">
        <v>41</v>
      </c>
      <c r="N137" s="489" t="s">
        <v>16</v>
      </c>
      <c r="O137" s="487" t="s">
        <v>3</v>
      </c>
      <c r="P137" s="488"/>
      <c r="Q137" s="487" t="s">
        <v>4</v>
      </c>
      <c r="R137" s="488"/>
      <c r="S137" s="487" t="s">
        <v>3</v>
      </c>
      <c r="T137" s="488"/>
      <c r="U137" s="487" t="s">
        <v>4</v>
      </c>
      <c r="V137" s="488"/>
      <c r="W137" s="489" t="s">
        <v>39</v>
      </c>
      <c r="X137" s="489" t="s">
        <v>40</v>
      </c>
      <c r="Y137" s="489" t="s">
        <v>41</v>
      </c>
      <c r="Z137" s="485" t="s">
        <v>16</v>
      </c>
    </row>
    <row r="138" spans="1:26" ht="15.75" customHeight="1" thickBot="1">
      <c r="A138" s="498"/>
      <c r="B138" s="502"/>
      <c r="C138" s="90" t="s">
        <v>6</v>
      </c>
      <c r="D138" s="91" t="s">
        <v>7</v>
      </c>
      <c r="E138" s="91" t="s">
        <v>6</v>
      </c>
      <c r="F138" s="91" t="s">
        <v>7</v>
      </c>
      <c r="G138" s="490"/>
      <c r="H138" s="490"/>
      <c r="I138" s="490"/>
      <c r="J138" s="490"/>
      <c r="K138" s="490"/>
      <c r="L138" s="490"/>
      <c r="M138" s="490"/>
      <c r="N138" s="490"/>
      <c r="O138" s="91" t="s">
        <v>6</v>
      </c>
      <c r="P138" s="91" t="s">
        <v>7</v>
      </c>
      <c r="Q138" s="91" t="s">
        <v>6</v>
      </c>
      <c r="R138" s="91" t="s">
        <v>7</v>
      </c>
      <c r="S138" s="91" t="s">
        <v>6</v>
      </c>
      <c r="T138" s="91" t="s">
        <v>7</v>
      </c>
      <c r="U138" s="91" t="s">
        <v>6</v>
      </c>
      <c r="V138" s="91" t="s">
        <v>7</v>
      </c>
      <c r="W138" s="490"/>
      <c r="X138" s="490"/>
      <c r="Y138" s="490"/>
      <c r="Z138" s="486"/>
    </row>
    <row r="139" spans="1:26" ht="15.75" customHeight="1" thickBot="1">
      <c r="A139" s="496" t="s">
        <v>8</v>
      </c>
      <c r="B139" s="93" t="s">
        <v>9</v>
      </c>
      <c r="C139" s="94">
        <v>90</v>
      </c>
      <c r="D139" s="95">
        <v>0.9782608695652173</v>
      </c>
      <c r="E139" s="96">
        <v>2</v>
      </c>
      <c r="F139" s="95">
        <v>0.021739130434782608</v>
      </c>
      <c r="G139" s="96">
        <v>10</v>
      </c>
      <c r="H139" s="96">
        <v>75.70000000000002</v>
      </c>
      <c r="I139" s="96">
        <v>100</v>
      </c>
      <c r="J139" s="96">
        <v>6813.000000000002</v>
      </c>
      <c r="K139" s="96">
        <v>1</v>
      </c>
      <c r="L139" s="96">
        <v>149.64444444444447</v>
      </c>
      <c r="M139" s="96">
        <v>2920</v>
      </c>
      <c r="N139" s="96">
        <v>13468.000000000002</v>
      </c>
      <c r="O139" s="96">
        <v>10</v>
      </c>
      <c r="P139" s="95">
        <v>0.1111111111111111</v>
      </c>
      <c r="Q139" s="96">
        <v>80</v>
      </c>
      <c r="R139" s="95">
        <v>0.8888888888888888</v>
      </c>
      <c r="S139" s="96">
        <v>90</v>
      </c>
      <c r="T139" s="95">
        <v>1</v>
      </c>
      <c r="U139" s="96">
        <v>0</v>
      </c>
      <c r="V139" s="95">
        <v>0</v>
      </c>
      <c r="W139" s="96">
        <v>1</v>
      </c>
      <c r="X139" s="96">
        <v>81.44444444444446</v>
      </c>
      <c r="Y139" s="96">
        <v>6004</v>
      </c>
      <c r="Z139" s="120">
        <v>7330.000000000001</v>
      </c>
    </row>
    <row r="140" spans="1:26" ht="15.75" customHeight="1">
      <c r="A140" s="497"/>
      <c r="B140" s="98" t="s">
        <v>10</v>
      </c>
      <c r="C140" s="99">
        <v>84</v>
      </c>
      <c r="D140" s="100">
        <v>0.9882352941176471</v>
      </c>
      <c r="E140" s="101">
        <v>1</v>
      </c>
      <c r="F140" s="100">
        <v>0.011764705882352941</v>
      </c>
      <c r="G140" s="101">
        <v>25</v>
      </c>
      <c r="H140" s="101">
        <v>79.65476190476191</v>
      </c>
      <c r="I140" s="101">
        <v>960</v>
      </c>
      <c r="J140" s="101">
        <v>6691.000000000001</v>
      </c>
      <c r="K140" s="101">
        <v>1</v>
      </c>
      <c r="L140" s="101">
        <v>442.3928571428572</v>
      </c>
      <c r="M140" s="101">
        <v>18280</v>
      </c>
      <c r="N140" s="101">
        <v>37161.00000000001</v>
      </c>
      <c r="O140" s="101">
        <v>9</v>
      </c>
      <c r="P140" s="100">
        <v>0.10714285714285714</v>
      </c>
      <c r="Q140" s="101">
        <v>75</v>
      </c>
      <c r="R140" s="100">
        <v>0.8928571428571429</v>
      </c>
      <c r="S140" s="101">
        <v>82</v>
      </c>
      <c r="T140" s="100">
        <v>0.9761904761904762</v>
      </c>
      <c r="U140" s="101">
        <v>2</v>
      </c>
      <c r="V140" s="100">
        <v>0.023809523809523808</v>
      </c>
      <c r="W140" s="101">
        <v>1</v>
      </c>
      <c r="X140" s="101">
        <v>34.58333333333332</v>
      </c>
      <c r="Y140" s="101">
        <v>868</v>
      </c>
      <c r="Z140" s="121">
        <v>2904.999999999999</v>
      </c>
    </row>
    <row r="141" spans="1:26" ht="15.75" customHeight="1">
      <c r="A141" s="497"/>
      <c r="B141" s="98" t="s">
        <v>11</v>
      </c>
      <c r="C141" s="99">
        <v>38</v>
      </c>
      <c r="D141" s="100">
        <v>0.926829268292683</v>
      </c>
      <c r="E141" s="101">
        <v>3</v>
      </c>
      <c r="F141" s="100">
        <v>0.07317073170731708</v>
      </c>
      <c r="G141" s="101">
        <v>10</v>
      </c>
      <c r="H141" s="101">
        <v>68.97368421052632</v>
      </c>
      <c r="I141" s="101">
        <v>100</v>
      </c>
      <c r="J141" s="101">
        <v>2621</v>
      </c>
      <c r="K141" s="101">
        <v>1</v>
      </c>
      <c r="L141" s="101">
        <v>102.89473684210529</v>
      </c>
      <c r="M141" s="101">
        <v>1825</v>
      </c>
      <c r="N141" s="101">
        <v>3910.000000000001</v>
      </c>
      <c r="O141" s="101">
        <v>3</v>
      </c>
      <c r="P141" s="100">
        <v>0.07894736842105263</v>
      </c>
      <c r="Q141" s="101">
        <v>35</v>
      </c>
      <c r="R141" s="100">
        <v>0.9210526315789473</v>
      </c>
      <c r="S141" s="101">
        <v>37</v>
      </c>
      <c r="T141" s="100">
        <v>0.9736842105263157</v>
      </c>
      <c r="U141" s="101">
        <v>1</v>
      </c>
      <c r="V141" s="100">
        <v>0.026315789473684213</v>
      </c>
      <c r="W141" s="101">
        <v>1</v>
      </c>
      <c r="X141" s="101">
        <v>7.947368421052631</v>
      </c>
      <c r="Y141" s="101">
        <v>50</v>
      </c>
      <c r="Z141" s="121">
        <v>302</v>
      </c>
    </row>
    <row r="142" spans="1:26" ht="15.75" customHeight="1">
      <c r="A142" s="497"/>
      <c r="B142" s="98" t="s">
        <v>12</v>
      </c>
      <c r="C142" s="99">
        <v>3</v>
      </c>
      <c r="D142" s="100">
        <v>1</v>
      </c>
      <c r="E142" s="101">
        <v>0</v>
      </c>
      <c r="F142" s="100">
        <v>0</v>
      </c>
      <c r="G142" s="101">
        <v>33</v>
      </c>
      <c r="H142" s="101">
        <v>67.66666666666667</v>
      </c>
      <c r="I142" s="101">
        <v>100</v>
      </c>
      <c r="J142" s="101">
        <v>203</v>
      </c>
      <c r="K142" s="101">
        <v>6</v>
      </c>
      <c r="L142" s="101">
        <v>62</v>
      </c>
      <c r="M142" s="101">
        <v>172</v>
      </c>
      <c r="N142" s="101">
        <v>186</v>
      </c>
      <c r="O142" s="101">
        <v>0</v>
      </c>
      <c r="P142" s="100">
        <v>0</v>
      </c>
      <c r="Q142" s="101">
        <v>3</v>
      </c>
      <c r="R142" s="100">
        <v>1</v>
      </c>
      <c r="S142" s="101">
        <v>3</v>
      </c>
      <c r="T142" s="100">
        <v>1</v>
      </c>
      <c r="U142" s="101">
        <v>0</v>
      </c>
      <c r="V142" s="100">
        <v>0</v>
      </c>
      <c r="W142" s="101">
        <v>3</v>
      </c>
      <c r="X142" s="101">
        <v>4.666666666666667</v>
      </c>
      <c r="Y142" s="101">
        <v>7</v>
      </c>
      <c r="Z142" s="121">
        <v>14</v>
      </c>
    </row>
    <row r="143" spans="1:26" ht="15.75" customHeight="1">
      <c r="A143" s="497"/>
      <c r="B143" s="98" t="s">
        <v>13</v>
      </c>
      <c r="C143" s="99">
        <v>0</v>
      </c>
      <c r="D143" s="100">
        <v>0</v>
      </c>
      <c r="E143" s="101">
        <v>0</v>
      </c>
      <c r="F143" s="100">
        <v>0</v>
      </c>
      <c r="G143" s="111" t="s">
        <v>18</v>
      </c>
      <c r="H143" s="111" t="s">
        <v>18</v>
      </c>
      <c r="I143" s="111" t="s">
        <v>18</v>
      </c>
      <c r="J143" s="111" t="s">
        <v>18</v>
      </c>
      <c r="K143" s="111" t="s">
        <v>18</v>
      </c>
      <c r="L143" s="111" t="s">
        <v>18</v>
      </c>
      <c r="M143" s="111" t="s">
        <v>18</v>
      </c>
      <c r="N143" s="111" t="s">
        <v>18</v>
      </c>
      <c r="O143" s="101">
        <v>0</v>
      </c>
      <c r="P143" s="100">
        <v>0</v>
      </c>
      <c r="Q143" s="101">
        <v>0</v>
      </c>
      <c r="R143" s="100">
        <v>0</v>
      </c>
      <c r="S143" s="101">
        <v>0</v>
      </c>
      <c r="T143" s="100">
        <v>0</v>
      </c>
      <c r="U143" s="101">
        <v>0</v>
      </c>
      <c r="V143" s="100">
        <v>0</v>
      </c>
      <c r="W143" s="111" t="s">
        <v>18</v>
      </c>
      <c r="X143" s="111" t="s">
        <v>18</v>
      </c>
      <c r="Y143" s="111" t="s">
        <v>18</v>
      </c>
      <c r="Z143" s="118" t="s">
        <v>18</v>
      </c>
    </row>
    <row r="144" spans="1:26" ht="15.75" customHeight="1" thickBot="1">
      <c r="A144" s="498"/>
      <c r="B144" s="103" t="s">
        <v>5</v>
      </c>
      <c r="C144" s="104">
        <v>215</v>
      </c>
      <c r="D144" s="105">
        <v>0.9728506787330317</v>
      </c>
      <c r="E144" s="106">
        <v>6</v>
      </c>
      <c r="F144" s="105">
        <v>0.027149321266968326</v>
      </c>
      <c r="G144" s="106">
        <v>10</v>
      </c>
      <c r="H144" s="106">
        <v>75.94418604651163</v>
      </c>
      <c r="I144" s="106">
        <v>960</v>
      </c>
      <c r="J144" s="106">
        <v>16328</v>
      </c>
      <c r="K144" s="106">
        <v>1</v>
      </c>
      <c r="L144" s="106">
        <v>254.53488372093037</v>
      </c>
      <c r="M144" s="106">
        <v>18280</v>
      </c>
      <c r="N144" s="106">
        <v>54725.00000000003</v>
      </c>
      <c r="O144" s="106">
        <v>22</v>
      </c>
      <c r="P144" s="105">
        <v>0.10232558139534884</v>
      </c>
      <c r="Q144" s="106">
        <v>193</v>
      </c>
      <c r="R144" s="105">
        <v>0.8976744186046511</v>
      </c>
      <c r="S144" s="106">
        <v>212</v>
      </c>
      <c r="T144" s="105">
        <v>0.986046511627907</v>
      </c>
      <c r="U144" s="106">
        <v>3</v>
      </c>
      <c r="V144" s="105">
        <v>0.013953488372093023</v>
      </c>
      <c r="W144" s="106">
        <v>1</v>
      </c>
      <c r="X144" s="106">
        <v>49.07441860465114</v>
      </c>
      <c r="Y144" s="106">
        <v>6004</v>
      </c>
      <c r="Z144" s="122">
        <v>10550.999999999996</v>
      </c>
    </row>
    <row r="145" ht="13.5">
      <c r="A145" s="87" t="s">
        <v>194</v>
      </c>
    </row>
    <row r="146" ht="13.5">
      <c r="A146" s="87" t="s">
        <v>195</v>
      </c>
    </row>
    <row r="148" spans="1:18" ht="18" customHeight="1" thickBot="1">
      <c r="A148" s="505" t="s">
        <v>0</v>
      </c>
      <c r="B148" s="506"/>
      <c r="C148" s="506"/>
      <c r="D148" s="506"/>
      <c r="E148" s="506"/>
      <c r="F148" s="506"/>
      <c r="G148" s="506"/>
      <c r="H148" s="506"/>
      <c r="I148" s="506"/>
      <c r="J148" s="506"/>
      <c r="K148" s="506"/>
      <c r="L148" s="506"/>
      <c r="M148" s="506"/>
      <c r="N148" s="506"/>
      <c r="O148" s="506"/>
      <c r="P148" s="506"/>
      <c r="Q148" s="506"/>
      <c r="R148" s="506"/>
    </row>
    <row r="149" spans="1:18" ht="27" customHeight="1" thickBot="1">
      <c r="A149" s="499" t="s">
        <v>1</v>
      </c>
      <c r="B149" s="500"/>
      <c r="C149" s="516" t="s">
        <v>44</v>
      </c>
      <c r="D149" s="492"/>
      <c r="E149" s="492"/>
      <c r="F149" s="493"/>
      <c r="G149" s="512" t="s">
        <v>42</v>
      </c>
      <c r="H149" s="492"/>
      <c r="I149" s="492"/>
      <c r="J149" s="493"/>
      <c r="K149" s="512" t="s">
        <v>45</v>
      </c>
      <c r="L149" s="492"/>
      <c r="M149" s="492"/>
      <c r="N149" s="493"/>
      <c r="O149" s="511" t="s">
        <v>43</v>
      </c>
      <c r="P149" s="492"/>
      <c r="Q149" s="492"/>
      <c r="R149" s="495"/>
    </row>
    <row r="150" spans="1:18" ht="15.75" customHeight="1" thickBot="1">
      <c r="A150" s="497"/>
      <c r="B150" s="501"/>
      <c r="C150" s="504" t="s">
        <v>3</v>
      </c>
      <c r="D150" s="488"/>
      <c r="E150" s="487" t="s">
        <v>4</v>
      </c>
      <c r="F150" s="488"/>
      <c r="G150" s="489" t="s">
        <v>39</v>
      </c>
      <c r="H150" s="489" t="s">
        <v>40</v>
      </c>
      <c r="I150" s="489" t="s">
        <v>41</v>
      </c>
      <c r="J150" s="489" t="s">
        <v>16</v>
      </c>
      <c r="K150" s="487" t="s">
        <v>3</v>
      </c>
      <c r="L150" s="488"/>
      <c r="M150" s="487" t="s">
        <v>4</v>
      </c>
      <c r="N150" s="488"/>
      <c r="O150" s="489" t="s">
        <v>39</v>
      </c>
      <c r="P150" s="489" t="s">
        <v>40</v>
      </c>
      <c r="Q150" s="489" t="s">
        <v>41</v>
      </c>
      <c r="R150" s="485" t="s">
        <v>16</v>
      </c>
    </row>
    <row r="151" spans="1:18" ht="15.75" customHeight="1" thickBot="1">
      <c r="A151" s="498"/>
      <c r="B151" s="502"/>
      <c r="C151" s="90" t="s">
        <v>6</v>
      </c>
      <c r="D151" s="91" t="s">
        <v>7</v>
      </c>
      <c r="E151" s="91" t="s">
        <v>6</v>
      </c>
      <c r="F151" s="91" t="s">
        <v>7</v>
      </c>
      <c r="G151" s="490"/>
      <c r="H151" s="490"/>
      <c r="I151" s="490"/>
      <c r="J151" s="490"/>
      <c r="K151" s="91" t="s">
        <v>6</v>
      </c>
      <c r="L151" s="91" t="s">
        <v>7</v>
      </c>
      <c r="M151" s="91" t="s">
        <v>6</v>
      </c>
      <c r="N151" s="91" t="s">
        <v>7</v>
      </c>
      <c r="O151" s="490"/>
      <c r="P151" s="490"/>
      <c r="Q151" s="490"/>
      <c r="R151" s="486"/>
    </row>
    <row r="152" spans="1:18" ht="15.75" customHeight="1" thickBot="1">
      <c r="A152" s="496" t="s">
        <v>8</v>
      </c>
      <c r="B152" s="93" t="s">
        <v>9</v>
      </c>
      <c r="C152" s="94">
        <v>90</v>
      </c>
      <c r="D152" s="95">
        <v>0.9782608695652173</v>
      </c>
      <c r="E152" s="96">
        <v>2</v>
      </c>
      <c r="F152" s="95">
        <v>0.021739130434782608</v>
      </c>
      <c r="G152" s="96">
        <v>10</v>
      </c>
      <c r="H152" s="96">
        <v>79.85555555555557</v>
      </c>
      <c r="I152" s="96">
        <v>100</v>
      </c>
      <c r="J152" s="96">
        <v>7187.000000000001</v>
      </c>
      <c r="K152" s="96">
        <v>41</v>
      </c>
      <c r="L152" s="95">
        <v>0.4456521739130435</v>
      </c>
      <c r="M152" s="96">
        <v>51</v>
      </c>
      <c r="N152" s="95">
        <v>0.5543478260869565</v>
      </c>
      <c r="O152" s="96">
        <v>5</v>
      </c>
      <c r="P152" s="96">
        <v>60.31707317073171</v>
      </c>
      <c r="Q152" s="96">
        <v>100</v>
      </c>
      <c r="R152" s="120">
        <v>2473</v>
      </c>
    </row>
    <row r="153" spans="1:18" ht="15.75" customHeight="1">
      <c r="A153" s="497"/>
      <c r="B153" s="98" t="s">
        <v>10</v>
      </c>
      <c r="C153" s="99">
        <v>83</v>
      </c>
      <c r="D153" s="100">
        <v>0.9764705882352941</v>
      </c>
      <c r="E153" s="101">
        <v>2</v>
      </c>
      <c r="F153" s="100">
        <v>0.023529411764705882</v>
      </c>
      <c r="G153" s="101">
        <v>8</v>
      </c>
      <c r="H153" s="101">
        <v>70.19277108433735</v>
      </c>
      <c r="I153" s="101">
        <v>100</v>
      </c>
      <c r="J153" s="101">
        <v>5826</v>
      </c>
      <c r="K153" s="101">
        <v>44</v>
      </c>
      <c r="L153" s="100">
        <v>0.5176470588235295</v>
      </c>
      <c r="M153" s="101">
        <v>41</v>
      </c>
      <c r="N153" s="100">
        <v>0.4823529411764706</v>
      </c>
      <c r="O153" s="101">
        <v>10</v>
      </c>
      <c r="P153" s="101">
        <v>49.36363636363638</v>
      </c>
      <c r="Q153" s="101">
        <v>100</v>
      </c>
      <c r="R153" s="121">
        <v>2172.000000000001</v>
      </c>
    </row>
    <row r="154" spans="1:18" ht="15.75" customHeight="1">
      <c r="A154" s="497"/>
      <c r="B154" s="98" t="s">
        <v>11</v>
      </c>
      <c r="C154" s="99">
        <v>39</v>
      </c>
      <c r="D154" s="100">
        <v>0.951219512195122</v>
      </c>
      <c r="E154" s="101">
        <v>2</v>
      </c>
      <c r="F154" s="100">
        <v>0.04878048780487805</v>
      </c>
      <c r="G154" s="101">
        <v>1</v>
      </c>
      <c r="H154" s="101">
        <v>245.12820512820525</v>
      </c>
      <c r="I154" s="101">
        <v>6958</v>
      </c>
      <c r="J154" s="101">
        <v>9560.000000000005</v>
      </c>
      <c r="K154" s="101">
        <v>16</v>
      </c>
      <c r="L154" s="100">
        <v>0.3902439024390244</v>
      </c>
      <c r="M154" s="101">
        <v>25</v>
      </c>
      <c r="N154" s="100">
        <v>0.6097560975609756</v>
      </c>
      <c r="O154" s="101">
        <v>5</v>
      </c>
      <c r="P154" s="101">
        <v>243.81250000000003</v>
      </c>
      <c r="Q154" s="101">
        <v>3041</v>
      </c>
      <c r="R154" s="121">
        <v>3901.0000000000005</v>
      </c>
    </row>
    <row r="155" spans="1:18" ht="15.75" customHeight="1">
      <c r="A155" s="497"/>
      <c r="B155" s="98" t="s">
        <v>12</v>
      </c>
      <c r="C155" s="99">
        <v>3</v>
      </c>
      <c r="D155" s="100">
        <v>1</v>
      </c>
      <c r="E155" s="101">
        <v>0</v>
      </c>
      <c r="F155" s="100">
        <v>0</v>
      </c>
      <c r="G155" s="101">
        <v>33</v>
      </c>
      <c r="H155" s="101">
        <v>77.66666666666667</v>
      </c>
      <c r="I155" s="101">
        <v>100</v>
      </c>
      <c r="J155" s="101">
        <v>233</v>
      </c>
      <c r="K155" s="101">
        <v>0</v>
      </c>
      <c r="L155" s="100">
        <v>0</v>
      </c>
      <c r="M155" s="101">
        <v>3</v>
      </c>
      <c r="N155" s="100">
        <v>1</v>
      </c>
      <c r="O155" s="111" t="s">
        <v>18</v>
      </c>
      <c r="P155" s="111" t="s">
        <v>18</v>
      </c>
      <c r="Q155" s="111" t="s">
        <v>18</v>
      </c>
      <c r="R155" s="118" t="s">
        <v>18</v>
      </c>
    </row>
    <row r="156" spans="1:18" ht="15.75" customHeight="1">
      <c r="A156" s="497"/>
      <c r="B156" s="98" t="s">
        <v>13</v>
      </c>
      <c r="C156" s="99">
        <v>0</v>
      </c>
      <c r="D156" s="100">
        <v>0</v>
      </c>
      <c r="E156" s="101">
        <v>0</v>
      </c>
      <c r="F156" s="100">
        <v>0</v>
      </c>
      <c r="G156" s="111" t="s">
        <v>18</v>
      </c>
      <c r="H156" s="111" t="s">
        <v>18</v>
      </c>
      <c r="I156" s="111" t="s">
        <v>18</v>
      </c>
      <c r="J156" s="111" t="s">
        <v>18</v>
      </c>
      <c r="K156" s="101">
        <v>0</v>
      </c>
      <c r="L156" s="100">
        <v>0</v>
      </c>
      <c r="M156" s="101">
        <v>0</v>
      </c>
      <c r="N156" s="100">
        <v>0</v>
      </c>
      <c r="O156" s="111" t="s">
        <v>18</v>
      </c>
      <c r="P156" s="111" t="s">
        <v>18</v>
      </c>
      <c r="Q156" s="111" t="s">
        <v>18</v>
      </c>
      <c r="R156" s="118" t="s">
        <v>18</v>
      </c>
    </row>
    <row r="157" spans="1:18" ht="15.75" customHeight="1" thickBot="1">
      <c r="A157" s="498"/>
      <c r="B157" s="103" t="s">
        <v>5</v>
      </c>
      <c r="C157" s="104">
        <v>215</v>
      </c>
      <c r="D157" s="105">
        <v>0.9728506787330317</v>
      </c>
      <c r="E157" s="106">
        <v>6</v>
      </c>
      <c r="F157" s="105">
        <v>0.027149321266968326</v>
      </c>
      <c r="G157" s="106">
        <v>1</v>
      </c>
      <c r="H157" s="106">
        <v>106.07441860465113</v>
      </c>
      <c r="I157" s="106">
        <v>6958</v>
      </c>
      <c r="J157" s="106">
        <v>22805.999999999993</v>
      </c>
      <c r="K157" s="106">
        <v>101</v>
      </c>
      <c r="L157" s="105">
        <v>0.45701357466063347</v>
      </c>
      <c r="M157" s="106">
        <v>120</v>
      </c>
      <c r="N157" s="105">
        <v>0.5429864253393665</v>
      </c>
      <c r="O157" s="106">
        <v>5</v>
      </c>
      <c r="P157" s="106">
        <v>84.61386138613862</v>
      </c>
      <c r="Q157" s="106">
        <v>3041</v>
      </c>
      <c r="R157" s="122">
        <v>8546.000000000002</v>
      </c>
    </row>
    <row r="158" ht="13.5">
      <c r="A158" s="87" t="s">
        <v>194</v>
      </c>
    </row>
    <row r="159" ht="13.5">
      <c r="A159" s="87" t="s">
        <v>195</v>
      </c>
    </row>
    <row r="161" spans="1:22" ht="18" customHeight="1" thickBot="1">
      <c r="A161" s="505" t="s">
        <v>0</v>
      </c>
      <c r="B161" s="506"/>
      <c r="C161" s="506"/>
      <c r="D161" s="506"/>
      <c r="E161" s="506"/>
      <c r="F161" s="506"/>
      <c r="G161" s="506"/>
      <c r="H161" s="506"/>
      <c r="I161" s="506"/>
      <c r="J161" s="506"/>
      <c r="K161" s="506"/>
      <c r="L161" s="506"/>
      <c r="M161" s="506"/>
      <c r="N161" s="506"/>
      <c r="O161" s="506"/>
      <c r="P161" s="506"/>
      <c r="Q161" s="506"/>
      <c r="R161" s="506"/>
      <c r="S161" s="506"/>
      <c r="T161" s="506"/>
      <c r="U161" s="506"/>
      <c r="V161" s="506"/>
    </row>
    <row r="162" spans="1:22" ht="27" customHeight="1" thickBot="1">
      <c r="A162" s="499" t="s">
        <v>1</v>
      </c>
      <c r="B162" s="500"/>
      <c r="C162" s="516" t="s">
        <v>46</v>
      </c>
      <c r="D162" s="492"/>
      <c r="E162" s="492"/>
      <c r="F162" s="493"/>
      <c r="G162" s="512" t="s">
        <v>47</v>
      </c>
      <c r="H162" s="492"/>
      <c r="I162" s="492"/>
      <c r="J162" s="493"/>
      <c r="K162" s="512" t="s">
        <v>48</v>
      </c>
      <c r="L162" s="492"/>
      <c r="M162" s="492"/>
      <c r="N162" s="493"/>
      <c r="O162" s="512" t="s">
        <v>49</v>
      </c>
      <c r="P162" s="492"/>
      <c r="Q162" s="492"/>
      <c r="R162" s="493"/>
      <c r="S162" s="511" t="s">
        <v>50</v>
      </c>
      <c r="T162" s="492"/>
      <c r="U162" s="492"/>
      <c r="V162" s="495"/>
    </row>
    <row r="163" spans="1:22" ht="15.75" customHeight="1" thickBot="1">
      <c r="A163" s="497"/>
      <c r="B163" s="501"/>
      <c r="C163" s="504" t="s">
        <v>3</v>
      </c>
      <c r="D163" s="488"/>
      <c r="E163" s="487" t="s">
        <v>4</v>
      </c>
      <c r="F163" s="488"/>
      <c r="G163" s="487" t="s">
        <v>3</v>
      </c>
      <c r="H163" s="488"/>
      <c r="I163" s="487" t="s">
        <v>4</v>
      </c>
      <c r="J163" s="488"/>
      <c r="K163" s="489" t="s">
        <v>39</v>
      </c>
      <c r="L163" s="489" t="s">
        <v>40</v>
      </c>
      <c r="M163" s="489" t="s">
        <v>41</v>
      </c>
      <c r="N163" s="489" t="s">
        <v>16</v>
      </c>
      <c r="O163" s="487" t="s">
        <v>3</v>
      </c>
      <c r="P163" s="488"/>
      <c r="Q163" s="487" t="s">
        <v>4</v>
      </c>
      <c r="R163" s="488"/>
      <c r="S163" s="489" t="s">
        <v>39</v>
      </c>
      <c r="T163" s="489" t="s">
        <v>40</v>
      </c>
      <c r="U163" s="489" t="s">
        <v>41</v>
      </c>
      <c r="V163" s="485" t="s">
        <v>16</v>
      </c>
    </row>
    <row r="164" spans="1:22" ht="15.75" customHeight="1" thickBot="1">
      <c r="A164" s="498"/>
      <c r="B164" s="502"/>
      <c r="C164" s="90" t="s">
        <v>6</v>
      </c>
      <c r="D164" s="91" t="s">
        <v>7</v>
      </c>
      <c r="E164" s="91" t="s">
        <v>6</v>
      </c>
      <c r="F164" s="91" t="s">
        <v>7</v>
      </c>
      <c r="G164" s="91" t="s">
        <v>6</v>
      </c>
      <c r="H164" s="91" t="s">
        <v>7</v>
      </c>
      <c r="I164" s="91" t="s">
        <v>6</v>
      </c>
      <c r="J164" s="91" t="s">
        <v>7</v>
      </c>
      <c r="K164" s="490"/>
      <c r="L164" s="490"/>
      <c r="M164" s="490"/>
      <c r="N164" s="490"/>
      <c r="O164" s="91" t="s">
        <v>6</v>
      </c>
      <c r="P164" s="91" t="s">
        <v>7</v>
      </c>
      <c r="Q164" s="91" t="s">
        <v>6</v>
      </c>
      <c r="R164" s="91" t="s">
        <v>7</v>
      </c>
      <c r="S164" s="490"/>
      <c r="T164" s="490"/>
      <c r="U164" s="490"/>
      <c r="V164" s="486"/>
    </row>
    <row r="165" spans="1:22" ht="15.75" customHeight="1" thickBot="1">
      <c r="A165" s="496" t="s">
        <v>8</v>
      </c>
      <c r="B165" s="93" t="s">
        <v>9</v>
      </c>
      <c r="C165" s="94">
        <v>32</v>
      </c>
      <c r="D165" s="95">
        <v>0.34782608695652173</v>
      </c>
      <c r="E165" s="96">
        <v>60</v>
      </c>
      <c r="F165" s="95">
        <v>0.6521739130434783</v>
      </c>
      <c r="G165" s="96">
        <v>8</v>
      </c>
      <c r="H165" s="95">
        <v>0.25</v>
      </c>
      <c r="I165" s="96">
        <v>24</v>
      </c>
      <c r="J165" s="95">
        <v>0.75</v>
      </c>
      <c r="K165" s="123">
        <v>0.22</v>
      </c>
      <c r="L165" s="123">
        <v>48.0275</v>
      </c>
      <c r="M165" s="123">
        <v>300</v>
      </c>
      <c r="N165" s="123">
        <v>384.22</v>
      </c>
      <c r="O165" s="96">
        <v>14</v>
      </c>
      <c r="P165" s="95">
        <v>0.4375</v>
      </c>
      <c r="Q165" s="96">
        <v>18</v>
      </c>
      <c r="R165" s="95">
        <v>0.5625</v>
      </c>
      <c r="S165" s="123">
        <v>8</v>
      </c>
      <c r="T165" s="123">
        <v>70.38571428571429</v>
      </c>
      <c r="U165" s="123">
        <v>500</v>
      </c>
      <c r="V165" s="116">
        <v>985.4</v>
      </c>
    </row>
    <row r="166" spans="1:22" ht="15.75" customHeight="1">
      <c r="A166" s="497"/>
      <c r="B166" s="98" t="s">
        <v>10</v>
      </c>
      <c r="C166" s="99">
        <v>22</v>
      </c>
      <c r="D166" s="100">
        <v>0.25882352941176473</v>
      </c>
      <c r="E166" s="101">
        <v>63</v>
      </c>
      <c r="F166" s="100">
        <v>0.7411764705882353</v>
      </c>
      <c r="G166" s="101">
        <v>5</v>
      </c>
      <c r="H166" s="100">
        <v>0.22727272727272727</v>
      </c>
      <c r="I166" s="101">
        <v>17</v>
      </c>
      <c r="J166" s="100">
        <v>0.7727272727272727</v>
      </c>
      <c r="K166" s="124">
        <v>1</v>
      </c>
      <c r="L166" s="124">
        <v>7.2</v>
      </c>
      <c r="M166" s="124">
        <v>16</v>
      </c>
      <c r="N166" s="124">
        <v>36</v>
      </c>
      <c r="O166" s="101">
        <v>12</v>
      </c>
      <c r="P166" s="100">
        <v>0.5454545454545454</v>
      </c>
      <c r="Q166" s="101">
        <v>10</v>
      </c>
      <c r="R166" s="100">
        <v>0.45454545454545453</v>
      </c>
      <c r="S166" s="124">
        <v>1</v>
      </c>
      <c r="T166" s="124">
        <v>8939.416666666664</v>
      </c>
      <c r="U166" s="124">
        <v>106945</v>
      </c>
      <c r="V166" s="117">
        <v>107272.99999999997</v>
      </c>
    </row>
    <row r="167" spans="1:22" ht="15.75" customHeight="1">
      <c r="A167" s="497"/>
      <c r="B167" s="98" t="s">
        <v>11</v>
      </c>
      <c r="C167" s="99">
        <v>11</v>
      </c>
      <c r="D167" s="100">
        <v>0.2682926829268293</v>
      </c>
      <c r="E167" s="101">
        <v>30</v>
      </c>
      <c r="F167" s="100">
        <v>0.7317073170731707</v>
      </c>
      <c r="G167" s="101">
        <v>4</v>
      </c>
      <c r="H167" s="100">
        <v>0.36363636363636365</v>
      </c>
      <c r="I167" s="101">
        <v>7</v>
      </c>
      <c r="J167" s="100">
        <v>0.6363636363636364</v>
      </c>
      <c r="K167" s="124">
        <v>0.5</v>
      </c>
      <c r="L167" s="124">
        <v>14.2025</v>
      </c>
      <c r="M167" s="124">
        <v>50</v>
      </c>
      <c r="N167" s="124">
        <v>56.81</v>
      </c>
      <c r="O167" s="101">
        <v>3</v>
      </c>
      <c r="P167" s="100">
        <v>0.2727272727272727</v>
      </c>
      <c r="Q167" s="101">
        <v>8</v>
      </c>
      <c r="R167" s="100">
        <v>0.7272727272727273</v>
      </c>
      <c r="S167" s="124">
        <v>0.2</v>
      </c>
      <c r="T167" s="124">
        <v>0.55</v>
      </c>
      <c r="U167" s="124">
        <v>1</v>
      </c>
      <c r="V167" s="117">
        <v>1.6500000000000001</v>
      </c>
    </row>
    <row r="168" spans="1:22" ht="15.75" customHeight="1">
      <c r="A168" s="497"/>
      <c r="B168" s="98" t="s">
        <v>12</v>
      </c>
      <c r="C168" s="99">
        <v>3</v>
      </c>
      <c r="D168" s="100">
        <v>1</v>
      </c>
      <c r="E168" s="101">
        <v>0</v>
      </c>
      <c r="F168" s="100">
        <v>0</v>
      </c>
      <c r="G168" s="101">
        <v>1</v>
      </c>
      <c r="H168" s="100">
        <v>0.33333333333333337</v>
      </c>
      <c r="I168" s="101">
        <v>2</v>
      </c>
      <c r="J168" s="100">
        <v>0.6666666666666667</v>
      </c>
      <c r="K168" s="124">
        <v>0.5</v>
      </c>
      <c r="L168" s="124">
        <v>0.5</v>
      </c>
      <c r="M168" s="124">
        <v>0.5</v>
      </c>
      <c r="N168" s="124">
        <v>0.5</v>
      </c>
      <c r="O168" s="101">
        <v>2</v>
      </c>
      <c r="P168" s="100">
        <v>0.6666666666666667</v>
      </c>
      <c r="Q168" s="101">
        <v>1</v>
      </c>
      <c r="R168" s="100">
        <v>0.33333333333333337</v>
      </c>
      <c r="S168" s="124">
        <v>1</v>
      </c>
      <c r="T168" s="124">
        <v>15.5</v>
      </c>
      <c r="U168" s="124">
        <v>30</v>
      </c>
      <c r="V168" s="117">
        <v>31</v>
      </c>
    </row>
    <row r="169" spans="1:22" ht="15.75" customHeight="1">
      <c r="A169" s="497"/>
      <c r="B169" s="98" t="s">
        <v>13</v>
      </c>
      <c r="C169" s="99">
        <v>0</v>
      </c>
      <c r="D169" s="100">
        <v>0</v>
      </c>
      <c r="E169" s="101">
        <v>0</v>
      </c>
      <c r="F169" s="100">
        <v>0</v>
      </c>
      <c r="G169" s="101">
        <v>0</v>
      </c>
      <c r="H169" s="100">
        <v>0</v>
      </c>
      <c r="I169" s="101">
        <v>0</v>
      </c>
      <c r="J169" s="100">
        <v>0</v>
      </c>
      <c r="K169" s="111" t="s">
        <v>18</v>
      </c>
      <c r="L169" s="111" t="s">
        <v>18</v>
      </c>
      <c r="M169" s="111" t="s">
        <v>18</v>
      </c>
      <c r="N169" s="111" t="s">
        <v>18</v>
      </c>
      <c r="O169" s="101">
        <v>0</v>
      </c>
      <c r="P169" s="100">
        <v>0</v>
      </c>
      <c r="Q169" s="101">
        <v>0</v>
      </c>
      <c r="R169" s="100">
        <v>0</v>
      </c>
      <c r="S169" s="111" t="s">
        <v>18</v>
      </c>
      <c r="T169" s="111" t="s">
        <v>18</v>
      </c>
      <c r="U169" s="111" t="s">
        <v>18</v>
      </c>
      <c r="V169" s="118" t="s">
        <v>18</v>
      </c>
    </row>
    <row r="170" spans="1:22" ht="15.75" customHeight="1" thickBot="1">
      <c r="A170" s="498"/>
      <c r="B170" s="103" t="s">
        <v>5</v>
      </c>
      <c r="C170" s="104">
        <v>68</v>
      </c>
      <c r="D170" s="105">
        <v>0.3076923076923077</v>
      </c>
      <c r="E170" s="106">
        <v>153</v>
      </c>
      <c r="F170" s="105">
        <v>0.6923076923076923</v>
      </c>
      <c r="G170" s="106">
        <v>18</v>
      </c>
      <c r="H170" s="105">
        <v>0.2647058823529412</v>
      </c>
      <c r="I170" s="106">
        <v>50</v>
      </c>
      <c r="J170" s="105">
        <v>0.7352941176470589</v>
      </c>
      <c r="K170" s="125">
        <v>0.22</v>
      </c>
      <c r="L170" s="125">
        <v>26.529444444444444</v>
      </c>
      <c r="M170" s="125">
        <v>300</v>
      </c>
      <c r="N170" s="125">
        <v>477.53</v>
      </c>
      <c r="O170" s="106">
        <v>31</v>
      </c>
      <c r="P170" s="105">
        <v>0.45588235294117646</v>
      </c>
      <c r="Q170" s="106">
        <v>37</v>
      </c>
      <c r="R170" s="105">
        <v>0.5441176470588236</v>
      </c>
      <c r="S170" s="125">
        <v>0.2</v>
      </c>
      <c r="T170" s="125">
        <v>3493.259677419354</v>
      </c>
      <c r="U170" s="125">
        <v>106945</v>
      </c>
      <c r="V170" s="119">
        <v>108291.04999999997</v>
      </c>
    </row>
    <row r="171" ht="13.5">
      <c r="A171" s="87" t="s">
        <v>194</v>
      </c>
    </row>
    <row r="172" ht="13.5">
      <c r="A172" s="87" t="s">
        <v>195</v>
      </c>
    </row>
    <row r="174" spans="1:22" ht="18" customHeight="1" thickBot="1">
      <c r="A174" s="505" t="s">
        <v>0</v>
      </c>
      <c r="B174" s="506"/>
      <c r="C174" s="506"/>
      <c r="D174" s="506"/>
      <c r="E174" s="506"/>
      <c r="F174" s="506"/>
      <c r="G174" s="506"/>
      <c r="H174" s="506"/>
      <c r="I174" s="506"/>
      <c r="J174" s="506"/>
      <c r="K174" s="506"/>
      <c r="L174" s="506"/>
      <c r="M174" s="506"/>
      <c r="N174" s="506"/>
      <c r="O174" s="506"/>
      <c r="P174" s="506"/>
      <c r="Q174" s="506"/>
      <c r="R174" s="506"/>
      <c r="S174" s="506"/>
      <c r="T174" s="506"/>
      <c r="U174" s="506"/>
      <c r="V174" s="506"/>
    </row>
    <row r="175" spans="1:22" ht="27" customHeight="1" thickBot="1">
      <c r="A175" s="499" t="s">
        <v>1</v>
      </c>
      <c r="B175" s="500"/>
      <c r="C175" s="516" t="s">
        <v>51</v>
      </c>
      <c r="D175" s="492"/>
      <c r="E175" s="492"/>
      <c r="F175" s="493"/>
      <c r="G175" s="512" t="s">
        <v>52</v>
      </c>
      <c r="H175" s="492"/>
      <c r="I175" s="492"/>
      <c r="J175" s="493"/>
      <c r="K175" s="512" t="s">
        <v>53</v>
      </c>
      <c r="L175" s="492"/>
      <c r="M175" s="492"/>
      <c r="N175" s="493"/>
      <c r="O175" s="512" t="s">
        <v>54</v>
      </c>
      <c r="P175" s="492"/>
      <c r="Q175" s="492"/>
      <c r="R175" s="493"/>
      <c r="S175" s="511" t="s">
        <v>55</v>
      </c>
      <c r="T175" s="492"/>
      <c r="U175" s="492"/>
      <c r="V175" s="495"/>
    </row>
    <row r="176" spans="1:22" ht="15.75" customHeight="1">
      <c r="A176" s="497"/>
      <c r="B176" s="501"/>
      <c r="C176" s="504" t="s">
        <v>3</v>
      </c>
      <c r="D176" s="488"/>
      <c r="E176" s="487" t="s">
        <v>4</v>
      </c>
      <c r="F176" s="488"/>
      <c r="G176" s="487" t="s">
        <v>3</v>
      </c>
      <c r="H176" s="488"/>
      <c r="I176" s="487" t="s">
        <v>4</v>
      </c>
      <c r="J176" s="488"/>
      <c r="K176" s="487" t="s">
        <v>3</v>
      </c>
      <c r="L176" s="488"/>
      <c r="M176" s="487" t="s">
        <v>4</v>
      </c>
      <c r="N176" s="488"/>
      <c r="O176" s="487" t="s">
        <v>3</v>
      </c>
      <c r="P176" s="488"/>
      <c r="Q176" s="487" t="s">
        <v>4</v>
      </c>
      <c r="R176" s="488"/>
      <c r="S176" s="487" t="s">
        <v>3</v>
      </c>
      <c r="T176" s="488"/>
      <c r="U176" s="509" t="s">
        <v>4</v>
      </c>
      <c r="V176" s="510"/>
    </row>
    <row r="177" spans="1:22" ht="15.75" customHeight="1" thickBot="1">
      <c r="A177" s="498"/>
      <c r="B177" s="502"/>
      <c r="C177" s="90" t="s">
        <v>6</v>
      </c>
      <c r="D177" s="91" t="s">
        <v>7</v>
      </c>
      <c r="E177" s="91" t="s">
        <v>6</v>
      </c>
      <c r="F177" s="91" t="s">
        <v>7</v>
      </c>
      <c r="G177" s="91" t="s">
        <v>6</v>
      </c>
      <c r="H177" s="91" t="s">
        <v>7</v>
      </c>
      <c r="I177" s="91" t="s">
        <v>6</v>
      </c>
      <c r="J177" s="91" t="s">
        <v>7</v>
      </c>
      <c r="K177" s="91" t="s">
        <v>6</v>
      </c>
      <c r="L177" s="91" t="s">
        <v>7</v>
      </c>
      <c r="M177" s="91" t="s">
        <v>6</v>
      </c>
      <c r="N177" s="91" t="s">
        <v>7</v>
      </c>
      <c r="O177" s="91" t="s">
        <v>6</v>
      </c>
      <c r="P177" s="91" t="s">
        <v>7</v>
      </c>
      <c r="Q177" s="91" t="s">
        <v>6</v>
      </c>
      <c r="R177" s="91" t="s">
        <v>7</v>
      </c>
      <c r="S177" s="91" t="s">
        <v>6</v>
      </c>
      <c r="T177" s="91" t="s">
        <v>7</v>
      </c>
      <c r="U177" s="91" t="s">
        <v>6</v>
      </c>
      <c r="V177" s="92" t="s">
        <v>7</v>
      </c>
    </row>
    <row r="178" spans="1:22" ht="15.75" customHeight="1" thickBot="1">
      <c r="A178" s="496" t="s">
        <v>8</v>
      </c>
      <c r="B178" s="93" t="s">
        <v>9</v>
      </c>
      <c r="C178" s="94">
        <v>48</v>
      </c>
      <c r="D178" s="95">
        <v>0.5217391304347826</v>
      </c>
      <c r="E178" s="96">
        <v>44</v>
      </c>
      <c r="F178" s="95">
        <v>0.4782608695652174</v>
      </c>
      <c r="G178" s="96">
        <v>34</v>
      </c>
      <c r="H178" s="95">
        <v>0.7083333333333333</v>
      </c>
      <c r="I178" s="96">
        <v>14</v>
      </c>
      <c r="J178" s="95">
        <v>0.2916666666666667</v>
      </c>
      <c r="K178" s="96">
        <v>20</v>
      </c>
      <c r="L178" s="95">
        <v>0.41666666666666663</v>
      </c>
      <c r="M178" s="96">
        <v>28</v>
      </c>
      <c r="N178" s="95">
        <v>0.5833333333333334</v>
      </c>
      <c r="O178" s="96">
        <v>19</v>
      </c>
      <c r="P178" s="95">
        <v>0.39583333333333337</v>
      </c>
      <c r="Q178" s="96">
        <v>29</v>
      </c>
      <c r="R178" s="95">
        <v>0.6041666666666666</v>
      </c>
      <c r="S178" s="96">
        <v>20</v>
      </c>
      <c r="T178" s="95">
        <v>0.41666666666666663</v>
      </c>
      <c r="U178" s="96">
        <v>28</v>
      </c>
      <c r="V178" s="97">
        <v>0.5833333333333334</v>
      </c>
    </row>
    <row r="179" spans="1:22" ht="15.75" customHeight="1">
      <c r="A179" s="497"/>
      <c r="B179" s="98" t="s">
        <v>10</v>
      </c>
      <c r="C179" s="99">
        <v>29</v>
      </c>
      <c r="D179" s="100">
        <v>0.3411764705882353</v>
      </c>
      <c r="E179" s="101">
        <v>56</v>
      </c>
      <c r="F179" s="100">
        <v>0.6588235294117646</v>
      </c>
      <c r="G179" s="101">
        <v>19</v>
      </c>
      <c r="H179" s="100">
        <v>0.6551724137931035</v>
      </c>
      <c r="I179" s="101">
        <v>10</v>
      </c>
      <c r="J179" s="100">
        <v>0.3448275862068966</v>
      </c>
      <c r="K179" s="101">
        <v>2</v>
      </c>
      <c r="L179" s="100">
        <v>0.06896551724137931</v>
      </c>
      <c r="M179" s="101">
        <v>27</v>
      </c>
      <c r="N179" s="100">
        <v>0.9310344827586207</v>
      </c>
      <c r="O179" s="101">
        <v>5</v>
      </c>
      <c r="P179" s="100">
        <v>0.1724137931034483</v>
      </c>
      <c r="Q179" s="101">
        <v>24</v>
      </c>
      <c r="R179" s="100">
        <v>0.8275862068965517</v>
      </c>
      <c r="S179" s="101">
        <v>5</v>
      </c>
      <c r="T179" s="100">
        <v>0.1724137931034483</v>
      </c>
      <c r="U179" s="101">
        <v>24</v>
      </c>
      <c r="V179" s="102">
        <v>0.8275862068965517</v>
      </c>
    </row>
    <row r="180" spans="1:22" ht="15.75" customHeight="1">
      <c r="A180" s="497"/>
      <c r="B180" s="98" t="s">
        <v>11</v>
      </c>
      <c r="C180" s="99">
        <v>20</v>
      </c>
      <c r="D180" s="100">
        <v>0.4878048780487805</v>
      </c>
      <c r="E180" s="101">
        <v>21</v>
      </c>
      <c r="F180" s="100">
        <v>0.5121951219512195</v>
      </c>
      <c r="G180" s="101">
        <v>12</v>
      </c>
      <c r="H180" s="100">
        <v>0.6</v>
      </c>
      <c r="I180" s="101">
        <v>8</v>
      </c>
      <c r="J180" s="100">
        <v>0.4</v>
      </c>
      <c r="K180" s="101">
        <v>3</v>
      </c>
      <c r="L180" s="100">
        <v>0.15</v>
      </c>
      <c r="M180" s="101">
        <v>17</v>
      </c>
      <c r="N180" s="100">
        <v>0.85</v>
      </c>
      <c r="O180" s="101">
        <v>2</v>
      </c>
      <c r="P180" s="100">
        <v>0.1</v>
      </c>
      <c r="Q180" s="101">
        <v>18</v>
      </c>
      <c r="R180" s="100">
        <v>0.9</v>
      </c>
      <c r="S180" s="101">
        <v>5</v>
      </c>
      <c r="T180" s="100">
        <v>0.25</v>
      </c>
      <c r="U180" s="101">
        <v>15</v>
      </c>
      <c r="V180" s="102">
        <v>0.75</v>
      </c>
    </row>
    <row r="181" spans="1:22" ht="15.75" customHeight="1">
      <c r="A181" s="497"/>
      <c r="B181" s="98" t="s">
        <v>12</v>
      </c>
      <c r="C181" s="99">
        <v>3</v>
      </c>
      <c r="D181" s="100">
        <v>1</v>
      </c>
      <c r="E181" s="101">
        <v>0</v>
      </c>
      <c r="F181" s="100">
        <v>0</v>
      </c>
      <c r="G181" s="101">
        <v>2</v>
      </c>
      <c r="H181" s="100">
        <v>0.6666666666666667</v>
      </c>
      <c r="I181" s="101">
        <v>1</v>
      </c>
      <c r="J181" s="100">
        <v>0.33333333333333337</v>
      </c>
      <c r="K181" s="101">
        <v>0</v>
      </c>
      <c r="L181" s="100">
        <v>0</v>
      </c>
      <c r="M181" s="101">
        <v>3</v>
      </c>
      <c r="N181" s="100">
        <v>1</v>
      </c>
      <c r="O181" s="101">
        <v>2</v>
      </c>
      <c r="P181" s="100">
        <v>0.6666666666666667</v>
      </c>
      <c r="Q181" s="101">
        <v>1</v>
      </c>
      <c r="R181" s="100">
        <v>0.33333333333333337</v>
      </c>
      <c r="S181" s="101">
        <v>0</v>
      </c>
      <c r="T181" s="100">
        <v>0</v>
      </c>
      <c r="U181" s="101">
        <v>3</v>
      </c>
      <c r="V181" s="102">
        <v>1</v>
      </c>
    </row>
    <row r="182" spans="1:22" ht="15.75" customHeight="1">
      <c r="A182" s="497"/>
      <c r="B182" s="98" t="s">
        <v>13</v>
      </c>
      <c r="C182" s="99">
        <v>0</v>
      </c>
      <c r="D182" s="100">
        <v>0</v>
      </c>
      <c r="E182" s="101">
        <v>0</v>
      </c>
      <c r="F182" s="100">
        <v>0</v>
      </c>
      <c r="G182" s="101">
        <v>0</v>
      </c>
      <c r="H182" s="100">
        <v>0</v>
      </c>
      <c r="I182" s="101">
        <v>0</v>
      </c>
      <c r="J182" s="100">
        <v>0</v>
      </c>
      <c r="K182" s="101">
        <v>0</v>
      </c>
      <c r="L182" s="100">
        <v>0</v>
      </c>
      <c r="M182" s="101">
        <v>0</v>
      </c>
      <c r="N182" s="100">
        <v>0</v>
      </c>
      <c r="O182" s="101">
        <v>0</v>
      </c>
      <c r="P182" s="100">
        <v>0</v>
      </c>
      <c r="Q182" s="101">
        <v>0</v>
      </c>
      <c r="R182" s="100">
        <v>0</v>
      </c>
      <c r="S182" s="101">
        <v>0</v>
      </c>
      <c r="T182" s="100">
        <v>0</v>
      </c>
      <c r="U182" s="101">
        <v>0</v>
      </c>
      <c r="V182" s="102">
        <v>0</v>
      </c>
    </row>
    <row r="183" spans="1:22" ht="15.75" customHeight="1" thickBot="1">
      <c r="A183" s="498"/>
      <c r="B183" s="103" t="s">
        <v>5</v>
      </c>
      <c r="C183" s="104">
        <v>100</v>
      </c>
      <c r="D183" s="105">
        <v>0.45248868778280543</v>
      </c>
      <c r="E183" s="106">
        <v>121</v>
      </c>
      <c r="F183" s="105">
        <v>0.5475113122171945</v>
      </c>
      <c r="G183" s="106">
        <v>67</v>
      </c>
      <c r="H183" s="105">
        <v>0.67</v>
      </c>
      <c r="I183" s="106">
        <v>33</v>
      </c>
      <c r="J183" s="105">
        <v>0.33</v>
      </c>
      <c r="K183" s="106">
        <v>25</v>
      </c>
      <c r="L183" s="105">
        <v>0.25</v>
      </c>
      <c r="M183" s="106">
        <v>75</v>
      </c>
      <c r="N183" s="105">
        <v>0.75</v>
      </c>
      <c r="O183" s="106">
        <v>28</v>
      </c>
      <c r="P183" s="105">
        <v>0.28</v>
      </c>
      <c r="Q183" s="106">
        <v>72</v>
      </c>
      <c r="R183" s="105">
        <v>0.72</v>
      </c>
      <c r="S183" s="106">
        <v>30</v>
      </c>
      <c r="T183" s="105">
        <v>0.3</v>
      </c>
      <c r="U183" s="106">
        <v>70</v>
      </c>
      <c r="V183" s="107">
        <v>0.7</v>
      </c>
    </row>
    <row r="184" ht="13.5">
      <c r="A184" s="87" t="s">
        <v>194</v>
      </c>
    </row>
    <row r="185" ht="13.5">
      <c r="A185" s="87" t="s">
        <v>195</v>
      </c>
    </row>
    <row r="187" spans="1:42" ht="18" customHeight="1">
      <c r="A187" s="505" t="s">
        <v>0</v>
      </c>
      <c r="B187" s="506"/>
      <c r="C187" s="506"/>
      <c r="D187" s="506"/>
      <c r="E187" s="506"/>
      <c r="F187" s="506"/>
      <c r="G187" s="506"/>
      <c r="H187" s="506"/>
      <c r="I187" s="506"/>
      <c r="J187" s="506"/>
      <c r="K187" s="506"/>
      <c r="L187" s="506"/>
      <c r="M187" s="506"/>
      <c r="N187" s="506"/>
      <c r="O187" s="506"/>
      <c r="P187" s="506"/>
      <c r="Q187" s="506"/>
      <c r="R187" s="506"/>
      <c r="S187" s="506"/>
      <c r="T187" s="506"/>
      <c r="U187" s="506"/>
      <c r="V187" s="506"/>
      <c r="W187" s="506"/>
      <c r="X187" s="506"/>
      <c r="Y187" s="506"/>
      <c r="Z187" s="506"/>
      <c r="AA187" s="506"/>
      <c r="AB187" s="506"/>
      <c r="AC187" s="506"/>
      <c r="AD187" s="506"/>
      <c r="AE187" s="506"/>
      <c r="AF187" s="506"/>
      <c r="AG187" s="506"/>
      <c r="AH187" s="506"/>
      <c r="AI187" s="506"/>
      <c r="AJ187" s="506"/>
      <c r="AK187" s="506"/>
      <c r="AL187" s="506"/>
      <c r="AM187" s="506"/>
      <c r="AN187" s="506"/>
      <c r="AO187" s="506"/>
      <c r="AP187" s="506"/>
    </row>
    <row r="188" spans="1:58" ht="18" customHeight="1" thickBot="1">
      <c r="A188" s="505" t="s">
        <v>0</v>
      </c>
      <c r="B188" s="506"/>
      <c r="C188" s="506"/>
      <c r="D188" s="506"/>
      <c r="E188" s="506"/>
      <c r="F188" s="506"/>
      <c r="G188" s="506"/>
      <c r="H188" s="506"/>
      <c r="I188" s="506"/>
      <c r="J188" s="506"/>
      <c r="K188" s="506"/>
      <c r="L188" s="506"/>
      <c r="M188" s="506"/>
      <c r="N188" s="506"/>
      <c r="O188" s="506"/>
      <c r="P188" s="506"/>
      <c r="Q188" s="506"/>
      <c r="R188" s="506"/>
      <c r="S188" s="506"/>
      <c r="T188" s="506"/>
      <c r="U188" s="506"/>
      <c r="V188" s="506"/>
      <c r="W188" s="506"/>
      <c r="X188" s="506"/>
      <c r="Y188" s="506"/>
      <c r="Z188" s="506"/>
      <c r="AA188" s="506"/>
      <c r="AB188" s="506"/>
      <c r="AC188" s="506"/>
      <c r="AD188" s="506"/>
      <c r="AE188" s="506"/>
      <c r="AF188" s="506"/>
      <c r="AG188" s="506"/>
      <c r="AH188" s="506"/>
      <c r="AI188" s="506"/>
      <c r="AJ188" s="506"/>
      <c r="AK188" s="506"/>
      <c r="AL188" s="506"/>
      <c r="AM188" s="506"/>
      <c r="AN188" s="506"/>
      <c r="AO188" s="506"/>
      <c r="AP188" s="506"/>
      <c r="AQ188" s="506"/>
      <c r="AR188" s="506"/>
      <c r="AS188" s="506"/>
      <c r="AT188" s="506"/>
      <c r="AU188" s="506"/>
      <c r="AV188" s="506"/>
      <c r="AW188" s="506"/>
      <c r="AX188" s="506"/>
      <c r="AY188" s="506"/>
      <c r="AZ188" s="506"/>
      <c r="BA188" s="506"/>
      <c r="BB188" s="506"/>
      <c r="BC188" s="506"/>
      <c r="BD188" s="506"/>
      <c r="BE188" s="506"/>
      <c r="BF188" s="506"/>
    </row>
    <row r="189" spans="1:58" ht="28.5" customHeight="1" thickBot="1">
      <c r="A189" s="499" t="s">
        <v>1</v>
      </c>
      <c r="B189" s="500"/>
      <c r="C189" s="516" t="s">
        <v>227</v>
      </c>
      <c r="D189" s="492"/>
      <c r="E189" s="492"/>
      <c r="F189" s="492"/>
      <c r="G189" s="492"/>
      <c r="H189" s="493"/>
      <c r="I189" s="512" t="s">
        <v>56</v>
      </c>
      <c r="J189" s="492"/>
      <c r="K189" s="492"/>
      <c r="L189" s="492"/>
      <c r="M189" s="492"/>
      <c r="N189" s="493"/>
      <c r="O189" s="512" t="s">
        <v>57</v>
      </c>
      <c r="P189" s="492"/>
      <c r="Q189" s="492"/>
      <c r="R189" s="493"/>
      <c r="S189" s="512" t="s">
        <v>58</v>
      </c>
      <c r="T189" s="492"/>
      <c r="U189" s="492"/>
      <c r="V189" s="492"/>
      <c r="W189" s="492"/>
      <c r="X189" s="493"/>
      <c r="Y189" s="512" t="s">
        <v>59</v>
      </c>
      <c r="Z189" s="492"/>
      <c r="AA189" s="492"/>
      <c r="AB189" s="493"/>
      <c r="AC189" s="512" t="s">
        <v>60</v>
      </c>
      <c r="AD189" s="492"/>
      <c r="AE189" s="492"/>
      <c r="AF189" s="492"/>
      <c r="AG189" s="492"/>
      <c r="AH189" s="493"/>
      <c r="AI189" s="512" t="s">
        <v>61</v>
      </c>
      <c r="AJ189" s="492"/>
      <c r="AK189" s="492"/>
      <c r="AL189" s="493"/>
      <c r="AM189" s="512" t="s">
        <v>62</v>
      </c>
      <c r="AN189" s="492"/>
      <c r="AO189" s="492"/>
      <c r="AP189" s="492"/>
      <c r="AQ189" s="492"/>
      <c r="AR189" s="493"/>
      <c r="AS189" s="512" t="s">
        <v>63</v>
      </c>
      <c r="AT189" s="492"/>
      <c r="AU189" s="492"/>
      <c r="AV189" s="493"/>
      <c r="AW189" s="512" t="s">
        <v>64</v>
      </c>
      <c r="AX189" s="492"/>
      <c r="AY189" s="492"/>
      <c r="AZ189" s="492"/>
      <c r="BA189" s="492"/>
      <c r="BB189" s="493"/>
      <c r="BC189" s="511" t="s">
        <v>65</v>
      </c>
      <c r="BD189" s="492"/>
      <c r="BE189" s="492"/>
      <c r="BF189" s="495"/>
    </row>
    <row r="190" spans="1:58" ht="18" customHeight="1" thickBot="1">
      <c r="A190" s="497"/>
      <c r="B190" s="501"/>
      <c r="C190" s="504" t="s">
        <v>3</v>
      </c>
      <c r="D190" s="488"/>
      <c r="E190" s="487" t="s">
        <v>4</v>
      </c>
      <c r="F190" s="488"/>
      <c r="G190" s="487" t="s">
        <v>5</v>
      </c>
      <c r="H190" s="488"/>
      <c r="I190" s="487" t="s">
        <v>3</v>
      </c>
      <c r="J190" s="488"/>
      <c r="K190" s="487" t="s">
        <v>4</v>
      </c>
      <c r="L190" s="488"/>
      <c r="M190" s="487" t="s">
        <v>5</v>
      </c>
      <c r="N190" s="488"/>
      <c r="O190" s="489" t="s">
        <v>39</v>
      </c>
      <c r="P190" s="489" t="s">
        <v>40</v>
      </c>
      <c r="Q190" s="489" t="s">
        <v>41</v>
      </c>
      <c r="R190" s="489" t="s">
        <v>16</v>
      </c>
      <c r="S190" s="487" t="s">
        <v>3</v>
      </c>
      <c r="T190" s="488"/>
      <c r="U190" s="487" t="s">
        <v>4</v>
      </c>
      <c r="V190" s="488"/>
      <c r="W190" s="487" t="s">
        <v>5</v>
      </c>
      <c r="X190" s="488"/>
      <c r="Y190" s="489" t="s">
        <v>39</v>
      </c>
      <c r="Z190" s="489" t="s">
        <v>40</v>
      </c>
      <c r="AA190" s="489" t="s">
        <v>41</v>
      </c>
      <c r="AB190" s="489" t="s">
        <v>16</v>
      </c>
      <c r="AC190" s="487" t="s">
        <v>3</v>
      </c>
      <c r="AD190" s="488"/>
      <c r="AE190" s="487" t="s">
        <v>4</v>
      </c>
      <c r="AF190" s="488"/>
      <c r="AG190" s="487" t="s">
        <v>5</v>
      </c>
      <c r="AH190" s="488"/>
      <c r="AI190" s="489" t="s">
        <v>39</v>
      </c>
      <c r="AJ190" s="489" t="s">
        <v>40</v>
      </c>
      <c r="AK190" s="489" t="s">
        <v>41</v>
      </c>
      <c r="AL190" s="489" t="s">
        <v>16</v>
      </c>
      <c r="AM190" s="487" t="s">
        <v>3</v>
      </c>
      <c r="AN190" s="488"/>
      <c r="AO190" s="487" t="s">
        <v>4</v>
      </c>
      <c r="AP190" s="488"/>
      <c r="AQ190" s="487" t="s">
        <v>5</v>
      </c>
      <c r="AR190" s="488"/>
      <c r="AS190" s="489" t="s">
        <v>39</v>
      </c>
      <c r="AT190" s="489" t="s">
        <v>40</v>
      </c>
      <c r="AU190" s="489" t="s">
        <v>41</v>
      </c>
      <c r="AV190" s="489" t="s">
        <v>16</v>
      </c>
      <c r="AW190" s="487" t="s">
        <v>3</v>
      </c>
      <c r="AX190" s="488"/>
      <c r="AY190" s="487" t="s">
        <v>4</v>
      </c>
      <c r="AZ190" s="488"/>
      <c r="BA190" s="487" t="s">
        <v>5</v>
      </c>
      <c r="BB190" s="488"/>
      <c r="BC190" s="489" t="s">
        <v>39</v>
      </c>
      <c r="BD190" s="489" t="s">
        <v>40</v>
      </c>
      <c r="BE190" s="489" t="s">
        <v>41</v>
      </c>
      <c r="BF190" s="485" t="s">
        <v>16</v>
      </c>
    </row>
    <row r="191" spans="1:58" ht="18" customHeight="1" thickBot="1">
      <c r="A191" s="498"/>
      <c r="B191" s="502"/>
      <c r="C191" s="90" t="s">
        <v>6</v>
      </c>
      <c r="D191" s="91" t="s">
        <v>7</v>
      </c>
      <c r="E191" s="91" t="s">
        <v>6</v>
      </c>
      <c r="F191" s="91" t="s">
        <v>7</v>
      </c>
      <c r="G191" s="91" t="s">
        <v>6</v>
      </c>
      <c r="H191" s="91" t="s">
        <v>7</v>
      </c>
      <c r="I191" s="91" t="s">
        <v>6</v>
      </c>
      <c r="J191" s="91" t="s">
        <v>7</v>
      </c>
      <c r="K191" s="91" t="s">
        <v>6</v>
      </c>
      <c r="L191" s="91" t="s">
        <v>7</v>
      </c>
      <c r="M191" s="91" t="s">
        <v>6</v>
      </c>
      <c r="N191" s="91" t="s">
        <v>7</v>
      </c>
      <c r="O191" s="490"/>
      <c r="P191" s="490"/>
      <c r="Q191" s="490"/>
      <c r="R191" s="490"/>
      <c r="S191" s="91" t="s">
        <v>6</v>
      </c>
      <c r="T191" s="91" t="s">
        <v>7</v>
      </c>
      <c r="U191" s="91" t="s">
        <v>6</v>
      </c>
      <c r="V191" s="91" t="s">
        <v>7</v>
      </c>
      <c r="W191" s="91" t="s">
        <v>6</v>
      </c>
      <c r="X191" s="91" t="s">
        <v>7</v>
      </c>
      <c r="Y191" s="490"/>
      <c r="Z191" s="490"/>
      <c r="AA191" s="490"/>
      <c r="AB191" s="490"/>
      <c r="AC191" s="91" t="s">
        <v>6</v>
      </c>
      <c r="AD191" s="91" t="s">
        <v>7</v>
      </c>
      <c r="AE191" s="91" t="s">
        <v>6</v>
      </c>
      <c r="AF191" s="91" t="s">
        <v>7</v>
      </c>
      <c r="AG191" s="91" t="s">
        <v>6</v>
      </c>
      <c r="AH191" s="91" t="s">
        <v>7</v>
      </c>
      <c r="AI191" s="490"/>
      <c r="AJ191" s="490"/>
      <c r="AK191" s="490"/>
      <c r="AL191" s="490"/>
      <c r="AM191" s="91" t="s">
        <v>6</v>
      </c>
      <c r="AN191" s="91" t="s">
        <v>7</v>
      </c>
      <c r="AO191" s="91" t="s">
        <v>6</v>
      </c>
      <c r="AP191" s="91" t="s">
        <v>7</v>
      </c>
      <c r="AQ191" s="91" t="s">
        <v>6</v>
      </c>
      <c r="AR191" s="91" t="s">
        <v>7</v>
      </c>
      <c r="AS191" s="490"/>
      <c r="AT191" s="490"/>
      <c r="AU191" s="490"/>
      <c r="AV191" s="490"/>
      <c r="AW191" s="91" t="s">
        <v>6</v>
      </c>
      <c r="AX191" s="91" t="s">
        <v>7</v>
      </c>
      <c r="AY191" s="91" t="s">
        <v>6</v>
      </c>
      <c r="AZ191" s="91" t="s">
        <v>7</v>
      </c>
      <c r="BA191" s="91" t="s">
        <v>6</v>
      </c>
      <c r="BB191" s="91" t="s">
        <v>7</v>
      </c>
      <c r="BC191" s="490"/>
      <c r="BD191" s="490"/>
      <c r="BE191" s="490"/>
      <c r="BF191" s="486"/>
    </row>
    <row r="192" spans="1:58" ht="18" customHeight="1" thickBot="1">
      <c r="A192" s="496" t="s">
        <v>8</v>
      </c>
      <c r="B192" s="93" t="s">
        <v>9</v>
      </c>
      <c r="C192" s="94">
        <v>18</v>
      </c>
      <c r="D192" s="95">
        <v>0.1956521739130435</v>
      </c>
      <c r="E192" s="96">
        <v>74</v>
      </c>
      <c r="F192" s="95">
        <v>0.8043478260869565</v>
      </c>
      <c r="G192" s="96">
        <v>92</v>
      </c>
      <c r="H192" s="95">
        <v>1</v>
      </c>
      <c r="I192" s="96">
        <v>16</v>
      </c>
      <c r="J192" s="95">
        <v>0.8888888888888888</v>
      </c>
      <c r="K192" s="96">
        <v>2</v>
      </c>
      <c r="L192" s="95">
        <v>0.1111111111111111</v>
      </c>
      <c r="M192" s="96">
        <v>18</v>
      </c>
      <c r="N192" s="95">
        <v>1</v>
      </c>
      <c r="O192" s="123">
        <v>3</v>
      </c>
      <c r="P192" s="123">
        <v>48232.692500000005</v>
      </c>
      <c r="Q192" s="123">
        <v>564701</v>
      </c>
      <c r="R192" s="123">
        <v>771723.0800000001</v>
      </c>
      <c r="S192" s="96">
        <v>7</v>
      </c>
      <c r="T192" s="95">
        <v>0.38888888888888884</v>
      </c>
      <c r="U192" s="96">
        <v>11</v>
      </c>
      <c r="V192" s="95">
        <v>0.6111111111111112</v>
      </c>
      <c r="W192" s="96">
        <v>18</v>
      </c>
      <c r="X192" s="95">
        <v>1</v>
      </c>
      <c r="Y192" s="95">
        <v>1</v>
      </c>
      <c r="Z192" s="95">
        <v>12879</v>
      </c>
      <c r="AA192" s="95">
        <v>36500</v>
      </c>
      <c r="AB192" s="95">
        <v>90153</v>
      </c>
      <c r="AC192" s="96">
        <v>4</v>
      </c>
      <c r="AD192" s="95">
        <v>0.2222222222222222</v>
      </c>
      <c r="AE192" s="96">
        <v>14</v>
      </c>
      <c r="AF192" s="95">
        <v>0.7777777777777777</v>
      </c>
      <c r="AG192" s="96">
        <v>18</v>
      </c>
      <c r="AH192" s="95">
        <v>1</v>
      </c>
      <c r="AI192" s="126">
        <v>0.5</v>
      </c>
      <c r="AJ192" s="126">
        <v>21.175</v>
      </c>
      <c r="AK192" s="126">
        <v>67.2</v>
      </c>
      <c r="AL192" s="126">
        <v>84.7</v>
      </c>
      <c r="AM192" s="96">
        <v>13</v>
      </c>
      <c r="AN192" s="95">
        <v>0.7222222222222223</v>
      </c>
      <c r="AO192" s="96">
        <v>5</v>
      </c>
      <c r="AP192" s="95">
        <v>0.2777777777777778</v>
      </c>
      <c r="AQ192" s="96">
        <v>18</v>
      </c>
      <c r="AR192" s="95">
        <v>1</v>
      </c>
      <c r="AS192" s="127">
        <v>1</v>
      </c>
      <c r="AT192" s="127">
        <v>1411.3630769230772</v>
      </c>
      <c r="AU192" s="127">
        <v>13140</v>
      </c>
      <c r="AV192" s="127">
        <v>18347.720000000005</v>
      </c>
      <c r="AW192" s="96">
        <v>5</v>
      </c>
      <c r="AX192" s="95">
        <v>0.2777777777777778</v>
      </c>
      <c r="AY192" s="96">
        <v>13</v>
      </c>
      <c r="AZ192" s="95">
        <v>0.7222222222222223</v>
      </c>
      <c r="BA192" s="96">
        <v>18</v>
      </c>
      <c r="BB192" s="95">
        <v>1</v>
      </c>
      <c r="BC192" s="95">
        <v>1</v>
      </c>
      <c r="BD192" s="95">
        <v>13547.9</v>
      </c>
      <c r="BE192" s="95">
        <v>53424</v>
      </c>
      <c r="BF192" s="97">
        <v>67739.5</v>
      </c>
    </row>
    <row r="193" spans="1:58" ht="18" customHeight="1">
      <c r="A193" s="497"/>
      <c r="B193" s="98" t="s">
        <v>10</v>
      </c>
      <c r="C193" s="99">
        <v>12</v>
      </c>
      <c r="D193" s="100">
        <v>0.1411764705882353</v>
      </c>
      <c r="E193" s="101">
        <v>73</v>
      </c>
      <c r="F193" s="100">
        <v>0.8588235294117647</v>
      </c>
      <c r="G193" s="101">
        <v>85</v>
      </c>
      <c r="H193" s="100">
        <v>1</v>
      </c>
      <c r="I193" s="101">
        <v>11</v>
      </c>
      <c r="J193" s="100">
        <v>0.9166666666666667</v>
      </c>
      <c r="K193" s="101">
        <v>1</v>
      </c>
      <c r="L193" s="100">
        <v>0.08333333333333334</v>
      </c>
      <c r="M193" s="101">
        <v>12</v>
      </c>
      <c r="N193" s="100">
        <v>1</v>
      </c>
      <c r="O193" s="124">
        <v>1325</v>
      </c>
      <c r="P193" s="124">
        <v>95897.00000000001</v>
      </c>
      <c r="Q193" s="124">
        <v>836622</v>
      </c>
      <c r="R193" s="124">
        <v>1054867.0000000002</v>
      </c>
      <c r="S193" s="101">
        <v>2</v>
      </c>
      <c r="T193" s="100">
        <v>0.16666666666666669</v>
      </c>
      <c r="U193" s="101">
        <v>10</v>
      </c>
      <c r="V193" s="100">
        <v>0.8333333333333333</v>
      </c>
      <c r="W193" s="101">
        <v>12</v>
      </c>
      <c r="X193" s="100">
        <v>1</v>
      </c>
      <c r="Y193" s="100">
        <v>25550</v>
      </c>
      <c r="Z193" s="100">
        <v>104381</v>
      </c>
      <c r="AA193" s="100">
        <v>183212</v>
      </c>
      <c r="AB193" s="100">
        <v>208762</v>
      </c>
      <c r="AC193" s="101">
        <v>2</v>
      </c>
      <c r="AD193" s="100">
        <v>0.16666666666666669</v>
      </c>
      <c r="AE193" s="101">
        <v>10</v>
      </c>
      <c r="AF193" s="100">
        <v>0.8333333333333333</v>
      </c>
      <c r="AG193" s="101">
        <v>12</v>
      </c>
      <c r="AH193" s="100">
        <v>1</v>
      </c>
      <c r="AI193" s="128">
        <v>83</v>
      </c>
      <c r="AJ193" s="128">
        <v>2049</v>
      </c>
      <c r="AK193" s="128">
        <v>4015</v>
      </c>
      <c r="AL193" s="128">
        <v>4098</v>
      </c>
      <c r="AM193" s="101">
        <v>5</v>
      </c>
      <c r="AN193" s="100">
        <v>0.41666666666666663</v>
      </c>
      <c r="AO193" s="101">
        <v>7</v>
      </c>
      <c r="AP193" s="100">
        <v>0.5833333333333334</v>
      </c>
      <c r="AQ193" s="101">
        <v>12</v>
      </c>
      <c r="AR193" s="100">
        <v>1</v>
      </c>
      <c r="AS193" s="129">
        <v>248</v>
      </c>
      <c r="AT193" s="129">
        <v>5929.6</v>
      </c>
      <c r="AU193" s="129">
        <v>15170</v>
      </c>
      <c r="AV193" s="129">
        <v>29648</v>
      </c>
      <c r="AW193" s="101">
        <v>2</v>
      </c>
      <c r="AX193" s="100">
        <v>0.16666666666666669</v>
      </c>
      <c r="AY193" s="101">
        <v>10</v>
      </c>
      <c r="AZ193" s="100">
        <v>0.8333333333333333</v>
      </c>
      <c r="BA193" s="101">
        <v>12</v>
      </c>
      <c r="BB193" s="100">
        <v>1</v>
      </c>
      <c r="BC193" s="100">
        <v>1749</v>
      </c>
      <c r="BD193" s="100">
        <v>53150.5</v>
      </c>
      <c r="BE193" s="100">
        <v>104552</v>
      </c>
      <c r="BF193" s="102">
        <v>106301</v>
      </c>
    </row>
    <row r="194" spans="1:58" ht="18" customHeight="1">
      <c r="A194" s="497"/>
      <c r="B194" s="98" t="s">
        <v>11</v>
      </c>
      <c r="C194" s="99">
        <v>6</v>
      </c>
      <c r="D194" s="100">
        <v>0.14634146341463417</v>
      </c>
      <c r="E194" s="101">
        <v>35</v>
      </c>
      <c r="F194" s="100">
        <v>0.8536585365853658</v>
      </c>
      <c r="G194" s="101">
        <v>41</v>
      </c>
      <c r="H194" s="100">
        <v>1</v>
      </c>
      <c r="I194" s="101">
        <v>4</v>
      </c>
      <c r="J194" s="100">
        <v>0.6666666666666667</v>
      </c>
      <c r="K194" s="101">
        <v>2</v>
      </c>
      <c r="L194" s="100">
        <v>0.33333333333333337</v>
      </c>
      <c r="M194" s="101">
        <v>6</v>
      </c>
      <c r="N194" s="100">
        <v>1</v>
      </c>
      <c r="O194" s="124">
        <v>1</v>
      </c>
      <c r="P194" s="124">
        <v>1561.6175</v>
      </c>
      <c r="Q194" s="124">
        <v>6240</v>
      </c>
      <c r="R194" s="124">
        <v>6246.47</v>
      </c>
      <c r="S194" s="101">
        <v>1</v>
      </c>
      <c r="T194" s="100">
        <v>0.16666666666666669</v>
      </c>
      <c r="U194" s="101">
        <v>5</v>
      </c>
      <c r="V194" s="100">
        <v>0.8333333333333333</v>
      </c>
      <c r="W194" s="101">
        <v>6</v>
      </c>
      <c r="X194" s="100">
        <v>1</v>
      </c>
      <c r="Y194" s="100">
        <v>0.5</v>
      </c>
      <c r="Z194" s="100">
        <v>0.5</v>
      </c>
      <c r="AA194" s="100">
        <v>0.5</v>
      </c>
      <c r="AB194" s="100">
        <v>0.5</v>
      </c>
      <c r="AC194" s="101">
        <v>2</v>
      </c>
      <c r="AD194" s="100">
        <v>0.33333333333333337</v>
      </c>
      <c r="AE194" s="101">
        <v>4</v>
      </c>
      <c r="AF194" s="100">
        <v>0.6666666666666667</v>
      </c>
      <c r="AG194" s="101">
        <v>6</v>
      </c>
      <c r="AH194" s="100">
        <v>1</v>
      </c>
      <c r="AI194" s="128">
        <v>0.056</v>
      </c>
      <c r="AJ194" s="128">
        <v>0.278</v>
      </c>
      <c r="AK194" s="128">
        <v>0.5</v>
      </c>
      <c r="AL194" s="128">
        <v>0.556</v>
      </c>
      <c r="AM194" s="101">
        <v>3</v>
      </c>
      <c r="AN194" s="100">
        <v>0.5</v>
      </c>
      <c r="AO194" s="101">
        <v>3</v>
      </c>
      <c r="AP194" s="100">
        <v>0.5</v>
      </c>
      <c r="AQ194" s="101">
        <v>6</v>
      </c>
      <c r="AR194" s="100">
        <v>1</v>
      </c>
      <c r="AS194" s="129">
        <v>0.623</v>
      </c>
      <c r="AT194" s="129">
        <v>762.8743333333333</v>
      </c>
      <c r="AU194" s="129">
        <v>1820</v>
      </c>
      <c r="AV194" s="129">
        <v>2288.623</v>
      </c>
      <c r="AW194" s="101">
        <v>2</v>
      </c>
      <c r="AX194" s="100">
        <v>0.33333333333333337</v>
      </c>
      <c r="AY194" s="101">
        <v>4</v>
      </c>
      <c r="AZ194" s="100">
        <v>0.6666666666666667</v>
      </c>
      <c r="BA194" s="101">
        <v>6</v>
      </c>
      <c r="BB194" s="100">
        <v>1</v>
      </c>
      <c r="BC194" s="100">
        <v>0.0001</v>
      </c>
      <c r="BD194" s="100">
        <v>0.050050000000000004</v>
      </c>
      <c r="BE194" s="100">
        <v>0.1</v>
      </c>
      <c r="BF194" s="102">
        <v>0.10010000000000001</v>
      </c>
    </row>
    <row r="195" spans="1:58" ht="18" customHeight="1">
      <c r="A195" s="497"/>
      <c r="B195" s="98" t="s">
        <v>12</v>
      </c>
      <c r="C195" s="99">
        <v>2</v>
      </c>
      <c r="D195" s="100">
        <v>0.6666666666666667</v>
      </c>
      <c r="E195" s="101">
        <v>1</v>
      </c>
      <c r="F195" s="100">
        <v>0.33333333333333337</v>
      </c>
      <c r="G195" s="101">
        <v>3</v>
      </c>
      <c r="H195" s="100">
        <v>1</v>
      </c>
      <c r="I195" s="101">
        <v>1</v>
      </c>
      <c r="J195" s="100">
        <v>0.5</v>
      </c>
      <c r="K195" s="101">
        <v>1</v>
      </c>
      <c r="L195" s="100">
        <v>0.5</v>
      </c>
      <c r="M195" s="101">
        <v>2</v>
      </c>
      <c r="N195" s="100">
        <v>1</v>
      </c>
      <c r="O195" s="124">
        <v>2409</v>
      </c>
      <c r="P195" s="124">
        <v>2409</v>
      </c>
      <c r="Q195" s="124">
        <v>2409</v>
      </c>
      <c r="R195" s="124">
        <v>2409</v>
      </c>
      <c r="S195" s="101">
        <v>0</v>
      </c>
      <c r="T195" s="100">
        <v>0</v>
      </c>
      <c r="U195" s="101">
        <v>2</v>
      </c>
      <c r="V195" s="100">
        <v>1</v>
      </c>
      <c r="W195" s="101">
        <v>2</v>
      </c>
      <c r="X195" s="100">
        <v>1</v>
      </c>
      <c r="Y195" s="111" t="s">
        <v>18</v>
      </c>
      <c r="Z195" s="111" t="s">
        <v>18</v>
      </c>
      <c r="AA195" s="111" t="s">
        <v>18</v>
      </c>
      <c r="AB195" s="111" t="s">
        <v>18</v>
      </c>
      <c r="AC195" s="101">
        <v>0</v>
      </c>
      <c r="AD195" s="100">
        <v>0</v>
      </c>
      <c r="AE195" s="101">
        <v>2</v>
      </c>
      <c r="AF195" s="100">
        <v>1</v>
      </c>
      <c r="AG195" s="101">
        <v>2</v>
      </c>
      <c r="AH195" s="100">
        <v>1</v>
      </c>
      <c r="AI195" s="111" t="s">
        <v>18</v>
      </c>
      <c r="AJ195" s="111" t="s">
        <v>18</v>
      </c>
      <c r="AK195" s="111" t="s">
        <v>18</v>
      </c>
      <c r="AL195" s="111" t="s">
        <v>18</v>
      </c>
      <c r="AM195" s="101">
        <v>1</v>
      </c>
      <c r="AN195" s="100">
        <v>0.5</v>
      </c>
      <c r="AO195" s="101">
        <v>1</v>
      </c>
      <c r="AP195" s="100">
        <v>0.5</v>
      </c>
      <c r="AQ195" s="101">
        <v>2</v>
      </c>
      <c r="AR195" s="100">
        <v>1</v>
      </c>
      <c r="AS195" s="129">
        <v>1</v>
      </c>
      <c r="AT195" s="129">
        <v>1</v>
      </c>
      <c r="AU195" s="129">
        <v>1</v>
      </c>
      <c r="AV195" s="129">
        <v>1</v>
      </c>
      <c r="AW195" s="101">
        <v>2</v>
      </c>
      <c r="AX195" s="100">
        <v>1</v>
      </c>
      <c r="AY195" s="101">
        <v>0</v>
      </c>
      <c r="AZ195" s="100">
        <v>0</v>
      </c>
      <c r="BA195" s="101">
        <v>2</v>
      </c>
      <c r="BB195" s="100">
        <v>1</v>
      </c>
      <c r="BC195" s="100">
        <v>3199</v>
      </c>
      <c r="BD195" s="100">
        <v>3199</v>
      </c>
      <c r="BE195" s="100">
        <v>3199</v>
      </c>
      <c r="BF195" s="102">
        <v>3199</v>
      </c>
    </row>
    <row r="196" spans="1:58" ht="18" customHeight="1">
      <c r="A196" s="497"/>
      <c r="B196" s="98" t="s">
        <v>13</v>
      </c>
      <c r="C196" s="99">
        <v>0</v>
      </c>
      <c r="D196" s="100">
        <v>0</v>
      </c>
      <c r="E196" s="101">
        <v>0</v>
      </c>
      <c r="F196" s="100">
        <v>0</v>
      </c>
      <c r="G196" s="101">
        <v>0</v>
      </c>
      <c r="H196" s="100">
        <v>0</v>
      </c>
      <c r="I196" s="101">
        <v>0</v>
      </c>
      <c r="J196" s="100">
        <v>0</v>
      </c>
      <c r="K196" s="101">
        <v>0</v>
      </c>
      <c r="L196" s="100">
        <v>0</v>
      </c>
      <c r="M196" s="101">
        <v>0</v>
      </c>
      <c r="N196" s="100">
        <v>0</v>
      </c>
      <c r="O196" s="111" t="s">
        <v>18</v>
      </c>
      <c r="P196" s="111" t="s">
        <v>18</v>
      </c>
      <c r="Q196" s="111" t="s">
        <v>18</v>
      </c>
      <c r="R196" s="111" t="s">
        <v>18</v>
      </c>
      <c r="S196" s="101">
        <v>0</v>
      </c>
      <c r="T196" s="100">
        <v>0</v>
      </c>
      <c r="U196" s="101">
        <v>0</v>
      </c>
      <c r="V196" s="100">
        <v>0</v>
      </c>
      <c r="W196" s="101">
        <v>0</v>
      </c>
      <c r="X196" s="100">
        <v>0</v>
      </c>
      <c r="Y196" s="111" t="s">
        <v>18</v>
      </c>
      <c r="Z196" s="111" t="s">
        <v>18</v>
      </c>
      <c r="AA196" s="111" t="s">
        <v>18</v>
      </c>
      <c r="AB196" s="111" t="s">
        <v>18</v>
      </c>
      <c r="AC196" s="101">
        <v>0</v>
      </c>
      <c r="AD196" s="100">
        <v>0</v>
      </c>
      <c r="AE196" s="101">
        <v>0</v>
      </c>
      <c r="AF196" s="100">
        <v>0</v>
      </c>
      <c r="AG196" s="101">
        <v>0</v>
      </c>
      <c r="AH196" s="100">
        <v>0</v>
      </c>
      <c r="AI196" s="111" t="s">
        <v>18</v>
      </c>
      <c r="AJ196" s="111" t="s">
        <v>18</v>
      </c>
      <c r="AK196" s="111" t="s">
        <v>18</v>
      </c>
      <c r="AL196" s="111" t="s">
        <v>18</v>
      </c>
      <c r="AM196" s="101">
        <v>0</v>
      </c>
      <c r="AN196" s="100">
        <v>0</v>
      </c>
      <c r="AO196" s="101">
        <v>0</v>
      </c>
      <c r="AP196" s="100">
        <v>0</v>
      </c>
      <c r="AQ196" s="101">
        <v>0</v>
      </c>
      <c r="AR196" s="100">
        <v>0</v>
      </c>
      <c r="AS196" s="111" t="s">
        <v>18</v>
      </c>
      <c r="AT196" s="111" t="s">
        <v>18</v>
      </c>
      <c r="AU196" s="111" t="s">
        <v>18</v>
      </c>
      <c r="AV196" s="111" t="s">
        <v>18</v>
      </c>
      <c r="AW196" s="101">
        <v>0</v>
      </c>
      <c r="AX196" s="100">
        <v>0</v>
      </c>
      <c r="AY196" s="101">
        <v>0</v>
      </c>
      <c r="AZ196" s="100">
        <v>0</v>
      </c>
      <c r="BA196" s="101">
        <v>0</v>
      </c>
      <c r="BB196" s="100">
        <v>0</v>
      </c>
      <c r="BC196" s="111" t="s">
        <v>18</v>
      </c>
      <c r="BD196" s="111" t="s">
        <v>18</v>
      </c>
      <c r="BE196" s="111" t="s">
        <v>18</v>
      </c>
      <c r="BF196" s="118" t="s">
        <v>18</v>
      </c>
    </row>
    <row r="197" spans="1:58" ht="13.5" thickBot="1">
      <c r="A197" s="498"/>
      <c r="B197" s="103" t="s">
        <v>5</v>
      </c>
      <c r="C197" s="104">
        <v>38</v>
      </c>
      <c r="D197" s="105">
        <v>0.17194570135746606</v>
      </c>
      <c r="E197" s="106">
        <v>183</v>
      </c>
      <c r="F197" s="105">
        <v>0.828054298642534</v>
      </c>
      <c r="G197" s="106">
        <v>221</v>
      </c>
      <c r="H197" s="105">
        <v>1</v>
      </c>
      <c r="I197" s="106">
        <v>32</v>
      </c>
      <c r="J197" s="105">
        <v>0.8421052631578948</v>
      </c>
      <c r="K197" s="106">
        <v>6</v>
      </c>
      <c r="L197" s="105">
        <v>0.15789473684210525</v>
      </c>
      <c r="M197" s="106">
        <v>38</v>
      </c>
      <c r="N197" s="105">
        <v>1</v>
      </c>
      <c r="O197" s="125">
        <v>1</v>
      </c>
      <c r="P197" s="125">
        <v>57351.42343750001</v>
      </c>
      <c r="Q197" s="125">
        <v>836622</v>
      </c>
      <c r="R197" s="125">
        <v>1835245.5500000003</v>
      </c>
      <c r="S197" s="106">
        <v>10</v>
      </c>
      <c r="T197" s="105">
        <v>0.2631578947368421</v>
      </c>
      <c r="U197" s="106">
        <v>28</v>
      </c>
      <c r="V197" s="105">
        <v>0.736842105263158</v>
      </c>
      <c r="W197" s="106">
        <v>38</v>
      </c>
      <c r="X197" s="105">
        <v>1</v>
      </c>
      <c r="Y197" s="105">
        <v>0.5</v>
      </c>
      <c r="Z197" s="105">
        <v>29891.550000000003</v>
      </c>
      <c r="AA197" s="105">
        <v>183212</v>
      </c>
      <c r="AB197" s="105">
        <v>298915.5</v>
      </c>
      <c r="AC197" s="106">
        <v>8</v>
      </c>
      <c r="AD197" s="105">
        <v>0.2105263157894737</v>
      </c>
      <c r="AE197" s="106">
        <v>30</v>
      </c>
      <c r="AF197" s="105">
        <v>0.7894736842105263</v>
      </c>
      <c r="AG197" s="106">
        <v>38</v>
      </c>
      <c r="AH197" s="105">
        <v>1</v>
      </c>
      <c r="AI197" s="130">
        <v>0.056</v>
      </c>
      <c r="AJ197" s="130">
        <v>522.9070000000002</v>
      </c>
      <c r="AK197" s="130">
        <v>4015</v>
      </c>
      <c r="AL197" s="130">
        <v>4183.256000000001</v>
      </c>
      <c r="AM197" s="106">
        <v>22</v>
      </c>
      <c r="AN197" s="105">
        <v>0.5789473684210527</v>
      </c>
      <c r="AO197" s="106">
        <v>16</v>
      </c>
      <c r="AP197" s="105">
        <v>0.4210526315789474</v>
      </c>
      <c r="AQ197" s="106">
        <v>38</v>
      </c>
      <c r="AR197" s="105">
        <v>1</v>
      </c>
      <c r="AS197" s="131">
        <v>0.623</v>
      </c>
      <c r="AT197" s="131">
        <v>2285.697409090909</v>
      </c>
      <c r="AU197" s="131">
        <v>15170</v>
      </c>
      <c r="AV197" s="131">
        <v>50285.34299999999</v>
      </c>
      <c r="AW197" s="106">
        <v>11</v>
      </c>
      <c r="AX197" s="105">
        <v>0.2894736842105263</v>
      </c>
      <c r="AY197" s="106">
        <v>27</v>
      </c>
      <c r="AZ197" s="105">
        <v>0.7105263157894737</v>
      </c>
      <c r="BA197" s="106">
        <v>38</v>
      </c>
      <c r="BB197" s="105">
        <v>1</v>
      </c>
      <c r="BC197" s="105">
        <v>0.0001</v>
      </c>
      <c r="BD197" s="105">
        <v>17723.960009999995</v>
      </c>
      <c r="BE197" s="105">
        <v>104552</v>
      </c>
      <c r="BF197" s="107">
        <v>177239.60009999995</v>
      </c>
    </row>
    <row r="200" spans="1:8" ht="18" customHeight="1">
      <c r="A200" s="505" t="s">
        <v>0</v>
      </c>
      <c r="B200" s="506"/>
      <c r="C200" s="506"/>
      <c r="D200" s="506"/>
      <c r="E200" s="506"/>
      <c r="F200" s="506"/>
      <c r="G200" s="506"/>
      <c r="H200" s="506"/>
    </row>
    <row r="201" spans="1:10" ht="18" customHeight="1" thickBot="1">
      <c r="A201" s="505" t="s">
        <v>0</v>
      </c>
      <c r="B201" s="506"/>
      <c r="C201" s="506"/>
      <c r="D201" s="506"/>
      <c r="E201" s="506"/>
      <c r="F201" s="506"/>
      <c r="G201" s="506"/>
      <c r="H201" s="506"/>
      <c r="I201" s="506"/>
      <c r="J201" s="506"/>
    </row>
    <row r="202" spans="1:10" ht="18" customHeight="1" thickBot="1">
      <c r="A202" s="499" t="s">
        <v>1</v>
      </c>
      <c r="B202" s="500"/>
      <c r="C202" s="516" t="s">
        <v>66</v>
      </c>
      <c r="D202" s="492"/>
      <c r="E202" s="492"/>
      <c r="F202" s="492"/>
      <c r="G202" s="492"/>
      <c r="H202" s="493"/>
      <c r="I202" s="112" t="s">
        <v>67</v>
      </c>
      <c r="J202" s="109" t="s">
        <v>68</v>
      </c>
    </row>
    <row r="203" spans="1:10" ht="18" customHeight="1" thickBot="1">
      <c r="A203" s="497"/>
      <c r="B203" s="501"/>
      <c r="C203" s="504" t="s">
        <v>3</v>
      </c>
      <c r="D203" s="488"/>
      <c r="E203" s="487" t="s">
        <v>4</v>
      </c>
      <c r="F203" s="488"/>
      <c r="G203" s="487" t="s">
        <v>5</v>
      </c>
      <c r="H203" s="488"/>
      <c r="I203" s="489" t="s">
        <v>16</v>
      </c>
      <c r="J203" s="485" t="s">
        <v>16</v>
      </c>
    </row>
    <row r="204" spans="1:10" ht="18" customHeight="1" thickBot="1">
      <c r="A204" s="498"/>
      <c r="B204" s="502"/>
      <c r="C204" s="90" t="s">
        <v>6</v>
      </c>
      <c r="D204" s="91" t="s">
        <v>7</v>
      </c>
      <c r="E204" s="91" t="s">
        <v>6</v>
      </c>
      <c r="F204" s="91" t="s">
        <v>7</v>
      </c>
      <c r="G204" s="91" t="s">
        <v>6</v>
      </c>
      <c r="H204" s="91" t="s">
        <v>7</v>
      </c>
      <c r="I204" s="490"/>
      <c r="J204" s="486"/>
    </row>
    <row r="205" spans="1:10" ht="18" customHeight="1" thickBot="1">
      <c r="A205" s="496" t="s">
        <v>8</v>
      </c>
      <c r="B205" s="93" t="s">
        <v>9</v>
      </c>
      <c r="C205" s="94">
        <v>10</v>
      </c>
      <c r="D205" s="95">
        <v>0.7692307692307692</v>
      </c>
      <c r="E205" s="96">
        <v>3</v>
      </c>
      <c r="F205" s="95">
        <v>0.23076923076923075</v>
      </c>
      <c r="G205" s="96">
        <v>13</v>
      </c>
      <c r="H205" s="95">
        <v>1</v>
      </c>
      <c r="I205" s="96">
        <v>12</v>
      </c>
      <c r="J205" s="120">
        <v>35</v>
      </c>
    </row>
    <row r="206" spans="1:10" ht="18" customHeight="1">
      <c r="A206" s="497"/>
      <c r="B206" s="98" t="s">
        <v>10</v>
      </c>
      <c r="C206" s="99">
        <v>5</v>
      </c>
      <c r="D206" s="100">
        <v>0.7142857142857143</v>
      </c>
      <c r="E206" s="101">
        <v>2</v>
      </c>
      <c r="F206" s="100">
        <v>0.28571428571428575</v>
      </c>
      <c r="G206" s="101">
        <v>7</v>
      </c>
      <c r="H206" s="100">
        <v>1</v>
      </c>
      <c r="I206" s="101">
        <v>2</v>
      </c>
      <c r="J206" s="121">
        <v>10</v>
      </c>
    </row>
    <row r="207" spans="1:10" ht="18" customHeight="1">
      <c r="A207" s="497"/>
      <c r="B207" s="98" t="s">
        <v>11</v>
      </c>
      <c r="C207" s="99">
        <v>0</v>
      </c>
      <c r="D207" s="100">
        <v>0</v>
      </c>
      <c r="E207" s="101">
        <v>3</v>
      </c>
      <c r="F207" s="100">
        <v>1</v>
      </c>
      <c r="G207" s="101">
        <v>3</v>
      </c>
      <c r="H207" s="100">
        <v>1</v>
      </c>
      <c r="I207" s="101">
        <v>16</v>
      </c>
      <c r="J207" s="121">
        <v>22</v>
      </c>
    </row>
    <row r="208" spans="1:10" ht="18" customHeight="1">
      <c r="A208" s="497"/>
      <c r="B208" s="98" t="s">
        <v>12</v>
      </c>
      <c r="C208" s="99">
        <v>0</v>
      </c>
      <c r="D208" s="100">
        <v>0</v>
      </c>
      <c r="E208" s="101">
        <v>1</v>
      </c>
      <c r="F208" s="100">
        <v>1</v>
      </c>
      <c r="G208" s="101">
        <v>1</v>
      </c>
      <c r="H208" s="100">
        <v>1</v>
      </c>
      <c r="I208" s="101">
        <v>2</v>
      </c>
      <c r="J208" s="121">
        <v>3</v>
      </c>
    </row>
    <row r="209" spans="1:10" ht="18" customHeight="1">
      <c r="A209" s="497"/>
      <c r="B209" s="98" t="s">
        <v>13</v>
      </c>
      <c r="C209" s="99">
        <v>0</v>
      </c>
      <c r="D209" s="100">
        <v>0</v>
      </c>
      <c r="E209" s="101">
        <v>0</v>
      </c>
      <c r="F209" s="100">
        <v>0</v>
      </c>
      <c r="G209" s="101">
        <v>0</v>
      </c>
      <c r="H209" s="100">
        <v>0</v>
      </c>
      <c r="I209" s="111" t="s">
        <v>18</v>
      </c>
      <c r="J209" s="118" t="s">
        <v>18</v>
      </c>
    </row>
    <row r="210" spans="1:10" ht="13.5" thickBot="1">
      <c r="A210" s="498"/>
      <c r="B210" s="103" t="s">
        <v>5</v>
      </c>
      <c r="C210" s="104">
        <v>15</v>
      </c>
      <c r="D210" s="105">
        <v>0.625</v>
      </c>
      <c r="E210" s="106">
        <v>9</v>
      </c>
      <c r="F210" s="105">
        <v>0.375</v>
      </c>
      <c r="G210" s="106">
        <v>24</v>
      </c>
      <c r="H210" s="105">
        <v>1</v>
      </c>
      <c r="I210" s="106">
        <v>32</v>
      </c>
      <c r="J210" s="122">
        <v>70</v>
      </c>
    </row>
    <row r="211" ht="13.5">
      <c r="A211" s="87" t="s">
        <v>194</v>
      </c>
    </row>
    <row r="212" ht="13.5">
      <c r="A212" s="87" t="s">
        <v>195</v>
      </c>
    </row>
    <row r="214" spans="1:42" ht="18" customHeight="1" thickBot="1">
      <c r="A214" s="505" t="s">
        <v>0</v>
      </c>
      <c r="B214" s="506"/>
      <c r="C214" s="506"/>
      <c r="D214" s="506"/>
      <c r="E214" s="506"/>
      <c r="F214" s="506"/>
      <c r="G214" s="506"/>
      <c r="H214" s="506"/>
      <c r="I214" s="506"/>
      <c r="J214" s="506"/>
      <c r="K214" s="506"/>
      <c r="L214" s="506"/>
      <c r="M214" s="506"/>
      <c r="N214" s="506"/>
      <c r="O214" s="506"/>
      <c r="P214" s="506"/>
      <c r="Q214" s="506"/>
      <c r="R214" s="506"/>
      <c r="S214" s="506"/>
      <c r="T214" s="506"/>
      <c r="U214" s="506"/>
      <c r="V214" s="506"/>
      <c r="W214" s="506"/>
      <c r="X214" s="506"/>
      <c r="Y214" s="506"/>
      <c r="Z214" s="506"/>
      <c r="AA214" s="506"/>
      <c r="AB214" s="506"/>
      <c r="AC214" s="506"/>
      <c r="AD214" s="506"/>
      <c r="AE214" s="506"/>
      <c r="AF214" s="506"/>
      <c r="AG214" s="506"/>
      <c r="AH214" s="506"/>
      <c r="AI214" s="506"/>
      <c r="AJ214" s="506"/>
      <c r="AK214" s="506"/>
      <c r="AL214" s="506"/>
      <c r="AM214" s="506"/>
      <c r="AN214" s="506"/>
      <c r="AO214" s="506"/>
      <c r="AP214" s="506"/>
    </row>
    <row r="215" spans="1:42" ht="27" customHeight="1" thickBot="1">
      <c r="A215" s="499" t="s">
        <v>1</v>
      </c>
      <c r="B215" s="500"/>
      <c r="C215" s="516" t="s">
        <v>70</v>
      </c>
      <c r="D215" s="492"/>
      <c r="E215" s="492"/>
      <c r="F215" s="492"/>
      <c r="G215" s="492"/>
      <c r="H215" s="493"/>
      <c r="I215" s="512" t="s">
        <v>71</v>
      </c>
      <c r="J215" s="492"/>
      <c r="K215" s="492"/>
      <c r="L215" s="493"/>
      <c r="M215" s="512" t="s">
        <v>72</v>
      </c>
      <c r="N215" s="492"/>
      <c r="O215" s="492"/>
      <c r="P215" s="493"/>
      <c r="Q215" s="512" t="s">
        <v>73</v>
      </c>
      <c r="R215" s="492"/>
      <c r="S215" s="492"/>
      <c r="T215" s="493"/>
      <c r="U215" s="512" t="s">
        <v>74</v>
      </c>
      <c r="V215" s="492"/>
      <c r="W215" s="492"/>
      <c r="X215" s="493"/>
      <c r="Y215" s="512" t="s">
        <v>75</v>
      </c>
      <c r="Z215" s="492"/>
      <c r="AA215" s="492"/>
      <c r="AB215" s="492"/>
      <c r="AC215" s="492"/>
      <c r="AD215" s="493"/>
      <c r="AE215" s="512" t="s">
        <v>76</v>
      </c>
      <c r="AF215" s="492"/>
      <c r="AG215" s="492"/>
      <c r="AH215" s="492"/>
      <c r="AI215" s="492"/>
      <c r="AJ215" s="493"/>
      <c r="AK215" s="511" t="s">
        <v>77</v>
      </c>
      <c r="AL215" s="492"/>
      <c r="AM215" s="492"/>
      <c r="AN215" s="492"/>
      <c r="AO215" s="492"/>
      <c r="AP215" s="495"/>
    </row>
    <row r="216" spans="1:42" ht="15.75" customHeight="1" thickBot="1">
      <c r="A216" s="497"/>
      <c r="B216" s="501"/>
      <c r="C216" s="504" t="s">
        <v>3</v>
      </c>
      <c r="D216" s="488"/>
      <c r="E216" s="487" t="s">
        <v>4</v>
      </c>
      <c r="F216" s="488"/>
      <c r="G216" s="487" t="s">
        <v>5</v>
      </c>
      <c r="H216" s="488"/>
      <c r="I216" s="489" t="s">
        <v>39</v>
      </c>
      <c r="J216" s="489" t="s">
        <v>40</v>
      </c>
      <c r="K216" s="489" t="s">
        <v>41</v>
      </c>
      <c r="L216" s="489" t="s">
        <v>16</v>
      </c>
      <c r="M216" s="489" t="s">
        <v>39</v>
      </c>
      <c r="N216" s="489" t="s">
        <v>40</v>
      </c>
      <c r="O216" s="489" t="s">
        <v>41</v>
      </c>
      <c r="P216" s="489" t="s">
        <v>16</v>
      </c>
      <c r="Q216" s="489" t="s">
        <v>39</v>
      </c>
      <c r="R216" s="489" t="s">
        <v>40</v>
      </c>
      <c r="S216" s="489" t="s">
        <v>41</v>
      </c>
      <c r="T216" s="489" t="s">
        <v>16</v>
      </c>
      <c r="U216" s="489" t="s">
        <v>39</v>
      </c>
      <c r="V216" s="489" t="s">
        <v>40</v>
      </c>
      <c r="W216" s="489" t="s">
        <v>41</v>
      </c>
      <c r="X216" s="489" t="s">
        <v>16</v>
      </c>
      <c r="Y216" s="487" t="s">
        <v>3</v>
      </c>
      <c r="Z216" s="488"/>
      <c r="AA216" s="487" t="s">
        <v>4</v>
      </c>
      <c r="AB216" s="488"/>
      <c r="AC216" s="487" t="s">
        <v>5</v>
      </c>
      <c r="AD216" s="488"/>
      <c r="AE216" s="487" t="s">
        <v>3</v>
      </c>
      <c r="AF216" s="488"/>
      <c r="AG216" s="487" t="s">
        <v>4</v>
      </c>
      <c r="AH216" s="488"/>
      <c r="AI216" s="487" t="s">
        <v>5</v>
      </c>
      <c r="AJ216" s="488"/>
      <c r="AK216" s="487" t="s">
        <v>3</v>
      </c>
      <c r="AL216" s="488"/>
      <c r="AM216" s="487" t="s">
        <v>4</v>
      </c>
      <c r="AN216" s="488"/>
      <c r="AO216" s="509" t="s">
        <v>5</v>
      </c>
      <c r="AP216" s="510"/>
    </row>
    <row r="217" spans="1:42" ht="15.75" customHeight="1" thickBot="1">
      <c r="A217" s="498"/>
      <c r="B217" s="502"/>
      <c r="C217" s="90" t="s">
        <v>6</v>
      </c>
      <c r="D217" s="91" t="s">
        <v>7</v>
      </c>
      <c r="E217" s="91" t="s">
        <v>6</v>
      </c>
      <c r="F217" s="91" t="s">
        <v>7</v>
      </c>
      <c r="G217" s="91" t="s">
        <v>6</v>
      </c>
      <c r="H217" s="91" t="s">
        <v>7</v>
      </c>
      <c r="I217" s="490"/>
      <c r="J217" s="490"/>
      <c r="K217" s="490"/>
      <c r="L217" s="490"/>
      <c r="M217" s="490"/>
      <c r="N217" s="490"/>
      <c r="O217" s="490"/>
      <c r="P217" s="490"/>
      <c r="Q217" s="490"/>
      <c r="R217" s="490"/>
      <c r="S217" s="490"/>
      <c r="T217" s="490"/>
      <c r="U217" s="490"/>
      <c r="V217" s="490"/>
      <c r="W217" s="490"/>
      <c r="X217" s="490"/>
      <c r="Y217" s="91" t="s">
        <v>6</v>
      </c>
      <c r="Z217" s="91" t="s">
        <v>7</v>
      </c>
      <c r="AA217" s="91" t="s">
        <v>6</v>
      </c>
      <c r="AB217" s="91" t="s">
        <v>7</v>
      </c>
      <c r="AC217" s="91" t="s">
        <v>6</v>
      </c>
      <c r="AD217" s="91" t="s">
        <v>7</v>
      </c>
      <c r="AE217" s="91" t="s">
        <v>6</v>
      </c>
      <c r="AF217" s="91" t="s">
        <v>7</v>
      </c>
      <c r="AG217" s="91" t="s">
        <v>6</v>
      </c>
      <c r="AH217" s="91" t="s">
        <v>7</v>
      </c>
      <c r="AI217" s="91" t="s">
        <v>6</v>
      </c>
      <c r="AJ217" s="91" t="s">
        <v>7</v>
      </c>
      <c r="AK217" s="91" t="s">
        <v>6</v>
      </c>
      <c r="AL217" s="91" t="s">
        <v>7</v>
      </c>
      <c r="AM217" s="91" t="s">
        <v>6</v>
      </c>
      <c r="AN217" s="91" t="s">
        <v>7</v>
      </c>
      <c r="AO217" s="91" t="s">
        <v>6</v>
      </c>
      <c r="AP217" s="92" t="s">
        <v>7</v>
      </c>
    </row>
    <row r="218" spans="1:42" ht="15.75" customHeight="1" thickBot="1">
      <c r="A218" s="496" t="s">
        <v>8</v>
      </c>
      <c r="B218" s="93" t="s">
        <v>9</v>
      </c>
      <c r="C218" s="94">
        <v>82</v>
      </c>
      <c r="D218" s="95">
        <v>0.891304347826087</v>
      </c>
      <c r="E218" s="96">
        <v>10</v>
      </c>
      <c r="F218" s="95">
        <v>0.10869565217391304</v>
      </c>
      <c r="G218" s="96">
        <v>92</v>
      </c>
      <c r="H218" s="95">
        <v>1</v>
      </c>
      <c r="I218" s="96">
        <v>1</v>
      </c>
      <c r="J218" s="96">
        <v>1.0666666666666667</v>
      </c>
      <c r="K218" s="96">
        <v>3</v>
      </c>
      <c r="L218" s="96">
        <v>48</v>
      </c>
      <c r="M218" s="96">
        <v>100</v>
      </c>
      <c r="N218" s="96">
        <v>82648.88888888889</v>
      </c>
      <c r="O218" s="96">
        <v>500000</v>
      </c>
      <c r="P218" s="96">
        <v>3719200</v>
      </c>
      <c r="Q218" s="96">
        <v>1</v>
      </c>
      <c r="R218" s="96">
        <v>1.0952380952380953</v>
      </c>
      <c r="S218" s="96">
        <v>2</v>
      </c>
      <c r="T218" s="96">
        <v>46.00000000000001</v>
      </c>
      <c r="U218" s="96">
        <v>200</v>
      </c>
      <c r="V218" s="96">
        <v>24580.35714285714</v>
      </c>
      <c r="W218" s="96">
        <v>120000</v>
      </c>
      <c r="X218" s="96">
        <v>1032374.9999999999</v>
      </c>
      <c r="Y218" s="96">
        <v>13</v>
      </c>
      <c r="Z218" s="95">
        <v>0.15853658536585366</v>
      </c>
      <c r="AA218" s="96">
        <v>69</v>
      </c>
      <c r="AB218" s="95">
        <v>0.8414634146341463</v>
      </c>
      <c r="AC218" s="96">
        <v>82</v>
      </c>
      <c r="AD218" s="95">
        <v>1</v>
      </c>
      <c r="AE218" s="96">
        <v>4</v>
      </c>
      <c r="AF218" s="95">
        <v>0.25</v>
      </c>
      <c r="AG218" s="96">
        <v>12</v>
      </c>
      <c r="AH218" s="95">
        <v>0.75</v>
      </c>
      <c r="AI218" s="96">
        <v>16</v>
      </c>
      <c r="AJ218" s="95">
        <v>1</v>
      </c>
      <c r="AK218" s="96">
        <v>11</v>
      </c>
      <c r="AL218" s="95">
        <v>0.14285714285714288</v>
      </c>
      <c r="AM218" s="96">
        <v>66</v>
      </c>
      <c r="AN218" s="95">
        <v>0.8571428571428571</v>
      </c>
      <c r="AO218" s="96">
        <v>77</v>
      </c>
      <c r="AP218" s="97">
        <v>1</v>
      </c>
    </row>
    <row r="219" spans="1:42" ht="15.75" customHeight="1">
      <c r="A219" s="497"/>
      <c r="B219" s="98" t="s">
        <v>10</v>
      </c>
      <c r="C219" s="99">
        <v>80</v>
      </c>
      <c r="D219" s="100">
        <v>0.9411764705882354</v>
      </c>
      <c r="E219" s="101">
        <v>5</v>
      </c>
      <c r="F219" s="100">
        <v>0.05882352941176471</v>
      </c>
      <c r="G219" s="101">
        <v>85</v>
      </c>
      <c r="H219" s="100">
        <v>1</v>
      </c>
      <c r="I219" s="101">
        <v>1</v>
      </c>
      <c r="J219" s="101">
        <v>1.041666666666667</v>
      </c>
      <c r="K219" s="101">
        <v>2</v>
      </c>
      <c r="L219" s="101">
        <v>25.000000000000007</v>
      </c>
      <c r="M219" s="101">
        <v>10</v>
      </c>
      <c r="N219" s="101">
        <v>186042.70833333337</v>
      </c>
      <c r="O219" s="101">
        <v>2100000</v>
      </c>
      <c r="P219" s="101">
        <v>4465025.000000001</v>
      </c>
      <c r="Q219" s="101">
        <v>1</v>
      </c>
      <c r="R219" s="101">
        <v>1.016949152542373</v>
      </c>
      <c r="S219" s="101">
        <v>2</v>
      </c>
      <c r="T219" s="101">
        <v>60.00000000000001</v>
      </c>
      <c r="U219" s="101">
        <v>600</v>
      </c>
      <c r="V219" s="101">
        <v>49058.08771929826</v>
      </c>
      <c r="W219" s="101">
        <v>347500</v>
      </c>
      <c r="X219" s="101">
        <v>2796311.000000001</v>
      </c>
      <c r="Y219" s="101">
        <v>8</v>
      </c>
      <c r="Z219" s="100">
        <v>0.1</v>
      </c>
      <c r="AA219" s="101">
        <v>72</v>
      </c>
      <c r="AB219" s="100">
        <v>0.9</v>
      </c>
      <c r="AC219" s="101">
        <v>80</v>
      </c>
      <c r="AD219" s="100">
        <v>1</v>
      </c>
      <c r="AE219" s="101">
        <v>1</v>
      </c>
      <c r="AF219" s="100">
        <v>0.045454545454545456</v>
      </c>
      <c r="AG219" s="101">
        <v>21</v>
      </c>
      <c r="AH219" s="100">
        <v>0.9545454545454546</v>
      </c>
      <c r="AI219" s="101">
        <v>22</v>
      </c>
      <c r="AJ219" s="100">
        <v>1</v>
      </c>
      <c r="AK219" s="101">
        <v>9</v>
      </c>
      <c r="AL219" s="100">
        <v>0.1168831168831169</v>
      </c>
      <c r="AM219" s="101">
        <v>68</v>
      </c>
      <c r="AN219" s="100">
        <v>0.8831168831168832</v>
      </c>
      <c r="AO219" s="101">
        <v>77</v>
      </c>
      <c r="AP219" s="102">
        <v>1</v>
      </c>
    </row>
    <row r="220" spans="1:42" ht="15.75" customHeight="1">
      <c r="A220" s="497"/>
      <c r="B220" s="98" t="s">
        <v>11</v>
      </c>
      <c r="C220" s="99">
        <v>39</v>
      </c>
      <c r="D220" s="100">
        <v>0.951219512195122</v>
      </c>
      <c r="E220" s="101">
        <v>2</v>
      </c>
      <c r="F220" s="100">
        <v>0.04878048780487805</v>
      </c>
      <c r="G220" s="101">
        <v>41</v>
      </c>
      <c r="H220" s="100">
        <v>1</v>
      </c>
      <c r="I220" s="101">
        <v>1</v>
      </c>
      <c r="J220" s="101">
        <v>1</v>
      </c>
      <c r="K220" s="101">
        <v>1</v>
      </c>
      <c r="L220" s="101">
        <v>23</v>
      </c>
      <c r="M220" s="101">
        <v>1</v>
      </c>
      <c r="N220" s="101">
        <v>64782</v>
      </c>
      <c r="O220" s="101">
        <v>450000</v>
      </c>
      <c r="P220" s="101">
        <v>1554768</v>
      </c>
      <c r="Q220" s="101">
        <v>1</v>
      </c>
      <c r="R220" s="101">
        <v>1.1500000000000001</v>
      </c>
      <c r="S220" s="101">
        <v>4</v>
      </c>
      <c r="T220" s="101">
        <v>23.000000000000004</v>
      </c>
      <c r="U220" s="101">
        <v>186</v>
      </c>
      <c r="V220" s="101">
        <v>18799.3</v>
      </c>
      <c r="W220" s="101">
        <v>60000</v>
      </c>
      <c r="X220" s="101">
        <v>375986</v>
      </c>
      <c r="Y220" s="101">
        <v>0</v>
      </c>
      <c r="Z220" s="100">
        <v>0</v>
      </c>
      <c r="AA220" s="101">
        <v>39</v>
      </c>
      <c r="AB220" s="100">
        <v>1</v>
      </c>
      <c r="AC220" s="101">
        <v>39</v>
      </c>
      <c r="AD220" s="100">
        <v>1</v>
      </c>
      <c r="AE220" s="101">
        <v>0</v>
      </c>
      <c r="AF220" s="100">
        <v>0</v>
      </c>
      <c r="AG220" s="101">
        <v>1</v>
      </c>
      <c r="AH220" s="100">
        <v>1</v>
      </c>
      <c r="AI220" s="101">
        <v>1</v>
      </c>
      <c r="AJ220" s="100">
        <v>1</v>
      </c>
      <c r="AK220" s="101">
        <v>4</v>
      </c>
      <c r="AL220" s="100">
        <v>0.0975609756097561</v>
      </c>
      <c r="AM220" s="101">
        <v>37</v>
      </c>
      <c r="AN220" s="100">
        <v>0.9024390243902439</v>
      </c>
      <c r="AO220" s="101">
        <v>41</v>
      </c>
      <c r="AP220" s="102">
        <v>1</v>
      </c>
    </row>
    <row r="221" spans="1:42" ht="15.75" customHeight="1">
      <c r="A221" s="497"/>
      <c r="B221" s="98" t="s">
        <v>12</v>
      </c>
      <c r="C221" s="99">
        <v>3</v>
      </c>
      <c r="D221" s="100">
        <v>1</v>
      </c>
      <c r="E221" s="101">
        <v>0</v>
      </c>
      <c r="F221" s="100">
        <v>0</v>
      </c>
      <c r="G221" s="101">
        <v>3</v>
      </c>
      <c r="H221" s="100">
        <v>1</v>
      </c>
      <c r="I221" s="101">
        <v>1</v>
      </c>
      <c r="J221" s="101">
        <v>1</v>
      </c>
      <c r="K221" s="101">
        <v>1</v>
      </c>
      <c r="L221" s="101">
        <v>1</v>
      </c>
      <c r="M221" s="101">
        <v>800</v>
      </c>
      <c r="N221" s="101">
        <v>800</v>
      </c>
      <c r="O221" s="101">
        <v>800</v>
      </c>
      <c r="P221" s="101">
        <v>800</v>
      </c>
      <c r="Q221" s="101">
        <v>1</v>
      </c>
      <c r="R221" s="101">
        <v>1</v>
      </c>
      <c r="S221" s="101">
        <v>1</v>
      </c>
      <c r="T221" s="101">
        <v>2</v>
      </c>
      <c r="U221" s="101">
        <v>20000</v>
      </c>
      <c r="V221" s="101">
        <v>25000</v>
      </c>
      <c r="W221" s="101">
        <v>30000</v>
      </c>
      <c r="X221" s="101">
        <v>50000</v>
      </c>
      <c r="Y221" s="101">
        <v>0</v>
      </c>
      <c r="Z221" s="100">
        <v>0</v>
      </c>
      <c r="AA221" s="101">
        <v>3</v>
      </c>
      <c r="AB221" s="100">
        <v>1</v>
      </c>
      <c r="AC221" s="101">
        <v>3</v>
      </c>
      <c r="AD221" s="100">
        <v>1</v>
      </c>
      <c r="AE221" s="101">
        <v>0</v>
      </c>
      <c r="AF221" s="100">
        <v>0</v>
      </c>
      <c r="AG221" s="101">
        <v>0</v>
      </c>
      <c r="AH221" s="100">
        <v>0</v>
      </c>
      <c r="AI221" s="101">
        <v>0</v>
      </c>
      <c r="AJ221" s="100">
        <v>0</v>
      </c>
      <c r="AK221" s="101">
        <v>0</v>
      </c>
      <c r="AL221" s="100">
        <v>0</v>
      </c>
      <c r="AM221" s="101">
        <v>3</v>
      </c>
      <c r="AN221" s="100">
        <v>1</v>
      </c>
      <c r="AO221" s="101">
        <v>3</v>
      </c>
      <c r="AP221" s="102">
        <v>1</v>
      </c>
    </row>
    <row r="222" spans="1:42" ht="15.75" customHeight="1">
      <c r="A222" s="497"/>
      <c r="B222" s="98" t="s">
        <v>13</v>
      </c>
      <c r="C222" s="99">
        <v>0</v>
      </c>
      <c r="D222" s="100">
        <v>0</v>
      </c>
      <c r="E222" s="101">
        <v>0</v>
      </c>
      <c r="F222" s="100">
        <v>0</v>
      </c>
      <c r="G222" s="101">
        <v>0</v>
      </c>
      <c r="H222" s="100">
        <v>0</v>
      </c>
      <c r="I222" s="111" t="s">
        <v>18</v>
      </c>
      <c r="J222" s="111" t="s">
        <v>18</v>
      </c>
      <c r="K222" s="111" t="s">
        <v>18</v>
      </c>
      <c r="L222" s="111" t="s">
        <v>18</v>
      </c>
      <c r="M222" s="111" t="s">
        <v>18</v>
      </c>
      <c r="N222" s="111" t="s">
        <v>18</v>
      </c>
      <c r="O222" s="111" t="s">
        <v>18</v>
      </c>
      <c r="P222" s="111" t="s">
        <v>18</v>
      </c>
      <c r="Q222" s="111" t="s">
        <v>18</v>
      </c>
      <c r="R222" s="111" t="s">
        <v>18</v>
      </c>
      <c r="S222" s="111" t="s">
        <v>18</v>
      </c>
      <c r="T222" s="111" t="s">
        <v>18</v>
      </c>
      <c r="U222" s="111" t="s">
        <v>18</v>
      </c>
      <c r="V222" s="111" t="s">
        <v>18</v>
      </c>
      <c r="W222" s="111" t="s">
        <v>18</v>
      </c>
      <c r="X222" s="111" t="s">
        <v>18</v>
      </c>
      <c r="Y222" s="101">
        <v>0</v>
      </c>
      <c r="Z222" s="100">
        <v>0</v>
      </c>
      <c r="AA222" s="101">
        <v>0</v>
      </c>
      <c r="AB222" s="100">
        <v>0</v>
      </c>
      <c r="AC222" s="101">
        <v>0</v>
      </c>
      <c r="AD222" s="100">
        <v>0</v>
      </c>
      <c r="AE222" s="101">
        <v>0</v>
      </c>
      <c r="AF222" s="100">
        <v>0</v>
      </c>
      <c r="AG222" s="101">
        <v>0</v>
      </c>
      <c r="AH222" s="100">
        <v>0</v>
      </c>
      <c r="AI222" s="101">
        <v>0</v>
      </c>
      <c r="AJ222" s="100">
        <v>0</v>
      </c>
      <c r="AK222" s="101">
        <v>0</v>
      </c>
      <c r="AL222" s="100">
        <v>0</v>
      </c>
      <c r="AM222" s="101">
        <v>0</v>
      </c>
      <c r="AN222" s="100">
        <v>0</v>
      </c>
      <c r="AO222" s="101">
        <v>0</v>
      </c>
      <c r="AP222" s="102">
        <v>0</v>
      </c>
    </row>
    <row r="223" spans="1:42" ht="15.75" customHeight="1" thickBot="1">
      <c r="A223" s="498"/>
      <c r="B223" s="103" t="s">
        <v>5</v>
      </c>
      <c r="C223" s="104">
        <v>204</v>
      </c>
      <c r="D223" s="105">
        <v>0.923076923076923</v>
      </c>
      <c r="E223" s="106">
        <v>17</v>
      </c>
      <c r="F223" s="105">
        <v>0.07692307692307693</v>
      </c>
      <c r="G223" s="106">
        <v>221</v>
      </c>
      <c r="H223" s="105">
        <v>1</v>
      </c>
      <c r="I223" s="106">
        <v>1</v>
      </c>
      <c r="J223" s="106">
        <v>1.0430107526881718</v>
      </c>
      <c r="K223" s="106">
        <v>3</v>
      </c>
      <c r="L223" s="106">
        <v>96.99999999999997</v>
      </c>
      <c r="M223" s="106">
        <v>1</v>
      </c>
      <c r="N223" s="106">
        <v>103614.81914893619</v>
      </c>
      <c r="O223" s="106">
        <v>2100000</v>
      </c>
      <c r="P223" s="106">
        <v>9739793.000000002</v>
      </c>
      <c r="Q223" s="106">
        <v>1</v>
      </c>
      <c r="R223" s="106">
        <v>1.0650406504065044</v>
      </c>
      <c r="S223" s="106">
        <v>4</v>
      </c>
      <c r="T223" s="106">
        <v>131.00000000000006</v>
      </c>
      <c r="U223" s="106">
        <v>186</v>
      </c>
      <c r="V223" s="106">
        <v>35162.5785123967</v>
      </c>
      <c r="W223" s="106">
        <v>347500</v>
      </c>
      <c r="X223" s="106">
        <v>4254672.000000001</v>
      </c>
      <c r="Y223" s="106">
        <v>21</v>
      </c>
      <c r="Z223" s="105">
        <v>0.10294117647058824</v>
      </c>
      <c r="AA223" s="106">
        <v>183</v>
      </c>
      <c r="AB223" s="105">
        <v>0.8970588235294117</v>
      </c>
      <c r="AC223" s="106">
        <v>204</v>
      </c>
      <c r="AD223" s="105">
        <v>1</v>
      </c>
      <c r="AE223" s="106">
        <v>5</v>
      </c>
      <c r="AF223" s="105">
        <v>0.12820512820512822</v>
      </c>
      <c r="AG223" s="106">
        <v>34</v>
      </c>
      <c r="AH223" s="105">
        <v>0.8717948717948718</v>
      </c>
      <c r="AI223" s="106">
        <v>39</v>
      </c>
      <c r="AJ223" s="105">
        <v>1</v>
      </c>
      <c r="AK223" s="106">
        <v>24</v>
      </c>
      <c r="AL223" s="105">
        <v>0.12121212121212122</v>
      </c>
      <c r="AM223" s="106">
        <v>174</v>
      </c>
      <c r="AN223" s="105">
        <v>0.8787878787878788</v>
      </c>
      <c r="AO223" s="106">
        <v>198</v>
      </c>
      <c r="AP223" s="107">
        <v>1</v>
      </c>
    </row>
    <row r="224" ht="13.5">
      <c r="A224" s="87" t="s">
        <v>194</v>
      </c>
    </row>
    <row r="225" ht="13.5">
      <c r="A225" s="87" t="s">
        <v>195</v>
      </c>
    </row>
    <row r="227" spans="1:80" ht="18" customHeight="1" thickBot="1">
      <c r="A227" s="505" t="s">
        <v>0</v>
      </c>
      <c r="B227" s="506"/>
      <c r="C227" s="506"/>
      <c r="D227" s="506"/>
      <c r="E227" s="506"/>
      <c r="F227" s="506"/>
      <c r="G227" s="506"/>
      <c r="H227" s="506"/>
      <c r="I227" s="506"/>
      <c r="J227" s="506"/>
      <c r="K227" s="506"/>
      <c r="L227" s="506"/>
      <c r="M227" s="506"/>
      <c r="N227" s="506"/>
      <c r="O227" s="506"/>
      <c r="P227" s="506"/>
      <c r="Q227" s="506"/>
      <c r="R227" s="506"/>
      <c r="S227" s="506"/>
      <c r="T227" s="506"/>
      <c r="U227" s="506"/>
      <c r="V227" s="506"/>
      <c r="W227" s="506"/>
      <c r="X227" s="506"/>
      <c r="Y227" s="506"/>
      <c r="Z227" s="506"/>
      <c r="AA227" s="506"/>
      <c r="AB227" s="506"/>
      <c r="AC227" s="506"/>
      <c r="AD227" s="506"/>
      <c r="AE227" s="506"/>
      <c r="AF227" s="506"/>
      <c r="AG227" s="506"/>
      <c r="AH227" s="506"/>
      <c r="AI227" s="506"/>
      <c r="AJ227" s="506"/>
      <c r="AK227" s="506"/>
      <c r="AL227" s="506"/>
      <c r="AM227" s="506"/>
      <c r="AN227" s="506"/>
      <c r="AO227" s="506"/>
      <c r="AP227" s="506"/>
      <c r="AQ227" s="506"/>
      <c r="AR227" s="506"/>
      <c r="AS227" s="506"/>
      <c r="AT227" s="506"/>
      <c r="AU227" s="506"/>
      <c r="AV227" s="506"/>
      <c r="AW227" s="506"/>
      <c r="AX227" s="506"/>
      <c r="AY227" s="506"/>
      <c r="AZ227" s="506"/>
      <c r="BA227" s="506"/>
      <c r="BB227" s="506"/>
      <c r="BC227" s="506"/>
      <c r="BD227" s="506"/>
      <c r="BE227" s="506"/>
      <c r="BF227" s="506"/>
      <c r="BG227" s="506"/>
      <c r="BH227" s="506"/>
      <c r="BI227" s="506"/>
      <c r="BJ227" s="506"/>
      <c r="BK227" s="506"/>
      <c r="BL227" s="506"/>
      <c r="BM227" s="506"/>
      <c r="BN227" s="506"/>
      <c r="BO227" s="506"/>
      <c r="BP227" s="506"/>
      <c r="BQ227" s="506"/>
      <c r="BR227" s="506"/>
      <c r="BS227" s="506"/>
      <c r="BT227" s="506"/>
      <c r="BU227" s="506"/>
      <c r="BV227" s="506"/>
      <c r="BW227" s="506"/>
      <c r="BX227" s="506"/>
      <c r="BY227" s="506"/>
      <c r="BZ227" s="506"/>
      <c r="CA227" s="506"/>
      <c r="CB227" s="506"/>
    </row>
    <row r="228" spans="1:80" ht="27" customHeight="1" thickBot="1">
      <c r="A228" s="499" t="s">
        <v>1</v>
      </c>
      <c r="B228" s="500"/>
      <c r="C228" s="516" t="s">
        <v>78</v>
      </c>
      <c r="D228" s="492"/>
      <c r="E228" s="492"/>
      <c r="F228" s="492"/>
      <c r="G228" s="492"/>
      <c r="H228" s="493"/>
      <c r="I228" s="512" t="s">
        <v>79</v>
      </c>
      <c r="J228" s="492"/>
      <c r="K228" s="492"/>
      <c r="L228" s="492"/>
      <c r="M228" s="492"/>
      <c r="N228" s="493"/>
      <c r="O228" s="512" t="s">
        <v>80</v>
      </c>
      <c r="P228" s="492"/>
      <c r="Q228" s="492"/>
      <c r="R228" s="492"/>
      <c r="S228" s="492"/>
      <c r="T228" s="493"/>
      <c r="U228" s="512" t="s">
        <v>81</v>
      </c>
      <c r="V228" s="492"/>
      <c r="W228" s="492"/>
      <c r="X228" s="492"/>
      <c r="Y228" s="492"/>
      <c r="Z228" s="493"/>
      <c r="AA228" s="512" t="s">
        <v>82</v>
      </c>
      <c r="AB228" s="492"/>
      <c r="AC228" s="492"/>
      <c r="AD228" s="492"/>
      <c r="AE228" s="492"/>
      <c r="AF228" s="493"/>
      <c r="AG228" s="512" t="s">
        <v>83</v>
      </c>
      <c r="AH228" s="492"/>
      <c r="AI228" s="492"/>
      <c r="AJ228" s="492"/>
      <c r="AK228" s="492"/>
      <c r="AL228" s="493"/>
      <c r="AM228" s="512" t="s">
        <v>84</v>
      </c>
      <c r="AN228" s="492"/>
      <c r="AO228" s="492"/>
      <c r="AP228" s="492"/>
      <c r="AQ228" s="492"/>
      <c r="AR228" s="493"/>
      <c r="AS228" s="512" t="s">
        <v>85</v>
      </c>
      <c r="AT228" s="492"/>
      <c r="AU228" s="492"/>
      <c r="AV228" s="492"/>
      <c r="AW228" s="492"/>
      <c r="AX228" s="493"/>
      <c r="AY228" s="512" t="s">
        <v>86</v>
      </c>
      <c r="AZ228" s="492"/>
      <c r="BA228" s="492"/>
      <c r="BB228" s="492"/>
      <c r="BC228" s="492"/>
      <c r="BD228" s="493"/>
      <c r="BE228" s="512" t="s">
        <v>87</v>
      </c>
      <c r="BF228" s="492"/>
      <c r="BG228" s="492"/>
      <c r="BH228" s="492"/>
      <c r="BI228" s="492"/>
      <c r="BJ228" s="493"/>
      <c r="BK228" s="512" t="s">
        <v>88</v>
      </c>
      <c r="BL228" s="492"/>
      <c r="BM228" s="492"/>
      <c r="BN228" s="492"/>
      <c r="BO228" s="492"/>
      <c r="BP228" s="493"/>
      <c r="BQ228" s="512" t="s">
        <v>89</v>
      </c>
      <c r="BR228" s="492"/>
      <c r="BS228" s="492"/>
      <c r="BT228" s="492"/>
      <c r="BU228" s="492"/>
      <c r="BV228" s="493"/>
      <c r="BW228" s="511" t="s">
        <v>90</v>
      </c>
      <c r="BX228" s="492"/>
      <c r="BY228" s="492"/>
      <c r="BZ228" s="492"/>
      <c r="CA228" s="492"/>
      <c r="CB228" s="495"/>
    </row>
    <row r="229" spans="1:80" ht="15.75" customHeight="1">
      <c r="A229" s="497"/>
      <c r="B229" s="501"/>
      <c r="C229" s="504" t="s">
        <v>3</v>
      </c>
      <c r="D229" s="488"/>
      <c r="E229" s="487" t="s">
        <v>4</v>
      </c>
      <c r="F229" s="488"/>
      <c r="G229" s="487" t="s">
        <v>5</v>
      </c>
      <c r="H229" s="488"/>
      <c r="I229" s="487" t="s">
        <v>3</v>
      </c>
      <c r="J229" s="488"/>
      <c r="K229" s="487" t="s">
        <v>4</v>
      </c>
      <c r="L229" s="488"/>
      <c r="M229" s="487" t="s">
        <v>5</v>
      </c>
      <c r="N229" s="488"/>
      <c r="O229" s="487" t="s">
        <v>3</v>
      </c>
      <c r="P229" s="488"/>
      <c r="Q229" s="487" t="s">
        <v>4</v>
      </c>
      <c r="R229" s="488"/>
      <c r="S229" s="487" t="s">
        <v>5</v>
      </c>
      <c r="T229" s="488"/>
      <c r="U229" s="487" t="s">
        <v>3</v>
      </c>
      <c r="V229" s="488"/>
      <c r="W229" s="487" t="s">
        <v>4</v>
      </c>
      <c r="X229" s="488"/>
      <c r="Y229" s="487" t="s">
        <v>5</v>
      </c>
      <c r="Z229" s="488"/>
      <c r="AA229" s="487" t="s">
        <v>3</v>
      </c>
      <c r="AB229" s="488"/>
      <c r="AC229" s="487" t="s">
        <v>4</v>
      </c>
      <c r="AD229" s="488"/>
      <c r="AE229" s="487" t="s">
        <v>5</v>
      </c>
      <c r="AF229" s="488"/>
      <c r="AG229" s="487" t="s">
        <v>3</v>
      </c>
      <c r="AH229" s="488"/>
      <c r="AI229" s="487" t="s">
        <v>4</v>
      </c>
      <c r="AJ229" s="488"/>
      <c r="AK229" s="487" t="s">
        <v>5</v>
      </c>
      <c r="AL229" s="488"/>
      <c r="AM229" s="487" t="s">
        <v>3</v>
      </c>
      <c r="AN229" s="488"/>
      <c r="AO229" s="487" t="s">
        <v>4</v>
      </c>
      <c r="AP229" s="488"/>
      <c r="AQ229" s="487" t="s">
        <v>5</v>
      </c>
      <c r="AR229" s="488"/>
      <c r="AS229" s="487" t="s">
        <v>3</v>
      </c>
      <c r="AT229" s="488"/>
      <c r="AU229" s="487" t="s">
        <v>4</v>
      </c>
      <c r="AV229" s="488"/>
      <c r="AW229" s="487" t="s">
        <v>5</v>
      </c>
      <c r="AX229" s="488"/>
      <c r="AY229" s="487" t="s">
        <v>3</v>
      </c>
      <c r="AZ229" s="488"/>
      <c r="BA229" s="487" t="s">
        <v>4</v>
      </c>
      <c r="BB229" s="488"/>
      <c r="BC229" s="487" t="s">
        <v>5</v>
      </c>
      <c r="BD229" s="488"/>
      <c r="BE229" s="487" t="s">
        <v>3</v>
      </c>
      <c r="BF229" s="488"/>
      <c r="BG229" s="487" t="s">
        <v>4</v>
      </c>
      <c r="BH229" s="488"/>
      <c r="BI229" s="487" t="s">
        <v>5</v>
      </c>
      <c r="BJ229" s="488"/>
      <c r="BK229" s="487" t="s">
        <v>3</v>
      </c>
      <c r="BL229" s="488"/>
      <c r="BM229" s="487" t="s">
        <v>4</v>
      </c>
      <c r="BN229" s="488"/>
      <c r="BO229" s="487" t="s">
        <v>5</v>
      </c>
      <c r="BP229" s="488"/>
      <c r="BQ229" s="487" t="s">
        <v>3</v>
      </c>
      <c r="BR229" s="488"/>
      <c r="BS229" s="487" t="s">
        <v>4</v>
      </c>
      <c r="BT229" s="488"/>
      <c r="BU229" s="487" t="s">
        <v>5</v>
      </c>
      <c r="BV229" s="488"/>
      <c r="BW229" s="487" t="s">
        <v>3</v>
      </c>
      <c r="BX229" s="488"/>
      <c r="BY229" s="487" t="s">
        <v>4</v>
      </c>
      <c r="BZ229" s="488"/>
      <c r="CA229" s="509" t="s">
        <v>5</v>
      </c>
      <c r="CB229" s="510"/>
    </row>
    <row r="230" spans="1:80" ht="15.75" customHeight="1" thickBot="1">
      <c r="A230" s="498"/>
      <c r="B230" s="502"/>
      <c r="C230" s="90" t="s">
        <v>6</v>
      </c>
      <c r="D230" s="91" t="s">
        <v>7</v>
      </c>
      <c r="E230" s="91" t="s">
        <v>6</v>
      </c>
      <c r="F230" s="91" t="s">
        <v>7</v>
      </c>
      <c r="G230" s="91" t="s">
        <v>6</v>
      </c>
      <c r="H230" s="91" t="s">
        <v>7</v>
      </c>
      <c r="I230" s="91" t="s">
        <v>6</v>
      </c>
      <c r="J230" s="91" t="s">
        <v>7</v>
      </c>
      <c r="K230" s="91" t="s">
        <v>6</v>
      </c>
      <c r="L230" s="91" t="s">
        <v>7</v>
      </c>
      <c r="M230" s="91" t="s">
        <v>6</v>
      </c>
      <c r="N230" s="91" t="s">
        <v>7</v>
      </c>
      <c r="O230" s="91" t="s">
        <v>6</v>
      </c>
      <c r="P230" s="91" t="s">
        <v>7</v>
      </c>
      <c r="Q230" s="91" t="s">
        <v>6</v>
      </c>
      <c r="R230" s="91" t="s">
        <v>7</v>
      </c>
      <c r="S230" s="91" t="s">
        <v>6</v>
      </c>
      <c r="T230" s="91" t="s">
        <v>7</v>
      </c>
      <c r="U230" s="91" t="s">
        <v>6</v>
      </c>
      <c r="V230" s="91" t="s">
        <v>7</v>
      </c>
      <c r="W230" s="91" t="s">
        <v>6</v>
      </c>
      <c r="X230" s="91" t="s">
        <v>7</v>
      </c>
      <c r="Y230" s="91" t="s">
        <v>6</v>
      </c>
      <c r="Z230" s="91" t="s">
        <v>7</v>
      </c>
      <c r="AA230" s="91" t="s">
        <v>6</v>
      </c>
      <c r="AB230" s="91" t="s">
        <v>7</v>
      </c>
      <c r="AC230" s="91" t="s">
        <v>6</v>
      </c>
      <c r="AD230" s="91" t="s">
        <v>7</v>
      </c>
      <c r="AE230" s="91" t="s">
        <v>6</v>
      </c>
      <c r="AF230" s="91" t="s">
        <v>7</v>
      </c>
      <c r="AG230" s="91" t="s">
        <v>6</v>
      </c>
      <c r="AH230" s="91" t="s">
        <v>7</v>
      </c>
      <c r="AI230" s="91" t="s">
        <v>6</v>
      </c>
      <c r="AJ230" s="91" t="s">
        <v>7</v>
      </c>
      <c r="AK230" s="91" t="s">
        <v>6</v>
      </c>
      <c r="AL230" s="91" t="s">
        <v>7</v>
      </c>
      <c r="AM230" s="91" t="s">
        <v>6</v>
      </c>
      <c r="AN230" s="91" t="s">
        <v>7</v>
      </c>
      <c r="AO230" s="91" t="s">
        <v>6</v>
      </c>
      <c r="AP230" s="91" t="s">
        <v>7</v>
      </c>
      <c r="AQ230" s="91" t="s">
        <v>6</v>
      </c>
      <c r="AR230" s="91" t="s">
        <v>7</v>
      </c>
      <c r="AS230" s="91" t="s">
        <v>6</v>
      </c>
      <c r="AT230" s="91" t="s">
        <v>7</v>
      </c>
      <c r="AU230" s="91" t="s">
        <v>6</v>
      </c>
      <c r="AV230" s="91" t="s">
        <v>7</v>
      </c>
      <c r="AW230" s="91" t="s">
        <v>6</v>
      </c>
      <c r="AX230" s="91" t="s">
        <v>7</v>
      </c>
      <c r="AY230" s="91" t="s">
        <v>6</v>
      </c>
      <c r="AZ230" s="91" t="s">
        <v>7</v>
      </c>
      <c r="BA230" s="91" t="s">
        <v>6</v>
      </c>
      <c r="BB230" s="91" t="s">
        <v>7</v>
      </c>
      <c r="BC230" s="91" t="s">
        <v>6</v>
      </c>
      <c r="BD230" s="91" t="s">
        <v>7</v>
      </c>
      <c r="BE230" s="91" t="s">
        <v>6</v>
      </c>
      <c r="BF230" s="91" t="s">
        <v>7</v>
      </c>
      <c r="BG230" s="91" t="s">
        <v>6</v>
      </c>
      <c r="BH230" s="91" t="s">
        <v>7</v>
      </c>
      <c r="BI230" s="91" t="s">
        <v>6</v>
      </c>
      <c r="BJ230" s="91" t="s">
        <v>7</v>
      </c>
      <c r="BK230" s="91" t="s">
        <v>6</v>
      </c>
      <c r="BL230" s="91" t="s">
        <v>7</v>
      </c>
      <c r="BM230" s="91" t="s">
        <v>6</v>
      </c>
      <c r="BN230" s="91" t="s">
        <v>7</v>
      </c>
      <c r="BO230" s="91" t="s">
        <v>6</v>
      </c>
      <c r="BP230" s="91" t="s">
        <v>7</v>
      </c>
      <c r="BQ230" s="91" t="s">
        <v>6</v>
      </c>
      <c r="BR230" s="91" t="s">
        <v>7</v>
      </c>
      <c r="BS230" s="91" t="s">
        <v>6</v>
      </c>
      <c r="BT230" s="91" t="s">
        <v>7</v>
      </c>
      <c r="BU230" s="91" t="s">
        <v>6</v>
      </c>
      <c r="BV230" s="91" t="s">
        <v>7</v>
      </c>
      <c r="BW230" s="91" t="s">
        <v>6</v>
      </c>
      <c r="BX230" s="91" t="s">
        <v>7</v>
      </c>
      <c r="BY230" s="91" t="s">
        <v>6</v>
      </c>
      <c r="BZ230" s="91" t="s">
        <v>7</v>
      </c>
      <c r="CA230" s="91" t="s">
        <v>6</v>
      </c>
      <c r="CB230" s="92" t="s">
        <v>7</v>
      </c>
    </row>
    <row r="231" spans="1:80" ht="15.75" customHeight="1" thickBot="1">
      <c r="A231" s="496" t="s">
        <v>8</v>
      </c>
      <c r="B231" s="93" t="s">
        <v>9</v>
      </c>
      <c r="C231" s="94">
        <v>35</v>
      </c>
      <c r="D231" s="95">
        <v>0.3804347826086956</v>
      </c>
      <c r="E231" s="96">
        <v>57</v>
      </c>
      <c r="F231" s="95">
        <v>0.6195652173913043</v>
      </c>
      <c r="G231" s="96">
        <v>92</v>
      </c>
      <c r="H231" s="95">
        <v>1</v>
      </c>
      <c r="I231" s="96">
        <v>6</v>
      </c>
      <c r="J231" s="95">
        <v>0.17142857142857143</v>
      </c>
      <c r="K231" s="96">
        <v>29</v>
      </c>
      <c r="L231" s="95">
        <v>0.8285714285714286</v>
      </c>
      <c r="M231" s="96">
        <v>35</v>
      </c>
      <c r="N231" s="95">
        <v>1</v>
      </c>
      <c r="O231" s="96">
        <v>7</v>
      </c>
      <c r="P231" s="95">
        <v>0.2</v>
      </c>
      <c r="Q231" s="96">
        <v>28</v>
      </c>
      <c r="R231" s="95">
        <v>0.8</v>
      </c>
      <c r="S231" s="96">
        <v>35</v>
      </c>
      <c r="T231" s="95">
        <v>1</v>
      </c>
      <c r="U231" s="96">
        <v>4</v>
      </c>
      <c r="V231" s="95">
        <v>0.11428571428571428</v>
      </c>
      <c r="W231" s="96">
        <v>31</v>
      </c>
      <c r="X231" s="95">
        <v>0.8857142857142857</v>
      </c>
      <c r="Y231" s="96">
        <v>35</v>
      </c>
      <c r="Z231" s="95">
        <v>1</v>
      </c>
      <c r="AA231" s="96">
        <v>16</v>
      </c>
      <c r="AB231" s="95">
        <v>0.45714285714285713</v>
      </c>
      <c r="AC231" s="96">
        <v>19</v>
      </c>
      <c r="AD231" s="95">
        <v>0.5428571428571428</v>
      </c>
      <c r="AE231" s="96">
        <v>35</v>
      </c>
      <c r="AF231" s="95">
        <v>1</v>
      </c>
      <c r="AG231" s="96">
        <v>0</v>
      </c>
      <c r="AH231" s="95">
        <v>0</v>
      </c>
      <c r="AI231" s="96">
        <v>35</v>
      </c>
      <c r="AJ231" s="95">
        <v>1</v>
      </c>
      <c r="AK231" s="96">
        <v>35</v>
      </c>
      <c r="AL231" s="95">
        <v>1</v>
      </c>
      <c r="AM231" s="96">
        <v>0</v>
      </c>
      <c r="AN231" s="95">
        <v>0</v>
      </c>
      <c r="AO231" s="96">
        <v>35</v>
      </c>
      <c r="AP231" s="95">
        <v>1</v>
      </c>
      <c r="AQ231" s="96">
        <v>35</v>
      </c>
      <c r="AR231" s="95">
        <v>1</v>
      </c>
      <c r="AS231" s="96">
        <v>0</v>
      </c>
      <c r="AT231" s="95">
        <v>0</v>
      </c>
      <c r="AU231" s="96">
        <v>35</v>
      </c>
      <c r="AV231" s="95">
        <v>1</v>
      </c>
      <c r="AW231" s="96">
        <v>35</v>
      </c>
      <c r="AX231" s="95">
        <v>1</v>
      </c>
      <c r="AY231" s="96">
        <v>0</v>
      </c>
      <c r="AZ231" s="95">
        <v>0</v>
      </c>
      <c r="BA231" s="96">
        <v>35</v>
      </c>
      <c r="BB231" s="95">
        <v>1</v>
      </c>
      <c r="BC231" s="96">
        <v>35</v>
      </c>
      <c r="BD231" s="95">
        <v>1</v>
      </c>
      <c r="BE231" s="96">
        <v>2</v>
      </c>
      <c r="BF231" s="95">
        <v>0.05714285714285714</v>
      </c>
      <c r="BG231" s="96">
        <v>33</v>
      </c>
      <c r="BH231" s="95">
        <v>0.942857142857143</v>
      </c>
      <c r="BI231" s="96">
        <v>35</v>
      </c>
      <c r="BJ231" s="95">
        <v>1</v>
      </c>
      <c r="BK231" s="96">
        <v>0</v>
      </c>
      <c r="BL231" s="95">
        <v>0</v>
      </c>
      <c r="BM231" s="96">
        <v>35</v>
      </c>
      <c r="BN231" s="95">
        <v>1</v>
      </c>
      <c r="BO231" s="96">
        <v>35</v>
      </c>
      <c r="BP231" s="95">
        <v>1</v>
      </c>
      <c r="BQ231" s="96">
        <v>1</v>
      </c>
      <c r="BR231" s="95">
        <v>0.02857142857142857</v>
      </c>
      <c r="BS231" s="96">
        <v>34</v>
      </c>
      <c r="BT231" s="95">
        <v>0.9714285714285714</v>
      </c>
      <c r="BU231" s="96">
        <v>35</v>
      </c>
      <c r="BV231" s="95">
        <v>1</v>
      </c>
      <c r="BW231" s="96">
        <v>3</v>
      </c>
      <c r="BX231" s="95">
        <v>0.125</v>
      </c>
      <c r="BY231" s="96">
        <v>21</v>
      </c>
      <c r="BZ231" s="95">
        <v>0.875</v>
      </c>
      <c r="CA231" s="96">
        <v>24</v>
      </c>
      <c r="CB231" s="97">
        <v>1</v>
      </c>
    </row>
    <row r="232" spans="1:80" ht="15.75" customHeight="1">
      <c r="A232" s="497"/>
      <c r="B232" s="98" t="s">
        <v>10</v>
      </c>
      <c r="C232" s="99">
        <v>25</v>
      </c>
      <c r="D232" s="100">
        <v>0.29411764705882354</v>
      </c>
      <c r="E232" s="101">
        <v>60</v>
      </c>
      <c r="F232" s="100">
        <v>0.7058823529411765</v>
      </c>
      <c r="G232" s="101">
        <v>85</v>
      </c>
      <c r="H232" s="100">
        <v>1</v>
      </c>
      <c r="I232" s="101">
        <v>1</v>
      </c>
      <c r="J232" s="100">
        <v>0.04</v>
      </c>
      <c r="K232" s="101">
        <v>24</v>
      </c>
      <c r="L232" s="100">
        <v>0.96</v>
      </c>
      <c r="M232" s="101">
        <v>25</v>
      </c>
      <c r="N232" s="100">
        <v>1</v>
      </c>
      <c r="O232" s="101">
        <v>2</v>
      </c>
      <c r="P232" s="100">
        <v>0.08</v>
      </c>
      <c r="Q232" s="101">
        <v>23</v>
      </c>
      <c r="R232" s="100">
        <v>0.92</v>
      </c>
      <c r="S232" s="101">
        <v>25</v>
      </c>
      <c r="T232" s="100">
        <v>1</v>
      </c>
      <c r="U232" s="101">
        <v>5</v>
      </c>
      <c r="V232" s="100">
        <v>0.2</v>
      </c>
      <c r="W232" s="101">
        <v>20</v>
      </c>
      <c r="X232" s="100">
        <v>0.8</v>
      </c>
      <c r="Y232" s="101">
        <v>25</v>
      </c>
      <c r="Z232" s="100">
        <v>1</v>
      </c>
      <c r="AA232" s="101">
        <v>6</v>
      </c>
      <c r="AB232" s="100">
        <v>0.24</v>
      </c>
      <c r="AC232" s="101">
        <v>19</v>
      </c>
      <c r="AD232" s="100">
        <v>0.76</v>
      </c>
      <c r="AE232" s="101">
        <v>25</v>
      </c>
      <c r="AF232" s="100">
        <v>1</v>
      </c>
      <c r="AG232" s="101">
        <v>0</v>
      </c>
      <c r="AH232" s="100">
        <v>0</v>
      </c>
      <c r="AI232" s="101">
        <v>25</v>
      </c>
      <c r="AJ232" s="100">
        <v>1</v>
      </c>
      <c r="AK232" s="101">
        <v>25</v>
      </c>
      <c r="AL232" s="100">
        <v>1</v>
      </c>
      <c r="AM232" s="101">
        <v>1</v>
      </c>
      <c r="AN232" s="100">
        <v>0.04</v>
      </c>
      <c r="AO232" s="101">
        <v>24</v>
      </c>
      <c r="AP232" s="100">
        <v>0.96</v>
      </c>
      <c r="AQ232" s="101">
        <v>25</v>
      </c>
      <c r="AR232" s="100">
        <v>1</v>
      </c>
      <c r="AS232" s="101">
        <v>0</v>
      </c>
      <c r="AT232" s="100">
        <v>0</v>
      </c>
      <c r="AU232" s="101">
        <v>25</v>
      </c>
      <c r="AV232" s="100">
        <v>1</v>
      </c>
      <c r="AW232" s="101">
        <v>25</v>
      </c>
      <c r="AX232" s="100">
        <v>1</v>
      </c>
      <c r="AY232" s="101">
        <v>0</v>
      </c>
      <c r="AZ232" s="100">
        <v>0</v>
      </c>
      <c r="BA232" s="101">
        <v>25</v>
      </c>
      <c r="BB232" s="100">
        <v>1</v>
      </c>
      <c r="BC232" s="101">
        <v>25</v>
      </c>
      <c r="BD232" s="100">
        <v>1</v>
      </c>
      <c r="BE232" s="101">
        <v>0</v>
      </c>
      <c r="BF232" s="100">
        <v>0</v>
      </c>
      <c r="BG232" s="101">
        <v>25</v>
      </c>
      <c r="BH232" s="100">
        <v>1</v>
      </c>
      <c r="BI232" s="101">
        <v>25</v>
      </c>
      <c r="BJ232" s="100">
        <v>1</v>
      </c>
      <c r="BK232" s="101">
        <v>3</v>
      </c>
      <c r="BL232" s="100">
        <v>0.12</v>
      </c>
      <c r="BM232" s="101">
        <v>22</v>
      </c>
      <c r="BN232" s="100">
        <v>0.88</v>
      </c>
      <c r="BO232" s="101">
        <v>25</v>
      </c>
      <c r="BP232" s="100">
        <v>1</v>
      </c>
      <c r="BQ232" s="101">
        <v>0</v>
      </c>
      <c r="BR232" s="100">
        <v>0</v>
      </c>
      <c r="BS232" s="101">
        <v>25</v>
      </c>
      <c r="BT232" s="100">
        <v>1</v>
      </c>
      <c r="BU232" s="101">
        <v>25</v>
      </c>
      <c r="BV232" s="100">
        <v>1</v>
      </c>
      <c r="BW232" s="101">
        <v>2</v>
      </c>
      <c r="BX232" s="100">
        <v>0.16666666666666669</v>
      </c>
      <c r="BY232" s="101">
        <v>10</v>
      </c>
      <c r="BZ232" s="100">
        <v>0.8333333333333333</v>
      </c>
      <c r="CA232" s="101">
        <v>12</v>
      </c>
      <c r="CB232" s="102">
        <v>1</v>
      </c>
    </row>
    <row r="233" spans="1:80" ht="15.75" customHeight="1">
      <c r="A233" s="497"/>
      <c r="B233" s="98" t="s">
        <v>11</v>
      </c>
      <c r="C233" s="99">
        <v>25</v>
      </c>
      <c r="D233" s="100">
        <v>0.6097560975609756</v>
      </c>
      <c r="E233" s="101">
        <v>16</v>
      </c>
      <c r="F233" s="100">
        <v>0.3902439024390244</v>
      </c>
      <c r="G233" s="101">
        <v>41</v>
      </c>
      <c r="H233" s="100">
        <v>1</v>
      </c>
      <c r="I233" s="101">
        <v>4</v>
      </c>
      <c r="J233" s="100">
        <v>0.16</v>
      </c>
      <c r="K233" s="101">
        <v>21</v>
      </c>
      <c r="L233" s="100">
        <v>0.84</v>
      </c>
      <c r="M233" s="101">
        <v>25</v>
      </c>
      <c r="N233" s="100">
        <v>1</v>
      </c>
      <c r="O233" s="101">
        <v>4</v>
      </c>
      <c r="P233" s="100">
        <v>0.16</v>
      </c>
      <c r="Q233" s="101">
        <v>21</v>
      </c>
      <c r="R233" s="100">
        <v>0.84</v>
      </c>
      <c r="S233" s="101">
        <v>25</v>
      </c>
      <c r="T233" s="100">
        <v>1</v>
      </c>
      <c r="U233" s="101">
        <v>9</v>
      </c>
      <c r="V233" s="100">
        <v>0.36</v>
      </c>
      <c r="W233" s="101">
        <v>16</v>
      </c>
      <c r="X233" s="100">
        <v>0.64</v>
      </c>
      <c r="Y233" s="101">
        <v>25</v>
      </c>
      <c r="Z233" s="100">
        <v>1</v>
      </c>
      <c r="AA233" s="101">
        <v>8</v>
      </c>
      <c r="AB233" s="100">
        <v>0.32</v>
      </c>
      <c r="AC233" s="101">
        <v>17</v>
      </c>
      <c r="AD233" s="100">
        <v>0.68</v>
      </c>
      <c r="AE233" s="101">
        <v>25</v>
      </c>
      <c r="AF233" s="100">
        <v>1</v>
      </c>
      <c r="AG233" s="101">
        <v>0</v>
      </c>
      <c r="AH233" s="100">
        <v>0</v>
      </c>
      <c r="AI233" s="101">
        <v>25</v>
      </c>
      <c r="AJ233" s="100">
        <v>1</v>
      </c>
      <c r="AK233" s="101">
        <v>25</v>
      </c>
      <c r="AL233" s="100">
        <v>1</v>
      </c>
      <c r="AM233" s="101">
        <v>0</v>
      </c>
      <c r="AN233" s="100">
        <v>0</v>
      </c>
      <c r="AO233" s="101">
        <v>25</v>
      </c>
      <c r="AP233" s="100">
        <v>1</v>
      </c>
      <c r="AQ233" s="101">
        <v>25</v>
      </c>
      <c r="AR233" s="100">
        <v>1</v>
      </c>
      <c r="AS233" s="101">
        <v>0</v>
      </c>
      <c r="AT233" s="100">
        <v>0</v>
      </c>
      <c r="AU233" s="101">
        <v>25</v>
      </c>
      <c r="AV233" s="100">
        <v>1</v>
      </c>
      <c r="AW233" s="101">
        <v>25</v>
      </c>
      <c r="AX233" s="100">
        <v>1</v>
      </c>
      <c r="AY233" s="101">
        <v>0</v>
      </c>
      <c r="AZ233" s="100">
        <v>0</v>
      </c>
      <c r="BA233" s="101">
        <v>25</v>
      </c>
      <c r="BB233" s="100">
        <v>1</v>
      </c>
      <c r="BC233" s="101">
        <v>25</v>
      </c>
      <c r="BD233" s="100">
        <v>1</v>
      </c>
      <c r="BE233" s="101">
        <v>3</v>
      </c>
      <c r="BF233" s="100">
        <v>0.12</v>
      </c>
      <c r="BG233" s="101">
        <v>22</v>
      </c>
      <c r="BH233" s="100">
        <v>0.88</v>
      </c>
      <c r="BI233" s="101">
        <v>25</v>
      </c>
      <c r="BJ233" s="100">
        <v>1</v>
      </c>
      <c r="BK233" s="101">
        <v>3</v>
      </c>
      <c r="BL233" s="100">
        <v>0.12</v>
      </c>
      <c r="BM233" s="101">
        <v>22</v>
      </c>
      <c r="BN233" s="100">
        <v>0.88</v>
      </c>
      <c r="BO233" s="101">
        <v>25</v>
      </c>
      <c r="BP233" s="100">
        <v>1</v>
      </c>
      <c r="BQ233" s="101">
        <v>2</v>
      </c>
      <c r="BR233" s="100">
        <v>0.08</v>
      </c>
      <c r="BS233" s="101">
        <v>23</v>
      </c>
      <c r="BT233" s="100">
        <v>0.92</v>
      </c>
      <c r="BU233" s="101">
        <v>25</v>
      </c>
      <c r="BV233" s="100">
        <v>1</v>
      </c>
      <c r="BW233" s="101">
        <v>3</v>
      </c>
      <c r="BX233" s="100">
        <v>0.15</v>
      </c>
      <c r="BY233" s="101">
        <v>17</v>
      </c>
      <c r="BZ233" s="100">
        <v>0.85</v>
      </c>
      <c r="CA233" s="101">
        <v>20</v>
      </c>
      <c r="CB233" s="102">
        <v>1</v>
      </c>
    </row>
    <row r="234" spans="1:80" ht="15.75" customHeight="1">
      <c r="A234" s="497"/>
      <c r="B234" s="98" t="s">
        <v>12</v>
      </c>
      <c r="C234" s="99">
        <v>0</v>
      </c>
      <c r="D234" s="100">
        <v>0</v>
      </c>
      <c r="E234" s="101">
        <v>3</v>
      </c>
      <c r="F234" s="100">
        <v>1</v>
      </c>
      <c r="G234" s="101">
        <v>3</v>
      </c>
      <c r="H234" s="100">
        <v>1</v>
      </c>
      <c r="I234" s="101">
        <v>0</v>
      </c>
      <c r="J234" s="100">
        <v>0</v>
      </c>
      <c r="K234" s="101">
        <v>0</v>
      </c>
      <c r="L234" s="100">
        <v>0</v>
      </c>
      <c r="M234" s="101">
        <v>0</v>
      </c>
      <c r="N234" s="100">
        <v>0</v>
      </c>
      <c r="O234" s="101">
        <v>0</v>
      </c>
      <c r="P234" s="100">
        <v>0</v>
      </c>
      <c r="Q234" s="101">
        <v>0</v>
      </c>
      <c r="R234" s="100">
        <v>0</v>
      </c>
      <c r="S234" s="101">
        <v>0</v>
      </c>
      <c r="T234" s="100">
        <v>0</v>
      </c>
      <c r="U234" s="101">
        <v>0</v>
      </c>
      <c r="V234" s="100">
        <v>0</v>
      </c>
      <c r="W234" s="101">
        <v>0</v>
      </c>
      <c r="X234" s="100">
        <v>0</v>
      </c>
      <c r="Y234" s="101">
        <v>0</v>
      </c>
      <c r="Z234" s="100">
        <v>0</v>
      </c>
      <c r="AA234" s="101">
        <v>0</v>
      </c>
      <c r="AB234" s="100">
        <v>0</v>
      </c>
      <c r="AC234" s="101">
        <v>0</v>
      </c>
      <c r="AD234" s="100">
        <v>0</v>
      </c>
      <c r="AE234" s="101">
        <v>0</v>
      </c>
      <c r="AF234" s="100">
        <v>0</v>
      </c>
      <c r="AG234" s="101">
        <v>0</v>
      </c>
      <c r="AH234" s="100">
        <v>0</v>
      </c>
      <c r="AI234" s="101">
        <v>0</v>
      </c>
      <c r="AJ234" s="100">
        <v>0</v>
      </c>
      <c r="AK234" s="101">
        <v>0</v>
      </c>
      <c r="AL234" s="100">
        <v>0</v>
      </c>
      <c r="AM234" s="101">
        <v>0</v>
      </c>
      <c r="AN234" s="100">
        <v>0</v>
      </c>
      <c r="AO234" s="101">
        <v>0</v>
      </c>
      <c r="AP234" s="100">
        <v>0</v>
      </c>
      <c r="AQ234" s="101">
        <v>0</v>
      </c>
      <c r="AR234" s="100">
        <v>0</v>
      </c>
      <c r="AS234" s="101">
        <v>0</v>
      </c>
      <c r="AT234" s="100">
        <v>0</v>
      </c>
      <c r="AU234" s="101">
        <v>0</v>
      </c>
      <c r="AV234" s="100">
        <v>0</v>
      </c>
      <c r="AW234" s="101">
        <v>0</v>
      </c>
      <c r="AX234" s="100">
        <v>0</v>
      </c>
      <c r="AY234" s="101">
        <v>0</v>
      </c>
      <c r="AZ234" s="100">
        <v>0</v>
      </c>
      <c r="BA234" s="101">
        <v>0</v>
      </c>
      <c r="BB234" s="100">
        <v>0</v>
      </c>
      <c r="BC234" s="101">
        <v>0</v>
      </c>
      <c r="BD234" s="100">
        <v>0</v>
      </c>
      <c r="BE234" s="101">
        <v>0</v>
      </c>
      <c r="BF234" s="100">
        <v>0</v>
      </c>
      <c r="BG234" s="101">
        <v>0</v>
      </c>
      <c r="BH234" s="100">
        <v>0</v>
      </c>
      <c r="BI234" s="101">
        <v>0</v>
      </c>
      <c r="BJ234" s="100">
        <v>0</v>
      </c>
      <c r="BK234" s="101">
        <v>0</v>
      </c>
      <c r="BL234" s="100">
        <v>0</v>
      </c>
      <c r="BM234" s="101">
        <v>0</v>
      </c>
      <c r="BN234" s="100">
        <v>0</v>
      </c>
      <c r="BO234" s="101">
        <v>0</v>
      </c>
      <c r="BP234" s="100">
        <v>0</v>
      </c>
      <c r="BQ234" s="101">
        <v>0</v>
      </c>
      <c r="BR234" s="100">
        <v>0</v>
      </c>
      <c r="BS234" s="101">
        <v>0</v>
      </c>
      <c r="BT234" s="100">
        <v>0</v>
      </c>
      <c r="BU234" s="101">
        <v>0</v>
      </c>
      <c r="BV234" s="100">
        <v>0</v>
      </c>
      <c r="BW234" s="101">
        <v>0</v>
      </c>
      <c r="BX234" s="100">
        <v>0</v>
      </c>
      <c r="BY234" s="101">
        <v>0</v>
      </c>
      <c r="BZ234" s="100">
        <v>0</v>
      </c>
      <c r="CA234" s="101">
        <v>0</v>
      </c>
      <c r="CB234" s="102">
        <v>0</v>
      </c>
    </row>
    <row r="235" spans="1:80" ht="15.75" customHeight="1">
      <c r="A235" s="497"/>
      <c r="B235" s="98" t="s">
        <v>13</v>
      </c>
      <c r="C235" s="99">
        <v>0</v>
      </c>
      <c r="D235" s="100">
        <v>0</v>
      </c>
      <c r="E235" s="101">
        <v>0</v>
      </c>
      <c r="F235" s="100">
        <v>0</v>
      </c>
      <c r="G235" s="101">
        <v>0</v>
      </c>
      <c r="H235" s="100">
        <v>0</v>
      </c>
      <c r="I235" s="101">
        <v>0</v>
      </c>
      <c r="J235" s="100">
        <v>0</v>
      </c>
      <c r="K235" s="101">
        <v>0</v>
      </c>
      <c r="L235" s="100">
        <v>0</v>
      </c>
      <c r="M235" s="101">
        <v>0</v>
      </c>
      <c r="N235" s="100">
        <v>0</v>
      </c>
      <c r="O235" s="101">
        <v>0</v>
      </c>
      <c r="P235" s="100">
        <v>0</v>
      </c>
      <c r="Q235" s="101">
        <v>0</v>
      </c>
      <c r="R235" s="100">
        <v>0</v>
      </c>
      <c r="S235" s="101">
        <v>0</v>
      </c>
      <c r="T235" s="100">
        <v>0</v>
      </c>
      <c r="U235" s="101">
        <v>0</v>
      </c>
      <c r="V235" s="100">
        <v>0</v>
      </c>
      <c r="W235" s="101">
        <v>0</v>
      </c>
      <c r="X235" s="100">
        <v>0</v>
      </c>
      <c r="Y235" s="101">
        <v>0</v>
      </c>
      <c r="Z235" s="100">
        <v>0</v>
      </c>
      <c r="AA235" s="101">
        <v>0</v>
      </c>
      <c r="AB235" s="100">
        <v>0</v>
      </c>
      <c r="AC235" s="101">
        <v>0</v>
      </c>
      <c r="AD235" s="100">
        <v>0</v>
      </c>
      <c r="AE235" s="101">
        <v>0</v>
      </c>
      <c r="AF235" s="100">
        <v>0</v>
      </c>
      <c r="AG235" s="101">
        <v>0</v>
      </c>
      <c r="AH235" s="100">
        <v>0</v>
      </c>
      <c r="AI235" s="101">
        <v>0</v>
      </c>
      <c r="AJ235" s="100">
        <v>0</v>
      </c>
      <c r="AK235" s="101">
        <v>0</v>
      </c>
      <c r="AL235" s="100">
        <v>0</v>
      </c>
      <c r="AM235" s="101">
        <v>0</v>
      </c>
      <c r="AN235" s="100">
        <v>0</v>
      </c>
      <c r="AO235" s="101">
        <v>0</v>
      </c>
      <c r="AP235" s="100">
        <v>0</v>
      </c>
      <c r="AQ235" s="101">
        <v>0</v>
      </c>
      <c r="AR235" s="100">
        <v>0</v>
      </c>
      <c r="AS235" s="101">
        <v>0</v>
      </c>
      <c r="AT235" s="100">
        <v>0</v>
      </c>
      <c r="AU235" s="101">
        <v>0</v>
      </c>
      <c r="AV235" s="100">
        <v>0</v>
      </c>
      <c r="AW235" s="101">
        <v>0</v>
      </c>
      <c r="AX235" s="100">
        <v>0</v>
      </c>
      <c r="AY235" s="101">
        <v>0</v>
      </c>
      <c r="AZ235" s="100">
        <v>0</v>
      </c>
      <c r="BA235" s="101">
        <v>0</v>
      </c>
      <c r="BB235" s="100">
        <v>0</v>
      </c>
      <c r="BC235" s="101">
        <v>0</v>
      </c>
      <c r="BD235" s="100">
        <v>0</v>
      </c>
      <c r="BE235" s="101">
        <v>0</v>
      </c>
      <c r="BF235" s="100">
        <v>0</v>
      </c>
      <c r="BG235" s="101">
        <v>0</v>
      </c>
      <c r="BH235" s="100">
        <v>0</v>
      </c>
      <c r="BI235" s="101">
        <v>0</v>
      </c>
      <c r="BJ235" s="100">
        <v>0</v>
      </c>
      <c r="BK235" s="101">
        <v>0</v>
      </c>
      <c r="BL235" s="100">
        <v>0</v>
      </c>
      <c r="BM235" s="101">
        <v>0</v>
      </c>
      <c r="BN235" s="100">
        <v>0</v>
      </c>
      <c r="BO235" s="101">
        <v>0</v>
      </c>
      <c r="BP235" s="100">
        <v>0</v>
      </c>
      <c r="BQ235" s="101">
        <v>0</v>
      </c>
      <c r="BR235" s="100">
        <v>0</v>
      </c>
      <c r="BS235" s="101">
        <v>0</v>
      </c>
      <c r="BT235" s="100">
        <v>0</v>
      </c>
      <c r="BU235" s="101">
        <v>0</v>
      </c>
      <c r="BV235" s="100">
        <v>0</v>
      </c>
      <c r="BW235" s="101">
        <v>0</v>
      </c>
      <c r="BX235" s="100">
        <v>0</v>
      </c>
      <c r="BY235" s="101">
        <v>0</v>
      </c>
      <c r="BZ235" s="100">
        <v>0</v>
      </c>
      <c r="CA235" s="101">
        <v>0</v>
      </c>
      <c r="CB235" s="102">
        <v>0</v>
      </c>
    </row>
    <row r="236" spans="1:80" ht="15.75" customHeight="1" thickBot="1">
      <c r="A236" s="498"/>
      <c r="B236" s="103" t="s">
        <v>5</v>
      </c>
      <c r="C236" s="104">
        <v>85</v>
      </c>
      <c r="D236" s="105">
        <v>0.3846153846153846</v>
      </c>
      <c r="E236" s="106">
        <v>136</v>
      </c>
      <c r="F236" s="105">
        <v>0.6153846153846154</v>
      </c>
      <c r="G236" s="106">
        <v>221</v>
      </c>
      <c r="H236" s="105">
        <v>1</v>
      </c>
      <c r="I236" s="106">
        <v>11</v>
      </c>
      <c r="J236" s="105">
        <v>0.12941176470588237</v>
      </c>
      <c r="K236" s="106">
        <v>74</v>
      </c>
      <c r="L236" s="105">
        <v>0.8705882352941177</v>
      </c>
      <c r="M236" s="106">
        <v>85</v>
      </c>
      <c r="N236" s="105">
        <v>1</v>
      </c>
      <c r="O236" s="106">
        <v>13</v>
      </c>
      <c r="P236" s="105">
        <v>0.15294117647058825</v>
      </c>
      <c r="Q236" s="106">
        <v>72</v>
      </c>
      <c r="R236" s="105">
        <v>0.8470588235294118</v>
      </c>
      <c r="S236" s="106">
        <v>85</v>
      </c>
      <c r="T236" s="105">
        <v>1</v>
      </c>
      <c r="U236" s="106">
        <v>18</v>
      </c>
      <c r="V236" s="105">
        <v>0.21176470588235294</v>
      </c>
      <c r="W236" s="106">
        <v>67</v>
      </c>
      <c r="X236" s="105">
        <v>0.7882352941176471</v>
      </c>
      <c r="Y236" s="106">
        <v>85</v>
      </c>
      <c r="Z236" s="105">
        <v>1</v>
      </c>
      <c r="AA236" s="106">
        <v>30</v>
      </c>
      <c r="AB236" s="105">
        <v>0.35294117647058826</v>
      </c>
      <c r="AC236" s="106">
        <v>55</v>
      </c>
      <c r="AD236" s="105">
        <v>0.6470588235294117</v>
      </c>
      <c r="AE236" s="106">
        <v>85</v>
      </c>
      <c r="AF236" s="105">
        <v>1</v>
      </c>
      <c r="AG236" s="106">
        <v>0</v>
      </c>
      <c r="AH236" s="105">
        <v>0</v>
      </c>
      <c r="AI236" s="106">
        <v>85</v>
      </c>
      <c r="AJ236" s="105">
        <v>1</v>
      </c>
      <c r="AK236" s="106">
        <v>85</v>
      </c>
      <c r="AL236" s="105">
        <v>1</v>
      </c>
      <c r="AM236" s="106">
        <v>1</v>
      </c>
      <c r="AN236" s="105">
        <v>0.011764705882352941</v>
      </c>
      <c r="AO236" s="106">
        <v>84</v>
      </c>
      <c r="AP236" s="105">
        <v>0.9882352941176471</v>
      </c>
      <c r="AQ236" s="106">
        <v>85</v>
      </c>
      <c r="AR236" s="105">
        <v>1</v>
      </c>
      <c r="AS236" s="106">
        <v>0</v>
      </c>
      <c r="AT236" s="105">
        <v>0</v>
      </c>
      <c r="AU236" s="106">
        <v>85</v>
      </c>
      <c r="AV236" s="105">
        <v>1</v>
      </c>
      <c r="AW236" s="106">
        <v>85</v>
      </c>
      <c r="AX236" s="105">
        <v>1</v>
      </c>
      <c r="AY236" s="106">
        <v>0</v>
      </c>
      <c r="AZ236" s="105">
        <v>0</v>
      </c>
      <c r="BA236" s="106">
        <v>85</v>
      </c>
      <c r="BB236" s="105">
        <v>1</v>
      </c>
      <c r="BC236" s="106">
        <v>85</v>
      </c>
      <c r="BD236" s="105">
        <v>1</v>
      </c>
      <c r="BE236" s="106">
        <v>5</v>
      </c>
      <c r="BF236" s="105">
        <v>0.05882352941176471</v>
      </c>
      <c r="BG236" s="106">
        <v>80</v>
      </c>
      <c r="BH236" s="105">
        <v>0.9411764705882354</v>
      </c>
      <c r="BI236" s="106">
        <v>85</v>
      </c>
      <c r="BJ236" s="105">
        <v>1</v>
      </c>
      <c r="BK236" s="106">
        <v>6</v>
      </c>
      <c r="BL236" s="105">
        <v>0.07058823529411765</v>
      </c>
      <c r="BM236" s="106">
        <v>79</v>
      </c>
      <c r="BN236" s="105">
        <v>0.9294117647058823</v>
      </c>
      <c r="BO236" s="106">
        <v>85</v>
      </c>
      <c r="BP236" s="105">
        <v>1</v>
      </c>
      <c r="BQ236" s="106">
        <v>3</v>
      </c>
      <c r="BR236" s="105">
        <v>0.03529411764705882</v>
      </c>
      <c r="BS236" s="106">
        <v>82</v>
      </c>
      <c r="BT236" s="105">
        <v>0.9647058823529412</v>
      </c>
      <c r="BU236" s="106">
        <v>85</v>
      </c>
      <c r="BV236" s="105">
        <v>1</v>
      </c>
      <c r="BW236" s="106">
        <v>8</v>
      </c>
      <c r="BX236" s="105">
        <v>0.14285714285714288</v>
      </c>
      <c r="BY236" s="106">
        <v>48</v>
      </c>
      <c r="BZ236" s="105">
        <v>0.8571428571428571</v>
      </c>
      <c r="CA236" s="106">
        <v>56</v>
      </c>
      <c r="CB236" s="107">
        <v>1</v>
      </c>
    </row>
    <row r="237" ht="13.5">
      <c r="A237" s="87" t="s">
        <v>194</v>
      </c>
    </row>
    <row r="238" ht="13.5">
      <c r="A238" s="87" t="s">
        <v>195</v>
      </c>
    </row>
    <row r="239" ht="13.5">
      <c r="A239" s="87"/>
    </row>
    <row r="240" spans="1:6" ht="13.5" thickBot="1">
      <c r="A240" s="505" t="s">
        <v>0</v>
      </c>
      <c r="B240" s="506"/>
      <c r="C240" s="506"/>
      <c r="D240" s="506"/>
      <c r="E240" s="506"/>
      <c r="F240" s="506"/>
    </row>
    <row r="241" spans="1:6" ht="13.5" thickBot="1">
      <c r="A241" s="499" t="s">
        <v>1</v>
      </c>
      <c r="B241" s="500"/>
      <c r="C241" s="513" t="s">
        <v>91</v>
      </c>
      <c r="D241" s="514"/>
      <c r="E241" s="514"/>
      <c r="F241" s="515"/>
    </row>
    <row r="242" spans="1:6" ht="13.5" thickBot="1">
      <c r="A242" s="498"/>
      <c r="B242" s="502"/>
      <c r="C242" s="90" t="s">
        <v>39</v>
      </c>
      <c r="D242" s="91" t="s">
        <v>40</v>
      </c>
      <c r="E242" s="91" t="s">
        <v>41</v>
      </c>
      <c r="F242" s="92" t="s">
        <v>16</v>
      </c>
    </row>
    <row r="243" spans="1:6" ht="13.5" thickBot="1">
      <c r="A243" s="496" t="s">
        <v>8</v>
      </c>
      <c r="B243" s="93" t="s">
        <v>9</v>
      </c>
      <c r="C243" s="132">
        <v>1</v>
      </c>
      <c r="D243" s="126">
        <v>16185.991428571433</v>
      </c>
      <c r="E243" s="126">
        <v>620000</v>
      </c>
      <c r="F243" s="133">
        <v>1472925.2200000004</v>
      </c>
    </row>
    <row r="244" spans="1:6" ht="12.75">
      <c r="A244" s="497"/>
      <c r="B244" s="98" t="s">
        <v>10</v>
      </c>
      <c r="C244" s="134">
        <v>1</v>
      </c>
      <c r="D244" s="128">
        <v>33310.673493975904</v>
      </c>
      <c r="E244" s="128">
        <v>1139556</v>
      </c>
      <c r="F244" s="135">
        <v>2764785.9</v>
      </c>
    </row>
    <row r="245" spans="1:6" ht="12.75">
      <c r="A245" s="497"/>
      <c r="B245" s="98" t="s">
        <v>11</v>
      </c>
      <c r="C245" s="134">
        <v>5.31</v>
      </c>
      <c r="D245" s="128">
        <v>2943.3002702702706</v>
      </c>
      <c r="E245" s="128">
        <v>23360</v>
      </c>
      <c r="F245" s="135">
        <v>108902.11000000002</v>
      </c>
    </row>
    <row r="246" spans="1:6" ht="12.75">
      <c r="A246" s="497"/>
      <c r="B246" s="98" t="s">
        <v>12</v>
      </c>
      <c r="C246" s="134">
        <v>1223</v>
      </c>
      <c r="D246" s="128">
        <v>2700</v>
      </c>
      <c r="E246" s="128">
        <v>4177</v>
      </c>
      <c r="F246" s="135">
        <v>5400</v>
      </c>
    </row>
    <row r="247" spans="1:6" ht="12.75">
      <c r="A247" s="497"/>
      <c r="B247" s="98" t="s">
        <v>13</v>
      </c>
      <c r="C247" s="110" t="s">
        <v>18</v>
      </c>
      <c r="D247" s="111" t="s">
        <v>18</v>
      </c>
      <c r="E247" s="111" t="s">
        <v>18</v>
      </c>
      <c r="F247" s="118" t="s">
        <v>18</v>
      </c>
    </row>
    <row r="248" spans="1:6" ht="13.5" thickBot="1">
      <c r="A248" s="498"/>
      <c r="B248" s="103" t="s">
        <v>5</v>
      </c>
      <c r="C248" s="136">
        <v>1</v>
      </c>
      <c r="D248" s="130">
        <v>20431.98699530516</v>
      </c>
      <c r="E248" s="130">
        <v>1139556</v>
      </c>
      <c r="F248" s="137">
        <v>4352013.2299999995</v>
      </c>
    </row>
    <row r="249" ht="13.5">
      <c r="A249" s="87" t="s">
        <v>194</v>
      </c>
    </row>
    <row r="250" ht="13.5">
      <c r="A250" s="87" t="s">
        <v>195</v>
      </c>
    </row>
    <row r="251" ht="13.5" thickBot="1"/>
    <row r="252" spans="1:48" ht="13.5" thickBot="1">
      <c r="A252" s="499" t="s">
        <v>1</v>
      </c>
      <c r="B252" s="500"/>
      <c r="C252" s="516" t="s">
        <v>92</v>
      </c>
      <c r="D252" s="492"/>
      <c r="E252" s="492"/>
      <c r="F252" s="492"/>
      <c r="G252" s="492"/>
      <c r="H252" s="493"/>
      <c r="I252" s="512" t="s">
        <v>93</v>
      </c>
      <c r="J252" s="492"/>
      <c r="K252" s="492"/>
      <c r="L252" s="492"/>
      <c r="M252" s="492"/>
      <c r="N252" s="493"/>
      <c r="O252" s="512" t="s">
        <v>94</v>
      </c>
      <c r="P252" s="492"/>
      <c r="Q252" s="492"/>
      <c r="R252" s="493"/>
      <c r="S252" s="512" t="s">
        <v>95</v>
      </c>
      <c r="T252" s="492"/>
      <c r="U252" s="492"/>
      <c r="V252" s="492"/>
      <c r="W252" s="492"/>
      <c r="X252" s="493"/>
      <c r="Y252" s="512" t="s">
        <v>96</v>
      </c>
      <c r="Z252" s="492"/>
      <c r="AA252" s="492"/>
      <c r="AB252" s="493"/>
      <c r="AC252" s="512" t="s">
        <v>97</v>
      </c>
      <c r="AD252" s="492"/>
      <c r="AE252" s="492"/>
      <c r="AF252" s="492"/>
      <c r="AG252" s="492"/>
      <c r="AH252" s="493"/>
      <c r="AI252" s="512" t="s">
        <v>98</v>
      </c>
      <c r="AJ252" s="492"/>
      <c r="AK252" s="492"/>
      <c r="AL252" s="493"/>
      <c r="AM252" s="512" t="s">
        <v>99</v>
      </c>
      <c r="AN252" s="492"/>
      <c r="AO252" s="492"/>
      <c r="AP252" s="492"/>
      <c r="AQ252" s="492"/>
      <c r="AR252" s="493"/>
      <c r="AS252" s="511" t="s">
        <v>100</v>
      </c>
      <c r="AT252" s="492"/>
      <c r="AU252" s="492"/>
      <c r="AV252" s="495"/>
    </row>
    <row r="253" spans="1:48" ht="13.5" thickBot="1">
      <c r="A253" s="497"/>
      <c r="B253" s="501"/>
      <c r="C253" s="504" t="s">
        <v>3</v>
      </c>
      <c r="D253" s="488"/>
      <c r="E253" s="487" t="s">
        <v>4</v>
      </c>
      <c r="F253" s="488"/>
      <c r="G253" s="487" t="s">
        <v>5</v>
      </c>
      <c r="H253" s="488"/>
      <c r="I253" s="487" t="s">
        <v>3</v>
      </c>
      <c r="J253" s="488"/>
      <c r="K253" s="487" t="s">
        <v>4</v>
      </c>
      <c r="L253" s="488"/>
      <c r="M253" s="487" t="s">
        <v>5</v>
      </c>
      <c r="N253" s="488"/>
      <c r="O253" s="489" t="s">
        <v>39</v>
      </c>
      <c r="P253" s="489" t="s">
        <v>40</v>
      </c>
      <c r="Q253" s="489" t="s">
        <v>41</v>
      </c>
      <c r="R253" s="489" t="s">
        <v>16</v>
      </c>
      <c r="S253" s="487" t="s">
        <v>3</v>
      </c>
      <c r="T253" s="488"/>
      <c r="U253" s="487" t="s">
        <v>4</v>
      </c>
      <c r="V253" s="488"/>
      <c r="W253" s="487" t="s">
        <v>5</v>
      </c>
      <c r="X253" s="488"/>
      <c r="Y253" s="489" t="s">
        <v>39</v>
      </c>
      <c r="Z253" s="489" t="s">
        <v>40</v>
      </c>
      <c r="AA253" s="489" t="s">
        <v>41</v>
      </c>
      <c r="AB253" s="489" t="s">
        <v>16</v>
      </c>
      <c r="AC253" s="487" t="s">
        <v>3</v>
      </c>
      <c r="AD253" s="488"/>
      <c r="AE253" s="487" t="s">
        <v>4</v>
      </c>
      <c r="AF253" s="488"/>
      <c r="AG253" s="487" t="s">
        <v>5</v>
      </c>
      <c r="AH253" s="488"/>
      <c r="AI253" s="489" t="s">
        <v>39</v>
      </c>
      <c r="AJ253" s="489" t="s">
        <v>40</v>
      </c>
      <c r="AK253" s="489" t="s">
        <v>41</v>
      </c>
      <c r="AL253" s="489" t="s">
        <v>16</v>
      </c>
      <c r="AM253" s="487" t="s">
        <v>3</v>
      </c>
      <c r="AN253" s="488"/>
      <c r="AO253" s="487" t="s">
        <v>4</v>
      </c>
      <c r="AP253" s="488"/>
      <c r="AQ253" s="487" t="s">
        <v>5</v>
      </c>
      <c r="AR253" s="488"/>
      <c r="AS253" s="489" t="s">
        <v>39</v>
      </c>
      <c r="AT253" s="489" t="s">
        <v>40</v>
      </c>
      <c r="AU253" s="489" t="s">
        <v>41</v>
      </c>
      <c r="AV253" s="485" t="s">
        <v>16</v>
      </c>
    </row>
    <row r="254" spans="1:48" ht="13.5" thickBot="1">
      <c r="A254" s="498"/>
      <c r="B254" s="502"/>
      <c r="C254" s="90" t="s">
        <v>6</v>
      </c>
      <c r="D254" s="91" t="s">
        <v>7</v>
      </c>
      <c r="E254" s="91" t="s">
        <v>6</v>
      </c>
      <c r="F254" s="91" t="s">
        <v>7</v>
      </c>
      <c r="G254" s="91" t="s">
        <v>6</v>
      </c>
      <c r="H254" s="91" t="s">
        <v>7</v>
      </c>
      <c r="I254" s="91" t="s">
        <v>6</v>
      </c>
      <c r="J254" s="91" t="s">
        <v>7</v>
      </c>
      <c r="K254" s="91" t="s">
        <v>6</v>
      </c>
      <c r="L254" s="91" t="s">
        <v>7</v>
      </c>
      <c r="M254" s="91" t="s">
        <v>6</v>
      </c>
      <c r="N254" s="91" t="s">
        <v>7</v>
      </c>
      <c r="O254" s="490"/>
      <c r="P254" s="490"/>
      <c r="Q254" s="490"/>
      <c r="R254" s="490"/>
      <c r="S254" s="91" t="s">
        <v>6</v>
      </c>
      <c r="T254" s="91" t="s">
        <v>7</v>
      </c>
      <c r="U254" s="91" t="s">
        <v>6</v>
      </c>
      <c r="V254" s="91" t="s">
        <v>7</v>
      </c>
      <c r="W254" s="91" t="s">
        <v>6</v>
      </c>
      <c r="X254" s="91" t="s">
        <v>7</v>
      </c>
      <c r="Y254" s="490"/>
      <c r="Z254" s="490"/>
      <c r="AA254" s="490"/>
      <c r="AB254" s="490"/>
      <c r="AC254" s="91" t="s">
        <v>6</v>
      </c>
      <c r="AD254" s="91" t="s">
        <v>7</v>
      </c>
      <c r="AE254" s="91" t="s">
        <v>6</v>
      </c>
      <c r="AF254" s="91" t="s">
        <v>7</v>
      </c>
      <c r="AG254" s="91" t="s">
        <v>6</v>
      </c>
      <c r="AH254" s="91" t="s">
        <v>7</v>
      </c>
      <c r="AI254" s="490"/>
      <c r="AJ254" s="490"/>
      <c r="AK254" s="490"/>
      <c r="AL254" s="490"/>
      <c r="AM254" s="91" t="s">
        <v>6</v>
      </c>
      <c r="AN254" s="91" t="s">
        <v>7</v>
      </c>
      <c r="AO254" s="91" t="s">
        <v>6</v>
      </c>
      <c r="AP254" s="91" t="s">
        <v>7</v>
      </c>
      <c r="AQ254" s="91" t="s">
        <v>6</v>
      </c>
      <c r="AR254" s="91" t="s">
        <v>7</v>
      </c>
      <c r="AS254" s="490"/>
      <c r="AT254" s="490"/>
      <c r="AU254" s="490"/>
      <c r="AV254" s="486"/>
    </row>
    <row r="255" spans="1:48" ht="13.5" thickBot="1">
      <c r="A255" s="496" t="s">
        <v>8</v>
      </c>
      <c r="B255" s="93" t="s">
        <v>9</v>
      </c>
      <c r="C255" s="94">
        <v>37</v>
      </c>
      <c r="D255" s="95">
        <v>0.40217391304347827</v>
      </c>
      <c r="E255" s="96">
        <v>55</v>
      </c>
      <c r="F255" s="95">
        <v>0.5978260869565217</v>
      </c>
      <c r="G255" s="96">
        <v>92</v>
      </c>
      <c r="H255" s="95">
        <v>1</v>
      </c>
      <c r="I255" s="96">
        <v>33</v>
      </c>
      <c r="J255" s="95">
        <v>0.8918918918918919</v>
      </c>
      <c r="K255" s="96">
        <v>4</v>
      </c>
      <c r="L255" s="95">
        <v>0.1081081081081081</v>
      </c>
      <c r="M255" s="96">
        <v>37</v>
      </c>
      <c r="N255" s="95">
        <v>1</v>
      </c>
      <c r="O255" s="126">
        <v>12</v>
      </c>
      <c r="P255" s="126">
        <v>2952.8038749999996</v>
      </c>
      <c r="Q255" s="126">
        <v>25270</v>
      </c>
      <c r="R255" s="126">
        <v>94489.72399999999</v>
      </c>
      <c r="S255" s="96">
        <v>30</v>
      </c>
      <c r="T255" s="95">
        <v>0.8108108108108109</v>
      </c>
      <c r="U255" s="96">
        <v>7</v>
      </c>
      <c r="V255" s="95">
        <v>0.1891891891891892</v>
      </c>
      <c r="W255" s="96">
        <v>37</v>
      </c>
      <c r="X255" s="95">
        <v>1</v>
      </c>
      <c r="Y255" s="126">
        <v>6.3</v>
      </c>
      <c r="Z255" s="126">
        <v>4668.864827586207</v>
      </c>
      <c r="AA255" s="126">
        <v>69136</v>
      </c>
      <c r="AB255" s="126">
        <v>135397.08000000002</v>
      </c>
      <c r="AC255" s="96">
        <v>16</v>
      </c>
      <c r="AD255" s="95">
        <v>0.4324324324324324</v>
      </c>
      <c r="AE255" s="96">
        <v>21</v>
      </c>
      <c r="AF255" s="95">
        <v>0.5675675675675675</v>
      </c>
      <c r="AG255" s="96">
        <v>37</v>
      </c>
      <c r="AH255" s="95">
        <v>1</v>
      </c>
      <c r="AI255" s="126">
        <v>0.16</v>
      </c>
      <c r="AJ255" s="126">
        <v>92.02624999999998</v>
      </c>
      <c r="AK255" s="126">
        <v>672</v>
      </c>
      <c r="AL255" s="126">
        <v>1472.4199999999996</v>
      </c>
      <c r="AM255" s="96">
        <v>5</v>
      </c>
      <c r="AN255" s="95">
        <v>0.13513513513513514</v>
      </c>
      <c r="AO255" s="96">
        <v>32</v>
      </c>
      <c r="AP255" s="95">
        <v>0.8648648648648648</v>
      </c>
      <c r="AQ255" s="96">
        <v>37</v>
      </c>
      <c r="AR255" s="95">
        <v>1</v>
      </c>
      <c r="AS255" s="96">
        <v>4</v>
      </c>
      <c r="AT255" s="96">
        <v>5017.6</v>
      </c>
      <c r="AU255" s="96">
        <v>24994</v>
      </c>
      <c r="AV255" s="120">
        <v>25088</v>
      </c>
    </row>
    <row r="256" spans="1:48" ht="12.75">
      <c r="A256" s="497"/>
      <c r="B256" s="98" t="s">
        <v>10</v>
      </c>
      <c r="C256" s="99">
        <v>11</v>
      </c>
      <c r="D256" s="100">
        <v>0.12941176470588237</v>
      </c>
      <c r="E256" s="101">
        <v>74</v>
      </c>
      <c r="F256" s="100">
        <v>0.8705882352941177</v>
      </c>
      <c r="G256" s="101">
        <v>85</v>
      </c>
      <c r="H256" s="100">
        <v>1</v>
      </c>
      <c r="I256" s="101">
        <v>8</v>
      </c>
      <c r="J256" s="100">
        <v>0.7272727272727273</v>
      </c>
      <c r="K256" s="101">
        <v>3</v>
      </c>
      <c r="L256" s="100">
        <v>0.2727272727272727</v>
      </c>
      <c r="M256" s="101">
        <v>11</v>
      </c>
      <c r="N256" s="100">
        <v>1</v>
      </c>
      <c r="O256" s="128">
        <v>1120</v>
      </c>
      <c r="P256" s="128">
        <v>17041.125</v>
      </c>
      <c r="Q256" s="128">
        <v>62017</v>
      </c>
      <c r="R256" s="128">
        <v>136329</v>
      </c>
      <c r="S256" s="101">
        <v>7</v>
      </c>
      <c r="T256" s="100">
        <v>0.6363636363636364</v>
      </c>
      <c r="U256" s="101">
        <v>4</v>
      </c>
      <c r="V256" s="100">
        <v>0.36363636363636365</v>
      </c>
      <c r="W256" s="101">
        <v>11</v>
      </c>
      <c r="X256" s="100">
        <v>1</v>
      </c>
      <c r="Y256" s="128">
        <v>480</v>
      </c>
      <c r="Z256" s="128">
        <v>6465.285714285714</v>
      </c>
      <c r="AA256" s="128">
        <v>17520</v>
      </c>
      <c r="AB256" s="128">
        <v>45257</v>
      </c>
      <c r="AC256" s="101">
        <v>5</v>
      </c>
      <c r="AD256" s="100">
        <v>0.45454545454545453</v>
      </c>
      <c r="AE256" s="101">
        <v>6</v>
      </c>
      <c r="AF256" s="100">
        <v>0.5454545454545454</v>
      </c>
      <c r="AG256" s="101">
        <v>11</v>
      </c>
      <c r="AH256" s="100">
        <v>1</v>
      </c>
      <c r="AI256" s="128">
        <v>1</v>
      </c>
      <c r="AJ256" s="128">
        <v>598.4</v>
      </c>
      <c r="AK256" s="128">
        <v>2555</v>
      </c>
      <c r="AL256" s="128">
        <v>2992</v>
      </c>
      <c r="AM256" s="101">
        <v>3</v>
      </c>
      <c r="AN256" s="100">
        <v>0.2727272727272727</v>
      </c>
      <c r="AO256" s="101">
        <v>8</v>
      </c>
      <c r="AP256" s="100">
        <v>0.7272727272727273</v>
      </c>
      <c r="AQ256" s="101">
        <v>11</v>
      </c>
      <c r="AR256" s="100">
        <v>1</v>
      </c>
      <c r="AS256" s="101">
        <v>700</v>
      </c>
      <c r="AT256" s="101">
        <v>791.6666666666666</v>
      </c>
      <c r="AU256" s="101">
        <v>975</v>
      </c>
      <c r="AV256" s="121">
        <v>2375</v>
      </c>
    </row>
    <row r="257" spans="1:48" ht="12.75">
      <c r="A257" s="497"/>
      <c r="B257" s="98" t="s">
        <v>11</v>
      </c>
      <c r="C257" s="99">
        <v>25</v>
      </c>
      <c r="D257" s="100">
        <v>0.6097560975609756</v>
      </c>
      <c r="E257" s="101">
        <v>16</v>
      </c>
      <c r="F257" s="100">
        <v>0.3902439024390244</v>
      </c>
      <c r="G257" s="101">
        <v>41</v>
      </c>
      <c r="H257" s="100">
        <v>1</v>
      </c>
      <c r="I257" s="101">
        <v>23</v>
      </c>
      <c r="J257" s="100">
        <v>0.92</v>
      </c>
      <c r="K257" s="101">
        <v>2</v>
      </c>
      <c r="L257" s="100">
        <v>0.08</v>
      </c>
      <c r="M257" s="101">
        <v>25</v>
      </c>
      <c r="N257" s="100">
        <v>1</v>
      </c>
      <c r="O257" s="128">
        <v>1</v>
      </c>
      <c r="P257" s="128">
        <v>1416.769090909091</v>
      </c>
      <c r="Q257" s="128">
        <v>13655.58</v>
      </c>
      <c r="R257" s="128">
        <v>31168.92</v>
      </c>
      <c r="S257" s="101">
        <v>23</v>
      </c>
      <c r="T257" s="100">
        <v>0.92</v>
      </c>
      <c r="U257" s="101">
        <v>2</v>
      </c>
      <c r="V257" s="100">
        <v>0.08</v>
      </c>
      <c r="W257" s="101">
        <v>25</v>
      </c>
      <c r="X257" s="100">
        <v>1</v>
      </c>
      <c r="Y257" s="128">
        <v>1</v>
      </c>
      <c r="Z257" s="128">
        <v>953.2345454545454</v>
      </c>
      <c r="AA257" s="128">
        <v>4653</v>
      </c>
      <c r="AB257" s="128">
        <v>20971.159999999996</v>
      </c>
      <c r="AC257" s="101">
        <v>8</v>
      </c>
      <c r="AD257" s="100">
        <v>0.32</v>
      </c>
      <c r="AE257" s="101">
        <v>17</v>
      </c>
      <c r="AF257" s="100">
        <v>0.68</v>
      </c>
      <c r="AG257" s="101">
        <v>25</v>
      </c>
      <c r="AH257" s="100">
        <v>1</v>
      </c>
      <c r="AI257" s="128">
        <v>0.01</v>
      </c>
      <c r="AJ257" s="128">
        <v>10.265</v>
      </c>
      <c r="AK257" s="128">
        <v>40</v>
      </c>
      <c r="AL257" s="128">
        <v>82.12</v>
      </c>
      <c r="AM257" s="101">
        <v>4</v>
      </c>
      <c r="AN257" s="100">
        <v>0.16</v>
      </c>
      <c r="AO257" s="101">
        <v>21</v>
      </c>
      <c r="AP257" s="100">
        <v>0.84</v>
      </c>
      <c r="AQ257" s="101">
        <v>25</v>
      </c>
      <c r="AR257" s="100">
        <v>1</v>
      </c>
      <c r="AS257" s="101">
        <v>1</v>
      </c>
      <c r="AT257" s="101">
        <v>21.5</v>
      </c>
      <c r="AU257" s="101">
        <v>83</v>
      </c>
      <c r="AV257" s="121">
        <v>86</v>
      </c>
    </row>
    <row r="258" spans="1:48" ht="12.75">
      <c r="A258" s="497"/>
      <c r="B258" s="98" t="s">
        <v>12</v>
      </c>
      <c r="C258" s="99">
        <v>3</v>
      </c>
      <c r="D258" s="100">
        <v>1</v>
      </c>
      <c r="E258" s="101">
        <v>0</v>
      </c>
      <c r="F258" s="100">
        <v>0</v>
      </c>
      <c r="G258" s="101">
        <v>3</v>
      </c>
      <c r="H258" s="100">
        <v>1</v>
      </c>
      <c r="I258" s="101">
        <v>3</v>
      </c>
      <c r="J258" s="100">
        <v>1</v>
      </c>
      <c r="K258" s="101">
        <v>0</v>
      </c>
      <c r="L258" s="100">
        <v>0</v>
      </c>
      <c r="M258" s="101">
        <v>3</v>
      </c>
      <c r="N258" s="100">
        <v>1</v>
      </c>
      <c r="O258" s="128">
        <v>370</v>
      </c>
      <c r="P258" s="128">
        <v>536.6666666666666</v>
      </c>
      <c r="Q258" s="128">
        <v>828</v>
      </c>
      <c r="R258" s="128">
        <v>1610</v>
      </c>
      <c r="S258" s="101">
        <v>3</v>
      </c>
      <c r="T258" s="100">
        <v>1</v>
      </c>
      <c r="U258" s="101">
        <v>0</v>
      </c>
      <c r="V258" s="100">
        <v>0</v>
      </c>
      <c r="W258" s="101">
        <v>3</v>
      </c>
      <c r="X258" s="100">
        <v>1</v>
      </c>
      <c r="Y258" s="128">
        <v>335</v>
      </c>
      <c r="Z258" s="128">
        <v>494</v>
      </c>
      <c r="AA258" s="128">
        <v>694</v>
      </c>
      <c r="AB258" s="128">
        <v>1482</v>
      </c>
      <c r="AC258" s="101">
        <v>2</v>
      </c>
      <c r="AD258" s="100">
        <v>0.6666666666666667</v>
      </c>
      <c r="AE258" s="101">
        <v>1</v>
      </c>
      <c r="AF258" s="100">
        <v>0.33333333333333337</v>
      </c>
      <c r="AG258" s="101">
        <v>3</v>
      </c>
      <c r="AH258" s="100">
        <v>1</v>
      </c>
      <c r="AI258" s="128">
        <v>2</v>
      </c>
      <c r="AJ258" s="128">
        <v>7.5</v>
      </c>
      <c r="AK258" s="128">
        <v>13</v>
      </c>
      <c r="AL258" s="128">
        <v>15</v>
      </c>
      <c r="AM258" s="101">
        <v>0</v>
      </c>
      <c r="AN258" s="100">
        <v>0</v>
      </c>
      <c r="AO258" s="101">
        <v>3</v>
      </c>
      <c r="AP258" s="100">
        <v>1</v>
      </c>
      <c r="AQ258" s="101">
        <v>3</v>
      </c>
      <c r="AR258" s="100">
        <v>1</v>
      </c>
      <c r="AS258" s="111" t="s">
        <v>18</v>
      </c>
      <c r="AT258" s="111" t="s">
        <v>18</v>
      </c>
      <c r="AU258" s="111" t="s">
        <v>18</v>
      </c>
      <c r="AV258" s="118" t="s">
        <v>18</v>
      </c>
    </row>
    <row r="259" spans="1:48" ht="12.75">
      <c r="A259" s="497"/>
      <c r="B259" s="98" t="s">
        <v>13</v>
      </c>
      <c r="C259" s="99">
        <v>0</v>
      </c>
      <c r="D259" s="100">
        <v>0</v>
      </c>
      <c r="E259" s="101">
        <v>0</v>
      </c>
      <c r="F259" s="100">
        <v>0</v>
      </c>
      <c r="G259" s="101">
        <v>0</v>
      </c>
      <c r="H259" s="100">
        <v>0</v>
      </c>
      <c r="I259" s="101">
        <v>0</v>
      </c>
      <c r="J259" s="100">
        <v>0</v>
      </c>
      <c r="K259" s="101">
        <v>0</v>
      </c>
      <c r="L259" s="100">
        <v>0</v>
      </c>
      <c r="M259" s="101">
        <v>0</v>
      </c>
      <c r="N259" s="100">
        <v>0</v>
      </c>
      <c r="O259" s="111" t="s">
        <v>18</v>
      </c>
      <c r="P259" s="111" t="s">
        <v>18</v>
      </c>
      <c r="Q259" s="111" t="s">
        <v>18</v>
      </c>
      <c r="R259" s="111" t="s">
        <v>18</v>
      </c>
      <c r="S259" s="101">
        <v>0</v>
      </c>
      <c r="T259" s="100">
        <v>0</v>
      </c>
      <c r="U259" s="101">
        <v>0</v>
      </c>
      <c r="V259" s="100">
        <v>0</v>
      </c>
      <c r="W259" s="101">
        <v>0</v>
      </c>
      <c r="X259" s="100">
        <v>0</v>
      </c>
      <c r="Y259" s="111" t="s">
        <v>18</v>
      </c>
      <c r="Z259" s="111" t="s">
        <v>18</v>
      </c>
      <c r="AA259" s="111" t="s">
        <v>18</v>
      </c>
      <c r="AB259" s="111" t="s">
        <v>18</v>
      </c>
      <c r="AC259" s="101">
        <v>0</v>
      </c>
      <c r="AD259" s="100">
        <v>0</v>
      </c>
      <c r="AE259" s="101">
        <v>0</v>
      </c>
      <c r="AF259" s="100">
        <v>0</v>
      </c>
      <c r="AG259" s="101">
        <v>0</v>
      </c>
      <c r="AH259" s="100">
        <v>0</v>
      </c>
      <c r="AI259" s="111" t="s">
        <v>18</v>
      </c>
      <c r="AJ259" s="111" t="s">
        <v>18</v>
      </c>
      <c r="AK259" s="111" t="s">
        <v>18</v>
      </c>
      <c r="AL259" s="111" t="s">
        <v>18</v>
      </c>
      <c r="AM259" s="101">
        <v>0</v>
      </c>
      <c r="AN259" s="100">
        <v>0</v>
      </c>
      <c r="AO259" s="101">
        <v>0</v>
      </c>
      <c r="AP259" s="100">
        <v>0</v>
      </c>
      <c r="AQ259" s="101">
        <v>0</v>
      </c>
      <c r="AR259" s="100">
        <v>0</v>
      </c>
      <c r="AS259" s="111" t="s">
        <v>18</v>
      </c>
      <c r="AT259" s="111" t="s">
        <v>18</v>
      </c>
      <c r="AU259" s="111" t="s">
        <v>18</v>
      </c>
      <c r="AV259" s="118" t="s">
        <v>18</v>
      </c>
    </row>
    <row r="260" spans="1:48" ht="13.5" thickBot="1">
      <c r="A260" s="498"/>
      <c r="B260" s="103" t="s">
        <v>5</v>
      </c>
      <c r="C260" s="104">
        <v>76</v>
      </c>
      <c r="D260" s="105">
        <v>0.3438914027149321</v>
      </c>
      <c r="E260" s="106">
        <v>145</v>
      </c>
      <c r="F260" s="105">
        <v>0.6561085972850678</v>
      </c>
      <c r="G260" s="106">
        <v>221</v>
      </c>
      <c r="H260" s="105">
        <v>1</v>
      </c>
      <c r="I260" s="106">
        <v>67</v>
      </c>
      <c r="J260" s="105">
        <v>0.8815789473684211</v>
      </c>
      <c r="K260" s="106">
        <v>9</v>
      </c>
      <c r="L260" s="105">
        <v>0.11842105263157895</v>
      </c>
      <c r="M260" s="106">
        <v>76</v>
      </c>
      <c r="N260" s="105">
        <v>1</v>
      </c>
      <c r="O260" s="130">
        <v>1</v>
      </c>
      <c r="P260" s="130">
        <v>4055.3483692307695</v>
      </c>
      <c r="Q260" s="130">
        <v>62017</v>
      </c>
      <c r="R260" s="130">
        <v>263597.64400000003</v>
      </c>
      <c r="S260" s="106">
        <v>63</v>
      </c>
      <c r="T260" s="105">
        <v>0.8289473684210527</v>
      </c>
      <c r="U260" s="106">
        <v>13</v>
      </c>
      <c r="V260" s="105">
        <v>0.17105263157894737</v>
      </c>
      <c r="W260" s="106">
        <v>76</v>
      </c>
      <c r="X260" s="105">
        <v>1</v>
      </c>
      <c r="Y260" s="130">
        <v>1</v>
      </c>
      <c r="Z260" s="130">
        <v>3329.6268852458998</v>
      </c>
      <c r="AA260" s="130">
        <v>69136</v>
      </c>
      <c r="AB260" s="130">
        <v>203107.23999999987</v>
      </c>
      <c r="AC260" s="106">
        <v>31</v>
      </c>
      <c r="AD260" s="105">
        <v>0.40789473684210525</v>
      </c>
      <c r="AE260" s="106">
        <v>45</v>
      </c>
      <c r="AF260" s="105">
        <v>0.5921052631578947</v>
      </c>
      <c r="AG260" s="106">
        <v>76</v>
      </c>
      <c r="AH260" s="105">
        <v>1</v>
      </c>
      <c r="AI260" s="130">
        <v>0.01</v>
      </c>
      <c r="AJ260" s="130">
        <v>147.1464516129032</v>
      </c>
      <c r="AK260" s="130">
        <v>2555</v>
      </c>
      <c r="AL260" s="130">
        <v>4561.539999999999</v>
      </c>
      <c r="AM260" s="106">
        <v>12</v>
      </c>
      <c r="AN260" s="105">
        <v>0.15789473684210525</v>
      </c>
      <c r="AO260" s="106">
        <v>64</v>
      </c>
      <c r="AP260" s="105">
        <v>0.8421052631578948</v>
      </c>
      <c r="AQ260" s="106">
        <v>76</v>
      </c>
      <c r="AR260" s="105">
        <v>1</v>
      </c>
      <c r="AS260" s="106">
        <v>1</v>
      </c>
      <c r="AT260" s="106">
        <v>2295.75</v>
      </c>
      <c r="AU260" s="106">
        <v>24994</v>
      </c>
      <c r="AV260" s="122">
        <v>27549</v>
      </c>
    </row>
    <row r="261" ht="13.5">
      <c r="A261" s="87" t="s">
        <v>194</v>
      </c>
    </row>
    <row r="262" ht="13.5">
      <c r="A262" s="87" t="s">
        <v>195</v>
      </c>
    </row>
    <row r="263" s="144" customFormat="1" ht="13.5">
      <c r="A263" s="143"/>
    </row>
    <row r="264" s="144" customFormat="1" ht="13.5">
      <c r="A264" s="143"/>
    </row>
    <row r="266" spans="1:12" ht="18" customHeight="1" thickBot="1">
      <c r="A266" s="505" t="s">
        <v>0</v>
      </c>
      <c r="B266" s="506"/>
      <c r="C266" s="506"/>
      <c r="D266" s="506"/>
      <c r="E266" s="506"/>
      <c r="F266" s="506"/>
      <c r="G266" s="506"/>
      <c r="H266" s="506"/>
      <c r="I266" s="506"/>
      <c r="J266" s="506"/>
      <c r="K266" s="506"/>
      <c r="L266" s="506"/>
    </row>
    <row r="267" spans="1:12" ht="27" customHeight="1" thickBot="1">
      <c r="A267" s="499" t="s">
        <v>1</v>
      </c>
      <c r="B267" s="500"/>
      <c r="C267" s="503" t="s">
        <v>230</v>
      </c>
      <c r="D267" s="492"/>
      <c r="E267" s="492"/>
      <c r="F267" s="492"/>
      <c r="G267" s="492"/>
      <c r="H267" s="493"/>
      <c r="I267" s="494" t="s">
        <v>231</v>
      </c>
      <c r="J267" s="492"/>
      <c r="K267" s="492"/>
      <c r="L267" s="495"/>
    </row>
    <row r="268" spans="1:12" ht="15.75" customHeight="1" thickBot="1">
      <c r="A268" s="497"/>
      <c r="B268" s="501"/>
      <c r="C268" s="504" t="s">
        <v>3</v>
      </c>
      <c r="D268" s="488"/>
      <c r="E268" s="487" t="s">
        <v>4</v>
      </c>
      <c r="F268" s="488"/>
      <c r="G268" s="487" t="s">
        <v>5</v>
      </c>
      <c r="H268" s="488"/>
      <c r="I268" s="489" t="s">
        <v>39</v>
      </c>
      <c r="J268" s="489" t="s">
        <v>40</v>
      </c>
      <c r="K268" s="489" t="s">
        <v>41</v>
      </c>
      <c r="L268" s="485" t="s">
        <v>16</v>
      </c>
    </row>
    <row r="269" spans="1:12" ht="15.75" customHeight="1" thickBot="1">
      <c r="A269" s="498"/>
      <c r="B269" s="502"/>
      <c r="C269" s="90" t="s">
        <v>6</v>
      </c>
      <c r="D269" s="91"/>
      <c r="E269" s="91" t="s">
        <v>6</v>
      </c>
      <c r="F269" s="91"/>
      <c r="G269" s="91" t="s">
        <v>6</v>
      </c>
      <c r="H269" s="91"/>
      <c r="I269" s="490"/>
      <c r="J269" s="490"/>
      <c r="K269" s="490"/>
      <c r="L269" s="486"/>
    </row>
    <row r="270" spans="1:12" ht="15.75" customHeight="1" thickBot="1">
      <c r="A270" s="496" t="s">
        <v>8</v>
      </c>
      <c r="B270" s="93" t="s">
        <v>9</v>
      </c>
      <c r="C270" s="94">
        <v>29</v>
      </c>
      <c r="D270" s="95"/>
      <c r="E270" s="96">
        <v>63</v>
      </c>
      <c r="F270" s="95"/>
      <c r="G270" s="96">
        <v>92</v>
      </c>
      <c r="H270" s="95"/>
      <c r="I270" s="123">
        <v>1.5</v>
      </c>
      <c r="J270" s="123">
        <v>8258.938275862067</v>
      </c>
      <c r="K270" s="123">
        <v>169302</v>
      </c>
      <c r="L270" s="116">
        <v>239509.20999999993</v>
      </c>
    </row>
    <row r="271" spans="1:12" ht="15.75" customHeight="1">
      <c r="A271" s="497"/>
      <c r="B271" s="98" t="s">
        <v>10</v>
      </c>
      <c r="C271" s="99">
        <v>7</v>
      </c>
      <c r="D271" s="100"/>
      <c r="E271" s="101">
        <v>78</v>
      </c>
      <c r="F271" s="100"/>
      <c r="G271" s="101">
        <v>85</v>
      </c>
      <c r="H271" s="100"/>
      <c r="I271" s="124">
        <v>4</v>
      </c>
      <c r="J271" s="124">
        <v>10637.337142857143</v>
      </c>
      <c r="K271" s="124">
        <v>44749</v>
      </c>
      <c r="L271" s="117">
        <v>74461.36</v>
      </c>
    </row>
    <row r="272" spans="1:12" ht="15.75" customHeight="1">
      <c r="A272" s="497"/>
      <c r="B272" s="98" t="s">
        <v>11</v>
      </c>
      <c r="C272" s="99">
        <v>16</v>
      </c>
      <c r="D272" s="100"/>
      <c r="E272" s="101">
        <v>25</v>
      </c>
      <c r="F272" s="100"/>
      <c r="G272" s="101">
        <v>41</v>
      </c>
      <c r="H272" s="100"/>
      <c r="I272" s="124">
        <v>50</v>
      </c>
      <c r="J272" s="124">
        <v>1285.48625</v>
      </c>
      <c r="K272" s="124">
        <v>8060</v>
      </c>
      <c r="L272" s="117">
        <v>20567.78</v>
      </c>
    </row>
    <row r="273" spans="1:12" ht="15.75" customHeight="1">
      <c r="A273" s="497"/>
      <c r="B273" s="98" t="s">
        <v>12</v>
      </c>
      <c r="C273" s="99">
        <v>3</v>
      </c>
      <c r="D273" s="100"/>
      <c r="E273" s="101">
        <v>0</v>
      </c>
      <c r="F273" s="100"/>
      <c r="G273" s="101">
        <v>3</v>
      </c>
      <c r="H273" s="100"/>
      <c r="I273" s="124">
        <v>45.3</v>
      </c>
      <c r="J273" s="124">
        <v>879.4333333333333</v>
      </c>
      <c r="K273" s="124">
        <v>1370</v>
      </c>
      <c r="L273" s="117">
        <v>2638.2999999999997</v>
      </c>
    </row>
    <row r="274" spans="1:12" ht="15.75" customHeight="1">
      <c r="A274" s="497"/>
      <c r="B274" s="98" t="s">
        <v>13</v>
      </c>
      <c r="C274" s="99">
        <v>0</v>
      </c>
      <c r="D274" s="100"/>
      <c r="E274" s="101">
        <v>0</v>
      </c>
      <c r="F274" s="100"/>
      <c r="G274" s="101">
        <v>0</v>
      </c>
      <c r="H274" s="100"/>
      <c r="I274" s="111" t="s">
        <v>18</v>
      </c>
      <c r="J274" s="111" t="s">
        <v>18</v>
      </c>
      <c r="K274" s="111" t="s">
        <v>18</v>
      </c>
      <c r="L274" s="118" t="s">
        <v>18</v>
      </c>
    </row>
    <row r="275" spans="1:12" ht="15.75" customHeight="1" thickBot="1">
      <c r="A275" s="498"/>
      <c r="B275" s="103" t="s">
        <v>5</v>
      </c>
      <c r="C275" s="104">
        <v>55</v>
      </c>
      <c r="D275" s="105"/>
      <c r="E275" s="106">
        <v>166</v>
      </c>
      <c r="F275" s="105"/>
      <c r="G275" s="106">
        <v>221</v>
      </c>
      <c r="H275" s="105"/>
      <c r="I275" s="125">
        <v>1.5</v>
      </c>
      <c r="J275" s="125">
        <v>6130.4845454545475</v>
      </c>
      <c r="K275" s="125">
        <v>169302</v>
      </c>
      <c r="L275" s="119">
        <v>337176.65000000014</v>
      </c>
    </row>
    <row r="276" ht="13.5">
      <c r="A276" s="87" t="s">
        <v>194</v>
      </c>
    </row>
    <row r="277" ht="13.5">
      <c r="A277" s="87" t="s">
        <v>195</v>
      </c>
    </row>
    <row r="279" spans="1:12" ht="18" customHeight="1" thickBot="1">
      <c r="A279" s="505" t="s">
        <v>0</v>
      </c>
      <c r="B279" s="506"/>
      <c r="C279" s="506"/>
      <c r="D279" s="506"/>
      <c r="E279" s="506"/>
      <c r="F279" s="506"/>
      <c r="G279" s="506"/>
      <c r="H279" s="506"/>
      <c r="I279" s="506"/>
      <c r="J279" s="506"/>
      <c r="K279" s="506"/>
      <c r="L279" s="506"/>
    </row>
    <row r="280" spans="1:12" ht="27" customHeight="1" thickBot="1">
      <c r="A280" s="499" t="s">
        <v>1</v>
      </c>
      <c r="B280" s="500"/>
      <c r="C280" s="503" t="s">
        <v>232</v>
      </c>
      <c r="D280" s="492"/>
      <c r="E280" s="492"/>
      <c r="F280" s="492"/>
      <c r="G280" s="492"/>
      <c r="H280" s="493"/>
      <c r="I280" s="494" t="s">
        <v>233</v>
      </c>
      <c r="J280" s="492"/>
      <c r="K280" s="492"/>
      <c r="L280" s="495"/>
    </row>
    <row r="281" spans="1:12" ht="15.75" customHeight="1" thickBot="1">
      <c r="A281" s="497"/>
      <c r="B281" s="501"/>
      <c r="C281" s="504" t="s">
        <v>3</v>
      </c>
      <c r="D281" s="488"/>
      <c r="E281" s="487" t="s">
        <v>4</v>
      </c>
      <c r="F281" s="488"/>
      <c r="G281" s="487" t="s">
        <v>5</v>
      </c>
      <c r="H281" s="488"/>
      <c r="I281" s="489" t="s">
        <v>39</v>
      </c>
      <c r="J281" s="489" t="s">
        <v>40</v>
      </c>
      <c r="K281" s="489" t="s">
        <v>41</v>
      </c>
      <c r="L281" s="485" t="s">
        <v>16</v>
      </c>
    </row>
    <row r="282" spans="1:12" ht="15.75" customHeight="1" thickBot="1">
      <c r="A282" s="498"/>
      <c r="B282" s="502"/>
      <c r="C282" s="90" t="s">
        <v>6</v>
      </c>
      <c r="D282" s="91"/>
      <c r="E282" s="91" t="s">
        <v>6</v>
      </c>
      <c r="F282" s="91"/>
      <c r="G282" s="91" t="s">
        <v>6</v>
      </c>
      <c r="H282" s="91"/>
      <c r="I282" s="490"/>
      <c r="J282" s="490"/>
      <c r="K282" s="490"/>
      <c r="L282" s="486"/>
    </row>
    <row r="283" spans="1:12" ht="15.75" customHeight="1" thickBot="1">
      <c r="A283" s="496" t="s">
        <v>8</v>
      </c>
      <c r="B283" s="93" t="s">
        <v>9</v>
      </c>
      <c r="C283" s="94">
        <v>33</v>
      </c>
      <c r="D283" s="95"/>
      <c r="E283" s="96">
        <v>0</v>
      </c>
      <c r="F283" s="95"/>
      <c r="G283" s="96">
        <v>33</v>
      </c>
      <c r="H283" s="95"/>
      <c r="I283" s="126">
        <v>12</v>
      </c>
      <c r="J283" s="126">
        <v>1180.9273939393936</v>
      </c>
      <c r="K283" s="126">
        <v>14268</v>
      </c>
      <c r="L283" s="133">
        <v>38970.60399999999</v>
      </c>
    </row>
    <row r="284" spans="1:12" ht="15.75" customHeight="1">
      <c r="A284" s="497"/>
      <c r="B284" s="98" t="s">
        <v>10</v>
      </c>
      <c r="C284" s="99">
        <v>7</v>
      </c>
      <c r="D284" s="100"/>
      <c r="E284" s="101">
        <v>0</v>
      </c>
      <c r="F284" s="100"/>
      <c r="G284" s="101">
        <v>7</v>
      </c>
      <c r="H284" s="100"/>
      <c r="I284" s="128">
        <v>40</v>
      </c>
      <c r="J284" s="128">
        <v>2553.822857142857</v>
      </c>
      <c r="K284" s="128">
        <v>6480</v>
      </c>
      <c r="L284" s="135">
        <v>17876.760000000002</v>
      </c>
    </row>
    <row r="285" spans="1:12" ht="15.75" customHeight="1">
      <c r="A285" s="497"/>
      <c r="B285" s="98" t="s">
        <v>11</v>
      </c>
      <c r="C285" s="99">
        <v>18</v>
      </c>
      <c r="D285" s="100"/>
      <c r="E285" s="101">
        <v>0</v>
      </c>
      <c r="F285" s="100"/>
      <c r="G285" s="101">
        <v>18</v>
      </c>
      <c r="H285" s="100"/>
      <c r="I285" s="128">
        <v>3</v>
      </c>
      <c r="J285" s="128">
        <v>317.7444444444444</v>
      </c>
      <c r="K285" s="128">
        <v>2628</v>
      </c>
      <c r="L285" s="135">
        <v>5719.4</v>
      </c>
    </row>
    <row r="286" spans="1:12" ht="15.75" customHeight="1">
      <c r="A286" s="497"/>
      <c r="B286" s="98" t="s">
        <v>12</v>
      </c>
      <c r="C286" s="99">
        <v>3</v>
      </c>
      <c r="D286" s="100"/>
      <c r="E286" s="101">
        <v>0</v>
      </c>
      <c r="F286" s="100"/>
      <c r="G286" s="101">
        <v>3</v>
      </c>
      <c r="H286" s="100"/>
      <c r="I286" s="128">
        <v>41.2</v>
      </c>
      <c r="J286" s="128">
        <v>413.06666666666666</v>
      </c>
      <c r="K286" s="128">
        <v>828</v>
      </c>
      <c r="L286" s="135">
        <v>1239.2</v>
      </c>
    </row>
    <row r="287" spans="1:12" ht="15.75" customHeight="1">
      <c r="A287" s="497"/>
      <c r="B287" s="98" t="s">
        <v>13</v>
      </c>
      <c r="C287" s="99">
        <v>0</v>
      </c>
      <c r="D287" s="100"/>
      <c r="E287" s="101">
        <v>0</v>
      </c>
      <c r="F287" s="100"/>
      <c r="G287" s="101">
        <v>0</v>
      </c>
      <c r="H287" s="100"/>
      <c r="I287" s="111" t="s">
        <v>18</v>
      </c>
      <c r="J287" s="111" t="s">
        <v>18</v>
      </c>
      <c r="K287" s="111" t="s">
        <v>18</v>
      </c>
      <c r="L287" s="118" t="s">
        <v>18</v>
      </c>
    </row>
    <row r="288" spans="1:12" ht="15.75" customHeight="1" thickBot="1">
      <c r="A288" s="498"/>
      <c r="B288" s="103" t="s">
        <v>5</v>
      </c>
      <c r="C288" s="104">
        <v>61</v>
      </c>
      <c r="D288" s="105"/>
      <c r="E288" s="106">
        <v>0</v>
      </c>
      <c r="F288" s="105"/>
      <c r="G288" s="106">
        <v>61</v>
      </c>
      <c r="H288" s="105"/>
      <c r="I288" s="130">
        <v>3</v>
      </c>
      <c r="J288" s="130">
        <v>1045.9994098360655</v>
      </c>
      <c r="K288" s="130">
        <v>14268</v>
      </c>
      <c r="L288" s="137">
        <v>63805.964</v>
      </c>
    </row>
    <row r="289" ht="13.5">
      <c r="A289" s="87" t="s">
        <v>194</v>
      </c>
    </row>
    <row r="290" ht="13.5">
      <c r="A290" s="87" t="s">
        <v>195</v>
      </c>
    </row>
    <row r="292" spans="1:12" ht="18" customHeight="1" thickBot="1">
      <c r="A292" s="505" t="s">
        <v>0</v>
      </c>
      <c r="B292" s="506"/>
      <c r="C292" s="506"/>
      <c r="D292" s="506"/>
      <c r="E292" s="506"/>
      <c r="F292" s="506"/>
      <c r="G292" s="506"/>
      <c r="H292" s="506"/>
      <c r="I292" s="506"/>
      <c r="J292" s="506"/>
      <c r="K292" s="506"/>
      <c r="L292" s="506"/>
    </row>
    <row r="293" spans="1:12" ht="27" customHeight="1" thickBot="1">
      <c r="A293" s="499" t="s">
        <v>1</v>
      </c>
      <c r="B293" s="500"/>
      <c r="C293" s="503" t="s">
        <v>234</v>
      </c>
      <c r="D293" s="492"/>
      <c r="E293" s="492"/>
      <c r="F293" s="492"/>
      <c r="G293" s="492"/>
      <c r="H293" s="493"/>
      <c r="I293" s="511" t="s">
        <v>235</v>
      </c>
      <c r="J293" s="492"/>
      <c r="K293" s="492"/>
      <c r="L293" s="495"/>
    </row>
    <row r="294" spans="1:12" ht="15.75" customHeight="1" thickBot="1">
      <c r="A294" s="497"/>
      <c r="B294" s="501"/>
      <c r="C294" s="504" t="s">
        <v>3</v>
      </c>
      <c r="D294" s="488"/>
      <c r="E294" s="487" t="s">
        <v>4</v>
      </c>
      <c r="F294" s="488"/>
      <c r="G294" s="487" t="s">
        <v>5</v>
      </c>
      <c r="H294" s="488"/>
      <c r="I294" s="489" t="s">
        <v>39</v>
      </c>
      <c r="J294" s="489" t="s">
        <v>40</v>
      </c>
      <c r="K294" s="489" t="s">
        <v>41</v>
      </c>
      <c r="L294" s="485" t="s">
        <v>16</v>
      </c>
    </row>
    <row r="295" spans="1:12" ht="15.75" customHeight="1" thickBot="1">
      <c r="A295" s="498"/>
      <c r="B295" s="502"/>
      <c r="C295" s="90" t="s">
        <v>6</v>
      </c>
      <c r="D295" s="91" t="s">
        <v>7</v>
      </c>
      <c r="E295" s="91" t="s">
        <v>6</v>
      </c>
      <c r="F295" s="91" t="s">
        <v>7</v>
      </c>
      <c r="G295" s="91" t="s">
        <v>6</v>
      </c>
      <c r="H295" s="91" t="s">
        <v>7</v>
      </c>
      <c r="I295" s="490"/>
      <c r="J295" s="490"/>
      <c r="K295" s="490"/>
      <c r="L295" s="486"/>
    </row>
    <row r="296" spans="1:12" ht="15.75" customHeight="1" thickBot="1">
      <c r="A296" s="496" t="s">
        <v>8</v>
      </c>
      <c r="B296" s="93" t="s">
        <v>9</v>
      </c>
      <c r="C296" s="94">
        <v>80</v>
      </c>
      <c r="D296" s="95">
        <v>1</v>
      </c>
      <c r="E296" s="96">
        <v>0</v>
      </c>
      <c r="F296" s="95">
        <v>0</v>
      </c>
      <c r="G296" s="96">
        <v>80</v>
      </c>
      <c r="H296" s="95">
        <v>1</v>
      </c>
      <c r="I296" s="126">
        <v>40.8</v>
      </c>
      <c r="J296" s="126">
        <v>11714.841499999999</v>
      </c>
      <c r="K296" s="126">
        <v>169302</v>
      </c>
      <c r="L296" s="133">
        <v>937187.3199999998</v>
      </c>
    </row>
    <row r="297" spans="1:12" ht="15.75" customHeight="1">
      <c r="A297" s="497"/>
      <c r="B297" s="98" t="s">
        <v>10</v>
      </c>
      <c r="C297" s="99">
        <v>24</v>
      </c>
      <c r="D297" s="100">
        <v>1</v>
      </c>
      <c r="E297" s="101">
        <v>0</v>
      </c>
      <c r="F297" s="100">
        <v>0</v>
      </c>
      <c r="G297" s="101">
        <v>24</v>
      </c>
      <c r="H297" s="100">
        <v>1</v>
      </c>
      <c r="I297" s="128">
        <v>782</v>
      </c>
      <c r="J297" s="128">
        <v>18006.33833333333</v>
      </c>
      <c r="K297" s="128">
        <v>106945</v>
      </c>
      <c r="L297" s="135">
        <v>432152.1199999999</v>
      </c>
    </row>
    <row r="298" spans="1:12" ht="15.75" customHeight="1">
      <c r="A298" s="497"/>
      <c r="B298" s="98" t="s">
        <v>11</v>
      </c>
      <c r="C298" s="99">
        <v>30</v>
      </c>
      <c r="D298" s="100">
        <v>1</v>
      </c>
      <c r="E298" s="101">
        <v>0</v>
      </c>
      <c r="F298" s="100">
        <v>0</v>
      </c>
      <c r="G298" s="101">
        <v>30</v>
      </c>
      <c r="H298" s="100">
        <v>1</v>
      </c>
      <c r="I298" s="128">
        <v>94.7</v>
      </c>
      <c r="J298" s="128">
        <v>3282.0109999999995</v>
      </c>
      <c r="K298" s="128">
        <v>23360</v>
      </c>
      <c r="L298" s="135">
        <v>98460.32999999999</v>
      </c>
    </row>
    <row r="299" spans="1:12" ht="15.75" customHeight="1">
      <c r="A299" s="497"/>
      <c r="B299" s="98" t="s">
        <v>12</v>
      </c>
      <c r="C299" s="99">
        <v>3</v>
      </c>
      <c r="D299" s="100">
        <v>1</v>
      </c>
      <c r="E299" s="101">
        <v>0</v>
      </c>
      <c r="F299" s="100">
        <v>0</v>
      </c>
      <c r="G299" s="101">
        <v>3</v>
      </c>
      <c r="H299" s="100">
        <v>1</v>
      </c>
      <c r="I299" s="128">
        <v>86.5</v>
      </c>
      <c r="J299" s="128">
        <v>1824.1666666666667</v>
      </c>
      <c r="K299" s="128">
        <v>4163</v>
      </c>
      <c r="L299" s="135">
        <v>5472.5</v>
      </c>
    </row>
    <row r="300" spans="1:12" ht="15.75" customHeight="1">
      <c r="A300" s="497"/>
      <c r="B300" s="98" t="s">
        <v>13</v>
      </c>
      <c r="C300" s="99">
        <v>0</v>
      </c>
      <c r="D300" s="100">
        <v>0</v>
      </c>
      <c r="E300" s="101">
        <v>0</v>
      </c>
      <c r="F300" s="100">
        <v>0</v>
      </c>
      <c r="G300" s="101">
        <v>0</v>
      </c>
      <c r="H300" s="100">
        <v>0</v>
      </c>
      <c r="I300" s="111" t="s">
        <v>18</v>
      </c>
      <c r="J300" s="111" t="s">
        <v>18</v>
      </c>
      <c r="K300" s="111" t="s">
        <v>18</v>
      </c>
      <c r="L300" s="118" t="s">
        <v>18</v>
      </c>
    </row>
    <row r="301" spans="1:12" ht="15.75" customHeight="1" thickBot="1">
      <c r="A301" s="498"/>
      <c r="B301" s="103" t="s">
        <v>5</v>
      </c>
      <c r="C301" s="104">
        <v>137</v>
      </c>
      <c r="D301" s="105">
        <v>1</v>
      </c>
      <c r="E301" s="106">
        <v>0</v>
      </c>
      <c r="F301" s="105">
        <v>0</v>
      </c>
      <c r="G301" s="106">
        <v>137</v>
      </c>
      <c r="H301" s="105">
        <v>1</v>
      </c>
      <c r="I301" s="130">
        <v>40.8</v>
      </c>
      <c r="J301" s="130">
        <v>10753.812189781023</v>
      </c>
      <c r="K301" s="130">
        <v>169302</v>
      </c>
      <c r="L301" s="137">
        <v>1473272.2700000003</v>
      </c>
    </row>
    <row r="302" ht="13.5">
      <c r="A302" s="87" t="s">
        <v>194</v>
      </c>
    </row>
    <row r="303" ht="13.5">
      <c r="A303" s="87" t="s">
        <v>195</v>
      </c>
    </row>
    <row r="305" spans="1:12" ht="18" customHeight="1" thickBot="1">
      <c r="A305" s="505" t="s">
        <v>0</v>
      </c>
      <c r="B305" s="506"/>
      <c r="C305" s="506"/>
      <c r="D305" s="506"/>
      <c r="E305" s="506"/>
      <c r="F305" s="506"/>
      <c r="G305" s="506"/>
      <c r="H305" s="506"/>
      <c r="I305" s="506"/>
      <c r="J305" s="506"/>
      <c r="K305" s="506"/>
      <c r="L305" s="506"/>
    </row>
    <row r="306" spans="1:12" ht="27" customHeight="1" thickBot="1">
      <c r="A306" s="499" t="s">
        <v>1</v>
      </c>
      <c r="B306" s="500"/>
      <c r="C306" s="503" t="s">
        <v>236</v>
      </c>
      <c r="D306" s="492"/>
      <c r="E306" s="492"/>
      <c r="F306" s="492"/>
      <c r="G306" s="492"/>
      <c r="H306" s="493"/>
      <c r="I306" s="494" t="s">
        <v>237</v>
      </c>
      <c r="J306" s="492"/>
      <c r="K306" s="492"/>
      <c r="L306" s="495"/>
    </row>
    <row r="307" spans="1:12" ht="15.75" customHeight="1" thickBot="1">
      <c r="A307" s="497"/>
      <c r="B307" s="501"/>
      <c r="C307" s="504" t="s">
        <v>3</v>
      </c>
      <c r="D307" s="488"/>
      <c r="E307" s="487" t="s">
        <v>4</v>
      </c>
      <c r="F307" s="488"/>
      <c r="G307" s="487" t="s">
        <v>5</v>
      </c>
      <c r="H307" s="488"/>
      <c r="I307" s="489" t="s">
        <v>39</v>
      </c>
      <c r="J307" s="489" t="s">
        <v>40</v>
      </c>
      <c r="K307" s="489" t="s">
        <v>41</v>
      </c>
      <c r="L307" s="485" t="s">
        <v>16</v>
      </c>
    </row>
    <row r="308" spans="1:12" ht="15.75" customHeight="1" thickBot="1">
      <c r="A308" s="498"/>
      <c r="B308" s="502"/>
      <c r="C308" s="90" t="s">
        <v>6</v>
      </c>
      <c r="D308" s="91" t="s">
        <v>7</v>
      </c>
      <c r="E308" s="91" t="s">
        <v>6</v>
      </c>
      <c r="F308" s="91" t="s">
        <v>7</v>
      </c>
      <c r="G308" s="91" t="s">
        <v>6</v>
      </c>
      <c r="H308" s="91" t="s">
        <v>7</v>
      </c>
      <c r="I308" s="490"/>
      <c r="J308" s="490"/>
      <c r="K308" s="490"/>
      <c r="L308" s="486"/>
    </row>
    <row r="309" spans="1:12" ht="15.75" customHeight="1" thickBot="1">
      <c r="A309" s="496" t="s">
        <v>8</v>
      </c>
      <c r="B309" s="93" t="s">
        <v>9</v>
      </c>
      <c r="C309" s="94">
        <v>45</v>
      </c>
      <c r="D309" s="95">
        <v>0.48913043478260865</v>
      </c>
      <c r="E309" s="96">
        <v>47</v>
      </c>
      <c r="F309" s="95">
        <v>0.5108695652173914</v>
      </c>
      <c r="G309" s="96">
        <v>92</v>
      </c>
      <c r="H309" s="95">
        <v>1</v>
      </c>
      <c r="I309" s="96">
        <v>8</v>
      </c>
      <c r="J309" s="96">
        <v>87.42222222222223</v>
      </c>
      <c r="K309" s="96">
        <v>100</v>
      </c>
      <c r="L309" s="120">
        <v>3934.0000000000005</v>
      </c>
    </row>
    <row r="310" spans="1:12" ht="15.75" customHeight="1">
      <c r="A310" s="497"/>
      <c r="B310" s="98" t="s">
        <v>10</v>
      </c>
      <c r="C310" s="99">
        <v>14</v>
      </c>
      <c r="D310" s="100">
        <v>0.16470588235294115</v>
      </c>
      <c r="E310" s="101">
        <v>71</v>
      </c>
      <c r="F310" s="100">
        <v>0.8352941176470589</v>
      </c>
      <c r="G310" s="101">
        <v>85</v>
      </c>
      <c r="H310" s="100">
        <v>1</v>
      </c>
      <c r="I310" s="101">
        <v>30</v>
      </c>
      <c r="J310" s="101">
        <v>89.28571428571429</v>
      </c>
      <c r="K310" s="101">
        <v>100</v>
      </c>
      <c r="L310" s="121">
        <v>1250</v>
      </c>
    </row>
    <row r="311" spans="1:12" ht="15.75" customHeight="1">
      <c r="A311" s="497"/>
      <c r="B311" s="98" t="s">
        <v>11</v>
      </c>
      <c r="C311" s="99">
        <v>19</v>
      </c>
      <c r="D311" s="100">
        <v>0.4634146341463415</v>
      </c>
      <c r="E311" s="101">
        <v>22</v>
      </c>
      <c r="F311" s="100">
        <v>0.5365853658536586</v>
      </c>
      <c r="G311" s="101">
        <v>41</v>
      </c>
      <c r="H311" s="100">
        <v>1</v>
      </c>
      <c r="I311" s="101">
        <v>20</v>
      </c>
      <c r="J311" s="101">
        <v>86.1578947368421</v>
      </c>
      <c r="K311" s="101">
        <v>100</v>
      </c>
      <c r="L311" s="121">
        <v>1636.9999999999998</v>
      </c>
    </row>
    <row r="312" spans="1:12" ht="15.75" customHeight="1">
      <c r="A312" s="497"/>
      <c r="B312" s="98" t="s">
        <v>12</v>
      </c>
      <c r="C312" s="99">
        <v>2</v>
      </c>
      <c r="D312" s="100">
        <v>0.6666666666666667</v>
      </c>
      <c r="E312" s="101">
        <v>1</v>
      </c>
      <c r="F312" s="100">
        <v>0.33333333333333337</v>
      </c>
      <c r="G312" s="101">
        <v>3</v>
      </c>
      <c r="H312" s="100">
        <v>1</v>
      </c>
      <c r="I312" s="101">
        <v>100</v>
      </c>
      <c r="J312" s="101">
        <v>100</v>
      </c>
      <c r="K312" s="101">
        <v>100</v>
      </c>
      <c r="L312" s="121">
        <v>200</v>
      </c>
    </row>
    <row r="313" spans="1:12" ht="15.75" customHeight="1">
      <c r="A313" s="497"/>
      <c r="B313" s="98" t="s">
        <v>13</v>
      </c>
      <c r="C313" s="99">
        <v>0</v>
      </c>
      <c r="D313" s="100">
        <v>0</v>
      </c>
      <c r="E313" s="101">
        <v>0</v>
      </c>
      <c r="F313" s="100">
        <v>0</v>
      </c>
      <c r="G313" s="101">
        <v>0</v>
      </c>
      <c r="H313" s="100">
        <v>0</v>
      </c>
      <c r="I313" s="111" t="s">
        <v>18</v>
      </c>
      <c r="J313" s="111" t="s">
        <v>18</v>
      </c>
      <c r="K313" s="111" t="s">
        <v>18</v>
      </c>
      <c r="L313" s="118" t="s">
        <v>18</v>
      </c>
    </row>
    <row r="314" spans="1:12" ht="15.75" customHeight="1" thickBot="1">
      <c r="A314" s="498"/>
      <c r="B314" s="103" t="s">
        <v>5</v>
      </c>
      <c r="C314" s="104">
        <v>80</v>
      </c>
      <c r="D314" s="105">
        <v>0.36199095022624433</v>
      </c>
      <c r="E314" s="106">
        <v>141</v>
      </c>
      <c r="F314" s="105">
        <v>0.6380090497737556</v>
      </c>
      <c r="G314" s="106">
        <v>221</v>
      </c>
      <c r="H314" s="105">
        <v>1</v>
      </c>
      <c r="I314" s="106">
        <v>8</v>
      </c>
      <c r="J314" s="106">
        <v>87.76249999999999</v>
      </c>
      <c r="K314" s="106">
        <v>100</v>
      </c>
      <c r="L314" s="122">
        <v>7020.999999999999</v>
      </c>
    </row>
    <row r="315" ht="13.5">
      <c r="A315" s="87" t="s">
        <v>194</v>
      </c>
    </row>
    <row r="316" ht="13.5">
      <c r="A316" s="87" t="s">
        <v>195</v>
      </c>
    </row>
    <row r="318" spans="1:8" ht="18" customHeight="1" thickBot="1">
      <c r="A318" s="505" t="s">
        <v>0</v>
      </c>
      <c r="B318" s="506"/>
      <c r="C318" s="506"/>
      <c r="D318" s="506"/>
      <c r="E318" s="506"/>
      <c r="F318" s="506"/>
      <c r="G318" s="506"/>
      <c r="H318" s="506"/>
    </row>
    <row r="319" spans="1:8" ht="27" customHeight="1" thickBot="1">
      <c r="A319" s="499" t="s">
        <v>1</v>
      </c>
      <c r="B319" s="500"/>
      <c r="C319" s="507" t="s">
        <v>238</v>
      </c>
      <c r="D319" s="492"/>
      <c r="E319" s="492"/>
      <c r="F319" s="492"/>
      <c r="G319" s="492"/>
      <c r="H319" s="495"/>
    </row>
    <row r="320" spans="1:8" ht="15.75" customHeight="1">
      <c r="A320" s="497"/>
      <c r="B320" s="501"/>
      <c r="C320" s="504" t="s">
        <v>3</v>
      </c>
      <c r="D320" s="488"/>
      <c r="E320" s="487" t="s">
        <v>4</v>
      </c>
      <c r="F320" s="488"/>
      <c r="G320" s="509" t="s">
        <v>5</v>
      </c>
      <c r="H320" s="510"/>
    </row>
    <row r="321" spans="1:8" ht="15.75" customHeight="1" thickBot="1">
      <c r="A321" s="498"/>
      <c r="B321" s="502"/>
      <c r="C321" s="90" t="s">
        <v>6</v>
      </c>
      <c r="D321" s="91" t="s">
        <v>7</v>
      </c>
      <c r="E321" s="91" t="s">
        <v>6</v>
      </c>
      <c r="F321" s="91" t="s">
        <v>7</v>
      </c>
      <c r="G321" s="91" t="s">
        <v>6</v>
      </c>
      <c r="H321" s="92" t="s">
        <v>7</v>
      </c>
    </row>
    <row r="322" spans="1:8" ht="15.75" customHeight="1" thickBot="1">
      <c r="A322" s="496" t="s">
        <v>8</v>
      </c>
      <c r="B322" s="93" t="s">
        <v>9</v>
      </c>
      <c r="C322" s="94">
        <v>33</v>
      </c>
      <c r="D322" s="95">
        <v>0.452054794520548</v>
      </c>
      <c r="E322" s="96">
        <v>40</v>
      </c>
      <c r="F322" s="95">
        <v>0.547945205479452</v>
      </c>
      <c r="G322" s="96">
        <v>73</v>
      </c>
      <c r="H322" s="97">
        <v>1</v>
      </c>
    </row>
    <row r="323" spans="1:8" ht="15.75" customHeight="1">
      <c r="A323" s="497"/>
      <c r="B323" s="98" t="s">
        <v>10</v>
      </c>
      <c r="C323" s="99">
        <v>11</v>
      </c>
      <c r="D323" s="100">
        <v>0.2</v>
      </c>
      <c r="E323" s="101">
        <v>44</v>
      </c>
      <c r="F323" s="100">
        <v>0.8</v>
      </c>
      <c r="G323" s="101">
        <v>55</v>
      </c>
      <c r="H323" s="102">
        <v>1</v>
      </c>
    </row>
    <row r="324" spans="1:8" ht="15.75" customHeight="1">
      <c r="A324" s="497"/>
      <c r="B324" s="98" t="s">
        <v>11</v>
      </c>
      <c r="C324" s="99">
        <v>21</v>
      </c>
      <c r="D324" s="100">
        <v>0.7777777777777777</v>
      </c>
      <c r="E324" s="101">
        <v>6</v>
      </c>
      <c r="F324" s="100">
        <v>0.2222222222222222</v>
      </c>
      <c r="G324" s="101">
        <v>27</v>
      </c>
      <c r="H324" s="102">
        <v>1</v>
      </c>
    </row>
    <row r="325" spans="1:8" ht="15.75" customHeight="1">
      <c r="A325" s="497"/>
      <c r="B325" s="98" t="s">
        <v>12</v>
      </c>
      <c r="C325" s="99">
        <v>0</v>
      </c>
      <c r="D325" s="100">
        <v>0</v>
      </c>
      <c r="E325" s="101">
        <v>1</v>
      </c>
      <c r="F325" s="100">
        <v>1</v>
      </c>
      <c r="G325" s="101">
        <v>1</v>
      </c>
      <c r="H325" s="102">
        <v>1</v>
      </c>
    </row>
    <row r="326" spans="1:8" ht="15.75" customHeight="1">
      <c r="A326" s="497"/>
      <c r="B326" s="98" t="s">
        <v>13</v>
      </c>
      <c r="C326" s="99">
        <v>0</v>
      </c>
      <c r="D326" s="100">
        <v>0</v>
      </c>
      <c r="E326" s="101">
        <v>0</v>
      </c>
      <c r="F326" s="100">
        <v>0</v>
      </c>
      <c r="G326" s="101">
        <v>0</v>
      </c>
      <c r="H326" s="102">
        <v>0</v>
      </c>
    </row>
    <row r="327" spans="1:8" ht="15.75" customHeight="1" thickBot="1">
      <c r="A327" s="498"/>
      <c r="B327" s="103" t="s">
        <v>5</v>
      </c>
      <c r="C327" s="104">
        <v>65</v>
      </c>
      <c r="D327" s="105">
        <v>0.41666666666666663</v>
      </c>
      <c r="E327" s="106">
        <v>91</v>
      </c>
      <c r="F327" s="105">
        <v>0.5833333333333334</v>
      </c>
      <c r="G327" s="106">
        <v>156</v>
      </c>
      <c r="H327" s="107">
        <v>1</v>
      </c>
    </row>
    <row r="328" ht="13.5">
      <c r="A328" s="87" t="s">
        <v>194</v>
      </c>
    </row>
    <row r="329" ht="13.5">
      <c r="A329" s="87" t="s">
        <v>195</v>
      </c>
    </row>
    <row r="331" spans="1:12" ht="18" customHeight="1" thickBot="1">
      <c r="A331" s="505" t="s">
        <v>0</v>
      </c>
      <c r="B331" s="506"/>
      <c r="C331" s="506"/>
      <c r="D331" s="506"/>
      <c r="E331" s="506"/>
      <c r="F331" s="506"/>
      <c r="G331" s="506"/>
      <c r="H331" s="506"/>
      <c r="I331" s="506"/>
      <c r="J331" s="506"/>
      <c r="K331" s="506"/>
      <c r="L331" s="506"/>
    </row>
    <row r="332" spans="1:12" ht="36" customHeight="1" thickBot="1">
      <c r="A332" s="499" t="s">
        <v>1</v>
      </c>
      <c r="B332" s="500"/>
      <c r="C332" s="503" t="s">
        <v>239</v>
      </c>
      <c r="D332" s="492"/>
      <c r="E332" s="492"/>
      <c r="F332" s="492"/>
      <c r="G332" s="492"/>
      <c r="H332" s="493"/>
      <c r="I332" s="511" t="s">
        <v>240</v>
      </c>
      <c r="J332" s="492"/>
      <c r="K332" s="492"/>
      <c r="L332" s="495"/>
    </row>
    <row r="333" spans="1:12" ht="15.75" customHeight="1" thickBot="1">
      <c r="A333" s="497"/>
      <c r="B333" s="501"/>
      <c r="C333" s="504" t="s">
        <v>3</v>
      </c>
      <c r="D333" s="488"/>
      <c r="E333" s="487" t="s">
        <v>4</v>
      </c>
      <c r="F333" s="488"/>
      <c r="G333" s="487" t="s">
        <v>5</v>
      </c>
      <c r="H333" s="488"/>
      <c r="I333" s="489" t="s">
        <v>39</v>
      </c>
      <c r="J333" s="489" t="s">
        <v>40</v>
      </c>
      <c r="K333" s="489" t="s">
        <v>41</v>
      </c>
      <c r="L333" s="485" t="s">
        <v>16</v>
      </c>
    </row>
    <row r="334" spans="1:12" ht="15.75" customHeight="1" thickBot="1">
      <c r="A334" s="498"/>
      <c r="B334" s="502"/>
      <c r="C334" s="90" t="s">
        <v>6</v>
      </c>
      <c r="D334" s="91" t="s">
        <v>7</v>
      </c>
      <c r="E334" s="91" t="s">
        <v>6</v>
      </c>
      <c r="F334" s="91" t="s">
        <v>7</v>
      </c>
      <c r="G334" s="91" t="s">
        <v>6</v>
      </c>
      <c r="H334" s="91" t="s">
        <v>7</v>
      </c>
      <c r="I334" s="490"/>
      <c r="J334" s="490"/>
      <c r="K334" s="490"/>
      <c r="L334" s="486"/>
    </row>
    <row r="335" spans="1:12" ht="15.75" customHeight="1" thickBot="1">
      <c r="A335" s="496" t="s">
        <v>8</v>
      </c>
      <c r="B335" s="93" t="s">
        <v>9</v>
      </c>
      <c r="C335" s="94">
        <v>54</v>
      </c>
      <c r="D335" s="95">
        <v>0.5869565217391305</v>
      </c>
      <c r="E335" s="96">
        <v>38</v>
      </c>
      <c r="F335" s="95">
        <v>0.4130434782608695</v>
      </c>
      <c r="G335" s="96">
        <v>92</v>
      </c>
      <c r="H335" s="95">
        <v>1</v>
      </c>
      <c r="I335" s="123">
        <v>1</v>
      </c>
      <c r="J335" s="123">
        <v>38736.1938888889</v>
      </c>
      <c r="K335" s="123">
        <v>646000</v>
      </c>
      <c r="L335" s="116">
        <v>2091754.4700000004</v>
      </c>
    </row>
    <row r="336" spans="1:12" ht="15.75" customHeight="1">
      <c r="A336" s="497"/>
      <c r="B336" s="98" t="s">
        <v>10</v>
      </c>
      <c r="C336" s="99">
        <v>24</v>
      </c>
      <c r="D336" s="100">
        <v>0.2823529411764706</v>
      </c>
      <c r="E336" s="101">
        <v>61</v>
      </c>
      <c r="F336" s="100">
        <v>0.7176470588235294</v>
      </c>
      <c r="G336" s="101">
        <v>85</v>
      </c>
      <c r="H336" s="100">
        <v>1</v>
      </c>
      <c r="I336" s="124">
        <v>700</v>
      </c>
      <c r="J336" s="124">
        <v>16333.181818181816</v>
      </c>
      <c r="K336" s="124">
        <v>100000</v>
      </c>
      <c r="L336" s="117">
        <v>359329.99999999994</v>
      </c>
    </row>
    <row r="337" spans="1:12" ht="15.75" customHeight="1">
      <c r="A337" s="497"/>
      <c r="B337" s="98" t="s">
        <v>11</v>
      </c>
      <c r="C337" s="99">
        <v>25</v>
      </c>
      <c r="D337" s="100">
        <v>0.6097560975609756</v>
      </c>
      <c r="E337" s="101">
        <v>16</v>
      </c>
      <c r="F337" s="100">
        <v>0.3902439024390244</v>
      </c>
      <c r="G337" s="101">
        <v>41</v>
      </c>
      <c r="H337" s="100">
        <v>1</v>
      </c>
      <c r="I337" s="124">
        <v>600</v>
      </c>
      <c r="J337" s="124">
        <v>14791.391304347828</v>
      </c>
      <c r="K337" s="124">
        <v>115302</v>
      </c>
      <c r="L337" s="117">
        <v>340202.00000000006</v>
      </c>
    </row>
    <row r="338" spans="1:12" ht="15.75" customHeight="1">
      <c r="A338" s="497"/>
      <c r="B338" s="98" t="s">
        <v>12</v>
      </c>
      <c r="C338" s="99">
        <v>3</v>
      </c>
      <c r="D338" s="100">
        <v>1</v>
      </c>
      <c r="E338" s="101">
        <v>0</v>
      </c>
      <c r="F338" s="100">
        <v>0</v>
      </c>
      <c r="G338" s="101">
        <v>3</v>
      </c>
      <c r="H338" s="100">
        <v>1</v>
      </c>
      <c r="I338" s="124">
        <v>8000</v>
      </c>
      <c r="J338" s="124">
        <v>36000</v>
      </c>
      <c r="K338" s="124">
        <v>50000</v>
      </c>
      <c r="L338" s="117">
        <v>108000</v>
      </c>
    </row>
    <row r="339" spans="1:12" ht="15.75" customHeight="1">
      <c r="A339" s="497"/>
      <c r="B339" s="98" t="s">
        <v>13</v>
      </c>
      <c r="C339" s="99">
        <v>0</v>
      </c>
      <c r="D339" s="100">
        <v>0</v>
      </c>
      <c r="E339" s="101">
        <v>0</v>
      </c>
      <c r="F339" s="100">
        <v>0</v>
      </c>
      <c r="G339" s="101">
        <v>0</v>
      </c>
      <c r="H339" s="100">
        <v>0</v>
      </c>
      <c r="I339" s="111" t="s">
        <v>18</v>
      </c>
      <c r="J339" s="111" t="s">
        <v>18</v>
      </c>
      <c r="K339" s="111" t="s">
        <v>18</v>
      </c>
      <c r="L339" s="118" t="s">
        <v>18</v>
      </c>
    </row>
    <row r="340" spans="1:12" ht="15.75" customHeight="1" thickBot="1">
      <c r="A340" s="498"/>
      <c r="B340" s="103" t="s">
        <v>5</v>
      </c>
      <c r="C340" s="104">
        <v>106</v>
      </c>
      <c r="D340" s="105">
        <v>0.4796380090497738</v>
      </c>
      <c r="E340" s="106">
        <v>115</v>
      </c>
      <c r="F340" s="105">
        <v>0.5203619909502263</v>
      </c>
      <c r="G340" s="106">
        <v>221</v>
      </c>
      <c r="H340" s="105">
        <v>1</v>
      </c>
      <c r="I340" s="125">
        <v>1</v>
      </c>
      <c r="J340" s="125">
        <v>28424.37715686275</v>
      </c>
      <c r="K340" s="125">
        <v>646000</v>
      </c>
      <c r="L340" s="119">
        <v>2899286.47</v>
      </c>
    </row>
    <row r="341" ht="13.5">
      <c r="A341" s="87" t="s">
        <v>194</v>
      </c>
    </row>
    <row r="342" ht="13.5">
      <c r="A342" s="87" t="s">
        <v>195</v>
      </c>
    </row>
    <row r="343" spans="1:40" ht="18" customHeight="1">
      <c r="A343" s="508" t="s">
        <v>0</v>
      </c>
      <c r="B343" s="508"/>
      <c r="C343" s="508"/>
      <c r="D343" s="508"/>
      <c r="E343" s="508"/>
      <c r="F343" s="508"/>
      <c r="G343" s="508"/>
      <c r="H343" s="508"/>
      <c r="I343" s="508"/>
      <c r="J343" s="508"/>
      <c r="K343" s="508"/>
      <c r="L343" s="508"/>
      <c r="M343" s="508"/>
      <c r="N343" s="508"/>
      <c r="O343" s="508"/>
      <c r="P343" s="508"/>
      <c r="Q343" s="508"/>
      <c r="R343" s="508"/>
      <c r="S343" s="508"/>
      <c r="T343" s="508"/>
      <c r="U343" s="508"/>
      <c r="V343" s="508"/>
      <c r="W343" s="508"/>
      <c r="X343" s="508"/>
      <c r="Y343" s="508"/>
      <c r="Z343" s="508"/>
      <c r="AA343" s="508"/>
      <c r="AB343" s="508"/>
      <c r="AC343" s="508"/>
      <c r="AD343" s="508"/>
      <c r="AE343" s="508"/>
      <c r="AF343" s="508"/>
      <c r="AG343" s="508"/>
      <c r="AH343" s="508"/>
      <c r="AI343" s="508"/>
      <c r="AJ343" s="508"/>
      <c r="AK343" s="508"/>
      <c r="AL343" s="508"/>
      <c r="AM343" s="508"/>
      <c r="AN343" s="508"/>
    </row>
    <row r="344" spans="1:40" ht="18" customHeight="1">
      <c r="A344" s="508"/>
      <c r="B344" s="508"/>
      <c r="C344" s="508"/>
      <c r="D344" s="508"/>
      <c r="E344" s="508"/>
      <c r="F344" s="508"/>
      <c r="G344" s="508"/>
      <c r="H344" s="508"/>
      <c r="I344" s="508"/>
      <c r="J344" s="508"/>
      <c r="K344" s="508"/>
      <c r="L344" s="508"/>
      <c r="M344" s="508"/>
      <c r="N344" s="508"/>
      <c r="O344" s="508"/>
      <c r="P344" s="508"/>
      <c r="Q344" s="508"/>
      <c r="R344" s="508"/>
      <c r="S344" s="508"/>
      <c r="T344" s="508"/>
      <c r="U344" s="508"/>
      <c r="V344" s="508"/>
      <c r="W344" s="508"/>
      <c r="X344" s="508"/>
      <c r="Y344" s="508"/>
      <c r="Z344" s="508"/>
      <c r="AA344" s="508"/>
      <c r="AB344" s="508"/>
      <c r="AC344" s="508"/>
      <c r="AD344" s="508"/>
      <c r="AE344" s="508"/>
      <c r="AF344" s="508"/>
      <c r="AG344" s="508"/>
      <c r="AH344" s="508"/>
      <c r="AI344" s="508"/>
      <c r="AJ344" s="508"/>
      <c r="AK344" s="508"/>
      <c r="AL344" s="508"/>
      <c r="AM344" s="508"/>
      <c r="AN344" s="508"/>
    </row>
    <row r="345" spans="1:40" ht="18" customHeight="1" thickBot="1">
      <c r="A345" s="147"/>
      <c r="B345" s="89"/>
      <c r="C345" s="89"/>
      <c r="D345" s="89"/>
      <c r="E345" s="89"/>
      <c r="F345" s="89"/>
      <c r="G345" s="89"/>
      <c r="H345" s="89"/>
      <c r="I345" s="89"/>
      <c r="J345" s="89"/>
      <c r="K345" s="89"/>
      <c r="L345" s="89"/>
      <c r="M345" s="89"/>
      <c r="N345" s="89"/>
      <c r="O345" s="89"/>
      <c r="P345" s="89"/>
      <c r="Q345" s="89"/>
      <c r="R345" s="89"/>
      <c r="S345" s="89"/>
      <c r="T345" s="89"/>
      <c r="U345" s="89"/>
      <c r="V345" s="89"/>
      <c r="W345" s="89"/>
      <c r="X345" s="89"/>
      <c r="Y345" s="89"/>
      <c r="Z345" s="89"/>
      <c r="AA345" s="89"/>
      <c r="AB345" s="89"/>
      <c r="AC345" s="89"/>
      <c r="AD345" s="89"/>
      <c r="AE345" s="89"/>
      <c r="AF345" s="89"/>
      <c r="AG345" s="89"/>
      <c r="AH345" s="89"/>
      <c r="AI345" s="89"/>
      <c r="AJ345" s="89"/>
      <c r="AK345" s="89"/>
      <c r="AL345" s="89"/>
      <c r="AM345" s="89"/>
      <c r="AN345" s="89"/>
    </row>
    <row r="346" spans="1:40" ht="27" customHeight="1" thickBot="1">
      <c r="A346" s="499" t="s">
        <v>1</v>
      </c>
      <c r="B346" s="500"/>
      <c r="C346" s="503" t="s">
        <v>241</v>
      </c>
      <c r="D346" s="492"/>
      <c r="E346" s="492"/>
      <c r="F346" s="492"/>
      <c r="G346" s="492"/>
      <c r="H346" s="493"/>
      <c r="I346" s="491" t="s">
        <v>242</v>
      </c>
      <c r="J346" s="492"/>
      <c r="K346" s="492"/>
      <c r="L346" s="493"/>
      <c r="M346" s="491" t="s">
        <v>243</v>
      </c>
      <c r="N346" s="492"/>
      <c r="O346" s="492"/>
      <c r="P346" s="493"/>
      <c r="Q346" s="491" t="s">
        <v>243</v>
      </c>
      <c r="R346" s="492"/>
      <c r="S346" s="492"/>
      <c r="T346" s="493"/>
      <c r="U346" s="491" t="s">
        <v>244</v>
      </c>
      <c r="V346" s="492"/>
      <c r="W346" s="492"/>
      <c r="X346" s="493"/>
      <c r="Y346" s="491" t="s">
        <v>245</v>
      </c>
      <c r="Z346" s="492"/>
      <c r="AA346" s="492"/>
      <c r="AB346" s="493"/>
      <c r="AC346" s="491" t="s">
        <v>246</v>
      </c>
      <c r="AD346" s="492"/>
      <c r="AE346" s="492"/>
      <c r="AF346" s="493"/>
      <c r="AG346" s="491" t="s">
        <v>247</v>
      </c>
      <c r="AH346" s="492"/>
      <c r="AI346" s="492"/>
      <c r="AJ346" s="493"/>
      <c r="AK346" s="494" t="s">
        <v>248</v>
      </c>
      <c r="AL346" s="492"/>
      <c r="AM346" s="492"/>
      <c r="AN346" s="495"/>
    </row>
    <row r="347" spans="1:40" ht="15.75" customHeight="1" thickBot="1">
      <c r="A347" s="497"/>
      <c r="B347" s="501"/>
      <c r="C347" s="504" t="s">
        <v>3</v>
      </c>
      <c r="D347" s="488"/>
      <c r="E347" s="487" t="s">
        <v>4</v>
      </c>
      <c r="F347" s="488"/>
      <c r="G347" s="487" t="s">
        <v>5</v>
      </c>
      <c r="H347" s="488"/>
      <c r="I347" s="489" t="s">
        <v>39</v>
      </c>
      <c r="J347" s="489" t="s">
        <v>40</v>
      </c>
      <c r="K347" s="489" t="s">
        <v>41</v>
      </c>
      <c r="L347" s="489" t="s">
        <v>16</v>
      </c>
      <c r="M347" s="489" t="s">
        <v>39</v>
      </c>
      <c r="N347" s="489" t="s">
        <v>40</v>
      </c>
      <c r="O347" s="489" t="s">
        <v>41</v>
      </c>
      <c r="P347" s="489" t="s">
        <v>16</v>
      </c>
      <c r="Q347" s="489" t="s">
        <v>39</v>
      </c>
      <c r="R347" s="489" t="s">
        <v>40</v>
      </c>
      <c r="S347" s="489" t="s">
        <v>41</v>
      </c>
      <c r="T347" s="489" t="s">
        <v>16</v>
      </c>
      <c r="U347" s="489" t="s">
        <v>39</v>
      </c>
      <c r="V347" s="489" t="s">
        <v>40</v>
      </c>
      <c r="W347" s="489" t="s">
        <v>41</v>
      </c>
      <c r="X347" s="489" t="s">
        <v>16</v>
      </c>
      <c r="Y347" s="489" t="s">
        <v>39</v>
      </c>
      <c r="Z347" s="489" t="s">
        <v>40</v>
      </c>
      <c r="AA347" s="489" t="s">
        <v>41</v>
      </c>
      <c r="AB347" s="489" t="s">
        <v>16</v>
      </c>
      <c r="AC347" s="489" t="s">
        <v>39</v>
      </c>
      <c r="AD347" s="489" t="s">
        <v>40</v>
      </c>
      <c r="AE347" s="489" t="s">
        <v>41</v>
      </c>
      <c r="AF347" s="489" t="s">
        <v>16</v>
      </c>
      <c r="AG347" s="489" t="s">
        <v>39</v>
      </c>
      <c r="AH347" s="489" t="s">
        <v>40</v>
      </c>
      <c r="AI347" s="489" t="s">
        <v>41</v>
      </c>
      <c r="AJ347" s="489" t="s">
        <v>16</v>
      </c>
      <c r="AK347" s="489" t="s">
        <v>39</v>
      </c>
      <c r="AL347" s="489" t="s">
        <v>40</v>
      </c>
      <c r="AM347" s="489" t="s">
        <v>41</v>
      </c>
      <c r="AN347" s="485" t="s">
        <v>16</v>
      </c>
    </row>
    <row r="348" spans="1:40" ht="15.75" customHeight="1" thickBot="1">
      <c r="A348" s="498"/>
      <c r="B348" s="502"/>
      <c r="C348" s="90" t="s">
        <v>6</v>
      </c>
      <c r="D348" s="91"/>
      <c r="E348" s="91" t="s">
        <v>6</v>
      </c>
      <c r="F348" s="91"/>
      <c r="G348" s="91" t="s">
        <v>6</v>
      </c>
      <c r="H348" s="91"/>
      <c r="I348" s="490"/>
      <c r="J348" s="490"/>
      <c r="K348" s="490"/>
      <c r="L348" s="490"/>
      <c r="M348" s="490"/>
      <c r="N348" s="490"/>
      <c r="O348" s="490"/>
      <c r="P348" s="490"/>
      <c r="Q348" s="490"/>
      <c r="R348" s="490"/>
      <c r="S348" s="490"/>
      <c r="T348" s="490"/>
      <c r="U348" s="490"/>
      <c r="V348" s="490"/>
      <c r="W348" s="490"/>
      <c r="X348" s="490"/>
      <c r="Y348" s="490"/>
      <c r="Z348" s="490"/>
      <c r="AA348" s="490"/>
      <c r="AB348" s="490"/>
      <c r="AC348" s="490"/>
      <c r="AD348" s="490"/>
      <c r="AE348" s="490"/>
      <c r="AF348" s="490"/>
      <c r="AG348" s="490"/>
      <c r="AH348" s="490"/>
      <c r="AI348" s="490"/>
      <c r="AJ348" s="490"/>
      <c r="AK348" s="490"/>
      <c r="AL348" s="490"/>
      <c r="AM348" s="490"/>
      <c r="AN348" s="486"/>
    </row>
    <row r="349" spans="1:40" ht="15.75" customHeight="1" thickBot="1">
      <c r="A349" s="496" t="s">
        <v>8</v>
      </c>
      <c r="B349" s="93" t="s">
        <v>9</v>
      </c>
      <c r="C349" s="94">
        <v>32</v>
      </c>
      <c r="D349" s="95"/>
      <c r="E349" s="96">
        <v>60</v>
      </c>
      <c r="F349" s="95"/>
      <c r="G349" s="96">
        <v>92</v>
      </c>
      <c r="H349" s="95"/>
      <c r="I349" s="95">
        <v>16</v>
      </c>
      <c r="J349" s="95">
        <v>5410.366666666667</v>
      </c>
      <c r="K349" s="95">
        <v>16930.2</v>
      </c>
      <c r="L349" s="95">
        <v>32462.2</v>
      </c>
      <c r="M349" s="95">
        <v>468</v>
      </c>
      <c r="N349" s="95">
        <v>8288</v>
      </c>
      <c r="O349" s="95">
        <v>34800</v>
      </c>
      <c r="P349" s="95">
        <v>41440</v>
      </c>
      <c r="Q349" s="126">
        <v>0.071</v>
      </c>
      <c r="R349" s="126">
        <v>1183.6681428571428</v>
      </c>
      <c r="S349" s="126">
        <v>9720</v>
      </c>
      <c r="T349" s="126">
        <v>24857.031</v>
      </c>
      <c r="U349" s="96">
        <v>18</v>
      </c>
      <c r="V349" s="96">
        <v>112.33333333333333</v>
      </c>
      <c r="W349" s="96">
        <v>259</v>
      </c>
      <c r="X349" s="96">
        <v>337</v>
      </c>
      <c r="Y349" s="145" t="s">
        <v>18</v>
      </c>
      <c r="Z349" s="145" t="s">
        <v>18</v>
      </c>
      <c r="AA349" s="145" t="s">
        <v>18</v>
      </c>
      <c r="AB349" s="145" t="s">
        <v>18</v>
      </c>
      <c r="AC349" s="126">
        <v>12</v>
      </c>
      <c r="AD349" s="126">
        <v>1306.3876190476192</v>
      </c>
      <c r="AE349" s="126">
        <v>14268</v>
      </c>
      <c r="AF349" s="126">
        <v>27434.140000000003</v>
      </c>
      <c r="AG349" s="126">
        <v>48</v>
      </c>
      <c r="AH349" s="126">
        <v>3983.1363636363635</v>
      </c>
      <c r="AI349" s="126">
        <v>35100</v>
      </c>
      <c r="AJ349" s="126">
        <v>43814.5</v>
      </c>
      <c r="AK349" s="126">
        <v>208</v>
      </c>
      <c r="AL349" s="126">
        <v>3774.06</v>
      </c>
      <c r="AM349" s="126">
        <v>12992</v>
      </c>
      <c r="AN349" s="133">
        <v>18870.3</v>
      </c>
    </row>
    <row r="350" spans="1:40" ht="15.75" customHeight="1">
      <c r="A350" s="497"/>
      <c r="B350" s="98" t="s">
        <v>10</v>
      </c>
      <c r="C350" s="99">
        <v>9</v>
      </c>
      <c r="D350" s="100"/>
      <c r="E350" s="101">
        <v>76</v>
      </c>
      <c r="F350" s="100"/>
      <c r="G350" s="101">
        <v>85</v>
      </c>
      <c r="H350" s="100"/>
      <c r="I350" s="100">
        <v>1456</v>
      </c>
      <c r="J350" s="100">
        <v>1456</v>
      </c>
      <c r="K350" s="100">
        <v>1456</v>
      </c>
      <c r="L350" s="100">
        <v>1456</v>
      </c>
      <c r="M350" s="100">
        <v>10950</v>
      </c>
      <c r="N350" s="100">
        <v>10950</v>
      </c>
      <c r="O350" s="100">
        <v>10950</v>
      </c>
      <c r="P350" s="100">
        <v>10950</v>
      </c>
      <c r="Q350" s="128">
        <v>4</v>
      </c>
      <c r="R350" s="128">
        <v>2442.0383333333334</v>
      </c>
      <c r="S350" s="128">
        <v>6559</v>
      </c>
      <c r="T350" s="128">
        <v>14652.23</v>
      </c>
      <c r="U350" s="101">
        <v>51</v>
      </c>
      <c r="V350" s="101">
        <v>51</v>
      </c>
      <c r="W350" s="101">
        <v>51</v>
      </c>
      <c r="X350" s="101">
        <v>51</v>
      </c>
      <c r="Y350" s="111" t="s">
        <v>18</v>
      </c>
      <c r="Z350" s="111" t="s">
        <v>18</v>
      </c>
      <c r="AA350" s="111" t="s">
        <v>18</v>
      </c>
      <c r="AB350" s="111" t="s">
        <v>18</v>
      </c>
      <c r="AC350" s="128">
        <v>1120</v>
      </c>
      <c r="AD350" s="128">
        <v>1456.85</v>
      </c>
      <c r="AE350" s="128">
        <v>1793.7</v>
      </c>
      <c r="AF350" s="128">
        <v>2913.7</v>
      </c>
      <c r="AG350" s="128">
        <v>9</v>
      </c>
      <c r="AH350" s="128">
        <v>27621</v>
      </c>
      <c r="AI350" s="128">
        <v>42563</v>
      </c>
      <c r="AJ350" s="128">
        <v>82863</v>
      </c>
      <c r="AK350" s="111" t="s">
        <v>18</v>
      </c>
      <c r="AL350" s="111" t="s">
        <v>18</v>
      </c>
      <c r="AM350" s="111" t="s">
        <v>18</v>
      </c>
      <c r="AN350" s="118" t="s">
        <v>18</v>
      </c>
    </row>
    <row r="351" spans="1:40" ht="15.75" customHeight="1">
      <c r="A351" s="497"/>
      <c r="B351" s="98" t="s">
        <v>11</v>
      </c>
      <c r="C351" s="99">
        <v>12</v>
      </c>
      <c r="D351" s="100"/>
      <c r="E351" s="101">
        <v>29</v>
      </c>
      <c r="F351" s="100"/>
      <c r="G351" s="101">
        <v>41</v>
      </c>
      <c r="H351" s="100"/>
      <c r="I351" s="111" t="s">
        <v>18</v>
      </c>
      <c r="J351" s="111" t="s">
        <v>18</v>
      </c>
      <c r="K351" s="111" t="s">
        <v>18</v>
      </c>
      <c r="L351" s="111" t="s">
        <v>18</v>
      </c>
      <c r="M351" s="100">
        <v>698.4</v>
      </c>
      <c r="N351" s="100">
        <v>698.4</v>
      </c>
      <c r="O351" s="100">
        <v>698.4</v>
      </c>
      <c r="P351" s="100">
        <v>698.4</v>
      </c>
      <c r="Q351" s="128">
        <v>10</v>
      </c>
      <c r="R351" s="128">
        <v>280.97499999999997</v>
      </c>
      <c r="S351" s="128">
        <v>1182</v>
      </c>
      <c r="T351" s="128">
        <v>2247.7999999999997</v>
      </c>
      <c r="U351" s="111" t="s">
        <v>18</v>
      </c>
      <c r="V351" s="111" t="s">
        <v>18</v>
      </c>
      <c r="W351" s="111" t="s">
        <v>18</v>
      </c>
      <c r="X351" s="111" t="s">
        <v>18</v>
      </c>
      <c r="Y351" s="111" t="s">
        <v>18</v>
      </c>
      <c r="Z351" s="111" t="s">
        <v>18</v>
      </c>
      <c r="AA351" s="111" t="s">
        <v>18</v>
      </c>
      <c r="AB351" s="111" t="s">
        <v>18</v>
      </c>
      <c r="AC351" s="128">
        <v>50</v>
      </c>
      <c r="AD351" s="128">
        <v>317.53818181818184</v>
      </c>
      <c r="AE351" s="128">
        <v>1446</v>
      </c>
      <c r="AF351" s="128">
        <v>3492.92</v>
      </c>
      <c r="AG351" s="128">
        <v>94.7</v>
      </c>
      <c r="AH351" s="128">
        <v>494.805</v>
      </c>
      <c r="AI351" s="128">
        <v>1066</v>
      </c>
      <c r="AJ351" s="128">
        <v>1979.22</v>
      </c>
      <c r="AK351" s="111" t="s">
        <v>18</v>
      </c>
      <c r="AL351" s="111" t="s">
        <v>18</v>
      </c>
      <c r="AM351" s="111" t="s">
        <v>18</v>
      </c>
      <c r="AN351" s="118" t="s">
        <v>18</v>
      </c>
    </row>
    <row r="352" spans="1:40" ht="15.75" customHeight="1">
      <c r="A352" s="497"/>
      <c r="B352" s="98" t="s">
        <v>12</v>
      </c>
      <c r="C352" s="99">
        <v>3</v>
      </c>
      <c r="D352" s="100"/>
      <c r="E352" s="101">
        <v>0</v>
      </c>
      <c r="F352" s="100"/>
      <c r="G352" s="101">
        <v>3</v>
      </c>
      <c r="H352" s="100"/>
      <c r="I352" s="111" t="s">
        <v>18</v>
      </c>
      <c r="J352" s="111" t="s">
        <v>18</v>
      </c>
      <c r="K352" s="111" t="s">
        <v>18</v>
      </c>
      <c r="L352" s="111" t="s">
        <v>18</v>
      </c>
      <c r="M352" s="100">
        <v>111</v>
      </c>
      <c r="N352" s="100">
        <v>111</v>
      </c>
      <c r="O352" s="100">
        <v>111</v>
      </c>
      <c r="P352" s="100">
        <v>111</v>
      </c>
      <c r="Q352" s="128">
        <v>76.8</v>
      </c>
      <c r="R352" s="128">
        <v>258.93333333333334</v>
      </c>
      <c r="S352" s="128">
        <v>542</v>
      </c>
      <c r="T352" s="128">
        <v>776.8</v>
      </c>
      <c r="U352" s="101">
        <v>2</v>
      </c>
      <c r="V352" s="101">
        <v>7.5</v>
      </c>
      <c r="W352" s="101">
        <v>13</v>
      </c>
      <c r="X352" s="101">
        <v>15</v>
      </c>
      <c r="Y352" s="111" t="s">
        <v>18</v>
      </c>
      <c r="Z352" s="111" t="s">
        <v>18</v>
      </c>
      <c r="AA352" s="111" t="s">
        <v>18</v>
      </c>
      <c r="AB352" s="111" t="s">
        <v>18</v>
      </c>
      <c r="AC352" s="128">
        <v>247.2</v>
      </c>
      <c r="AD352" s="128">
        <v>481.73333333333335</v>
      </c>
      <c r="AE352" s="128">
        <v>828</v>
      </c>
      <c r="AF352" s="128">
        <v>1445.2</v>
      </c>
      <c r="AG352" s="128">
        <v>2793</v>
      </c>
      <c r="AH352" s="128">
        <v>2793</v>
      </c>
      <c r="AI352" s="128">
        <v>2793</v>
      </c>
      <c r="AJ352" s="128">
        <v>2793</v>
      </c>
      <c r="AK352" s="111" t="s">
        <v>18</v>
      </c>
      <c r="AL352" s="111" t="s">
        <v>18</v>
      </c>
      <c r="AM352" s="111" t="s">
        <v>18</v>
      </c>
      <c r="AN352" s="118" t="s">
        <v>18</v>
      </c>
    </row>
    <row r="353" spans="1:40" ht="15.75" customHeight="1">
      <c r="A353" s="497"/>
      <c r="B353" s="98" t="s">
        <v>13</v>
      </c>
      <c r="C353" s="99">
        <v>0</v>
      </c>
      <c r="D353" s="100"/>
      <c r="E353" s="101">
        <v>0</v>
      </c>
      <c r="F353" s="100"/>
      <c r="G353" s="101">
        <v>0</v>
      </c>
      <c r="H353" s="100"/>
      <c r="I353" s="111" t="s">
        <v>18</v>
      </c>
      <c r="J353" s="111" t="s">
        <v>18</v>
      </c>
      <c r="K353" s="111" t="s">
        <v>18</v>
      </c>
      <c r="L353" s="111" t="s">
        <v>18</v>
      </c>
      <c r="M353" s="111" t="s">
        <v>18</v>
      </c>
      <c r="N353" s="111" t="s">
        <v>18</v>
      </c>
      <c r="O353" s="111" t="s">
        <v>18</v>
      </c>
      <c r="P353" s="111" t="s">
        <v>18</v>
      </c>
      <c r="Q353" s="111" t="s">
        <v>18</v>
      </c>
      <c r="R353" s="111" t="s">
        <v>18</v>
      </c>
      <c r="S353" s="111" t="s">
        <v>18</v>
      </c>
      <c r="T353" s="111" t="s">
        <v>18</v>
      </c>
      <c r="U353" s="111" t="s">
        <v>18</v>
      </c>
      <c r="V353" s="111" t="s">
        <v>18</v>
      </c>
      <c r="W353" s="111" t="s">
        <v>18</v>
      </c>
      <c r="X353" s="111" t="s">
        <v>18</v>
      </c>
      <c r="Y353" s="111" t="s">
        <v>18</v>
      </c>
      <c r="Z353" s="111" t="s">
        <v>18</v>
      </c>
      <c r="AA353" s="111" t="s">
        <v>18</v>
      </c>
      <c r="AB353" s="111" t="s">
        <v>18</v>
      </c>
      <c r="AC353" s="111" t="s">
        <v>18</v>
      </c>
      <c r="AD353" s="111" t="s">
        <v>18</v>
      </c>
      <c r="AE353" s="111" t="s">
        <v>18</v>
      </c>
      <c r="AF353" s="111" t="s">
        <v>18</v>
      </c>
      <c r="AG353" s="111" t="s">
        <v>18</v>
      </c>
      <c r="AH353" s="111" t="s">
        <v>18</v>
      </c>
      <c r="AI353" s="111" t="s">
        <v>18</v>
      </c>
      <c r="AJ353" s="111" t="s">
        <v>18</v>
      </c>
      <c r="AK353" s="111" t="s">
        <v>18</v>
      </c>
      <c r="AL353" s="111" t="s">
        <v>18</v>
      </c>
      <c r="AM353" s="111" t="s">
        <v>18</v>
      </c>
      <c r="AN353" s="118" t="s">
        <v>18</v>
      </c>
    </row>
    <row r="354" spans="1:40" ht="15.75" customHeight="1" thickBot="1">
      <c r="A354" s="498"/>
      <c r="B354" s="103" t="s">
        <v>5</v>
      </c>
      <c r="C354" s="104">
        <v>56</v>
      </c>
      <c r="D354" s="105"/>
      <c r="E354" s="106">
        <v>165</v>
      </c>
      <c r="F354" s="105"/>
      <c r="G354" s="106">
        <v>221</v>
      </c>
      <c r="H354" s="105"/>
      <c r="I354" s="105">
        <v>16</v>
      </c>
      <c r="J354" s="105">
        <v>4845.4571428571435</v>
      </c>
      <c r="K354" s="105">
        <v>16930.2</v>
      </c>
      <c r="L354" s="105">
        <v>33918.200000000004</v>
      </c>
      <c r="M354" s="105">
        <v>111</v>
      </c>
      <c r="N354" s="105">
        <v>6649.925</v>
      </c>
      <c r="O354" s="105">
        <v>34800</v>
      </c>
      <c r="P354" s="105">
        <v>53199.4</v>
      </c>
      <c r="Q354" s="130">
        <v>0.071</v>
      </c>
      <c r="R354" s="130">
        <v>1119.3121315789472</v>
      </c>
      <c r="S354" s="130">
        <v>9720</v>
      </c>
      <c r="T354" s="130">
        <v>42533.86099999999</v>
      </c>
      <c r="U354" s="106">
        <v>2</v>
      </c>
      <c r="V354" s="106">
        <v>67.16666666666667</v>
      </c>
      <c r="W354" s="106">
        <v>259</v>
      </c>
      <c r="X354" s="106">
        <v>403</v>
      </c>
      <c r="Y354" s="146" t="s">
        <v>18</v>
      </c>
      <c r="Z354" s="146" t="s">
        <v>18</v>
      </c>
      <c r="AA354" s="146" t="s">
        <v>18</v>
      </c>
      <c r="AB354" s="146" t="s">
        <v>18</v>
      </c>
      <c r="AC354" s="130">
        <v>12</v>
      </c>
      <c r="AD354" s="130">
        <v>953.6745945945946</v>
      </c>
      <c r="AE354" s="130">
        <v>14268</v>
      </c>
      <c r="AF354" s="130">
        <v>35285.96</v>
      </c>
      <c r="AG354" s="130">
        <v>9</v>
      </c>
      <c r="AH354" s="130">
        <v>6918.406315789474</v>
      </c>
      <c r="AI354" s="130">
        <v>42563</v>
      </c>
      <c r="AJ354" s="130">
        <v>131449.72</v>
      </c>
      <c r="AK354" s="130">
        <v>208</v>
      </c>
      <c r="AL354" s="130">
        <v>3774.06</v>
      </c>
      <c r="AM354" s="130">
        <v>12992</v>
      </c>
      <c r="AN354" s="137">
        <v>18870.3</v>
      </c>
    </row>
    <row r="355" ht="13.5">
      <c r="A355" s="87" t="s">
        <v>194</v>
      </c>
    </row>
    <row r="356" ht="13.5">
      <c r="A356" s="87" t="s">
        <v>195</v>
      </c>
    </row>
    <row r="357" spans="1:36" ht="18" customHeight="1" thickBot="1">
      <c r="A357" s="505" t="s">
        <v>0</v>
      </c>
      <c r="B357" s="506"/>
      <c r="C357" s="506"/>
      <c r="D357" s="506"/>
      <c r="E357" s="506"/>
      <c r="F357" s="506"/>
      <c r="G357" s="506"/>
      <c r="H357" s="506"/>
      <c r="I357" s="506"/>
      <c r="J357" s="506"/>
      <c r="K357" s="506"/>
      <c r="L357" s="506"/>
      <c r="M357" s="506"/>
      <c r="N357" s="506"/>
      <c r="O357" s="506"/>
      <c r="P357" s="506"/>
      <c r="Q357" s="506"/>
      <c r="R357" s="506"/>
      <c r="S357" s="506"/>
      <c r="T357" s="506"/>
      <c r="U357" s="506"/>
      <c r="V357" s="506"/>
      <c r="W357" s="506"/>
      <c r="X357" s="506"/>
      <c r="Y357" s="506"/>
      <c r="Z357" s="506"/>
      <c r="AA357" s="506"/>
      <c r="AB357" s="506"/>
      <c r="AC357" s="506"/>
      <c r="AD357" s="506"/>
      <c r="AE357" s="506"/>
      <c r="AF357" s="506"/>
      <c r="AG357" s="506"/>
      <c r="AH357" s="506"/>
      <c r="AI357" s="506"/>
      <c r="AJ357" s="506"/>
    </row>
    <row r="358" spans="1:36" ht="27" customHeight="1" thickBot="1">
      <c r="A358" s="499" t="s">
        <v>1</v>
      </c>
      <c r="B358" s="500"/>
      <c r="C358" s="503" t="s">
        <v>249</v>
      </c>
      <c r="D358" s="492"/>
      <c r="E358" s="492"/>
      <c r="F358" s="492"/>
      <c r="G358" s="492"/>
      <c r="H358" s="493"/>
      <c r="I358" s="491" t="s">
        <v>250</v>
      </c>
      <c r="J358" s="492"/>
      <c r="K358" s="492"/>
      <c r="L358" s="493"/>
      <c r="M358" s="491" t="s">
        <v>251</v>
      </c>
      <c r="N358" s="492"/>
      <c r="O358" s="492"/>
      <c r="P358" s="493"/>
      <c r="Q358" s="491" t="s">
        <v>252</v>
      </c>
      <c r="R358" s="492"/>
      <c r="S358" s="492"/>
      <c r="T358" s="493"/>
      <c r="U358" s="491" t="s">
        <v>253</v>
      </c>
      <c r="V358" s="492"/>
      <c r="W358" s="492"/>
      <c r="X358" s="493"/>
      <c r="Y358" s="491" t="s">
        <v>254</v>
      </c>
      <c r="Z358" s="492"/>
      <c r="AA358" s="492"/>
      <c r="AB358" s="493"/>
      <c r="AC358" s="491" t="s">
        <v>255</v>
      </c>
      <c r="AD358" s="492"/>
      <c r="AE358" s="492"/>
      <c r="AF358" s="493"/>
      <c r="AG358" s="494" t="s">
        <v>256</v>
      </c>
      <c r="AH358" s="492"/>
      <c r="AI358" s="492"/>
      <c r="AJ358" s="495"/>
    </row>
    <row r="359" spans="1:36" ht="15.75" customHeight="1" thickBot="1">
      <c r="A359" s="497"/>
      <c r="B359" s="501"/>
      <c r="C359" s="504" t="s">
        <v>3</v>
      </c>
      <c r="D359" s="488"/>
      <c r="E359" s="487" t="s">
        <v>4</v>
      </c>
      <c r="F359" s="488"/>
      <c r="G359" s="487" t="s">
        <v>5</v>
      </c>
      <c r="H359" s="488"/>
      <c r="I359" s="489" t="s">
        <v>39</v>
      </c>
      <c r="J359" s="489" t="s">
        <v>40</v>
      </c>
      <c r="K359" s="489" t="s">
        <v>41</v>
      </c>
      <c r="L359" s="489" t="s">
        <v>16</v>
      </c>
      <c r="M359" s="489" t="s">
        <v>39</v>
      </c>
      <c r="N359" s="489" t="s">
        <v>40</v>
      </c>
      <c r="O359" s="489" t="s">
        <v>41</v>
      </c>
      <c r="P359" s="489" t="s">
        <v>16</v>
      </c>
      <c r="Q359" s="489" t="s">
        <v>39</v>
      </c>
      <c r="R359" s="489" t="s">
        <v>40</v>
      </c>
      <c r="S359" s="489" t="s">
        <v>41</v>
      </c>
      <c r="T359" s="489" t="s">
        <v>16</v>
      </c>
      <c r="U359" s="489" t="s">
        <v>39</v>
      </c>
      <c r="V359" s="489" t="s">
        <v>40</v>
      </c>
      <c r="W359" s="489" t="s">
        <v>41</v>
      </c>
      <c r="X359" s="489" t="s">
        <v>16</v>
      </c>
      <c r="Y359" s="489" t="s">
        <v>39</v>
      </c>
      <c r="Z359" s="489" t="s">
        <v>40</v>
      </c>
      <c r="AA359" s="489" t="s">
        <v>41</v>
      </c>
      <c r="AB359" s="489" t="s">
        <v>16</v>
      </c>
      <c r="AC359" s="489" t="s">
        <v>39</v>
      </c>
      <c r="AD359" s="489" t="s">
        <v>40</v>
      </c>
      <c r="AE359" s="489" t="s">
        <v>41</v>
      </c>
      <c r="AF359" s="489" t="s">
        <v>16</v>
      </c>
      <c r="AG359" s="489" t="s">
        <v>39</v>
      </c>
      <c r="AH359" s="489" t="s">
        <v>40</v>
      </c>
      <c r="AI359" s="489" t="s">
        <v>41</v>
      </c>
      <c r="AJ359" s="485" t="s">
        <v>16</v>
      </c>
    </row>
    <row r="360" spans="1:36" ht="15.75" customHeight="1" thickBot="1">
      <c r="A360" s="498"/>
      <c r="B360" s="502"/>
      <c r="C360" s="90" t="s">
        <v>6</v>
      </c>
      <c r="D360" s="91"/>
      <c r="E360" s="91" t="s">
        <v>6</v>
      </c>
      <c r="F360" s="91"/>
      <c r="G360" s="91" t="s">
        <v>6</v>
      </c>
      <c r="H360" s="91"/>
      <c r="I360" s="490"/>
      <c r="J360" s="490"/>
      <c r="K360" s="490"/>
      <c r="L360" s="490"/>
      <c r="M360" s="490"/>
      <c r="N360" s="490"/>
      <c r="O360" s="490"/>
      <c r="P360" s="490"/>
      <c r="Q360" s="490"/>
      <c r="R360" s="490"/>
      <c r="S360" s="490"/>
      <c r="T360" s="490"/>
      <c r="U360" s="490"/>
      <c r="V360" s="490"/>
      <c r="W360" s="490"/>
      <c r="X360" s="490"/>
      <c r="Y360" s="490"/>
      <c r="Z360" s="490"/>
      <c r="AA360" s="490"/>
      <c r="AB360" s="490"/>
      <c r="AC360" s="490"/>
      <c r="AD360" s="490"/>
      <c r="AE360" s="490"/>
      <c r="AF360" s="490"/>
      <c r="AG360" s="490"/>
      <c r="AH360" s="490"/>
      <c r="AI360" s="490"/>
      <c r="AJ360" s="486"/>
    </row>
    <row r="361" spans="1:36" ht="15.75" customHeight="1" thickBot="1">
      <c r="A361" s="496" t="s">
        <v>8</v>
      </c>
      <c r="B361" s="93" t="s">
        <v>9</v>
      </c>
      <c r="C361" s="94">
        <v>24</v>
      </c>
      <c r="D361" s="95"/>
      <c r="E361" s="96">
        <v>68</v>
      </c>
      <c r="F361" s="95"/>
      <c r="G361" s="96">
        <v>92</v>
      </c>
      <c r="H361" s="95"/>
      <c r="I361" s="123">
        <v>0.6</v>
      </c>
      <c r="J361" s="123">
        <v>326.358</v>
      </c>
      <c r="K361" s="123">
        <v>5280</v>
      </c>
      <c r="L361" s="123">
        <v>6527.16</v>
      </c>
      <c r="M361" s="96">
        <v>12</v>
      </c>
      <c r="N361" s="96">
        <v>12</v>
      </c>
      <c r="O361" s="96">
        <v>12</v>
      </c>
      <c r="P361" s="96">
        <v>24</v>
      </c>
      <c r="Q361" s="95">
        <v>0.6</v>
      </c>
      <c r="R361" s="95">
        <v>5.3999999999999995</v>
      </c>
      <c r="S361" s="95">
        <v>12</v>
      </c>
      <c r="T361" s="95">
        <v>21.599999999999998</v>
      </c>
      <c r="U361" s="145" t="s">
        <v>18</v>
      </c>
      <c r="V361" s="145" t="s">
        <v>18</v>
      </c>
      <c r="W361" s="145" t="s">
        <v>18</v>
      </c>
      <c r="X361" s="145" t="s">
        <v>18</v>
      </c>
      <c r="Y361" s="123">
        <v>2.08</v>
      </c>
      <c r="Z361" s="123">
        <v>73.39500000000001</v>
      </c>
      <c r="AA361" s="123">
        <v>259</v>
      </c>
      <c r="AB361" s="123">
        <v>293.58000000000004</v>
      </c>
      <c r="AC361" s="95">
        <v>0.5</v>
      </c>
      <c r="AD361" s="95">
        <v>579</v>
      </c>
      <c r="AE361" s="95">
        <v>2146</v>
      </c>
      <c r="AF361" s="95">
        <v>2316</v>
      </c>
      <c r="AG361" s="126">
        <v>0.5</v>
      </c>
      <c r="AH361" s="126">
        <v>279.425</v>
      </c>
      <c r="AI361" s="126">
        <v>2100</v>
      </c>
      <c r="AJ361" s="133">
        <v>2235.4</v>
      </c>
    </row>
    <row r="362" spans="1:36" ht="15.75" customHeight="1">
      <c r="A362" s="497"/>
      <c r="B362" s="98" t="s">
        <v>10</v>
      </c>
      <c r="C362" s="99">
        <v>5</v>
      </c>
      <c r="D362" s="100"/>
      <c r="E362" s="101">
        <v>80</v>
      </c>
      <c r="F362" s="100"/>
      <c r="G362" s="101">
        <v>85</v>
      </c>
      <c r="H362" s="100"/>
      <c r="I362" s="124">
        <v>130</v>
      </c>
      <c r="J362" s="124">
        <v>1342.5</v>
      </c>
      <c r="K362" s="124">
        <v>2555</v>
      </c>
      <c r="L362" s="124">
        <v>2685</v>
      </c>
      <c r="M362" s="111" t="s">
        <v>18</v>
      </c>
      <c r="N362" s="111" t="s">
        <v>18</v>
      </c>
      <c r="O362" s="111" t="s">
        <v>18</v>
      </c>
      <c r="P362" s="111" t="s">
        <v>18</v>
      </c>
      <c r="Q362" s="100">
        <v>150</v>
      </c>
      <c r="R362" s="100">
        <v>150</v>
      </c>
      <c r="S362" s="100">
        <v>150</v>
      </c>
      <c r="T362" s="100">
        <v>150</v>
      </c>
      <c r="U362" s="111" t="s">
        <v>18</v>
      </c>
      <c r="V362" s="111" t="s">
        <v>18</v>
      </c>
      <c r="W362" s="111" t="s">
        <v>18</v>
      </c>
      <c r="X362" s="111" t="s">
        <v>18</v>
      </c>
      <c r="Y362" s="111" t="s">
        <v>18</v>
      </c>
      <c r="Z362" s="111" t="s">
        <v>18</v>
      </c>
      <c r="AA362" s="111" t="s">
        <v>18</v>
      </c>
      <c r="AB362" s="111" t="s">
        <v>18</v>
      </c>
      <c r="AC362" s="100">
        <v>1</v>
      </c>
      <c r="AD362" s="100">
        <v>1</v>
      </c>
      <c r="AE362" s="100">
        <v>1</v>
      </c>
      <c r="AF362" s="100">
        <v>1</v>
      </c>
      <c r="AG362" s="128">
        <v>3</v>
      </c>
      <c r="AH362" s="128">
        <v>66.5</v>
      </c>
      <c r="AI362" s="128">
        <v>130</v>
      </c>
      <c r="AJ362" s="135">
        <v>133</v>
      </c>
    </row>
    <row r="363" spans="1:36" ht="15.75" customHeight="1">
      <c r="A363" s="497"/>
      <c r="B363" s="98" t="s">
        <v>11</v>
      </c>
      <c r="C363" s="99">
        <v>6</v>
      </c>
      <c r="D363" s="100"/>
      <c r="E363" s="101">
        <v>35</v>
      </c>
      <c r="F363" s="100"/>
      <c r="G363" s="101">
        <v>41</v>
      </c>
      <c r="H363" s="100"/>
      <c r="I363" s="124">
        <v>0.48</v>
      </c>
      <c r="J363" s="124">
        <v>28.496</v>
      </c>
      <c r="K363" s="124">
        <v>83</v>
      </c>
      <c r="L363" s="124">
        <v>142.48</v>
      </c>
      <c r="M363" s="111" t="s">
        <v>18</v>
      </c>
      <c r="N363" s="111" t="s">
        <v>18</v>
      </c>
      <c r="O363" s="111" t="s">
        <v>18</v>
      </c>
      <c r="P363" s="111" t="s">
        <v>18</v>
      </c>
      <c r="Q363" s="111" t="s">
        <v>18</v>
      </c>
      <c r="R363" s="111" t="s">
        <v>18</v>
      </c>
      <c r="S363" s="111" t="s">
        <v>18</v>
      </c>
      <c r="T363" s="111" t="s">
        <v>18</v>
      </c>
      <c r="U363" s="111" t="s">
        <v>18</v>
      </c>
      <c r="V363" s="111" t="s">
        <v>18</v>
      </c>
      <c r="W363" s="111" t="s">
        <v>18</v>
      </c>
      <c r="X363" s="111" t="s">
        <v>18</v>
      </c>
      <c r="Y363" s="111" t="s">
        <v>18</v>
      </c>
      <c r="Z363" s="111" t="s">
        <v>18</v>
      </c>
      <c r="AA363" s="111" t="s">
        <v>18</v>
      </c>
      <c r="AB363" s="111" t="s">
        <v>18</v>
      </c>
      <c r="AC363" s="111" t="s">
        <v>18</v>
      </c>
      <c r="AD363" s="111" t="s">
        <v>18</v>
      </c>
      <c r="AE363" s="111" t="s">
        <v>18</v>
      </c>
      <c r="AF363" s="111" t="s">
        <v>18</v>
      </c>
      <c r="AG363" s="128">
        <v>0.98</v>
      </c>
      <c r="AH363" s="128">
        <v>28.216</v>
      </c>
      <c r="AI363" s="128">
        <v>83</v>
      </c>
      <c r="AJ363" s="135">
        <v>141.08</v>
      </c>
    </row>
    <row r="364" spans="1:36" ht="15.75" customHeight="1">
      <c r="A364" s="497"/>
      <c r="B364" s="98" t="s">
        <v>12</v>
      </c>
      <c r="C364" s="99">
        <v>2</v>
      </c>
      <c r="D364" s="100"/>
      <c r="E364" s="101">
        <v>1</v>
      </c>
      <c r="F364" s="100"/>
      <c r="G364" s="101">
        <v>3</v>
      </c>
      <c r="H364" s="100"/>
      <c r="I364" s="124">
        <v>2</v>
      </c>
      <c r="J364" s="124">
        <v>7.5</v>
      </c>
      <c r="K364" s="124">
        <v>13</v>
      </c>
      <c r="L364" s="124">
        <v>15</v>
      </c>
      <c r="M364" s="111" t="s">
        <v>18</v>
      </c>
      <c r="N364" s="111" t="s">
        <v>18</v>
      </c>
      <c r="O364" s="111" t="s">
        <v>18</v>
      </c>
      <c r="P364" s="111" t="s">
        <v>18</v>
      </c>
      <c r="Q364" s="111" t="s">
        <v>18</v>
      </c>
      <c r="R364" s="111" t="s">
        <v>18</v>
      </c>
      <c r="S364" s="111" t="s">
        <v>18</v>
      </c>
      <c r="T364" s="111" t="s">
        <v>18</v>
      </c>
      <c r="U364" s="101">
        <v>2</v>
      </c>
      <c r="V364" s="101">
        <v>2</v>
      </c>
      <c r="W364" s="101">
        <v>2</v>
      </c>
      <c r="X364" s="101">
        <v>2</v>
      </c>
      <c r="Y364" s="111" t="s">
        <v>18</v>
      </c>
      <c r="Z364" s="111" t="s">
        <v>18</v>
      </c>
      <c r="AA364" s="111" t="s">
        <v>18</v>
      </c>
      <c r="AB364" s="111" t="s">
        <v>18</v>
      </c>
      <c r="AC364" s="100">
        <v>13</v>
      </c>
      <c r="AD364" s="100">
        <v>13</v>
      </c>
      <c r="AE364" s="100">
        <v>13</v>
      </c>
      <c r="AF364" s="100">
        <v>13</v>
      </c>
      <c r="AG364" s="111" t="s">
        <v>18</v>
      </c>
      <c r="AH364" s="111" t="s">
        <v>18</v>
      </c>
      <c r="AI364" s="111" t="s">
        <v>18</v>
      </c>
      <c r="AJ364" s="118" t="s">
        <v>18</v>
      </c>
    </row>
    <row r="365" spans="1:36" ht="15.75" customHeight="1">
      <c r="A365" s="497"/>
      <c r="B365" s="98" t="s">
        <v>13</v>
      </c>
      <c r="C365" s="99">
        <v>0</v>
      </c>
      <c r="D365" s="100"/>
      <c r="E365" s="101">
        <v>0</v>
      </c>
      <c r="F365" s="100"/>
      <c r="G365" s="101">
        <v>0</v>
      </c>
      <c r="H365" s="100"/>
      <c r="I365" s="111" t="s">
        <v>18</v>
      </c>
      <c r="J365" s="111" t="s">
        <v>18</v>
      </c>
      <c r="K365" s="111" t="s">
        <v>18</v>
      </c>
      <c r="L365" s="111" t="s">
        <v>18</v>
      </c>
      <c r="M365" s="111" t="s">
        <v>18</v>
      </c>
      <c r="N365" s="111" t="s">
        <v>18</v>
      </c>
      <c r="O365" s="111" t="s">
        <v>18</v>
      </c>
      <c r="P365" s="111" t="s">
        <v>18</v>
      </c>
      <c r="Q365" s="111" t="s">
        <v>18</v>
      </c>
      <c r="R365" s="111" t="s">
        <v>18</v>
      </c>
      <c r="S365" s="111" t="s">
        <v>18</v>
      </c>
      <c r="T365" s="111" t="s">
        <v>18</v>
      </c>
      <c r="U365" s="111" t="s">
        <v>18</v>
      </c>
      <c r="V365" s="111" t="s">
        <v>18</v>
      </c>
      <c r="W365" s="111" t="s">
        <v>18</v>
      </c>
      <c r="X365" s="111" t="s">
        <v>18</v>
      </c>
      <c r="Y365" s="111" t="s">
        <v>18</v>
      </c>
      <c r="Z365" s="111" t="s">
        <v>18</v>
      </c>
      <c r="AA365" s="111" t="s">
        <v>18</v>
      </c>
      <c r="AB365" s="111" t="s">
        <v>18</v>
      </c>
      <c r="AC365" s="111" t="s">
        <v>18</v>
      </c>
      <c r="AD365" s="111" t="s">
        <v>18</v>
      </c>
      <c r="AE365" s="111" t="s">
        <v>18</v>
      </c>
      <c r="AF365" s="111" t="s">
        <v>18</v>
      </c>
      <c r="AG365" s="111" t="s">
        <v>18</v>
      </c>
      <c r="AH365" s="111" t="s">
        <v>18</v>
      </c>
      <c r="AI365" s="111" t="s">
        <v>18</v>
      </c>
      <c r="AJ365" s="118" t="s">
        <v>18</v>
      </c>
    </row>
    <row r="366" spans="1:36" ht="15.75" customHeight="1" thickBot="1">
      <c r="A366" s="498"/>
      <c r="B366" s="103" t="s">
        <v>5</v>
      </c>
      <c r="C366" s="104">
        <v>37</v>
      </c>
      <c r="D366" s="105"/>
      <c r="E366" s="106">
        <v>184</v>
      </c>
      <c r="F366" s="105"/>
      <c r="G366" s="106">
        <v>221</v>
      </c>
      <c r="H366" s="105"/>
      <c r="I366" s="125">
        <v>0.48</v>
      </c>
      <c r="J366" s="125">
        <v>323.0910344827587</v>
      </c>
      <c r="K366" s="125">
        <v>5280</v>
      </c>
      <c r="L366" s="125">
        <v>9369.640000000001</v>
      </c>
      <c r="M366" s="106">
        <v>12</v>
      </c>
      <c r="N366" s="106">
        <v>12</v>
      </c>
      <c r="O366" s="106">
        <v>12</v>
      </c>
      <c r="P366" s="106">
        <v>24</v>
      </c>
      <c r="Q366" s="105">
        <v>0.6</v>
      </c>
      <c r="R366" s="105">
        <v>34.32</v>
      </c>
      <c r="S366" s="105">
        <v>150</v>
      </c>
      <c r="T366" s="105">
        <v>171.6</v>
      </c>
      <c r="U366" s="106">
        <v>2</v>
      </c>
      <c r="V366" s="106">
        <v>2</v>
      </c>
      <c r="W366" s="106">
        <v>2</v>
      </c>
      <c r="X366" s="106">
        <v>2</v>
      </c>
      <c r="Y366" s="125">
        <v>2.08</v>
      </c>
      <c r="Z366" s="125">
        <v>73.39500000000001</v>
      </c>
      <c r="AA366" s="125">
        <v>259</v>
      </c>
      <c r="AB366" s="125">
        <v>293.58000000000004</v>
      </c>
      <c r="AC366" s="105">
        <v>0.5</v>
      </c>
      <c r="AD366" s="105">
        <v>388.33333333333337</v>
      </c>
      <c r="AE366" s="105">
        <v>2146</v>
      </c>
      <c r="AF366" s="105">
        <v>2330</v>
      </c>
      <c r="AG366" s="130">
        <v>0.5</v>
      </c>
      <c r="AH366" s="130">
        <v>167.29866666666666</v>
      </c>
      <c r="AI366" s="130">
        <v>2100</v>
      </c>
      <c r="AJ366" s="137">
        <v>2509.48</v>
      </c>
    </row>
    <row r="367" ht="13.5">
      <c r="A367" s="87" t="s">
        <v>194</v>
      </c>
    </row>
    <row r="368" ht="13.5">
      <c r="A368" s="87" t="s">
        <v>195</v>
      </c>
    </row>
    <row r="370" spans="1:6" ht="18" customHeight="1" thickBot="1">
      <c r="A370" s="505" t="s">
        <v>0</v>
      </c>
      <c r="B370" s="506"/>
      <c r="C370" s="506"/>
      <c r="D370" s="506"/>
      <c r="E370" s="506"/>
      <c r="F370" s="506"/>
    </row>
    <row r="371" spans="1:6" ht="27" customHeight="1" thickBot="1">
      <c r="A371" s="499" t="s">
        <v>1</v>
      </c>
      <c r="B371" s="500"/>
      <c r="C371" s="507" t="s">
        <v>257</v>
      </c>
      <c r="D371" s="492"/>
      <c r="E371" s="492"/>
      <c r="F371" s="495"/>
    </row>
    <row r="372" spans="1:6" ht="15.75" customHeight="1" thickBot="1">
      <c r="A372" s="498"/>
      <c r="B372" s="502"/>
      <c r="C372" s="90" t="s">
        <v>39</v>
      </c>
      <c r="D372" s="91" t="s">
        <v>40</v>
      </c>
      <c r="E372" s="91" t="s">
        <v>41</v>
      </c>
      <c r="F372" s="92" t="s">
        <v>16</v>
      </c>
    </row>
    <row r="373" spans="1:6" ht="15.75" customHeight="1" thickBot="1">
      <c r="A373" s="496" t="s">
        <v>8</v>
      </c>
      <c r="B373" s="93" t="s">
        <v>9</v>
      </c>
      <c r="C373" s="132">
        <v>0.07</v>
      </c>
      <c r="D373" s="126">
        <v>5410.52275</v>
      </c>
      <c r="E373" s="126">
        <v>42120</v>
      </c>
      <c r="F373" s="133">
        <v>216420.91</v>
      </c>
    </row>
    <row r="374" spans="1:6" ht="15.75" customHeight="1">
      <c r="A374" s="497"/>
      <c r="B374" s="98" t="s">
        <v>10</v>
      </c>
      <c r="C374" s="134">
        <v>7</v>
      </c>
      <c r="D374" s="128">
        <v>11026.744166666667</v>
      </c>
      <c r="E374" s="128">
        <v>46850</v>
      </c>
      <c r="F374" s="135">
        <v>132320.93</v>
      </c>
    </row>
    <row r="375" spans="1:6" ht="15.75" customHeight="1">
      <c r="A375" s="497"/>
      <c r="B375" s="98" t="s">
        <v>11</v>
      </c>
      <c r="C375" s="134">
        <v>5.1</v>
      </c>
      <c r="D375" s="128">
        <v>719.74</v>
      </c>
      <c r="E375" s="128">
        <v>2628</v>
      </c>
      <c r="F375" s="135">
        <v>9356.62</v>
      </c>
    </row>
    <row r="376" spans="1:6" ht="15.75" customHeight="1">
      <c r="A376" s="497"/>
      <c r="B376" s="98" t="s">
        <v>12</v>
      </c>
      <c r="C376" s="134">
        <v>324</v>
      </c>
      <c r="D376" s="128">
        <v>1723.6666666666667</v>
      </c>
      <c r="E376" s="128">
        <v>4202</v>
      </c>
      <c r="F376" s="135">
        <v>5171</v>
      </c>
    </row>
    <row r="377" spans="1:6" ht="15.75" customHeight="1">
      <c r="A377" s="497"/>
      <c r="B377" s="98" t="s">
        <v>13</v>
      </c>
      <c r="C377" s="110" t="s">
        <v>18</v>
      </c>
      <c r="D377" s="111" t="s">
        <v>18</v>
      </c>
      <c r="E377" s="111" t="s">
        <v>18</v>
      </c>
      <c r="F377" s="118" t="s">
        <v>18</v>
      </c>
    </row>
    <row r="378" spans="1:6" ht="15.75" customHeight="1" thickBot="1">
      <c r="A378" s="498"/>
      <c r="B378" s="103" t="s">
        <v>5</v>
      </c>
      <c r="C378" s="136">
        <v>0.07</v>
      </c>
      <c r="D378" s="130">
        <v>5342.197941176468</v>
      </c>
      <c r="E378" s="130">
        <v>46850</v>
      </c>
      <c r="F378" s="137">
        <v>363269.4599999998</v>
      </c>
    </row>
    <row r="379" ht="13.5">
      <c r="A379" s="87" t="s">
        <v>194</v>
      </c>
    </row>
    <row r="380" ht="13.5">
      <c r="A380" s="87" t="s">
        <v>195</v>
      </c>
    </row>
    <row r="382" ht="13.5" thickBot="1"/>
    <row r="383" spans="1:44" ht="27" customHeight="1" thickBot="1">
      <c r="A383" s="499" t="s">
        <v>1</v>
      </c>
      <c r="B383" s="500"/>
      <c r="C383" s="503" t="s">
        <v>258</v>
      </c>
      <c r="D383" s="492"/>
      <c r="E383" s="492"/>
      <c r="F383" s="492"/>
      <c r="G383" s="492"/>
      <c r="H383" s="493"/>
      <c r="I383" s="491" t="s">
        <v>259</v>
      </c>
      <c r="J383" s="492"/>
      <c r="K383" s="492"/>
      <c r="L383" s="492"/>
      <c r="M383" s="492"/>
      <c r="N383" s="493"/>
      <c r="O383" s="491" t="s">
        <v>260</v>
      </c>
      <c r="P383" s="492"/>
      <c r="Q383" s="492"/>
      <c r="R383" s="493"/>
      <c r="S383" s="491" t="s">
        <v>261</v>
      </c>
      <c r="T383" s="492"/>
      <c r="U383" s="492"/>
      <c r="V383" s="493"/>
      <c r="W383" s="491" t="s">
        <v>262</v>
      </c>
      <c r="X383" s="492"/>
      <c r="Y383" s="492"/>
      <c r="Z383" s="492"/>
      <c r="AA383" s="492"/>
      <c r="AB383" s="493"/>
      <c r="AC383" s="491" t="s">
        <v>263</v>
      </c>
      <c r="AD383" s="492"/>
      <c r="AE383" s="492"/>
      <c r="AF383" s="493"/>
      <c r="AG383" s="491" t="s">
        <v>264</v>
      </c>
      <c r="AH383" s="492"/>
      <c r="AI383" s="492"/>
      <c r="AJ383" s="493"/>
      <c r="AK383" s="491" t="s">
        <v>265</v>
      </c>
      <c r="AL383" s="492"/>
      <c r="AM383" s="492"/>
      <c r="AN383" s="493"/>
      <c r="AO383" s="494" t="s">
        <v>266</v>
      </c>
      <c r="AP383" s="492"/>
      <c r="AQ383" s="492"/>
      <c r="AR383" s="495"/>
    </row>
    <row r="384" spans="1:44" ht="15.75" customHeight="1" thickBot="1">
      <c r="A384" s="497"/>
      <c r="B384" s="501"/>
      <c r="C384" s="504" t="s">
        <v>3</v>
      </c>
      <c r="D384" s="488"/>
      <c r="E384" s="487" t="s">
        <v>4</v>
      </c>
      <c r="F384" s="488"/>
      <c r="G384" s="487" t="s">
        <v>5</v>
      </c>
      <c r="H384" s="488"/>
      <c r="I384" s="487" t="s">
        <v>3</v>
      </c>
      <c r="J384" s="488"/>
      <c r="K384" s="487" t="s">
        <v>4</v>
      </c>
      <c r="L384" s="488"/>
      <c r="M384" s="487" t="s">
        <v>5</v>
      </c>
      <c r="N384" s="488"/>
      <c r="O384" s="489" t="s">
        <v>39</v>
      </c>
      <c r="P384" s="489" t="s">
        <v>40</v>
      </c>
      <c r="Q384" s="489" t="s">
        <v>41</v>
      </c>
      <c r="R384" s="489" t="s">
        <v>16</v>
      </c>
      <c r="S384" s="489" t="s">
        <v>39</v>
      </c>
      <c r="T384" s="489" t="s">
        <v>40</v>
      </c>
      <c r="U384" s="489" t="s">
        <v>41</v>
      </c>
      <c r="V384" s="489" t="s">
        <v>16</v>
      </c>
      <c r="W384" s="487" t="s">
        <v>3</v>
      </c>
      <c r="X384" s="488"/>
      <c r="Y384" s="487" t="s">
        <v>4</v>
      </c>
      <c r="Z384" s="488"/>
      <c r="AA384" s="487" t="s">
        <v>5</v>
      </c>
      <c r="AB384" s="488"/>
      <c r="AC384" s="489" t="s">
        <v>39</v>
      </c>
      <c r="AD384" s="489" t="s">
        <v>40</v>
      </c>
      <c r="AE384" s="489" t="s">
        <v>41</v>
      </c>
      <c r="AF384" s="489" t="s">
        <v>16</v>
      </c>
      <c r="AG384" s="489" t="s">
        <v>39</v>
      </c>
      <c r="AH384" s="489" t="s">
        <v>40</v>
      </c>
      <c r="AI384" s="489" t="s">
        <v>41</v>
      </c>
      <c r="AJ384" s="489" t="s">
        <v>16</v>
      </c>
      <c r="AK384" s="489" t="s">
        <v>39</v>
      </c>
      <c r="AL384" s="489" t="s">
        <v>40</v>
      </c>
      <c r="AM384" s="489" t="s">
        <v>41</v>
      </c>
      <c r="AN384" s="489" t="s">
        <v>16</v>
      </c>
      <c r="AO384" s="489" t="s">
        <v>39</v>
      </c>
      <c r="AP384" s="489" t="s">
        <v>40</v>
      </c>
      <c r="AQ384" s="489" t="s">
        <v>41</v>
      </c>
      <c r="AR384" s="485" t="s">
        <v>16</v>
      </c>
    </row>
    <row r="385" spans="1:44" ht="15.75" customHeight="1" thickBot="1">
      <c r="A385" s="498"/>
      <c r="B385" s="502"/>
      <c r="C385" s="90" t="s">
        <v>6</v>
      </c>
      <c r="D385" s="91"/>
      <c r="E385" s="91" t="s">
        <v>6</v>
      </c>
      <c r="F385" s="91"/>
      <c r="G385" s="91" t="s">
        <v>6</v>
      </c>
      <c r="H385" s="91"/>
      <c r="I385" s="91" t="s">
        <v>6</v>
      </c>
      <c r="J385" s="91"/>
      <c r="K385" s="91" t="s">
        <v>6</v>
      </c>
      <c r="L385" s="91"/>
      <c r="M385" s="91" t="s">
        <v>6</v>
      </c>
      <c r="N385" s="91"/>
      <c r="O385" s="490"/>
      <c r="P385" s="490"/>
      <c r="Q385" s="490"/>
      <c r="R385" s="490"/>
      <c r="S385" s="490"/>
      <c r="T385" s="490"/>
      <c r="U385" s="490"/>
      <c r="V385" s="490"/>
      <c r="W385" s="91" t="s">
        <v>6</v>
      </c>
      <c r="X385" s="91" t="s">
        <v>7</v>
      </c>
      <c r="Y385" s="91" t="s">
        <v>6</v>
      </c>
      <c r="Z385" s="91" t="s">
        <v>7</v>
      </c>
      <c r="AA385" s="91" t="s">
        <v>6</v>
      </c>
      <c r="AB385" s="91" t="s">
        <v>7</v>
      </c>
      <c r="AC385" s="490"/>
      <c r="AD385" s="490"/>
      <c r="AE385" s="490"/>
      <c r="AF385" s="490"/>
      <c r="AG385" s="490"/>
      <c r="AH385" s="490"/>
      <c r="AI385" s="490"/>
      <c r="AJ385" s="490"/>
      <c r="AK385" s="490"/>
      <c r="AL385" s="490"/>
      <c r="AM385" s="490"/>
      <c r="AN385" s="490"/>
      <c r="AO385" s="490"/>
      <c r="AP385" s="490"/>
      <c r="AQ385" s="490"/>
      <c r="AR385" s="486"/>
    </row>
    <row r="386" spans="1:44" ht="15.75" customHeight="1" thickBot="1">
      <c r="A386" s="496" t="s">
        <v>8</v>
      </c>
      <c r="B386" s="93" t="s">
        <v>9</v>
      </c>
      <c r="C386" s="94">
        <v>66</v>
      </c>
      <c r="D386" s="95"/>
      <c r="E386" s="96">
        <v>26</v>
      </c>
      <c r="F386" s="95"/>
      <c r="G386" s="96">
        <v>92</v>
      </c>
      <c r="H386" s="95"/>
      <c r="I386" s="96">
        <v>46</v>
      </c>
      <c r="J386" s="95"/>
      <c r="K386" s="96">
        <v>24</v>
      </c>
      <c r="L386" s="95"/>
      <c r="M386" s="96">
        <v>70</v>
      </c>
      <c r="N386" s="95"/>
      <c r="O386" s="96">
        <v>1</v>
      </c>
      <c r="P386" s="96">
        <v>10984.333333333336</v>
      </c>
      <c r="Q386" s="96">
        <v>128755</v>
      </c>
      <c r="R386" s="96">
        <v>494295.0000000001</v>
      </c>
      <c r="S386" s="96">
        <v>1</v>
      </c>
      <c r="T386" s="96">
        <v>81.73333333333333</v>
      </c>
      <c r="U386" s="96">
        <v>100</v>
      </c>
      <c r="V386" s="96">
        <v>3678</v>
      </c>
      <c r="W386" s="96">
        <v>22</v>
      </c>
      <c r="X386" s="95">
        <v>0.3142857142857143</v>
      </c>
      <c r="Y386" s="96">
        <v>48</v>
      </c>
      <c r="Z386" s="95">
        <v>0.6857142857142857</v>
      </c>
      <c r="AA386" s="96">
        <v>70</v>
      </c>
      <c r="AB386" s="95">
        <v>1</v>
      </c>
      <c r="AC386" s="96">
        <v>1</v>
      </c>
      <c r="AD386" s="96">
        <v>1401.9545454545453</v>
      </c>
      <c r="AE386" s="96">
        <v>19000</v>
      </c>
      <c r="AF386" s="96">
        <v>30842.999999999996</v>
      </c>
      <c r="AG386" s="96">
        <v>1</v>
      </c>
      <c r="AH386" s="96">
        <v>32.38095238095238</v>
      </c>
      <c r="AI386" s="96">
        <v>100</v>
      </c>
      <c r="AJ386" s="96">
        <v>680</v>
      </c>
      <c r="AK386" s="126">
        <v>1</v>
      </c>
      <c r="AL386" s="126">
        <v>348820.1539230769</v>
      </c>
      <c r="AM386" s="126">
        <v>8386427.56</v>
      </c>
      <c r="AN386" s="126">
        <v>22673310.005</v>
      </c>
      <c r="AO386" s="126">
        <v>31.5</v>
      </c>
      <c r="AP386" s="126">
        <v>120080.83456521742</v>
      </c>
      <c r="AQ386" s="126">
        <v>1207401.25</v>
      </c>
      <c r="AR386" s="133">
        <v>2761859.1950000008</v>
      </c>
    </row>
    <row r="387" spans="1:44" ht="15.75" customHeight="1">
      <c r="A387" s="497"/>
      <c r="B387" s="98" t="s">
        <v>10</v>
      </c>
      <c r="C387" s="99">
        <v>62</v>
      </c>
      <c r="D387" s="100"/>
      <c r="E387" s="101">
        <v>23</v>
      </c>
      <c r="F387" s="100"/>
      <c r="G387" s="101">
        <v>85</v>
      </c>
      <c r="H387" s="100"/>
      <c r="I387" s="101">
        <v>18</v>
      </c>
      <c r="J387" s="100"/>
      <c r="K387" s="101">
        <v>47</v>
      </c>
      <c r="L387" s="100"/>
      <c r="M387" s="101">
        <v>65</v>
      </c>
      <c r="N387" s="100"/>
      <c r="O387" s="101">
        <v>191</v>
      </c>
      <c r="P387" s="101">
        <v>31578.941176470587</v>
      </c>
      <c r="Q387" s="101">
        <v>325000</v>
      </c>
      <c r="R387" s="101">
        <v>536842</v>
      </c>
      <c r="S387" s="101">
        <v>10</v>
      </c>
      <c r="T387" s="101">
        <v>67.94117647058823</v>
      </c>
      <c r="U387" s="101">
        <v>100</v>
      </c>
      <c r="V387" s="101">
        <v>1155</v>
      </c>
      <c r="W387" s="101">
        <v>7</v>
      </c>
      <c r="X387" s="100">
        <v>0.1076923076923077</v>
      </c>
      <c r="Y387" s="101">
        <v>58</v>
      </c>
      <c r="Z387" s="100">
        <v>0.8923076923076922</v>
      </c>
      <c r="AA387" s="101">
        <v>65</v>
      </c>
      <c r="AB387" s="100">
        <v>1</v>
      </c>
      <c r="AC387" s="101">
        <v>10</v>
      </c>
      <c r="AD387" s="101">
        <v>3330.8333333333335</v>
      </c>
      <c r="AE387" s="101">
        <v>19261</v>
      </c>
      <c r="AF387" s="101">
        <v>19985</v>
      </c>
      <c r="AG387" s="101">
        <v>2</v>
      </c>
      <c r="AH387" s="101">
        <v>30.6</v>
      </c>
      <c r="AI387" s="101">
        <v>90</v>
      </c>
      <c r="AJ387" s="101">
        <v>153</v>
      </c>
      <c r="AK387" s="128">
        <v>1</v>
      </c>
      <c r="AL387" s="128">
        <v>1108631.9641935488</v>
      </c>
      <c r="AM387" s="128">
        <v>53000557.87</v>
      </c>
      <c r="AN387" s="128">
        <v>68735181.78000003</v>
      </c>
      <c r="AO387" s="128">
        <v>1</v>
      </c>
      <c r="AP387" s="128">
        <v>91701.10899999998</v>
      </c>
      <c r="AQ387" s="128">
        <v>690469.08</v>
      </c>
      <c r="AR387" s="135">
        <v>917011.0899999999</v>
      </c>
    </row>
    <row r="388" spans="1:44" ht="15.75" customHeight="1">
      <c r="A388" s="497"/>
      <c r="B388" s="98" t="s">
        <v>11</v>
      </c>
      <c r="C388" s="99">
        <v>20</v>
      </c>
      <c r="D388" s="100"/>
      <c r="E388" s="101">
        <v>21</v>
      </c>
      <c r="F388" s="100"/>
      <c r="G388" s="101">
        <v>41</v>
      </c>
      <c r="H388" s="100"/>
      <c r="I388" s="101">
        <v>18</v>
      </c>
      <c r="J388" s="100"/>
      <c r="K388" s="101">
        <v>5</v>
      </c>
      <c r="L388" s="100"/>
      <c r="M388" s="101">
        <v>23</v>
      </c>
      <c r="N388" s="100"/>
      <c r="O388" s="101">
        <v>251</v>
      </c>
      <c r="P388" s="101">
        <v>1424.111111111111</v>
      </c>
      <c r="Q388" s="101">
        <v>4500</v>
      </c>
      <c r="R388" s="101">
        <v>25634</v>
      </c>
      <c r="S388" s="101">
        <v>1</v>
      </c>
      <c r="T388" s="101">
        <v>80.52941176470588</v>
      </c>
      <c r="U388" s="101">
        <v>100</v>
      </c>
      <c r="V388" s="101">
        <v>1369</v>
      </c>
      <c r="W388" s="101">
        <v>8</v>
      </c>
      <c r="X388" s="100">
        <v>0.34782608695652173</v>
      </c>
      <c r="Y388" s="101">
        <v>15</v>
      </c>
      <c r="Z388" s="100">
        <v>0.6521739130434783</v>
      </c>
      <c r="AA388" s="101">
        <v>23</v>
      </c>
      <c r="AB388" s="100">
        <v>1</v>
      </c>
      <c r="AC388" s="101">
        <v>2</v>
      </c>
      <c r="AD388" s="101">
        <v>193.24999999999997</v>
      </c>
      <c r="AE388" s="101">
        <v>671</v>
      </c>
      <c r="AF388" s="101">
        <v>1545.9999999999998</v>
      </c>
      <c r="AG388" s="101">
        <v>2</v>
      </c>
      <c r="AH388" s="101">
        <v>31.875</v>
      </c>
      <c r="AI388" s="101">
        <v>100</v>
      </c>
      <c r="AJ388" s="101">
        <v>255</v>
      </c>
      <c r="AK388" s="128">
        <v>224.4</v>
      </c>
      <c r="AL388" s="128">
        <v>44263.134999999995</v>
      </c>
      <c r="AM388" s="128">
        <v>500018</v>
      </c>
      <c r="AN388" s="128">
        <v>885262.7</v>
      </c>
      <c r="AO388" s="128">
        <v>2</v>
      </c>
      <c r="AP388" s="128">
        <v>7977.277777777777</v>
      </c>
      <c r="AQ388" s="128">
        <v>66744</v>
      </c>
      <c r="AR388" s="135">
        <v>71795.5</v>
      </c>
    </row>
    <row r="389" spans="1:44" ht="15.75" customHeight="1">
      <c r="A389" s="497"/>
      <c r="B389" s="98" t="s">
        <v>12</v>
      </c>
      <c r="C389" s="99">
        <v>3</v>
      </c>
      <c r="D389" s="100"/>
      <c r="E389" s="101">
        <v>0</v>
      </c>
      <c r="F389" s="100"/>
      <c r="G389" s="101">
        <v>3</v>
      </c>
      <c r="H389" s="100"/>
      <c r="I389" s="101">
        <v>2</v>
      </c>
      <c r="J389" s="100"/>
      <c r="K389" s="101">
        <v>1</v>
      </c>
      <c r="L389" s="100"/>
      <c r="M389" s="101">
        <v>3</v>
      </c>
      <c r="N389" s="100"/>
      <c r="O389" s="101">
        <v>500</v>
      </c>
      <c r="P389" s="101">
        <v>1750</v>
      </c>
      <c r="Q389" s="101">
        <v>3000</v>
      </c>
      <c r="R389" s="101">
        <v>3500</v>
      </c>
      <c r="S389" s="101">
        <v>50</v>
      </c>
      <c r="T389" s="101">
        <v>75</v>
      </c>
      <c r="U389" s="101">
        <v>100</v>
      </c>
      <c r="V389" s="101">
        <v>150</v>
      </c>
      <c r="W389" s="101">
        <v>1</v>
      </c>
      <c r="X389" s="100">
        <v>0.33333333333333337</v>
      </c>
      <c r="Y389" s="101">
        <v>2</v>
      </c>
      <c r="Z389" s="100">
        <v>0.6666666666666667</v>
      </c>
      <c r="AA389" s="101">
        <v>3</v>
      </c>
      <c r="AB389" s="100">
        <v>1</v>
      </c>
      <c r="AC389" s="101">
        <v>3000</v>
      </c>
      <c r="AD389" s="101">
        <v>3000</v>
      </c>
      <c r="AE389" s="101">
        <v>3000</v>
      </c>
      <c r="AF389" s="101">
        <v>3000</v>
      </c>
      <c r="AG389" s="101">
        <v>50</v>
      </c>
      <c r="AH389" s="101">
        <v>50</v>
      </c>
      <c r="AI389" s="101">
        <v>50</v>
      </c>
      <c r="AJ389" s="101">
        <v>50</v>
      </c>
      <c r="AK389" s="128">
        <v>1</v>
      </c>
      <c r="AL389" s="128">
        <v>20834</v>
      </c>
      <c r="AM389" s="128">
        <v>62500</v>
      </c>
      <c r="AN389" s="128">
        <v>62502</v>
      </c>
      <c r="AO389" s="128">
        <v>1</v>
      </c>
      <c r="AP389" s="128">
        <v>20834</v>
      </c>
      <c r="AQ389" s="128">
        <v>62500</v>
      </c>
      <c r="AR389" s="135">
        <v>62502</v>
      </c>
    </row>
    <row r="390" spans="1:44" ht="15.75" customHeight="1">
      <c r="A390" s="497"/>
      <c r="B390" s="98" t="s">
        <v>13</v>
      </c>
      <c r="C390" s="99">
        <v>0</v>
      </c>
      <c r="D390" s="100"/>
      <c r="E390" s="101">
        <v>0</v>
      </c>
      <c r="F390" s="100"/>
      <c r="G390" s="101">
        <v>0</v>
      </c>
      <c r="H390" s="100"/>
      <c r="I390" s="101">
        <v>0</v>
      </c>
      <c r="J390" s="100"/>
      <c r="K390" s="101">
        <v>0</v>
      </c>
      <c r="L390" s="100"/>
      <c r="M390" s="101">
        <v>0</v>
      </c>
      <c r="N390" s="100"/>
      <c r="O390" s="111" t="s">
        <v>18</v>
      </c>
      <c r="P390" s="111" t="s">
        <v>18</v>
      </c>
      <c r="Q390" s="111" t="s">
        <v>18</v>
      </c>
      <c r="R390" s="111" t="s">
        <v>18</v>
      </c>
      <c r="S390" s="111" t="s">
        <v>18</v>
      </c>
      <c r="T390" s="111" t="s">
        <v>18</v>
      </c>
      <c r="U390" s="111" t="s">
        <v>18</v>
      </c>
      <c r="V390" s="111" t="s">
        <v>18</v>
      </c>
      <c r="W390" s="101">
        <v>0</v>
      </c>
      <c r="X390" s="100">
        <v>0</v>
      </c>
      <c r="Y390" s="101">
        <v>0</v>
      </c>
      <c r="Z390" s="100">
        <v>0</v>
      </c>
      <c r="AA390" s="101">
        <v>0</v>
      </c>
      <c r="AB390" s="100">
        <v>0</v>
      </c>
      <c r="AC390" s="111" t="s">
        <v>18</v>
      </c>
      <c r="AD390" s="111" t="s">
        <v>18</v>
      </c>
      <c r="AE390" s="111" t="s">
        <v>18</v>
      </c>
      <c r="AF390" s="111" t="s">
        <v>18</v>
      </c>
      <c r="AG390" s="111" t="s">
        <v>18</v>
      </c>
      <c r="AH390" s="111" t="s">
        <v>18</v>
      </c>
      <c r="AI390" s="111" t="s">
        <v>18</v>
      </c>
      <c r="AJ390" s="111" t="s">
        <v>18</v>
      </c>
      <c r="AK390" s="111" t="s">
        <v>18</v>
      </c>
      <c r="AL390" s="111" t="s">
        <v>18</v>
      </c>
      <c r="AM390" s="111" t="s">
        <v>18</v>
      </c>
      <c r="AN390" s="111" t="s">
        <v>18</v>
      </c>
      <c r="AO390" s="111" t="s">
        <v>18</v>
      </c>
      <c r="AP390" s="111" t="s">
        <v>18</v>
      </c>
      <c r="AQ390" s="111" t="s">
        <v>18</v>
      </c>
      <c r="AR390" s="118" t="s">
        <v>18</v>
      </c>
    </row>
    <row r="391" spans="1:44" ht="15.75" customHeight="1" thickBot="1">
      <c r="A391" s="498"/>
      <c r="B391" s="103" t="s">
        <v>5</v>
      </c>
      <c r="C391" s="104">
        <v>151</v>
      </c>
      <c r="D391" s="105"/>
      <c r="E391" s="106">
        <v>70</v>
      </c>
      <c r="F391" s="105"/>
      <c r="G391" s="106">
        <v>221</v>
      </c>
      <c r="H391" s="105"/>
      <c r="I391" s="106">
        <v>84</v>
      </c>
      <c r="J391" s="105"/>
      <c r="K391" s="106">
        <v>77</v>
      </c>
      <c r="L391" s="105"/>
      <c r="M391" s="106">
        <v>161</v>
      </c>
      <c r="N391" s="105"/>
      <c r="O391" s="106">
        <v>1</v>
      </c>
      <c r="P391" s="106">
        <v>12930.134146341461</v>
      </c>
      <c r="Q391" s="106">
        <v>325000</v>
      </c>
      <c r="R391" s="106">
        <v>1060270.9999999998</v>
      </c>
      <c r="S391" s="106">
        <v>1</v>
      </c>
      <c r="T391" s="106">
        <v>78.41975308641976</v>
      </c>
      <c r="U391" s="106">
        <v>100</v>
      </c>
      <c r="V391" s="106">
        <v>6352.000000000001</v>
      </c>
      <c r="W391" s="106">
        <v>38</v>
      </c>
      <c r="X391" s="105">
        <v>0.2360248447204969</v>
      </c>
      <c r="Y391" s="106">
        <v>123</v>
      </c>
      <c r="Z391" s="105">
        <v>0.763975155279503</v>
      </c>
      <c r="AA391" s="106">
        <v>161</v>
      </c>
      <c r="AB391" s="105">
        <v>1</v>
      </c>
      <c r="AC391" s="106">
        <v>1</v>
      </c>
      <c r="AD391" s="106">
        <v>1496.5945945945941</v>
      </c>
      <c r="AE391" s="106">
        <v>19261</v>
      </c>
      <c r="AF391" s="106">
        <v>55373.999999999985</v>
      </c>
      <c r="AG391" s="106">
        <v>1</v>
      </c>
      <c r="AH391" s="106">
        <v>32.51428571428572</v>
      </c>
      <c r="AI391" s="106">
        <v>100</v>
      </c>
      <c r="AJ391" s="106">
        <v>1138.0000000000002</v>
      </c>
      <c r="AK391" s="130">
        <v>1</v>
      </c>
      <c r="AL391" s="130">
        <v>615708.3765666669</v>
      </c>
      <c r="AM391" s="130">
        <v>53000557.87</v>
      </c>
      <c r="AN391" s="130">
        <v>92356256.48500003</v>
      </c>
      <c r="AO391" s="130">
        <v>1</v>
      </c>
      <c r="AP391" s="130">
        <v>84737.06188888889</v>
      </c>
      <c r="AQ391" s="130">
        <v>1207401.25</v>
      </c>
      <c r="AR391" s="137">
        <v>3813167.7849999997</v>
      </c>
    </row>
    <row r="392" ht="13.5">
      <c r="A392" s="87" t="s">
        <v>194</v>
      </c>
    </row>
    <row r="393" ht="13.5">
      <c r="A393" s="87" t="s">
        <v>195</v>
      </c>
    </row>
  </sheetData>
  <sheetProtection/>
  <mergeCells count="583">
    <mergeCell ref="A4:H4"/>
    <mergeCell ref="A5:B7"/>
    <mergeCell ref="C5:H5"/>
    <mergeCell ref="C6:D6"/>
    <mergeCell ref="E6:F6"/>
    <mergeCell ref="G6:H6"/>
    <mergeCell ref="A31:H31"/>
    <mergeCell ref="A32:B34"/>
    <mergeCell ref="C32:H32"/>
    <mergeCell ref="C33:D33"/>
    <mergeCell ref="E33:F33"/>
    <mergeCell ref="G33:H33"/>
    <mergeCell ref="A8:A13"/>
    <mergeCell ref="A18:F18"/>
    <mergeCell ref="A19:B20"/>
    <mergeCell ref="C19:D19"/>
    <mergeCell ref="E19:F19"/>
    <mergeCell ref="A21:A26"/>
    <mergeCell ref="K46:L46"/>
    <mergeCell ref="M46:N46"/>
    <mergeCell ref="O46:P46"/>
    <mergeCell ref="Q46:R46"/>
    <mergeCell ref="S46:T46"/>
    <mergeCell ref="A48:A53"/>
    <mergeCell ref="A35:A40"/>
    <mergeCell ref="A44:T44"/>
    <mergeCell ref="A45:B47"/>
    <mergeCell ref="C45:H45"/>
    <mergeCell ref="I45:N45"/>
    <mergeCell ref="O45:T45"/>
    <mergeCell ref="C46:D46"/>
    <mergeCell ref="E46:F46"/>
    <mergeCell ref="G46:H46"/>
    <mergeCell ref="I46:J46"/>
    <mergeCell ref="M59:N59"/>
    <mergeCell ref="O59:P59"/>
    <mergeCell ref="Q59:R59"/>
    <mergeCell ref="S59:T59"/>
    <mergeCell ref="A61:A66"/>
    <mergeCell ref="A70:H70"/>
    <mergeCell ref="A57:T57"/>
    <mergeCell ref="A58:B60"/>
    <mergeCell ref="C58:H58"/>
    <mergeCell ref="I58:N58"/>
    <mergeCell ref="O58:T58"/>
    <mergeCell ref="C59:D59"/>
    <mergeCell ref="E59:F59"/>
    <mergeCell ref="G59:H59"/>
    <mergeCell ref="I59:J59"/>
    <mergeCell ref="K59:L59"/>
    <mergeCell ref="A83:H83"/>
    <mergeCell ref="A84:B86"/>
    <mergeCell ref="C84:H84"/>
    <mergeCell ref="C85:D85"/>
    <mergeCell ref="E85:F85"/>
    <mergeCell ref="G85:H85"/>
    <mergeCell ref="A71:B73"/>
    <mergeCell ref="C71:H71"/>
    <mergeCell ref="C72:D72"/>
    <mergeCell ref="E72:F72"/>
    <mergeCell ref="G72:H72"/>
    <mergeCell ref="A74:A79"/>
    <mergeCell ref="A87:A92"/>
    <mergeCell ref="A96:R96"/>
    <mergeCell ref="A97:B99"/>
    <mergeCell ref="C97:F97"/>
    <mergeCell ref="G97:J97"/>
    <mergeCell ref="K97:N97"/>
    <mergeCell ref="O97:R97"/>
    <mergeCell ref="C98:D98"/>
    <mergeCell ref="A110:J110"/>
    <mergeCell ref="I98:J98"/>
    <mergeCell ref="K98:L98"/>
    <mergeCell ref="M98:N98"/>
    <mergeCell ref="Q98:R98"/>
    <mergeCell ref="A100:A105"/>
    <mergeCell ref="O98:P98"/>
    <mergeCell ref="E98:F98"/>
    <mergeCell ref="G98:H98"/>
    <mergeCell ref="A111:B113"/>
    <mergeCell ref="C111:F111"/>
    <mergeCell ref="G111:J111"/>
    <mergeCell ref="C112:D112"/>
    <mergeCell ref="E112:F112"/>
    <mergeCell ref="G112:H112"/>
    <mergeCell ref="I112:J112"/>
    <mergeCell ref="A114:A119"/>
    <mergeCell ref="A123:D123"/>
    <mergeCell ref="A124:B125"/>
    <mergeCell ref="A126:A131"/>
    <mergeCell ref="A135:Z135"/>
    <mergeCell ref="A136:B138"/>
    <mergeCell ref="C136:F136"/>
    <mergeCell ref="G136:J136"/>
    <mergeCell ref="K136:N136"/>
    <mergeCell ref="O136:R136"/>
    <mergeCell ref="S136:V136"/>
    <mergeCell ref="W136:Z136"/>
    <mergeCell ref="C137:D137"/>
    <mergeCell ref="E137:F137"/>
    <mergeCell ref="G137:G138"/>
    <mergeCell ref="H137:H138"/>
    <mergeCell ref="I137:I138"/>
    <mergeCell ref="J137:J138"/>
    <mergeCell ref="W137:W138"/>
    <mergeCell ref="X137:X138"/>
    <mergeCell ref="Y137:Y138"/>
    <mergeCell ref="Z137:Z138"/>
    <mergeCell ref="S137:T137"/>
    <mergeCell ref="U137:V137"/>
    <mergeCell ref="A139:A144"/>
    <mergeCell ref="A148:R148"/>
    <mergeCell ref="M137:M138"/>
    <mergeCell ref="N137:N138"/>
    <mergeCell ref="O137:P137"/>
    <mergeCell ref="Q137:R137"/>
    <mergeCell ref="K137:K138"/>
    <mergeCell ref="L137:L138"/>
    <mergeCell ref="Q150:Q151"/>
    <mergeCell ref="A149:B151"/>
    <mergeCell ref="C149:F149"/>
    <mergeCell ref="G149:J149"/>
    <mergeCell ref="H150:H151"/>
    <mergeCell ref="I150:I151"/>
    <mergeCell ref="K149:N149"/>
    <mergeCell ref="O149:R149"/>
    <mergeCell ref="R150:R151"/>
    <mergeCell ref="J150:J151"/>
    <mergeCell ref="A152:A157"/>
    <mergeCell ref="A161:V161"/>
    <mergeCell ref="A162:B164"/>
    <mergeCell ref="C162:F162"/>
    <mergeCell ref="G162:J162"/>
    <mergeCell ref="K162:N162"/>
    <mergeCell ref="O162:R162"/>
    <mergeCell ref="S162:V162"/>
    <mergeCell ref="K150:L150"/>
    <mergeCell ref="M150:N150"/>
    <mergeCell ref="O150:O151"/>
    <mergeCell ref="P150:P151"/>
    <mergeCell ref="C163:D163"/>
    <mergeCell ref="K163:K164"/>
    <mergeCell ref="C150:D150"/>
    <mergeCell ref="E150:F150"/>
    <mergeCell ref="G150:G151"/>
    <mergeCell ref="N163:N164"/>
    <mergeCell ref="V163:V164"/>
    <mergeCell ref="A165:A170"/>
    <mergeCell ref="A174:V174"/>
    <mergeCell ref="A175:B177"/>
    <mergeCell ref="C175:F175"/>
    <mergeCell ref="G175:J175"/>
    <mergeCell ref="K175:N175"/>
    <mergeCell ref="O175:R175"/>
    <mergeCell ref="S175:V175"/>
    <mergeCell ref="C176:D176"/>
    <mergeCell ref="S163:S164"/>
    <mergeCell ref="T163:T164"/>
    <mergeCell ref="U163:U164"/>
    <mergeCell ref="E163:F163"/>
    <mergeCell ref="G163:H163"/>
    <mergeCell ref="I163:J163"/>
    <mergeCell ref="L163:L164"/>
    <mergeCell ref="M163:M164"/>
    <mergeCell ref="O163:P163"/>
    <mergeCell ref="Q163:R163"/>
    <mergeCell ref="Q176:R176"/>
    <mergeCell ref="S176:T176"/>
    <mergeCell ref="U176:V176"/>
    <mergeCell ref="A178:A183"/>
    <mergeCell ref="A187:AP187"/>
    <mergeCell ref="A188:BF188"/>
    <mergeCell ref="E176:F176"/>
    <mergeCell ref="G176:H176"/>
    <mergeCell ref="I176:J176"/>
    <mergeCell ref="K176:L176"/>
    <mergeCell ref="M176:N176"/>
    <mergeCell ref="O176:P176"/>
    <mergeCell ref="BC189:BF189"/>
    <mergeCell ref="A189:B191"/>
    <mergeCell ref="C189:H189"/>
    <mergeCell ref="I189:N189"/>
    <mergeCell ref="O189:R189"/>
    <mergeCell ref="S189:X189"/>
    <mergeCell ref="Y189:AB189"/>
    <mergeCell ref="C190:D190"/>
    <mergeCell ref="E190:F190"/>
    <mergeCell ref="G190:H190"/>
    <mergeCell ref="I190:J190"/>
    <mergeCell ref="BD190:BD191"/>
    <mergeCell ref="BE190:BE191"/>
    <mergeCell ref="BF190:BF191"/>
    <mergeCell ref="AB190:AB191"/>
    <mergeCell ref="AC190:AD190"/>
    <mergeCell ref="AE190:AF190"/>
    <mergeCell ref="AG190:AH190"/>
    <mergeCell ref="S190:T190"/>
    <mergeCell ref="AC189:AH189"/>
    <mergeCell ref="AI189:AL189"/>
    <mergeCell ref="AV190:AV191"/>
    <mergeCell ref="AM189:AR189"/>
    <mergeCell ref="AS189:AV189"/>
    <mergeCell ref="AW189:BB189"/>
    <mergeCell ref="A201:J201"/>
    <mergeCell ref="A202:B204"/>
    <mergeCell ref="C202:H202"/>
    <mergeCell ref="C203:D203"/>
    <mergeCell ref="E203:F203"/>
    <mergeCell ref="G203:H203"/>
    <mergeCell ref="I203:I204"/>
    <mergeCell ref="J203:J204"/>
    <mergeCell ref="A192:A197"/>
    <mergeCell ref="A200:H200"/>
    <mergeCell ref="AW190:AX190"/>
    <mergeCell ref="AY190:AZ190"/>
    <mergeCell ref="BA190:BB190"/>
    <mergeCell ref="AK190:AK191"/>
    <mergeCell ref="AL190:AL191"/>
    <mergeCell ref="AM190:AN190"/>
    <mergeCell ref="AO190:AP190"/>
    <mergeCell ref="AQ190:AR190"/>
    <mergeCell ref="AS190:AS191"/>
    <mergeCell ref="BC190:BC191"/>
    <mergeCell ref="U190:V190"/>
    <mergeCell ref="W190:X190"/>
    <mergeCell ref="Y190:Y191"/>
    <mergeCell ref="Z190:Z191"/>
    <mergeCell ref="AA190:AA191"/>
    <mergeCell ref="AT190:AT191"/>
    <mergeCell ref="AU190:AU191"/>
    <mergeCell ref="AI190:AI191"/>
    <mergeCell ref="AJ190:AJ191"/>
    <mergeCell ref="K190:L190"/>
    <mergeCell ref="M190:N190"/>
    <mergeCell ref="O190:O191"/>
    <mergeCell ref="P190:P191"/>
    <mergeCell ref="Q190:Q191"/>
    <mergeCell ref="R190:R191"/>
    <mergeCell ref="A205:A210"/>
    <mergeCell ref="A214:AP214"/>
    <mergeCell ref="A215:B217"/>
    <mergeCell ref="C215:H215"/>
    <mergeCell ref="I215:L215"/>
    <mergeCell ref="M215:P215"/>
    <mergeCell ref="Q215:T215"/>
    <mergeCell ref="U215:X215"/>
    <mergeCell ref="Y215:AD215"/>
    <mergeCell ref="AE215:AJ215"/>
    <mergeCell ref="Q216:Q217"/>
    <mergeCell ref="R216:R217"/>
    <mergeCell ref="S216:S217"/>
    <mergeCell ref="T216:T217"/>
    <mergeCell ref="AK215:AP215"/>
    <mergeCell ref="C216:D216"/>
    <mergeCell ref="E216:F216"/>
    <mergeCell ref="G216:H216"/>
    <mergeCell ref="I216:I217"/>
    <mergeCell ref="J216:J217"/>
    <mergeCell ref="K216:K217"/>
    <mergeCell ref="L216:L217"/>
    <mergeCell ref="M216:M217"/>
    <mergeCell ref="N216:N217"/>
    <mergeCell ref="AO216:AP216"/>
    <mergeCell ref="A218:A223"/>
    <mergeCell ref="AC216:AD216"/>
    <mergeCell ref="AE216:AF216"/>
    <mergeCell ref="AG216:AH216"/>
    <mergeCell ref="AI216:AJ216"/>
    <mergeCell ref="A227:CB227"/>
    <mergeCell ref="A228:B230"/>
    <mergeCell ref="C228:H228"/>
    <mergeCell ref="I228:N228"/>
    <mergeCell ref="O228:T228"/>
    <mergeCell ref="U228:Z228"/>
    <mergeCell ref="AA228:AF228"/>
    <mergeCell ref="AG228:AL228"/>
    <mergeCell ref="Q229:R229"/>
    <mergeCell ref="S229:T229"/>
    <mergeCell ref="AK216:AL216"/>
    <mergeCell ref="AM216:AN216"/>
    <mergeCell ref="U216:U217"/>
    <mergeCell ref="V216:V217"/>
    <mergeCell ref="W216:W217"/>
    <mergeCell ref="X216:X217"/>
    <mergeCell ref="Y216:Z216"/>
    <mergeCell ref="AA216:AB216"/>
    <mergeCell ref="O216:O217"/>
    <mergeCell ref="P216:P217"/>
    <mergeCell ref="BW228:CB228"/>
    <mergeCell ref="C229:D229"/>
    <mergeCell ref="E229:F229"/>
    <mergeCell ref="G229:H229"/>
    <mergeCell ref="I229:J229"/>
    <mergeCell ref="K229:L229"/>
    <mergeCell ref="M229:N229"/>
    <mergeCell ref="O229:P229"/>
    <mergeCell ref="AM228:AR228"/>
    <mergeCell ref="AS228:AX228"/>
    <mergeCell ref="AY228:BD228"/>
    <mergeCell ref="BE228:BJ228"/>
    <mergeCell ref="BK228:BP228"/>
    <mergeCell ref="BQ228:BV228"/>
    <mergeCell ref="BU229:BV229"/>
    <mergeCell ref="BW229:BX229"/>
    <mergeCell ref="BY229:BZ229"/>
    <mergeCell ref="CA229:CB229"/>
    <mergeCell ref="BE229:BF229"/>
    <mergeCell ref="BS229:BT229"/>
    <mergeCell ref="BO229:BP229"/>
    <mergeCell ref="AS229:AT229"/>
    <mergeCell ref="AU229:AV229"/>
    <mergeCell ref="BG229:BH229"/>
    <mergeCell ref="BI229:BJ229"/>
    <mergeCell ref="BK229:BL229"/>
    <mergeCell ref="BM229:BN229"/>
    <mergeCell ref="I252:N252"/>
    <mergeCell ref="O252:R252"/>
    <mergeCell ref="S252:X252"/>
    <mergeCell ref="U253:V253"/>
    <mergeCell ref="W253:X253"/>
    <mergeCell ref="AU253:AU254"/>
    <mergeCell ref="AQ253:AR253"/>
    <mergeCell ref="AS253:AS254"/>
    <mergeCell ref="AT253:AT254"/>
    <mergeCell ref="AO253:AP253"/>
    <mergeCell ref="AV253:AV254"/>
    <mergeCell ref="AW229:AX229"/>
    <mergeCell ref="AY229:AZ229"/>
    <mergeCell ref="BA229:BB229"/>
    <mergeCell ref="BC229:BD229"/>
    <mergeCell ref="AG229:AH229"/>
    <mergeCell ref="AI229:AJ229"/>
    <mergeCell ref="AK229:AL229"/>
    <mergeCell ref="AM229:AN229"/>
    <mergeCell ref="AO229:AP229"/>
    <mergeCell ref="AQ229:AR229"/>
    <mergeCell ref="A243:A248"/>
    <mergeCell ref="A252:B254"/>
    <mergeCell ref="C252:H252"/>
    <mergeCell ref="BQ229:BR229"/>
    <mergeCell ref="U229:V229"/>
    <mergeCell ref="W229:X229"/>
    <mergeCell ref="Y229:Z229"/>
    <mergeCell ref="AM252:AR252"/>
    <mergeCell ref="AS252:AV252"/>
    <mergeCell ref="C253:D253"/>
    <mergeCell ref="E253:F253"/>
    <mergeCell ref="A231:A236"/>
    <mergeCell ref="A240:F240"/>
    <mergeCell ref="A241:B242"/>
    <mergeCell ref="C241:F241"/>
    <mergeCell ref="AA229:AB229"/>
    <mergeCell ref="AC229:AD229"/>
    <mergeCell ref="AE229:AF229"/>
    <mergeCell ref="Y252:AB252"/>
    <mergeCell ref="AC252:AH252"/>
    <mergeCell ref="AI252:AL252"/>
    <mergeCell ref="A255:A260"/>
    <mergeCell ref="AI253:AI254"/>
    <mergeCell ref="AJ253:AJ254"/>
    <mergeCell ref="AK253:AK254"/>
    <mergeCell ref="AL253:AL254"/>
    <mergeCell ref="AM253:AN253"/>
    <mergeCell ref="Z253:Z254"/>
    <mergeCell ref="AA253:AA254"/>
    <mergeCell ref="AB253:AB254"/>
    <mergeCell ref="AC253:AD253"/>
    <mergeCell ref="AE253:AF253"/>
    <mergeCell ref="AG253:AH253"/>
    <mergeCell ref="Q253:Q254"/>
    <mergeCell ref="R253:R254"/>
    <mergeCell ref="S253:T253"/>
    <mergeCell ref="Y253:Y254"/>
    <mergeCell ref="G253:H253"/>
    <mergeCell ref="I253:J253"/>
    <mergeCell ref="K253:L253"/>
    <mergeCell ref="M253:N253"/>
    <mergeCell ref="O253:O254"/>
    <mergeCell ref="P253:P254"/>
    <mergeCell ref="A266:L266"/>
    <mergeCell ref="A267:B269"/>
    <mergeCell ref="C267:H267"/>
    <mergeCell ref="I267:L267"/>
    <mergeCell ref="C268:D268"/>
    <mergeCell ref="E268:F268"/>
    <mergeCell ref="G268:H268"/>
    <mergeCell ref="I268:I269"/>
    <mergeCell ref="J268:J269"/>
    <mergeCell ref="K268:K269"/>
    <mergeCell ref="L268:L269"/>
    <mergeCell ref="A270:A275"/>
    <mergeCell ref="A279:L279"/>
    <mergeCell ref="A280:B282"/>
    <mergeCell ref="C280:H280"/>
    <mergeCell ref="I280:L280"/>
    <mergeCell ref="C281:D281"/>
    <mergeCell ref="E281:F281"/>
    <mergeCell ref="G281:H281"/>
    <mergeCell ref="I281:I282"/>
    <mergeCell ref="G294:H294"/>
    <mergeCell ref="I294:I295"/>
    <mergeCell ref="J294:J295"/>
    <mergeCell ref="K294:K295"/>
    <mergeCell ref="L294:L295"/>
    <mergeCell ref="A296:A301"/>
    <mergeCell ref="J281:J282"/>
    <mergeCell ref="K281:K282"/>
    <mergeCell ref="L281:L282"/>
    <mergeCell ref="A283:A288"/>
    <mergeCell ref="A292:L292"/>
    <mergeCell ref="A293:B295"/>
    <mergeCell ref="C293:H293"/>
    <mergeCell ref="I293:L293"/>
    <mergeCell ref="C294:D294"/>
    <mergeCell ref="E294:F294"/>
    <mergeCell ref="A305:L305"/>
    <mergeCell ref="A306:B308"/>
    <mergeCell ref="C306:H306"/>
    <mergeCell ref="I306:L306"/>
    <mergeCell ref="C307:D307"/>
    <mergeCell ref="E307:F307"/>
    <mergeCell ref="G307:H307"/>
    <mergeCell ref="I307:I308"/>
    <mergeCell ref="J307:J308"/>
    <mergeCell ref="K307:K308"/>
    <mergeCell ref="A331:L331"/>
    <mergeCell ref="A332:B334"/>
    <mergeCell ref="C332:H332"/>
    <mergeCell ref="I332:L332"/>
    <mergeCell ref="C333:D333"/>
    <mergeCell ref="E333:F333"/>
    <mergeCell ref="J333:J334"/>
    <mergeCell ref="I333:I334"/>
    <mergeCell ref="L307:L308"/>
    <mergeCell ref="A309:A314"/>
    <mergeCell ref="A318:H318"/>
    <mergeCell ref="A319:B321"/>
    <mergeCell ref="C319:H319"/>
    <mergeCell ref="C320:D320"/>
    <mergeCell ref="E320:F320"/>
    <mergeCell ref="G320:H320"/>
    <mergeCell ref="A322:A327"/>
    <mergeCell ref="AN347:AN348"/>
    <mergeCell ref="K347:K348"/>
    <mergeCell ref="K333:K334"/>
    <mergeCell ref="L333:L334"/>
    <mergeCell ref="A335:A340"/>
    <mergeCell ref="A346:B348"/>
    <mergeCell ref="C346:H346"/>
    <mergeCell ref="I346:L346"/>
    <mergeCell ref="G333:H333"/>
    <mergeCell ref="A343:AN344"/>
    <mergeCell ref="Y346:AB346"/>
    <mergeCell ref="AC346:AF346"/>
    <mergeCell ref="AG346:AJ346"/>
    <mergeCell ref="AK346:AN346"/>
    <mergeCell ref="M346:P346"/>
    <mergeCell ref="Q346:T346"/>
    <mergeCell ref="U346:X346"/>
    <mergeCell ref="AI347:AI348"/>
    <mergeCell ref="X347:X348"/>
    <mergeCell ref="Y347:Y348"/>
    <mergeCell ref="Z347:Z348"/>
    <mergeCell ref="AA347:AA348"/>
    <mergeCell ref="L347:L348"/>
    <mergeCell ref="W347:W348"/>
    <mergeCell ref="AC347:AC348"/>
    <mergeCell ref="S347:S348"/>
    <mergeCell ref="T347:T348"/>
    <mergeCell ref="I347:I348"/>
    <mergeCell ref="J347:J348"/>
    <mergeCell ref="Q347:Q348"/>
    <mergeCell ref="AB347:AB348"/>
    <mergeCell ref="U347:U348"/>
    <mergeCell ref="V347:V348"/>
    <mergeCell ref="AJ347:AJ348"/>
    <mergeCell ref="AK347:AK348"/>
    <mergeCell ref="R347:R348"/>
    <mergeCell ref="A357:AJ357"/>
    <mergeCell ref="A349:A354"/>
    <mergeCell ref="AD347:AD348"/>
    <mergeCell ref="AE347:AE348"/>
    <mergeCell ref="AF347:AF348"/>
    <mergeCell ref="AG347:AG348"/>
    <mergeCell ref="G347:H347"/>
    <mergeCell ref="A358:B360"/>
    <mergeCell ref="C358:H358"/>
    <mergeCell ref="AH347:AH348"/>
    <mergeCell ref="M347:M348"/>
    <mergeCell ref="C347:D347"/>
    <mergeCell ref="E347:F347"/>
    <mergeCell ref="I358:L358"/>
    <mergeCell ref="M358:P358"/>
    <mergeCell ref="Q358:T358"/>
    <mergeCell ref="U358:X358"/>
    <mergeCell ref="AL347:AL348"/>
    <mergeCell ref="AM347:AM348"/>
    <mergeCell ref="W359:W360"/>
    <mergeCell ref="A361:A366"/>
    <mergeCell ref="A370:F370"/>
    <mergeCell ref="A371:B372"/>
    <mergeCell ref="C371:F371"/>
    <mergeCell ref="N347:N348"/>
    <mergeCell ref="O347:O348"/>
    <mergeCell ref="P347:P348"/>
    <mergeCell ref="Y358:AB358"/>
    <mergeCell ref="AC358:AF358"/>
    <mergeCell ref="AG358:AJ358"/>
    <mergeCell ref="AH359:AH360"/>
    <mergeCell ref="AI359:AI360"/>
    <mergeCell ref="X359:X360"/>
    <mergeCell ref="Y359:Y360"/>
    <mergeCell ref="Z359:Z360"/>
    <mergeCell ref="AF359:AF360"/>
    <mergeCell ref="AG359:AG360"/>
    <mergeCell ref="AA359:AA360"/>
    <mergeCell ref="AB359:AB360"/>
    <mergeCell ref="A373:A378"/>
    <mergeCell ref="AD359:AD360"/>
    <mergeCell ref="AE359:AE360"/>
    <mergeCell ref="L359:L360"/>
    <mergeCell ref="M359:M360"/>
    <mergeCell ref="N359:N360"/>
    <mergeCell ref="O359:O360"/>
    <mergeCell ref="AC359:AC360"/>
    <mergeCell ref="P359:P360"/>
    <mergeCell ref="Q359:Q360"/>
    <mergeCell ref="R359:R360"/>
    <mergeCell ref="C359:D359"/>
    <mergeCell ref="E359:F359"/>
    <mergeCell ref="G359:H359"/>
    <mergeCell ref="I359:I360"/>
    <mergeCell ref="J359:J360"/>
    <mergeCell ref="K359:K360"/>
    <mergeCell ref="C384:D384"/>
    <mergeCell ref="E384:F384"/>
    <mergeCell ref="W383:AB383"/>
    <mergeCell ref="O384:O385"/>
    <mergeCell ref="S359:S360"/>
    <mergeCell ref="T359:T360"/>
    <mergeCell ref="U359:U360"/>
    <mergeCell ref="V359:V360"/>
    <mergeCell ref="AA384:AB384"/>
    <mergeCell ref="T384:T385"/>
    <mergeCell ref="AH384:AH385"/>
    <mergeCell ref="AI384:AI385"/>
    <mergeCell ref="A386:A391"/>
    <mergeCell ref="A383:B385"/>
    <mergeCell ref="C383:H383"/>
    <mergeCell ref="I383:N383"/>
    <mergeCell ref="O383:R383"/>
    <mergeCell ref="S383:V383"/>
    <mergeCell ref="S384:S385"/>
    <mergeCell ref="P384:P385"/>
    <mergeCell ref="Q384:Q385"/>
    <mergeCell ref="R384:R385"/>
    <mergeCell ref="U384:U385"/>
    <mergeCell ref="V384:V385"/>
    <mergeCell ref="W384:X384"/>
    <mergeCell ref="G384:H384"/>
    <mergeCell ref="I384:J384"/>
    <mergeCell ref="K384:L384"/>
    <mergeCell ref="M384:N384"/>
    <mergeCell ref="AJ359:AJ360"/>
    <mergeCell ref="AN384:AN385"/>
    <mergeCell ref="AO384:AO385"/>
    <mergeCell ref="AP384:AP385"/>
    <mergeCell ref="AQ384:AQ385"/>
    <mergeCell ref="AD384:AD385"/>
    <mergeCell ref="AE384:AE385"/>
    <mergeCell ref="AM384:AM385"/>
    <mergeCell ref="AJ384:AJ385"/>
    <mergeCell ref="AC383:AF383"/>
    <mergeCell ref="AR384:AR385"/>
    <mergeCell ref="Y384:Z384"/>
    <mergeCell ref="AK384:AK385"/>
    <mergeCell ref="AL384:AL385"/>
    <mergeCell ref="AK383:AN383"/>
    <mergeCell ref="AO383:AR383"/>
    <mergeCell ref="AC384:AC385"/>
    <mergeCell ref="AG383:AJ383"/>
    <mergeCell ref="AF384:AF385"/>
    <mergeCell ref="AG384:AG385"/>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CB262"/>
  <sheetViews>
    <sheetView zoomScalePageLayoutView="0" workbookViewId="0" topLeftCell="A241">
      <selection activeCell="AR248" sqref="AR248"/>
    </sheetView>
  </sheetViews>
  <sheetFormatPr defaultColWidth="9.140625" defaultRowHeight="12.75"/>
  <cols>
    <col min="1" max="1" width="14.421875" style="0" customWidth="1"/>
    <col min="2" max="2" width="20.421875" style="0" customWidth="1"/>
    <col min="3" max="22" width="13.57421875" style="0" customWidth="1"/>
    <col min="23" max="26" width="12.7109375" style="0" customWidth="1"/>
    <col min="27" max="30" width="11.7109375" style="0" customWidth="1"/>
    <col min="31" max="32" width="12.57421875" style="0" customWidth="1"/>
    <col min="33" max="42" width="13.57421875" style="0" customWidth="1"/>
    <col min="43" max="44" width="13.00390625" style="0" customWidth="1"/>
    <col min="45" max="50" width="12.7109375" style="0" customWidth="1"/>
    <col min="51" max="56" width="11.7109375" style="0" customWidth="1"/>
    <col min="57" max="68" width="13.57421875" style="0" customWidth="1"/>
    <col min="69" max="74" width="12.8515625" style="0" customWidth="1"/>
    <col min="75" max="80" width="11.8515625" style="0" customWidth="1"/>
  </cols>
  <sheetData>
    <row r="1" ht="13.5">
      <c r="A1" s="1" t="s">
        <v>193</v>
      </c>
    </row>
    <row r="4" spans="1:8" ht="18" customHeight="1" thickBot="1">
      <c r="A4" s="538" t="s">
        <v>0</v>
      </c>
      <c r="B4" s="539"/>
      <c r="C4" s="539"/>
      <c r="D4" s="539"/>
      <c r="E4" s="539"/>
      <c r="F4" s="539"/>
      <c r="G4" s="539"/>
      <c r="H4" s="539"/>
    </row>
    <row r="5" spans="1:8" ht="27" customHeight="1" thickBot="1">
      <c r="A5" s="530" t="s">
        <v>1</v>
      </c>
      <c r="B5" s="531"/>
      <c r="C5" s="549" t="s">
        <v>2</v>
      </c>
      <c r="D5" s="535"/>
      <c r="E5" s="535"/>
      <c r="F5" s="535"/>
      <c r="G5" s="535"/>
      <c r="H5" s="544"/>
    </row>
    <row r="6" spans="1:8" ht="15.75" customHeight="1">
      <c r="A6" s="527"/>
      <c r="B6" s="532"/>
      <c r="C6" s="529" t="s">
        <v>3</v>
      </c>
      <c r="D6" s="525"/>
      <c r="E6" s="524" t="s">
        <v>4</v>
      </c>
      <c r="F6" s="525"/>
      <c r="G6" s="547" t="s">
        <v>5</v>
      </c>
      <c r="H6" s="548"/>
    </row>
    <row r="7" spans="1:8" ht="15.75" customHeight="1" thickBot="1">
      <c r="A7" s="528"/>
      <c r="B7" s="533"/>
      <c r="C7" s="3" t="s">
        <v>6</v>
      </c>
      <c r="D7" s="4"/>
      <c r="E7" s="4" t="s">
        <v>6</v>
      </c>
      <c r="F7" s="4"/>
      <c r="G7" s="4" t="s">
        <v>6</v>
      </c>
      <c r="H7" s="5"/>
    </row>
    <row r="8" spans="1:8" ht="15.75" customHeight="1" thickBot="1">
      <c r="A8" s="526" t="s">
        <v>8</v>
      </c>
      <c r="B8" s="6" t="s">
        <v>9</v>
      </c>
      <c r="C8" s="7">
        <v>76</v>
      </c>
      <c r="D8" s="8"/>
      <c r="E8" s="9">
        <v>16</v>
      </c>
      <c r="F8" s="8"/>
      <c r="G8" s="9">
        <v>92</v>
      </c>
      <c r="H8" s="10"/>
    </row>
    <row r="9" spans="1:8" ht="15.75" customHeight="1">
      <c r="A9" s="527"/>
      <c r="B9" s="11" t="s">
        <v>10</v>
      </c>
      <c r="C9" s="12">
        <v>70</v>
      </c>
      <c r="D9" s="13"/>
      <c r="E9" s="14">
        <v>15</v>
      </c>
      <c r="F9" s="13"/>
      <c r="G9" s="14">
        <v>85</v>
      </c>
      <c r="H9" s="15"/>
    </row>
    <row r="10" spans="1:8" ht="15.75" customHeight="1">
      <c r="A10" s="527"/>
      <c r="B10" s="11" t="s">
        <v>11</v>
      </c>
      <c r="C10" s="12">
        <v>33</v>
      </c>
      <c r="D10" s="13"/>
      <c r="E10" s="14">
        <v>8</v>
      </c>
      <c r="F10" s="13"/>
      <c r="G10" s="14">
        <v>41</v>
      </c>
      <c r="H10" s="15"/>
    </row>
    <row r="11" spans="1:8" ht="15.75" customHeight="1">
      <c r="A11" s="527"/>
      <c r="B11" s="11" t="s">
        <v>12</v>
      </c>
      <c r="C11" s="12">
        <v>3</v>
      </c>
      <c r="D11" s="13"/>
      <c r="E11" s="14">
        <v>0</v>
      </c>
      <c r="F11" s="13"/>
      <c r="G11" s="14">
        <v>3</v>
      </c>
      <c r="H11" s="15"/>
    </row>
    <row r="12" spans="1:8" ht="15.75" customHeight="1">
      <c r="A12" s="527"/>
      <c r="B12" s="11" t="s">
        <v>13</v>
      </c>
      <c r="C12" s="12">
        <v>0</v>
      </c>
      <c r="D12" s="13"/>
      <c r="E12" s="14">
        <v>0</v>
      </c>
      <c r="F12" s="13"/>
      <c r="G12" s="14">
        <v>0</v>
      </c>
      <c r="H12" s="15"/>
    </row>
    <row r="13" spans="1:8" ht="15.75" customHeight="1" thickBot="1">
      <c r="A13" s="528"/>
      <c r="B13" s="16" t="s">
        <v>5</v>
      </c>
      <c r="C13" s="17">
        <v>182</v>
      </c>
      <c r="D13" s="18"/>
      <c r="E13" s="19">
        <v>39</v>
      </c>
      <c r="F13" s="18"/>
      <c r="G13" s="19">
        <v>221</v>
      </c>
      <c r="H13" s="20"/>
    </row>
    <row r="14" ht="13.5">
      <c r="A14" s="1" t="s">
        <v>194</v>
      </c>
    </row>
    <row r="15" ht="13.5">
      <c r="A15" s="1" t="s">
        <v>195</v>
      </c>
    </row>
    <row r="18" spans="1:6" ht="18" customHeight="1" thickBot="1">
      <c r="A18" s="538" t="s">
        <v>0</v>
      </c>
      <c r="B18" s="539"/>
      <c r="C18" s="539"/>
      <c r="D18" s="539"/>
      <c r="E18" s="539"/>
      <c r="F18" s="539"/>
    </row>
    <row r="19" spans="1:6" ht="36" customHeight="1" thickBot="1">
      <c r="A19" s="530" t="s">
        <v>1</v>
      </c>
      <c r="B19" s="531"/>
      <c r="C19" s="534" t="s">
        <v>14</v>
      </c>
      <c r="D19" s="536"/>
      <c r="E19" s="543" t="s">
        <v>15</v>
      </c>
      <c r="F19" s="544"/>
    </row>
    <row r="20" spans="1:6" ht="27" customHeight="1" thickBot="1">
      <c r="A20" s="528"/>
      <c r="B20" s="533"/>
      <c r="C20" s="3" t="s">
        <v>16</v>
      </c>
      <c r="D20" s="4"/>
      <c r="E20" s="4" t="s">
        <v>16</v>
      </c>
      <c r="F20" s="5"/>
    </row>
    <row r="21" spans="1:6" ht="15.75" customHeight="1" thickBot="1">
      <c r="A21" s="526" t="s">
        <v>8</v>
      </c>
      <c r="B21" s="6" t="s">
        <v>9</v>
      </c>
      <c r="C21" s="7">
        <v>1367.0000000000005</v>
      </c>
      <c r="D21" s="8"/>
      <c r="E21" s="9">
        <v>43.00000000000002</v>
      </c>
      <c r="F21" s="10"/>
    </row>
    <row r="22" spans="1:6" ht="15.75" customHeight="1">
      <c r="A22" s="527"/>
      <c r="B22" s="11" t="s">
        <v>10</v>
      </c>
      <c r="C22" s="12">
        <v>771.0000000000002</v>
      </c>
      <c r="D22" s="13"/>
      <c r="E22" s="14">
        <v>183</v>
      </c>
      <c r="F22" s="15"/>
    </row>
    <row r="23" spans="1:6" ht="15.75" customHeight="1">
      <c r="A23" s="527"/>
      <c r="B23" s="11" t="s">
        <v>11</v>
      </c>
      <c r="C23" s="12">
        <v>352.9999999999999</v>
      </c>
      <c r="D23" s="13"/>
      <c r="E23" s="14">
        <v>6.000000000000001</v>
      </c>
      <c r="F23" s="15"/>
    </row>
    <row r="24" spans="1:6" ht="15.75" customHeight="1">
      <c r="A24" s="527"/>
      <c r="B24" s="11" t="s">
        <v>12</v>
      </c>
      <c r="C24" s="12">
        <v>98</v>
      </c>
      <c r="D24" s="13"/>
      <c r="E24" s="14">
        <v>0</v>
      </c>
      <c r="F24" s="15"/>
    </row>
    <row r="25" spans="1:6" ht="15.75" customHeight="1">
      <c r="A25" s="527"/>
      <c r="B25" s="11" t="s">
        <v>13</v>
      </c>
      <c r="C25" s="138" t="s">
        <v>18</v>
      </c>
      <c r="D25" s="13"/>
      <c r="E25" s="23" t="s">
        <v>18</v>
      </c>
      <c r="F25" s="15"/>
    </row>
    <row r="26" spans="1:6" ht="15.75" customHeight="1" thickBot="1">
      <c r="A26" s="528"/>
      <c r="B26" s="16" t="s">
        <v>5</v>
      </c>
      <c r="C26" s="17">
        <v>2588.9999999999986</v>
      </c>
      <c r="D26" s="18"/>
      <c r="E26" s="19">
        <v>231.99999999999986</v>
      </c>
      <c r="F26" s="20"/>
    </row>
    <row r="27" ht="13.5">
      <c r="A27" s="1" t="s">
        <v>194</v>
      </c>
    </row>
    <row r="28" ht="13.5">
      <c r="A28" s="1" t="s">
        <v>195</v>
      </c>
    </row>
    <row r="31" spans="1:8" ht="18" customHeight="1" thickBot="1">
      <c r="A31" s="538" t="s">
        <v>0</v>
      </c>
      <c r="B31" s="539"/>
      <c r="C31" s="539"/>
      <c r="D31" s="539"/>
      <c r="E31" s="539"/>
      <c r="F31" s="539"/>
      <c r="G31" s="539"/>
      <c r="H31" s="539"/>
    </row>
    <row r="32" spans="1:8" ht="27" customHeight="1" thickBot="1">
      <c r="A32" s="530" t="s">
        <v>1</v>
      </c>
      <c r="B32" s="531"/>
      <c r="C32" s="549" t="s">
        <v>19</v>
      </c>
      <c r="D32" s="535"/>
      <c r="E32" s="535"/>
      <c r="F32" s="535"/>
      <c r="G32" s="535"/>
      <c r="H32" s="544"/>
    </row>
    <row r="33" spans="1:8" ht="15.75" customHeight="1">
      <c r="A33" s="527"/>
      <c r="B33" s="532"/>
      <c r="C33" s="529" t="s">
        <v>3</v>
      </c>
      <c r="D33" s="525"/>
      <c r="E33" s="524" t="s">
        <v>4</v>
      </c>
      <c r="F33" s="525"/>
      <c r="G33" s="547" t="s">
        <v>5</v>
      </c>
      <c r="H33" s="548"/>
    </row>
    <row r="34" spans="1:8" ht="15.75" customHeight="1" thickBot="1">
      <c r="A34" s="528"/>
      <c r="B34" s="533"/>
      <c r="C34" s="3" t="s">
        <v>6</v>
      </c>
      <c r="D34" s="4" t="s">
        <v>7</v>
      </c>
      <c r="E34" s="4" t="s">
        <v>6</v>
      </c>
      <c r="F34" s="4" t="s">
        <v>7</v>
      </c>
      <c r="G34" s="4" t="s">
        <v>6</v>
      </c>
      <c r="H34" s="5" t="s">
        <v>7</v>
      </c>
    </row>
    <row r="35" spans="1:8" ht="15.75" customHeight="1" thickBot="1">
      <c r="A35" s="526" t="s">
        <v>8</v>
      </c>
      <c r="B35" s="6" t="s">
        <v>9</v>
      </c>
      <c r="C35" s="7">
        <v>77</v>
      </c>
      <c r="D35" s="8">
        <v>0.8369565217391305</v>
      </c>
      <c r="E35" s="9">
        <v>15</v>
      </c>
      <c r="F35" s="8">
        <v>0.16304347826086957</v>
      </c>
      <c r="G35" s="9">
        <v>92</v>
      </c>
      <c r="H35" s="10">
        <v>1</v>
      </c>
    </row>
    <row r="36" spans="1:8" ht="15.75" customHeight="1">
      <c r="A36" s="527"/>
      <c r="B36" s="11" t="s">
        <v>10</v>
      </c>
      <c r="C36" s="12">
        <v>62</v>
      </c>
      <c r="D36" s="13">
        <v>0.7294117647058823</v>
      </c>
      <c r="E36" s="14">
        <v>23</v>
      </c>
      <c r="F36" s="13">
        <v>0.27058823529411763</v>
      </c>
      <c r="G36" s="14">
        <v>85</v>
      </c>
      <c r="H36" s="15">
        <v>1</v>
      </c>
    </row>
    <row r="37" spans="1:8" ht="15.75" customHeight="1">
      <c r="A37" s="527"/>
      <c r="B37" s="11" t="s">
        <v>11</v>
      </c>
      <c r="C37" s="12">
        <v>33</v>
      </c>
      <c r="D37" s="13">
        <v>0.8048780487804877</v>
      </c>
      <c r="E37" s="14">
        <v>8</v>
      </c>
      <c r="F37" s="13">
        <v>0.1951219512195122</v>
      </c>
      <c r="G37" s="14">
        <v>41</v>
      </c>
      <c r="H37" s="15">
        <v>1</v>
      </c>
    </row>
    <row r="38" spans="1:8" ht="15.75" customHeight="1">
      <c r="A38" s="527"/>
      <c r="B38" s="11" t="s">
        <v>12</v>
      </c>
      <c r="C38" s="12">
        <v>3</v>
      </c>
      <c r="D38" s="13">
        <v>1</v>
      </c>
      <c r="E38" s="14">
        <v>0</v>
      </c>
      <c r="F38" s="13">
        <v>0</v>
      </c>
      <c r="G38" s="14">
        <v>3</v>
      </c>
      <c r="H38" s="15">
        <v>1</v>
      </c>
    </row>
    <row r="39" spans="1:8" ht="15.75" customHeight="1">
      <c r="A39" s="527"/>
      <c r="B39" s="11" t="s">
        <v>13</v>
      </c>
      <c r="C39" s="12">
        <v>0</v>
      </c>
      <c r="D39" s="13">
        <v>0</v>
      </c>
      <c r="E39" s="14">
        <v>0</v>
      </c>
      <c r="F39" s="13">
        <v>0</v>
      </c>
      <c r="G39" s="14">
        <v>0</v>
      </c>
      <c r="H39" s="15">
        <v>0</v>
      </c>
    </row>
    <row r="40" spans="1:8" ht="15.75" customHeight="1" thickBot="1">
      <c r="A40" s="528"/>
      <c r="B40" s="16" t="s">
        <v>5</v>
      </c>
      <c r="C40" s="17">
        <v>175</v>
      </c>
      <c r="D40" s="18">
        <v>0.7918552036199096</v>
      </c>
      <c r="E40" s="19">
        <v>46</v>
      </c>
      <c r="F40" s="18">
        <v>0.2081447963800905</v>
      </c>
      <c r="G40" s="19">
        <v>221</v>
      </c>
      <c r="H40" s="20">
        <v>1</v>
      </c>
    </row>
    <row r="41" ht="13.5">
      <c r="A41" s="1" t="s">
        <v>194</v>
      </c>
    </row>
    <row r="42" ht="13.5">
      <c r="A42" s="1" t="s">
        <v>195</v>
      </c>
    </row>
    <row r="44" spans="1:20" ht="19.5" customHeight="1" thickBot="1">
      <c r="A44" s="538" t="s">
        <v>0</v>
      </c>
      <c r="B44" s="539"/>
      <c r="C44" s="539"/>
      <c r="D44" s="539"/>
      <c r="E44" s="539"/>
      <c r="F44" s="539"/>
      <c r="G44" s="539"/>
      <c r="H44" s="539"/>
      <c r="I44" s="539"/>
      <c r="J44" s="539"/>
      <c r="K44" s="539"/>
      <c r="L44" s="539"/>
      <c r="M44" s="539"/>
      <c r="N44" s="539"/>
      <c r="O44" s="539"/>
      <c r="P44" s="539"/>
      <c r="Q44" s="539"/>
      <c r="R44" s="539"/>
      <c r="S44" s="539"/>
      <c r="T44" s="539"/>
    </row>
    <row r="45" spans="1:20" ht="15.75" customHeight="1" thickBot="1">
      <c r="A45" s="530" t="s">
        <v>1</v>
      </c>
      <c r="B45" s="531"/>
      <c r="C45" s="534" t="s">
        <v>20</v>
      </c>
      <c r="D45" s="535"/>
      <c r="E45" s="535"/>
      <c r="F45" s="535"/>
      <c r="G45" s="535"/>
      <c r="H45" s="536"/>
      <c r="I45" s="537" t="s">
        <v>21</v>
      </c>
      <c r="J45" s="535"/>
      <c r="K45" s="535"/>
      <c r="L45" s="535"/>
      <c r="M45" s="535"/>
      <c r="N45" s="536"/>
      <c r="O45" s="543" t="s">
        <v>22</v>
      </c>
      <c r="P45" s="535"/>
      <c r="Q45" s="535"/>
      <c r="R45" s="535"/>
      <c r="S45" s="535"/>
      <c r="T45" s="544"/>
    </row>
    <row r="46" spans="1:20" ht="15.75" customHeight="1">
      <c r="A46" s="527"/>
      <c r="B46" s="532"/>
      <c r="C46" s="529" t="s">
        <v>3</v>
      </c>
      <c r="D46" s="525"/>
      <c r="E46" s="524" t="s">
        <v>4</v>
      </c>
      <c r="F46" s="525"/>
      <c r="G46" s="524" t="s">
        <v>5</v>
      </c>
      <c r="H46" s="525"/>
      <c r="I46" s="524" t="s">
        <v>3</v>
      </c>
      <c r="J46" s="525"/>
      <c r="K46" s="524" t="s">
        <v>4</v>
      </c>
      <c r="L46" s="525"/>
      <c r="M46" s="524" t="s">
        <v>5</v>
      </c>
      <c r="N46" s="525"/>
      <c r="O46" s="524" t="s">
        <v>3</v>
      </c>
      <c r="P46" s="525"/>
      <c r="Q46" s="524" t="s">
        <v>4</v>
      </c>
      <c r="R46" s="525"/>
      <c r="S46" s="547" t="s">
        <v>5</v>
      </c>
      <c r="T46" s="548"/>
    </row>
    <row r="47" spans="1:20" ht="15.75" customHeight="1" thickBot="1">
      <c r="A47" s="528"/>
      <c r="B47" s="533"/>
      <c r="C47" s="3" t="s">
        <v>6</v>
      </c>
      <c r="D47" s="4" t="s">
        <v>7</v>
      </c>
      <c r="E47" s="4" t="s">
        <v>6</v>
      </c>
      <c r="F47" s="4" t="s">
        <v>7</v>
      </c>
      <c r="G47" s="4" t="s">
        <v>6</v>
      </c>
      <c r="H47" s="4" t="s">
        <v>7</v>
      </c>
      <c r="I47" s="4" t="s">
        <v>6</v>
      </c>
      <c r="J47" s="4" t="s">
        <v>7</v>
      </c>
      <c r="K47" s="4" t="s">
        <v>6</v>
      </c>
      <c r="L47" s="4" t="s">
        <v>7</v>
      </c>
      <c r="M47" s="4" t="s">
        <v>6</v>
      </c>
      <c r="N47" s="4" t="s">
        <v>7</v>
      </c>
      <c r="O47" s="4" t="s">
        <v>6</v>
      </c>
      <c r="P47" s="4" t="s">
        <v>7</v>
      </c>
      <c r="Q47" s="4" t="s">
        <v>6</v>
      </c>
      <c r="R47" s="4" t="s">
        <v>7</v>
      </c>
      <c r="S47" s="4" t="s">
        <v>6</v>
      </c>
      <c r="T47" s="5" t="s">
        <v>7</v>
      </c>
    </row>
    <row r="48" spans="1:20" ht="15.75" customHeight="1" thickBot="1">
      <c r="A48" s="526" t="s">
        <v>8</v>
      </c>
      <c r="B48" s="6" t="s">
        <v>9</v>
      </c>
      <c r="C48" s="7">
        <v>54</v>
      </c>
      <c r="D48" s="8">
        <v>0.7012987012987013</v>
      </c>
      <c r="E48" s="9">
        <v>23</v>
      </c>
      <c r="F48" s="8">
        <v>0.2987012987012987</v>
      </c>
      <c r="G48" s="9">
        <v>77</v>
      </c>
      <c r="H48" s="8">
        <v>1</v>
      </c>
      <c r="I48" s="9">
        <v>43</v>
      </c>
      <c r="J48" s="8">
        <v>0.5584415584415584</v>
      </c>
      <c r="K48" s="9">
        <v>34</v>
      </c>
      <c r="L48" s="8">
        <v>0.4415584415584416</v>
      </c>
      <c r="M48" s="9">
        <v>77</v>
      </c>
      <c r="N48" s="8">
        <v>1</v>
      </c>
      <c r="O48" s="9">
        <v>15</v>
      </c>
      <c r="P48" s="8">
        <v>0.1948051948051948</v>
      </c>
      <c r="Q48" s="9">
        <v>62</v>
      </c>
      <c r="R48" s="8">
        <v>0.8051948051948052</v>
      </c>
      <c r="S48" s="9">
        <v>77</v>
      </c>
      <c r="T48" s="10">
        <v>1</v>
      </c>
    </row>
    <row r="49" spans="1:20" ht="15.75" customHeight="1">
      <c r="A49" s="527"/>
      <c r="B49" s="11" t="s">
        <v>10</v>
      </c>
      <c r="C49" s="12">
        <v>55</v>
      </c>
      <c r="D49" s="13">
        <v>0.8870967741935484</v>
      </c>
      <c r="E49" s="14">
        <v>7</v>
      </c>
      <c r="F49" s="13">
        <v>0.11290322580645162</v>
      </c>
      <c r="G49" s="14">
        <v>62</v>
      </c>
      <c r="H49" s="13">
        <v>1</v>
      </c>
      <c r="I49" s="14">
        <v>14</v>
      </c>
      <c r="J49" s="13">
        <v>0.22580645161290325</v>
      </c>
      <c r="K49" s="14">
        <v>48</v>
      </c>
      <c r="L49" s="13">
        <v>0.7741935483870968</v>
      </c>
      <c r="M49" s="14">
        <v>62</v>
      </c>
      <c r="N49" s="13">
        <v>1</v>
      </c>
      <c r="O49" s="14">
        <v>3</v>
      </c>
      <c r="P49" s="13">
        <v>0.04838709677419355</v>
      </c>
      <c r="Q49" s="14">
        <v>59</v>
      </c>
      <c r="R49" s="13">
        <v>0.9516129032258064</v>
      </c>
      <c r="S49" s="14">
        <v>62</v>
      </c>
      <c r="T49" s="15">
        <v>1</v>
      </c>
    </row>
    <row r="50" spans="1:20" ht="15.75" customHeight="1">
      <c r="A50" s="527"/>
      <c r="B50" s="11" t="s">
        <v>11</v>
      </c>
      <c r="C50" s="12">
        <v>25</v>
      </c>
      <c r="D50" s="13">
        <v>0.7575757575757575</v>
      </c>
      <c r="E50" s="14">
        <v>8</v>
      </c>
      <c r="F50" s="13">
        <v>0.24242424242424243</v>
      </c>
      <c r="G50" s="14">
        <v>33</v>
      </c>
      <c r="H50" s="13">
        <v>1</v>
      </c>
      <c r="I50" s="14">
        <v>19</v>
      </c>
      <c r="J50" s="13">
        <v>0.5757575757575758</v>
      </c>
      <c r="K50" s="14">
        <v>14</v>
      </c>
      <c r="L50" s="13">
        <v>0.4242424242424242</v>
      </c>
      <c r="M50" s="14">
        <v>33</v>
      </c>
      <c r="N50" s="13">
        <v>1</v>
      </c>
      <c r="O50" s="14">
        <v>5</v>
      </c>
      <c r="P50" s="13">
        <v>0.15151515151515152</v>
      </c>
      <c r="Q50" s="14">
        <v>28</v>
      </c>
      <c r="R50" s="13">
        <v>0.8484848484848484</v>
      </c>
      <c r="S50" s="14">
        <v>33</v>
      </c>
      <c r="T50" s="15">
        <v>1</v>
      </c>
    </row>
    <row r="51" spans="1:20" ht="15.75" customHeight="1">
      <c r="A51" s="527"/>
      <c r="B51" s="11" t="s">
        <v>12</v>
      </c>
      <c r="C51" s="12">
        <v>3</v>
      </c>
      <c r="D51" s="13">
        <v>1</v>
      </c>
      <c r="E51" s="14">
        <v>0</v>
      </c>
      <c r="F51" s="13">
        <v>0</v>
      </c>
      <c r="G51" s="14">
        <v>3</v>
      </c>
      <c r="H51" s="13">
        <v>1</v>
      </c>
      <c r="I51" s="14">
        <v>3</v>
      </c>
      <c r="J51" s="13">
        <v>1</v>
      </c>
      <c r="K51" s="14">
        <v>0</v>
      </c>
      <c r="L51" s="13">
        <v>0</v>
      </c>
      <c r="M51" s="14">
        <v>3</v>
      </c>
      <c r="N51" s="13">
        <v>1</v>
      </c>
      <c r="O51" s="14">
        <v>0</v>
      </c>
      <c r="P51" s="13">
        <v>0</v>
      </c>
      <c r="Q51" s="14">
        <v>3</v>
      </c>
      <c r="R51" s="13">
        <v>1</v>
      </c>
      <c r="S51" s="14">
        <v>3</v>
      </c>
      <c r="T51" s="15">
        <v>1</v>
      </c>
    </row>
    <row r="52" spans="1:20" ht="15.75" customHeight="1">
      <c r="A52" s="527"/>
      <c r="B52" s="11" t="s">
        <v>13</v>
      </c>
      <c r="C52" s="12">
        <v>0</v>
      </c>
      <c r="D52" s="13">
        <v>0</v>
      </c>
      <c r="E52" s="14">
        <v>0</v>
      </c>
      <c r="F52" s="13">
        <v>0</v>
      </c>
      <c r="G52" s="14">
        <v>0</v>
      </c>
      <c r="H52" s="13">
        <v>0</v>
      </c>
      <c r="I52" s="14">
        <v>0</v>
      </c>
      <c r="J52" s="13">
        <v>0</v>
      </c>
      <c r="K52" s="14">
        <v>0</v>
      </c>
      <c r="L52" s="13">
        <v>0</v>
      </c>
      <c r="M52" s="14">
        <v>0</v>
      </c>
      <c r="N52" s="13">
        <v>0</v>
      </c>
      <c r="O52" s="14">
        <v>0</v>
      </c>
      <c r="P52" s="13">
        <v>0</v>
      </c>
      <c r="Q52" s="14">
        <v>0</v>
      </c>
      <c r="R52" s="13">
        <v>0</v>
      </c>
      <c r="S52" s="14">
        <v>0</v>
      </c>
      <c r="T52" s="15">
        <v>0</v>
      </c>
    </row>
    <row r="53" spans="1:20" ht="15.75" customHeight="1" thickBot="1">
      <c r="A53" s="528"/>
      <c r="B53" s="16" t="s">
        <v>5</v>
      </c>
      <c r="C53" s="17">
        <v>137</v>
      </c>
      <c r="D53" s="18">
        <v>0.7828571428571429</v>
      </c>
      <c r="E53" s="19">
        <v>38</v>
      </c>
      <c r="F53" s="18">
        <v>0.21714285714285717</v>
      </c>
      <c r="G53" s="19">
        <v>175</v>
      </c>
      <c r="H53" s="18">
        <v>1</v>
      </c>
      <c r="I53" s="19">
        <v>79</v>
      </c>
      <c r="J53" s="18">
        <v>0.45142857142857146</v>
      </c>
      <c r="K53" s="19">
        <v>96</v>
      </c>
      <c r="L53" s="18">
        <v>0.5485714285714285</v>
      </c>
      <c r="M53" s="19">
        <v>175</v>
      </c>
      <c r="N53" s="18">
        <v>1</v>
      </c>
      <c r="O53" s="19">
        <v>23</v>
      </c>
      <c r="P53" s="18">
        <v>0.13142857142857142</v>
      </c>
      <c r="Q53" s="19">
        <v>152</v>
      </c>
      <c r="R53" s="18">
        <v>0.8685714285714287</v>
      </c>
      <c r="S53" s="19">
        <v>175</v>
      </c>
      <c r="T53" s="20">
        <v>1</v>
      </c>
    </row>
    <row r="54" ht="13.5">
      <c r="A54" s="1" t="s">
        <v>194</v>
      </c>
    </row>
    <row r="55" ht="13.5">
      <c r="A55" s="1" t="s">
        <v>195</v>
      </c>
    </row>
    <row r="57" spans="1:20" ht="18" customHeight="1" thickBot="1">
      <c r="A57" s="538" t="s">
        <v>0</v>
      </c>
      <c r="B57" s="539"/>
      <c r="C57" s="539"/>
      <c r="D57" s="539"/>
      <c r="E57" s="539"/>
      <c r="F57" s="539"/>
      <c r="G57" s="539"/>
      <c r="H57" s="539"/>
      <c r="I57" s="539"/>
      <c r="J57" s="539"/>
      <c r="K57" s="539"/>
      <c r="L57" s="539"/>
      <c r="M57" s="539"/>
      <c r="N57" s="539"/>
      <c r="O57" s="539"/>
      <c r="P57" s="539"/>
      <c r="Q57" s="539"/>
      <c r="R57" s="539"/>
      <c r="S57" s="539"/>
      <c r="T57" s="539"/>
    </row>
    <row r="58" spans="1:20" ht="15.75" customHeight="1" thickBot="1">
      <c r="A58" s="530" t="s">
        <v>1</v>
      </c>
      <c r="B58" s="531"/>
      <c r="C58" s="540" t="s">
        <v>196</v>
      </c>
      <c r="D58" s="541"/>
      <c r="E58" s="541"/>
      <c r="F58" s="541"/>
      <c r="G58" s="541"/>
      <c r="H58" s="550"/>
      <c r="I58" s="551" t="s">
        <v>197</v>
      </c>
      <c r="J58" s="541"/>
      <c r="K58" s="541"/>
      <c r="L58" s="541"/>
      <c r="M58" s="541"/>
      <c r="N58" s="550"/>
      <c r="O58" s="551" t="s">
        <v>198</v>
      </c>
      <c r="P58" s="552"/>
      <c r="Q58" s="552"/>
      <c r="R58" s="552"/>
      <c r="S58" s="552"/>
      <c r="T58" s="553"/>
    </row>
    <row r="59" spans="1:20" ht="15.75" customHeight="1">
      <c r="A59" s="527"/>
      <c r="B59" s="532"/>
      <c r="C59" s="529" t="s">
        <v>3</v>
      </c>
      <c r="D59" s="525"/>
      <c r="E59" s="524" t="s">
        <v>4</v>
      </c>
      <c r="F59" s="525"/>
      <c r="G59" s="524" t="s">
        <v>5</v>
      </c>
      <c r="H59" s="525"/>
      <c r="I59" s="524" t="s">
        <v>3</v>
      </c>
      <c r="J59" s="525"/>
      <c r="K59" s="524" t="s">
        <v>4</v>
      </c>
      <c r="L59" s="525"/>
      <c r="M59" s="524" t="s">
        <v>5</v>
      </c>
      <c r="N59" s="525"/>
      <c r="O59" s="524" t="s">
        <v>3</v>
      </c>
      <c r="P59" s="525"/>
      <c r="Q59" s="524" t="s">
        <v>4</v>
      </c>
      <c r="R59" s="525"/>
      <c r="S59" s="547" t="s">
        <v>5</v>
      </c>
      <c r="T59" s="548"/>
    </row>
    <row r="60" spans="1:20" ht="15.75" customHeight="1" thickBot="1">
      <c r="A60" s="528"/>
      <c r="B60" s="533"/>
      <c r="C60" s="3" t="s">
        <v>6</v>
      </c>
      <c r="D60" s="4" t="s">
        <v>7</v>
      </c>
      <c r="E60" s="4" t="s">
        <v>6</v>
      </c>
      <c r="F60" s="4" t="s">
        <v>7</v>
      </c>
      <c r="G60" s="4" t="s">
        <v>6</v>
      </c>
      <c r="H60" s="4" t="s">
        <v>7</v>
      </c>
      <c r="I60" s="4" t="s">
        <v>6</v>
      </c>
      <c r="J60" s="4" t="s">
        <v>7</v>
      </c>
      <c r="K60" s="4" t="s">
        <v>6</v>
      </c>
      <c r="L60" s="4" t="s">
        <v>7</v>
      </c>
      <c r="M60" s="4" t="s">
        <v>6</v>
      </c>
      <c r="N60" s="4" t="s">
        <v>7</v>
      </c>
      <c r="O60" s="4" t="s">
        <v>6</v>
      </c>
      <c r="P60" s="4" t="s">
        <v>7</v>
      </c>
      <c r="Q60" s="4" t="s">
        <v>6</v>
      </c>
      <c r="R60" s="4" t="s">
        <v>7</v>
      </c>
      <c r="S60" s="4" t="s">
        <v>6</v>
      </c>
      <c r="T60" s="5" t="s">
        <v>7</v>
      </c>
    </row>
    <row r="61" spans="1:20" ht="15.75" customHeight="1" thickBot="1">
      <c r="A61" s="526" t="s">
        <v>8</v>
      </c>
      <c r="B61" s="6" t="s">
        <v>9</v>
      </c>
      <c r="C61" s="7">
        <v>73</v>
      </c>
      <c r="D61" s="8">
        <v>0.7934782608695652</v>
      </c>
      <c r="E61" s="9">
        <v>19</v>
      </c>
      <c r="F61" s="8">
        <v>0.20652173913043476</v>
      </c>
      <c r="G61" s="9">
        <v>92</v>
      </c>
      <c r="H61" s="8">
        <v>1</v>
      </c>
      <c r="I61" s="9">
        <v>61</v>
      </c>
      <c r="J61" s="8">
        <v>0.6630434782608695</v>
      </c>
      <c r="K61" s="9">
        <v>31</v>
      </c>
      <c r="L61" s="8">
        <v>0.3369565217391305</v>
      </c>
      <c r="M61" s="9">
        <v>92</v>
      </c>
      <c r="N61" s="8">
        <v>1</v>
      </c>
      <c r="O61" s="9">
        <v>29</v>
      </c>
      <c r="P61" s="8">
        <v>0.31521739130434784</v>
      </c>
      <c r="Q61" s="9">
        <v>63</v>
      </c>
      <c r="R61" s="8">
        <v>0.6847826086956522</v>
      </c>
      <c r="S61" s="9">
        <v>92</v>
      </c>
      <c r="T61" s="10">
        <v>1</v>
      </c>
    </row>
    <row r="62" spans="1:20" ht="15.75" customHeight="1">
      <c r="A62" s="527"/>
      <c r="B62" s="11" t="s">
        <v>10</v>
      </c>
      <c r="C62" s="12">
        <v>34</v>
      </c>
      <c r="D62" s="13">
        <v>0.4</v>
      </c>
      <c r="E62" s="14">
        <v>51</v>
      </c>
      <c r="F62" s="13">
        <v>0.6</v>
      </c>
      <c r="G62" s="14">
        <v>85</v>
      </c>
      <c r="H62" s="13">
        <v>1</v>
      </c>
      <c r="I62" s="14">
        <v>42</v>
      </c>
      <c r="J62" s="13">
        <v>0.49411764705882355</v>
      </c>
      <c r="K62" s="14">
        <v>43</v>
      </c>
      <c r="L62" s="13">
        <v>0.5058823529411764</v>
      </c>
      <c r="M62" s="14">
        <v>85</v>
      </c>
      <c r="N62" s="13">
        <v>1</v>
      </c>
      <c r="O62" s="14">
        <v>11</v>
      </c>
      <c r="P62" s="13">
        <v>0.12941176470588237</v>
      </c>
      <c r="Q62" s="14">
        <v>74</v>
      </c>
      <c r="R62" s="13">
        <v>0.8705882352941177</v>
      </c>
      <c r="S62" s="14">
        <v>85</v>
      </c>
      <c r="T62" s="15">
        <v>1</v>
      </c>
    </row>
    <row r="63" spans="1:20" ht="15.75" customHeight="1">
      <c r="A63" s="527"/>
      <c r="B63" s="11" t="s">
        <v>11</v>
      </c>
      <c r="C63" s="12">
        <v>36</v>
      </c>
      <c r="D63" s="13">
        <v>0.878048780487805</v>
      </c>
      <c r="E63" s="14">
        <v>5</v>
      </c>
      <c r="F63" s="13">
        <v>0.12195121951219512</v>
      </c>
      <c r="G63" s="14">
        <v>41</v>
      </c>
      <c r="H63" s="13">
        <v>1</v>
      </c>
      <c r="I63" s="14">
        <v>24</v>
      </c>
      <c r="J63" s="13">
        <v>0.5853658536585367</v>
      </c>
      <c r="K63" s="14">
        <v>17</v>
      </c>
      <c r="L63" s="13">
        <v>0.4146341463414634</v>
      </c>
      <c r="M63" s="14">
        <v>41</v>
      </c>
      <c r="N63" s="13">
        <v>1</v>
      </c>
      <c r="O63" s="14">
        <v>16</v>
      </c>
      <c r="P63" s="13">
        <v>0.3902439024390244</v>
      </c>
      <c r="Q63" s="14">
        <v>25</v>
      </c>
      <c r="R63" s="13">
        <v>0.6097560975609756</v>
      </c>
      <c r="S63" s="14">
        <v>41</v>
      </c>
      <c r="T63" s="15">
        <v>1</v>
      </c>
    </row>
    <row r="64" spans="1:20" ht="15.75" customHeight="1">
      <c r="A64" s="527"/>
      <c r="B64" s="11" t="s">
        <v>12</v>
      </c>
      <c r="C64" s="12">
        <v>3</v>
      </c>
      <c r="D64" s="13">
        <v>1</v>
      </c>
      <c r="E64" s="14">
        <v>0</v>
      </c>
      <c r="F64" s="13">
        <v>0</v>
      </c>
      <c r="G64" s="14">
        <v>3</v>
      </c>
      <c r="H64" s="13">
        <v>1</v>
      </c>
      <c r="I64" s="14">
        <v>2</v>
      </c>
      <c r="J64" s="13">
        <v>0.6666666666666667</v>
      </c>
      <c r="K64" s="14">
        <v>1</v>
      </c>
      <c r="L64" s="13">
        <v>0.33333333333333337</v>
      </c>
      <c r="M64" s="14">
        <v>3</v>
      </c>
      <c r="N64" s="13">
        <v>1</v>
      </c>
      <c r="O64" s="14">
        <v>2</v>
      </c>
      <c r="P64" s="13">
        <v>0.6666666666666667</v>
      </c>
      <c r="Q64" s="14">
        <v>1</v>
      </c>
      <c r="R64" s="13">
        <v>0.33333333333333337</v>
      </c>
      <c r="S64" s="14">
        <v>3</v>
      </c>
      <c r="T64" s="15">
        <v>1</v>
      </c>
    </row>
    <row r="65" spans="1:20" ht="15.75" customHeight="1">
      <c r="A65" s="527"/>
      <c r="B65" s="11" t="s">
        <v>13</v>
      </c>
      <c r="C65" s="12">
        <v>0</v>
      </c>
      <c r="D65" s="13">
        <v>0</v>
      </c>
      <c r="E65" s="14">
        <v>0</v>
      </c>
      <c r="F65" s="13">
        <v>0</v>
      </c>
      <c r="G65" s="14">
        <v>0</v>
      </c>
      <c r="H65" s="13">
        <v>0</v>
      </c>
      <c r="I65" s="14">
        <v>0</v>
      </c>
      <c r="J65" s="13">
        <v>0</v>
      </c>
      <c r="K65" s="14">
        <v>0</v>
      </c>
      <c r="L65" s="13">
        <v>0</v>
      </c>
      <c r="M65" s="14">
        <v>0</v>
      </c>
      <c r="N65" s="13">
        <v>0</v>
      </c>
      <c r="O65" s="14">
        <v>0</v>
      </c>
      <c r="P65" s="13">
        <v>0</v>
      </c>
      <c r="Q65" s="14">
        <v>0</v>
      </c>
      <c r="R65" s="13">
        <v>0</v>
      </c>
      <c r="S65" s="14">
        <v>0</v>
      </c>
      <c r="T65" s="15">
        <v>0</v>
      </c>
    </row>
    <row r="66" spans="1:20" ht="15.75" customHeight="1" thickBot="1">
      <c r="A66" s="528"/>
      <c r="B66" s="16" t="s">
        <v>5</v>
      </c>
      <c r="C66" s="17">
        <v>146</v>
      </c>
      <c r="D66" s="18">
        <v>0.660633484162896</v>
      </c>
      <c r="E66" s="19">
        <v>75</v>
      </c>
      <c r="F66" s="18">
        <v>0.3393665158371041</v>
      </c>
      <c r="G66" s="19">
        <v>221</v>
      </c>
      <c r="H66" s="18">
        <v>1</v>
      </c>
      <c r="I66" s="19">
        <v>129</v>
      </c>
      <c r="J66" s="18">
        <v>0.583710407239819</v>
      </c>
      <c r="K66" s="19">
        <v>92</v>
      </c>
      <c r="L66" s="18">
        <v>0.416289592760181</v>
      </c>
      <c r="M66" s="19">
        <v>221</v>
      </c>
      <c r="N66" s="18">
        <v>1</v>
      </c>
      <c r="O66" s="19">
        <v>58</v>
      </c>
      <c r="P66" s="18">
        <v>0.26244343891402716</v>
      </c>
      <c r="Q66" s="19">
        <v>163</v>
      </c>
      <c r="R66" s="18">
        <v>0.7375565610859728</v>
      </c>
      <c r="S66" s="19">
        <v>221</v>
      </c>
      <c r="T66" s="20">
        <v>1</v>
      </c>
    </row>
    <row r="67" ht="13.5">
      <c r="A67" s="1" t="s">
        <v>194</v>
      </c>
    </row>
    <row r="68" ht="13.5">
      <c r="A68" s="1" t="s">
        <v>195</v>
      </c>
    </row>
    <row r="70" spans="1:8" ht="18" customHeight="1" thickBot="1">
      <c r="A70" s="538" t="s">
        <v>0</v>
      </c>
      <c r="B70" s="539"/>
      <c r="C70" s="539"/>
      <c r="D70" s="539"/>
      <c r="E70" s="539"/>
      <c r="F70" s="539"/>
      <c r="G70" s="539"/>
      <c r="H70" s="539"/>
    </row>
    <row r="71" spans="1:8" ht="15.75" customHeight="1" thickBot="1">
      <c r="A71" s="530" t="s">
        <v>1</v>
      </c>
      <c r="B71" s="531"/>
      <c r="C71" s="549" t="s">
        <v>23</v>
      </c>
      <c r="D71" s="535"/>
      <c r="E71" s="535"/>
      <c r="F71" s="535"/>
      <c r="G71" s="535"/>
      <c r="H71" s="544"/>
    </row>
    <row r="72" spans="1:8" ht="15.75" customHeight="1">
      <c r="A72" s="527"/>
      <c r="B72" s="532"/>
      <c r="C72" s="529" t="s">
        <v>3</v>
      </c>
      <c r="D72" s="525"/>
      <c r="E72" s="524" t="s">
        <v>4</v>
      </c>
      <c r="F72" s="525"/>
      <c r="G72" s="547" t="s">
        <v>5</v>
      </c>
      <c r="H72" s="548"/>
    </row>
    <row r="73" spans="1:8" ht="15.75" customHeight="1" thickBot="1">
      <c r="A73" s="528"/>
      <c r="B73" s="533"/>
      <c r="C73" s="3" t="s">
        <v>6</v>
      </c>
      <c r="D73" s="4" t="s">
        <v>7</v>
      </c>
      <c r="E73" s="4" t="s">
        <v>6</v>
      </c>
      <c r="F73" s="4" t="s">
        <v>7</v>
      </c>
      <c r="G73" s="4" t="s">
        <v>6</v>
      </c>
      <c r="H73" s="5" t="s">
        <v>7</v>
      </c>
    </row>
    <row r="74" spans="1:8" ht="15.75" customHeight="1" thickBot="1">
      <c r="A74" s="526" t="s">
        <v>8</v>
      </c>
      <c r="B74" s="6" t="s">
        <v>9</v>
      </c>
      <c r="C74" s="7">
        <v>64</v>
      </c>
      <c r="D74" s="8">
        <v>0.6956521739130435</v>
      </c>
      <c r="E74" s="9">
        <v>28</v>
      </c>
      <c r="F74" s="8">
        <v>0.30434782608695654</v>
      </c>
      <c r="G74" s="9">
        <v>92</v>
      </c>
      <c r="H74" s="10">
        <v>1</v>
      </c>
    </row>
    <row r="75" spans="1:8" ht="15.75" customHeight="1">
      <c r="A75" s="527"/>
      <c r="B75" s="11" t="s">
        <v>10</v>
      </c>
      <c r="C75" s="12">
        <v>51</v>
      </c>
      <c r="D75" s="13">
        <v>0.6</v>
      </c>
      <c r="E75" s="14">
        <v>34</v>
      </c>
      <c r="F75" s="13">
        <v>0.4</v>
      </c>
      <c r="G75" s="14">
        <v>85</v>
      </c>
      <c r="H75" s="15">
        <v>1</v>
      </c>
    </row>
    <row r="76" spans="1:8" ht="15.75" customHeight="1">
      <c r="A76" s="527"/>
      <c r="B76" s="11" t="s">
        <v>11</v>
      </c>
      <c r="C76" s="12">
        <v>23</v>
      </c>
      <c r="D76" s="13">
        <v>0.5609756097560975</v>
      </c>
      <c r="E76" s="14">
        <v>18</v>
      </c>
      <c r="F76" s="13">
        <v>0.4390243902439025</v>
      </c>
      <c r="G76" s="14">
        <v>41</v>
      </c>
      <c r="H76" s="15">
        <v>1</v>
      </c>
    </row>
    <row r="77" spans="1:8" ht="15.75" customHeight="1">
      <c r="A77" s="527"/>
      <c r="B77" s="11" t="s">
        <v>12</v>
      </c>
      <c r="C77" s="12">
        <v>2</v>
      </c>
      <c r="D77" s="13">
        <v>0.6666666666666667</v>
      </c>
      <c r="E77" s="14">
        <v>1</v>
      </c>
      <c r="F77" s="13">
        <v>0.33333333333333337</v>
      </c>
      <c r="G77" s="14">
        <v>3</v>
      </c>
      <c r="H77" s="15">
        <v>1</v>
      </c>
    </row>
    <row r="78" spans="1:8" ht="15.75" customHeight="1">
      <c r="A78" s="527"/>
      <c r="B78" s="11" t="s">
        <v>13</v>
      </c>
      <c r="C78" s="12">
        <v>0</v>
      </c>
      <c r="D78" s="13">
        <v>0</v>
      </c>
      <c r="E78" s="14">
        <v>0</v>
      </c>
      <c r="F78" s="13">
        <v>0</v>
      </c>
      <c r="G78" s="14">
        <v>0</v>
      </c>
      <c r="H78" s="15">
        <v>0</v>
      </c>
    </row>
    <row r="79" spans="1:8" ht="15.75" customHeight="1" thickBot="1">
      <c r="A79" s="528"/>
      <c r="B79" s="16" t="s">
        <v>5</v>
      </c>
      <c r="C79" s="17">
        <v>140</v>
      </c>
      <c r="D79" s="18">
        <v>0.6334841628959276</v>
      </c>
      <c r="E79" s="19">
        <v>81</v>
      </c>
      <c r="F79" s="18">
        <v>0.3665158371040724</v>
      </c>
      <c r="G79" s="19">
        <v>221</v>
      </c>
      <c r="H79" s="20">
        <v>1</v>
      </c>
    </row>
    <row r="80" ht="13.5">
      <c r="A80" s="1" t="s">
        <v>194</v>
      </c>
    </row>
    <row r="81" ht="13.5">
      <c r="A81" s="1" t="s">
        <v>195</v>
      </c>
    </row>
    <row r="83" spans="1:8" ht="18" customHeight="1" thickBot="1">
      <c r="A83" s="538" t="s">
        <v>0</v>
      </c>
      <c r="B83" s="539"/>
      <c r="C83" s="539"/>
      <c r="D83" s="539"/>
      <c r="E83" s="539"/>
      <c r="F83" s="539"/>
      <c r="G83" s="539"/>
      <c r="H83" s="539"/>
    </row>
    <row r="84" spans="1:8" ht="27" customHeight="1" thickBot="1">
      <c r="A84" s="530" t="s">
        <v>1</v>
      </c>
      <c r="B84" s="531"/>
      <c r="C84" s="549" t="s">
        <v>24</v>
      </c>
      <c r="D84" s="535"/>
      <c r="E84" s="535"/>
      <c r="F84" s="535"/>
      <c r="G84" s="535"/>
      <c r="H84" s="544"/>
    </row>
    <row r="85" spans="1:8" ht="15.75" customHeight="1">
      <c r="A85" s="527"/>
      <c r="B85" s="532"/>
      <c r="C85" s="529" t="s">
        <v>3</v>
      </c>
      <c r="D85" s="525"/>
      <c r="E85" s="524" t="s">
        <v>4</v>
      </c>
      <c r="F85" s="525"/>
      <c r="G85" s="547" t="s">
        <v>5</v>
      </c>
      <c r="H85" s="548"/>
    </row>
    <row r="86" spans="1:8" ht="15.75" customHeight="1" thickBot="1">
      <c r="A86" s="528"/>
      <c r="B86" s="533"/>
      <c r="C86" s="3" t="s">
        <v>6</v>
      </c>
      <c r="D86" s="4" t="s">
        <v>7</v>
      </c>
      <c r="E86" s="4" t="s">
        <v>6</v>
      </c>
      <c r="F86" s="4" t="s">
        <v>7</v>
      </c>
      <c r="G86" s="4" t="s">
        <v>6</v>
      </c>
      <c r="H86" s="5" t="s">
        <v>7</v>
      </c>
    </row>
    <row r="87" spans="1:8" ht="15.75" customHeight="1" thickBot="1">
      <c r="A87" s="526" t="s">
        <v>8</v>
      </c>
      <c r="B87" s="6" t="s">
        <v>9</v>
      </c>
      <c r="C87" s="7">
        <v>29</v>
      </c>
      <c r="D87" s="8">
        <v>0.453125</v>
      </c>
      <c r="E87" s="9">
        <v>35</v>
      </c>
      <c r="F87" s="8">
        <v>0.546875</v>
      </c>
      <c r="G87" s="9">
        <v>64</v>
      </c>
      <c r="H87" s="10">
        <v>1</v>
      </c>
    </row>
    <row r="88" spans="1:8" ht="15.75" customHeight="1">
      <c r="A88" s="527"/>
      <c r="B88" s="11" t="s">
        <v>10</v>
      </c>
      <c r="C88" s="12">
        <v>6</v>
      </c>
      <c r="D88" s="13">
        <v>0.11764705882352942</v>
      </c>
      <c r="E88" s="14">
        <v>45</v>
      </c>
      <c r="F88" s="13">
        <v>0.8823529411764706</v>
      </c>
      <c r="G88" s="14">
        <v>51</v>
      </c>
      <c r="H88" s="15">
        <v>1</v>
      </c>
    </row>
    <row r="89" spans="1:8" ht="15.75" customHeight="1">
      <c r="A89" s="527"/>
      <c r="B89" s="11" t="s">
        <v>11</v>
      </c>
      <c r="C89" s="12">
        <v>10</v>
      </c>
      <c r="D89" s="13">
        <v>0.43478260869565216</v>
      </c>
      <c r="E89" s="14">
        <v>13</v>
      </c>
      <c r="F89" s="13">
        <v>0.5652173913043478</v>
      </c>
      <c r="G89" s="14">
        <v>23</v>
      </c>
      <c r="H89" s="15">
        <v>1</v>
      </c>
    </row>
    <row r="90" spans="1:8" ht="15.75" customHeight="1">
      <c r="A90" s="527"/>
      <c r="B90" s="11" t="s">
        <v>12</v>
      </c>
      <c r="C90" s="12">
        <v>0</v>
      </c>
      <c r="D90" s="13">
        <v>0</v>
      </c>
      <c r="E90" s="14">
        <v>2</v>
      </c>
      <c r="F90" s="13">
        <v>1</v>
      </c>
      <c r="G90" s="14">
        <v>2</v>
      </c>
      <c r="H90" s="15">
        <v>1</v>
      </c>
    </row>
    <row r="91" spans="1:8" ht="15.75" customHeight="1">
      <c r="A91" s="527"/>
      <c r="B91" s="11" t="s">
        <v>13</v>
      </c>
      <c r="C91" s="12">
        <v>0</v>
      </c>
      <c r="D91" s="13">
        <v>0</v>
      </c>
      <c r="E91" s="14">
        <v>0</v>
      </c>
      <c r="F91" s="13">
        <v>0</v>
      </c>
      <c r="G91" s="14">
        <v>0</v>
      </c>
      <c r="H91" s="15">
        <v>0</v>
      </c>
    </row>
    <row r="92" spans="1:8" ht="15.75" customHeight="1" thickBot="1">
      <c r="A92" s="528"/>
      <c r="B92" s="16" t="s">
        <v>5</v>
      </c>
      <c r="C92" s="17">
        <v>45</v>
      </c>
      <c r="D92" s="18">
        <v>0.32142857142857145</v>
      </c>
      <c r="E92" s="19">
        <v>95</v>
      </c>
      <c r="F92" s="18">
        <v>0.6785714285714286</v>
      </c>
      <c r="G92" s="19">
        <v>140</v>
      </c>
      <c r="H92" s="20">
        <v>1</v>
      </c>
    </row>
    <row r="93" ht="13.5">
      <c r="A93" s="1" t="s">
        <v>194</v>
      </c>
    </row>
    <row r="94" ht="13.5">
      <c r="A94" s="1" t="s">
        <v>195</v>
      </c>
    </row>
    <row r="96" spans="1:18" ht="18" customHeight="1" thickBot="1">
      <c r="A96" s="538" t="s">
        <v>0</v>
      </c>
      <c r="B96" s="539"/>
      <c r="C96" s="539"/>
      <c r="D96" s="539"/>
      <c r="E96" s="539"/>
      <c r="F96" s="539"/>
      <c r="G96" s="539"/>
      <c r="H96" s="539"/>
      <c r="I96" s="539"/>
      <c r="J96" s="539"/>
      <c r="K96" s="539"/>
      <c r="L96" s="539"/>
      <c r="M96" s="539"/>
      <c r="N96" s="539"/>
      <c r="O96" s="539"/>
      <c r="P96" s="539"/>
      <c r="Q96" s="539"/>
      <c r="R96" s="539"/>
    </row>
    <row r="97" spans="1:18" ht="49.5" customHeight="1" thickBot="1">
      <c r="A97" s="530" t="s">
        <v>1</v>
      </c>
      <c r="B97" s="531"/>
      <c r="C97" s="534" t="s">
        <v>25</v>
      </c>
      <c r="D97" s="535"/>
      <c r="E97" s="535"/>
      <c r="F97" s="536"/>
      <c r="G97" s="537" t="s">
        <v>26</v>
      </c>
      <c r="H97" s="535"/>
      <c r="I97" s="535"/>
      <c r="J97" s="536"/>
      <c r="K97" s="537" t="s">
        <v>27</v>
      </c>
      <c r="L97" s="535"/>
      <c r="M97" s="535"/>
      <c r="N97" s="536"/>
      <c r="O97" s="543" t="s">
        <v>28</v>
      </c>
      <c r="P97" s="535"/>
      <c r="Q97" s="535"/>
      <c r="R97" s="544"/>
    </row>
    <row r="98" spans="1:18" ht="15.75" customHeight="1">
      <c r="A98" s="527"/>
      <c r="B98" s="532"/>
      <c r="C98" s="529" t="s">
        <v>3</v>
      </c>
      <c r="D98" s="525"/>
      <c r="E98" s="524" t="s">
        <v>4</v>
      </c>
      <c r="F98" s="525"/>
      <c r="G98" s="524" t="s">
        <v>3</v>
      </c>
      <c r="H98" s="525"/>
      <c r="I98" s="524" t="s">
        <v>4</v>
      </c>
      <c r="J98" s="525"/>
      <c r="K98" s="524" t="s">
        <v>3</v>
      </c>
      <c r="L98" s="525"/>
      <c r="M98" s="524" t="s">
        <v>4</v>
      </c>
      <c r="N98" s="525"/>
      <c r="O98" s="524" t="s">
        <v>3</v>
      </c>
      <c r="P98" s="525"/>
      <c r="Q98" s="547" t="s">
        <v>4</v>
      </c>
      <c r="R98" s="548"/>
    </row>
    <row r="99" spans="1:18" ht="15.75" customHeight="1" thickBot="1">
      <c r="A99" s="528"/>
      <c r="B99" s="533"/>
      <c r="C99" s="3" t="s">
        <v>6</v>
      </c>
      <c r="D99" s="4" t="s">
        <v>7</v>
      </c>
      <c r="E99" s="4" t="s">
        <v>6</v>
      </c>
      <c r="F99" s="4" t="s">
        <v>7</v>
      </c>
      <c r="G99" s="4" t="s">
        <v>6</v>
      </c>
      <c r="H99" s="4" t="s">
        <v>7</v>
      </c>
      <c r="I99" s="4" t="s">
        <v>6</v>
      </c>
      <c r="J99" s="4" t="s">
        <v>7</v>
      </c>
      <c r="K99" s="4" t="s">
        <v>6</v>
      </c>
      <c r="L99" s="4" t="s">
        <v>7</v>
      </c>
      <c r="M99" s="4" t="s">
        <v>6</v>
      </c>
      <c r="N99" s="4" t="s">
        <v>7</v>
      </c>
      <c r="O99" s="4" t="s">
        <v>6</v>
      </c>
      <c r="P99" s="4" t="s">
        <v>7</v>
      </c>
      <c r="Q99" s="4" t="s">
        <v>6</v>
      </c>
      <c r="R99" s="5" t="s">
        <v>7</v>
      </c>
    </row>
    <row r="100" spans="1:18" ht="15.75" customHeight="1" thickBot="1">
      <c r="A100" s="526" t="s">
        <v>8</v>
      </c>
      <c r="B100" s="6" t="s">
        <v>9</v>
      </c>
      <c r="C100" s="7">
        <v>40</v>
      </c>
      <c r="D100" s="8">
        <v>0.43478260869565216</v>
      </c>
      <c r="E100" s="9">
        <v>52</v>
      </c>
      <c r="F100" s="8">
        <v>0.5652173913043478</v>
      </c>
      <c r="G100" s="9">
        <v>56</v>
      </c>
      <c r="H100" s="8">
        <v>0.6086956521739131</v>
      </c>
      <c r="I100" s="9">
        <v>36</v>
      </c>
      <c r="J100" s="8">
        <v>0.391304347826087</v>
      </c>
      <c r="K100" s="9">
        <v>43</v>
      </c>
      <c r="L100" s="8">
        <v>0.4673913043478261</v>
      </c>
      <c r="M100" s="9">
        <v>49</v>
      </c>
      <c r="N100" s="8">
        <v>0.532608695652174</v>
      </c>
      <c r="O100" s="9">
        <v>54</v>
      </c>
      <c r="P100" s="8">
        <v>0.5869565217391305</v>
      </c>
      <c r="Q100" s="9">
        <v>38</v>
      </c>
      <c r="R100" s="10">
        <v>0.4130434782608695</v>
      </c>
    </row>
    <row r="101" spans="1:18" ht="15.75" customHeight="1">
      <c r="A101" s="527"/>
      <c r="B101" s="11" t="s">
        <v>10</v>
      </c>
      <c r="C101" s="12">
        <v>28</v>
      </c>
      <c r="D101" s="13">
        <v>0.3294117647058823</v>
      </c>
      <c r="E101" s="14">
        <v>57</v>
      </c>
      <c r="F101" s="13">
        <v>0.6705882352941177</v>
      </c>
      <c r="G101" s="14">
        <v>50</v>
      </c>
      <c r="H101" s="13">
        <v>0.5882352941176471</v>
      </c>
      <c r="I101" s="14">
        <v>35</v>
      </c>
      <c r="J101" s="13">
        <v>0.411764705882353</v>
      </c>
      <c r="K101" s="14">
        <v>23</v>
      </c>
      <c r="L101" s="13">
        <v>0.27058823529411763</v>
      </c>
      <c r="M101" s="14">
        <v>62</v>
      </c>
      <c r="N101" s="13">
        <v>0.7294117647058823</v>
      </c>
      <c r="O101" s="14">
        <v>40</v>
      </c>
      <c r="P101" s="13">
        <v>0.4705882352941177</v>
      </c>
      <c r="Q101" s="14">
        <v>45</v>
      </c>
      <c r="R101" s="15">
        <v>0.5294117647058824</v>
      </c>
    </row>
    <row r="102" spans="1:18" ht="15.75" customHeight="1">
      <c r="A102" s="527"/>
      <c r="B102" s="11" t="s">
        <v>11</v>
      </c>
      <c r="C102" s="12">
        <v>12</v>
      </c>
      <c r="D102" s="13">
        <v>0.29268292682926833</v>
      </c>
      <c r="E102" s="14">
        <v>29</v>
      </c>
      <c r="F102" s="13">
        <v>0.7073170731707318</v>
      </c>
      <c r="G102" s="14">
        <v>27</v>
      </c>
      <c r="H102" s="13">
        <v>0.6585365853658537</v>
      </c>
      <c r="I102" s="14">
        <v>14</v>
      </c>
      <c r="J102" s="13">
        <v>0.34146341463414637</v>
      </c>
      <c r="K102" s="14">
        <v>17</v>
      </c>
      <c r="L102" s="13">
        <v>0.4146341463414634</v>
      </c>
      <c r="M102" s="14">
        <v>24</v>
      </c>
      <c r="N102" s="13">
        <v>0.5853658536585367</v>
      </c>
      <c r="O102" s="14">
        <v>22</v>
      </c>
      <c r="P102" s="13">
        <v>0.5365853658536586</v>
      </c>
      <c r="Q102" s="14">
        <v>19</v>
      </c>
      <c r="R102" s="15">
        <v>0.4634146341463415</v>
      </c>
    </row>
    <row r="103" spans="1:18" ht="15.75" customHeight="1">
      <c r="A103" s="527"/>
      <c r="B103" s="11" t="s">
        <v>12</v>
      </c>
      <c r="C103" s="12">
        <v>0</v>
      </c>
      <c r="D103" s="13">
        <v>0</v>
      </c>
      <c r="E103" s="14">
        <v>3</v>
      </c>
      <c r="F103" s="13">
        <v>1</v>
      </c>
      <c r="G103" s="14">
        <v>2</v>
      </c>
      <c r="H103" s="13">
        <v>0.6666666666666667</v>
      </c>
      <c r="I103" s="14">
        <v>1</v>
      </c>
      <c r="J103" s="13">
        <v>0.33333333333333337</v>
      </c>
      <c r="K103" s="14">
        <v>0</v>
      </c>
      <c r="L103" s="13">
        <v>0</v>
      </c>
      <c r="M103" s="14">
        <v>3</v>
      </c>
      <c r="N103" s="13">
        <v>1</v>
      </c>
      <c r="O103" s="14">
        <v>1</v>
      </c>
      <c r="P103" s="13">
        <v>0.33333333333333337</v>
      </c>
      <c r="Q103" s="14">
        <v>2</v>
      </c>
      <c r="R103" s="15">
        <v>0.6666666666666667</v>
      </c>
    </row>
    <row r="104" spans="1:18" ht="15.75" customHeight="1">
      <c r="A104" s="527"/>
      <c r="B104" s="11" t="s">
        <v>13</v>
      </c>
      <c r="C104" s="12">
        <v>0</v>
      </c>
      <c r="D104" s="13">
        <v>0</v>
      </c>
      <c r="E104" s="14">
        <v>0</v>
      </c>
      <c r="F104" s="13">
        <v>0</v>
      </c>
      <c r="G104" s="14">
        <v>0</v>
      </c>
      <c r="H104" s="13">
        <v>0</v>
      </c>
      <c r="I104" s="14">
        <v>0</v>
      </c>
      <c r="J104" s="13">
        <v>0</v>
      </c>
      <c r="K104" s="14">
        <v>0</v>
      </c>
      <c r="L104" s="13">
        <v>0</v>
      </c>
      <c r="M104" s="14">
        <v>0</v>
      </c>
      <c r="N104" s="13">
        <v>0</v>
      </c>
      <c r="O104" s="14">
        <v>0</v>
      </c>
      <c r="P104" s="13">
        <v>0</v>
      </c>
      <c r="Q104" s="14">
        <v>0</v>
      </c>
      <c r="R104" s="15">
        <v>0</v>
      </c>
    </row>
    <row r="105" spans="1:18" ht="15.75" customHeight="1" thickBot="1">
      <c r="A105" s="528"/>
      <c r="B105" s="16" t="s">
        <v>5</v>
      </c>
      <c r="C105" s="17">
        <v>80</v>
      </c>
      <c r="D105" s="18">
        <v>0.36199095022624433</v>
      </c>
      <c r="E105" s="19">
        <v>141</v>
      </c>
      <c r="F105" s="18">
        <v>0.6380090497737556</v>
      </c>
      <c r="G105" s="19">
        <v>135</v>
      </c>
      <c r="H105" s="18">
        <v>0.6108597285067874</v>
      </c>
      <c r="I105" s="19">
        <v>86</v>
      </c>
      <c r="J105" s="18">
        <v>0.3891402714932126</v>
      </c>
      <c r="K105" s="19">
        <v>83</v>
      </c>
      <c r="L105" s="18">
        <v>0.3755656108597285</v>
      </c>
      <c r="M105" s="19">
        <v>138</v>
      </c>
      <c r="N105" s="18">
        <v>0.6244343891402715</v>
      </c>
      <c r="O105" s="19">
        <v>117</v>
      </c>
      <c r="P105" s="18">
        <v>0.5294117647058824</v>
      </c>
      <c r="Q105" s="19">
        <v>104</v>
      </c>
      <c r="R105" s="20">
        <v>0.4705882352941177</v>
      </c>
    </row>
    <row r="106" ht="13.5">
      <c r="A106" s="1" t="s">
        <v>194</v>
      </c>
    </row>
    <row r="107" ht="13.5">
      <c r="A107" s="1" t="s">
        <v>195</v>
      </c>
    </row>
    <row r="108" spans="1:18" ht="15.75" customHeight="1">
      <c r="A108" s="2"/>
      <c r="B108" s="41"/>
      <c r="C108" s="42"/>
      <c r="D108" s="43"/>
      <c r="E108" s="42"/>
      <c r="F108" s="43"/>
      <c r="G108" s="42"/>
      <c r="H108" s="43"/>
      <c r="I108" s="42"/>
      <c r="J108" s="43"/>
      <c r="K108" s="42"/>
      <c r="L108" s="43"/>
      <c r="M108" s="42"/>
      <c r="N108" s="43"/>
      <c r="O108" s="42"/>
      <c r="P108" s="43"/>
      <c r="Q108" s="42"/>
      <c r="R108" s="43"/>
    </row>
    <row r="109" ht="13.5">
      <c r="A109" s="1" t="s">
        <v>199</v>
      </c>
    </row>
    <row r="110" spans="1:10" ht="18" customHeight="1" thickBot="1">
      <c r="A110" s="538" t="s">
        <v>0</v>
      </c>
      <c r="B110" s="539"/>
      <c r="C110" s="539"/>
      <c r="D110" s="539"/>
      <c r="E110" s="539"/>
      <c r="F110" s="539"/>
      <c r="G110" s="539"/>
      <c r="H110" s="539"/>
      <c r="I110" s="539"/>
      <c r="J110" s="539"/>
    </row>
    <row r="111" spans="1:10" ht="27" customHeight="1" thickBot="1">
      <c r="A111" s="530" t="s">
        <v>1</v>
      </c>
      <c r="B111" s="531"/>
      <c r="C111" s="534" t="s">
        <v>29</v>
      </c>
      <c r="D111" s="535"/>
      <c r="E111" s="535"/>
      <c r="F111" s="536"/>
      <c r="G111" s="543" t="s">
        <v>30</v>
      </c>
      <c r="H111" s="535"/>
      <c r="I111" s="535"/>
      <c r="J111" s="544"/>
    </row>
    <row r="112" spans="1:10" ht="15.75" customHeight="1">
      <c r="A112" s="527"/>
      <c r="B112" s="532"/>
      <c r="C112" s="529" t="s">
        <v>3</v>
      </c>
      <c r="D112" s="525"/>
      <c r="E112" s="524" t="s">
        <v>4</v>
      </c>
      <c r="F112" s="525"/>
      <c r="G112" s="524" t="s">
        <v>3</v>
      </c>
      <c r="H112" s="525"/>
      <c r="I112" s="547" t="s">
        <v>4</v>
      </c>
      <c r="J112" s="548"/>
    </row>
    <row r="113" spans="1:10" ht="15.75" customHeight="1" thickBot="1">
      <c r="A113" s="528"/>
      <c r="B113" s="533"/>
      <c r="C113" s="3" t="s">
        <v>6</v>
      </c>
      <c r="D113" s="4" t="s">
        <v>7</v>
      </c>
      <c r="E113" s="4" t="s">
        <v>6</v>
      </c>
      <c r="F113" s="4" t="s">
        <v>7</v>
      </c>
      <c r="G113" s="4" t="s">
        <v>6</v>
      </c>
      <c r="H113" s="4" t="s">
        <v>7</v>
      </c>
      <c r="I113" s="4" t="s">
        <v>6</v>
      </c>
      <c r="J113" s="5" t="s">
        <v>7</v>
      </c>
    </row>
    <row r="114" spans="1:10" ht="15.75" customHeight="1" thickBot="1">
      <c r="A114" s="526" t="s">
        <v>8</v>
      </c>
      <c r="B114" s="6" t="s">
        <v>9</v>
      </c>
      <c r="C114" s="7">
        <v>58</v>
      </c>
      <c r="D114" s="8">
        <v>0.6304347826086957</v>
      </c>
      <c r="E114" s="9">
        <v>34</v>
      </c>
      <c r="F114" s="8">
        <v>0.3695652173913044</v>
      </c>
      <c r="G114" s="9">
        <v>90</v>
      </c>
      <c r="H114" s="8">
        <v>0.9782608695652173</v>
      </c>
      <c r="I114" s="9">
        <v>2</v>
      </c>
      <c r="J114" s="10">
        <v>0.021739130434782608</v>
      </c>
    </row>
    <row r="115" spans="1:10" ht="15.75" customHeight="1">
      <c r="A115" s="527"/>
      <c r="B115" s="11" t="s">
        <v>10</v>
      </c>
      <c r="C115" s="12">
        <v>55</v>
      </c>
      <c r="D115" s="13">
        <v>0.6470588235294117</v>
      </c>
      <c r="E115" s="14">
        <v>30</v>
      </c>
      <c r="F115" s="13">
        <v>0.35294117647058826</v>
      </c>
      <c r="G115" s="14">
        <v>83</v>
      </c>
      <c r="H115" s="13">
        <v>0.9764705882352941</v>
      </c>
      <c r="I115" s="14">
        <v>2</v>
      </c>
      <c r="J115" s="15">
        <v>0.023529411764705882</v>
      </c>
    </row>
    <row r="116" spans="1:10" ht="15.75" customHeight="1">
      <c r="A116" s="527"/>
      <c r="B116" s="11" t="s">
        <v>11</v>
      </c>
      <c r="C116" s="12">
        <v>30</v>
      </c>
      <c r="D116" s="13">
        <v>0.7317073170731707</v>
      </c>
      <c r="E116" s="14">
        <v>11</v>
      </c>
      <c r="F116" s="13">
        <v>0.2682926829268293</v>
      </c>
      <c r="G116" s="14">
        <v>40</v>
      </c>
      <c r="H116" s="13">
        <v>0.975609756097561</v>
      </c>
      <c r="I116" s="14">
        <v>1</v>
      </c>
      <c r="J116" s="15">
        <v>0.024390243902439025</v>
      </c>
    </row>
    <row r="117" spans="1:10" ht="15.75" customHeight="1">
      <c r="A117" s="527"/>
      <c r="B117" s="11" t="s">
        <v>12</v>
      </c>
      <c r="C117" s="12">
        <v>3</v>
      </c>
      <c r="D117" s="13">
        <v>1</v>
      </c>
      <c r="E117" s="14">
        <v>0</v>
      </c>
      <c r="F117" s="13">
        <v>0</v>
      </c>
      <c r="G117" s="14">
        <v>3</v>
      </c>
      <c r="H117" s="13">
        <v>1</v>
      </c>
      <c r="I117" s="14">
        <v>0</v>
      </c>
      <c r="J117" s="15">
        <v>0</v>
      </c>
    </row>
    <row r="118" spans="1:10" ht="15.75" customHeight="1">
      <c r="A118" s="527"/>
      <c r="B118" s="11" t="s">
        <v>13</v>
      </c>
      <c r="C118" s="12">
        <v>0</v>
      </c>
      <c r="D118" s="13">
        <v>0</v>
      </c>
      <c r="E118" s="14">
        <v>0</v>
      </c>
      <c r="F118" s="13">
        <v>0</v>
      </c>
      <c r="G118" s="14">
        <v>0</v>
      </c>
      <c r="H118" s="13">
        <v>0</v>
      </c>
      <c r="I118" s="14">
        <v>0</v>
      </c>
      <c r="J118" s="15">
        <v>0</v>
      </c>
    </row>
    <row r="119" spans="1:10" ht="15.75" customHeight="1" thickBot="1">
      <c r="A119" s="528"/>
      <c r="B119" s="16" t="s">
        <v>5</v>
      </c>
      <c r="C119" s="17">
        <v>146</v>
      </c>
      <c r="D119" s="18">
        <v>0.660633484162896</v>
      </c>
      <c r="E119" s="19">
        <v>75</v>
      </c>
      <c r="F119" s="18">
        <v>0.3393665158371041</v>
      </c>
      <c r="G119" s="19">
        <v>216</v>
      </c>
      <c r="H119" s="18">
        <v>0.9773755656108597</v>
      </c>
      <c r="I119" s="19">
        <v>5</v>
      </c>
      <c r="J119" s="20">
        <v>0.02262443438914027</v>
      </c>
    </row>
    <row r="120" ht="13.5">
      <c r="A120" s="1" t="s">
        <v>194</v>
      </c>
    </row>
    <row r="121" ht="13.5">
      <c r="A121" s="1" t="s">
        <v>195</v>
      </c>
    </row>
    <row r="123" spans="1:4" ht="18" customHeight="1" thickBot="1">
      <c r="A123" s="538" t="s">
        <v>0</v>
      </c>
      <c r="B123" s="539"/>
      <c r="C123" s="539"/>
      <c r="D123" s="539"/>
    </row>
    <row r="124" spans="1:4" ht="70.5" customHeight="1" thickBot="1">
      <c r="A124" s="530" t="s">
        <v>1</v>
      </c>
      <c r="B124" s="531"/>
      <c r="C124" s="21" t="s">
        <v>32</v>
      </c>
      <c r="D124" s="22" t="s">
        <v>31</v>
      </c>
    </row>
    <row r="125" spans="1:4" ht="15.75" customHeight="1" thickBot="1">
      <c r="A125" s="528"/>
      <c r="B125" s="533"/>
      <c r="C125" s="3" t="s">
        <v>16</v>
      </c>
      <c r="D125" s="5" t="s">
        <v>16</v>
      </c>
    </row>
    <row r="126" spans="1:4" ht="15.75" customHeight="1" thickBot="1">
      <c r="A126" s="526" t="s">
        <v>8</v>
      </c>
      <c r="B126" s="6" t="s">
        <v>9</v>
      </c>
      <c r="C126" s="7">
        <v>445</v>
      </c>
      <c r="D126" s="25">
        <v>3440.3799999999997</v>
      </c>
    </row>
    <row r="127" spans="1:4" ht="15.75" customHeight="1">
      <c r="A127" s="527"/>
      <c r="B127" s="11" t="s">
        <v>10</v>
      </c>
      <c r="C127" s="12">
        <v>414.9999999999997</v>
      </c>
      <c r="D127" s="26">
        <v>3054.8</v>
      </c>
    </row>
    <row r="128" spans="1:4" ht="15.75" customHeight="1">
      <c r="A128" s="527"/>
      <c r="B128" s="11" t="s">
        <v>11</v>
      </c>
      <c r="C128" s="12">
        <v>78.00000000000001</v>
      </c>
      <c r="D128" s="26">
        <v>450.4399999999999</v>
      </c>
    </row>
    <row r="129" spans="1:4" ht="15.75" customHeight="1">
      <c r="A129" s="527"/>
      <c r="B129" s="11" t="s">
        <v>12</v>
      </c>
      <c r="C129" s="12">
        <v>8</v>
      </c>
      <c r="D129" s="26">
        <v>56</v>
      </c>
    </row>
    <row r="130" spans="1:4" ht="15.75" customHeight="1">
      <c r="A130" s="527"/>
      <c r="B130" s="11" t="s">
        <v>13</v>
      </c>
      <c r="C130" s="138" t="s">
        <v>18</v>
      </c>
      <c r="D130" s="27" t="s">
        <v>18</v>
      </c>
    </row>
    <row r="131" spans="1:4" ht="15.75" customHeight="1" thickBot="1">
      <c r="A131" s="528"/>
      <c r="B131" s="16" t="s">
        <v>5</v>
      </c>
      <c r="C131" s="17">
        <v>945.9999999999997</v>
      </c>
      <c r="D131" s="28">
        <v>7001.619999999992</v>
      </c>
    </row>
    <row r="132" ht="13.5">
      <c r="A132" s="1" t="s">
        <v>194</v>
      </c>
    </row>
    <row r="133" ht="13.5">
      <c r="A133" s="1" t="s">
        <v>195</v>
      </c>
    </row>
    <row r="135" spans="1:26" ht="18" customHeight="1" thickBot="1">
      <c r="A135" s="538" t="s">
        <v>0</v>
      </c>
      <c r="B135" s="539"/>
      <c r="C135" s="539"/>
      <c r="D135" s="539"/>
      <c r="E135" s="539"/>
      <c r="F135" s="539"/>
      <c r="G135" s="539"/>
      <c r="H135" s="539"/>
      <c r="I135" s="539"/>
      <c r="J135" s="539"/>
      <c r="K135" s="539"/>
      <c r="L135" s="539"/>
      <c r="M135" s="539"/>
      <c r="N135" s="539"/>
      <c r="O135" s="539"/>
      <c r="P135" s="539"/>
      <c r="Q135" s="539"/>
      <c r="R135" s="539"/>
      <c r="S135" s="539"/>
      <c r="T135" s="539"/>
      <c r="U135" s="539"/>
      <c r="V135" s="539"/>
      <c r="W135" s="539"/>
      <c r="X135" s="539"/>
      <c r="Y135" s="539"/>
      <c r="Z135" s="539"/>
    </row>
    <row r="136" spans="1:26" ht="27" customHeight="1" thickBot="1">
      <c r="A136" s="530" t="s">
        <v>1</v>
      </c>
      <c r="B136" s="531"/>
      <c r="C136" s="534" t="s">
        <v>34</v>
      </c>
      <c r="D136" s="535"/>
      <c r="E136" s="535"/>
      <c r="F136" s="536"/>
      <c r="G136" s="537" t="s">
        <v>33</v>
      </c>
      <c r="H136" s="535"/>
      <c r="I136" s="535"/>
      <c r="J136" s="536"/>
      <c r="K136" s="537" t="s">
        <v>35</v>
      </c>
      <c r="L136" s="535"/>
      <c r="M136" s="535"/>
      <c r="N136" s="536"/>
      <c r="O136" s="537" t="s">
        <v>36</v>
      </c>
      <c r="P136" s="535"/>
      <c r="Q136" s="535"/>
      <c r="R136" s="536"/>
      <c r="S136" s="537" t="s">
        <v>37</v>
      </c>
      <c r="T136" s="535"/>
      <c r="U136" s="535"/>
      <c r="V136" s="536"/>
      <c r="W136" s="543" t="s">
        <v>38</v>
      </c>
      <c r="X136" s="535"/>
      <c r="Y136" s="535"/>
      <c r="Z136" s="544"/>
    </row>
    <row r="137" spans="1:26" ht="15.75" customHeight="1" thickBot="1">
      <c r="A137" s="527"/>
      <c r="B137" s="532"/>
      <c r="C137" s="529" t="s">
        <v>3</v>
      </c>
      <c r="D137" s="525"/>
      <c r="E137" s="524" t="s">
        <v>4</v>
      </c>
      <c r="F137" s="525"/>
      <c r="G137" s="522" t="s">
        <v>39</v>
      </c>
      <c r="H137" s="522" t="s">
        <v>40</v>
      </c>
      <c r="I137" s="522" t="s">
        <v>41</v>
      </c>
      <c r="J137" s="522" t="s">
        <v>16</v>
      </c>
      <c r="K137" s="522" t="s">
        <v>39</v>
      </c>
      <c r="L137" s="522" t="s">
        <v>40</v>
      </c>
      <c r="M137" s="522" t="s">
        <v>41</v>
      </c>
      <c r="N137" s="522" t="s">
        <v>16</v>
      </c>
      <c r="O137" s="524" t="s">
        <v>3</v>
      </c>
      <c r="P137" s="525"/>
      <c r="Q137" s="524" t="s">
        <v>4</v>
      </c>
      <c r="R137" s="525"/>
      <c r="S137" s="524" t="s">
        <v>3</v>
      </c>
      <c r="T137" s="525"/>
      <c r="U137" s="524" t="s">
        <v>4</v>
      </c>
      <c r="V137" s="525"/>
      <c r="W137" s="522" t="s">
        <v>39</v>
      </c>
      <c r="X137" s="522" t="s">
        <v>40</v>
      </c>
      <c r="Y137" s="522" t="s">
        <v>41</v>
      </c>
      <c r="Z137" s="545" t="s">
        <v>16</v>
      </c>
    </row>
    <row r="138" spans="1:26" ht="15.75" customHeight="1" thickBot="1">
      <c r="A138" s="528"/>
      <c r="B138" s="533"/>
      <c r="C138" s="3" t="s">
        <v>6</v>
      </c>
      <c r="D138" s="4" t="s">
        <v>7</v>
      </c>
      <c r="E138" s="4" t="s">
        <v>6</v>
      </c>
      <c r="F138" s="4" t="s">
        <v>7</v>
      </c>
      <c r="G138" s="523"/>
      <c r="H138" s="523"/>
      <c r="I138" s="523"/>
      <c r="J138" s="523"/>
      <c r="K138" s="523"/>
      <c r="L138" s="523"/>
      <c r="M138" s="523"/>
      <c r="N138" s="523"/>
      <c r="O138" s="4" t="s">
        <v>6</v>
      </c>
      <c r="P138" s="4" t="s">
        <v>7</v>
      </c>
      <c r="Q138" s="4" t="s">
        <v>6</v>
      </c>
      <c r="R138" s="4" t="s">
        <v>7</v>
      </c>
      <c r="S138" s="4" t="s">
        <v>6</v>
      </c>
      <c r="T138" s="4" t="s">
        <v>7</v>
      </c>
      <c r="U138" s="4" t="s">
        <v>6</v>
      </c>
      <c r="V138" s="4" t="s">
        <v>7</v>
      </c>
      <c r="W138" s="523"/>
      <c r="X138" s="523"/>
      <c r="Y138" s="523"/>
      <c r="Z138" s="546"/>
    </row>
    <row r="139" spans="1:26" ht="15.75" customHeight="1" thickBot="1">
      <c r="A139" s="526" t="s">
        <v>8</v>
      </c>
      <c r="B139" s="6" t="s">
        <v>9</v>
      </c>
      <c r="C139" s="7">
        <v>90</v>
      </c>
      <c r="D139" s="8">
        <v>0.9782608695652173</v>
      </c>
      <c r="E139" s="9">
        <v>2</v>
      </c>
      <c r="F139" s="8">
        <v>0.021739130434782608</v>
      </c>
      <c r="G139" s="9">
        <v>10</v>
      </c>
      <c r="H139" s="9">
        <v>75.70000000000002</v>
      </c>
      <c r="I139" s="9">
        <v>100</v>
      </c>
      <c r="J139" s="9">
        <v>6813.000000000002</v>
      </c>
      <c r="K139" s="9">
        <v>1</v>
      </c>
      <c r="L139" s="9">
        <v>149.64444444444447</v>
      </c>
      <c r="M139" s="9">
        <v>2920</v>
      </c>
      <c r="N139" s="9">
        <v>13468.000000000002</v>
      </c>
      <c r="O139" s="9">
        <v>10</v>
      </c>
      <c r="P139" s="8">
        <v>0.1111111111111111</v>
      </c>
      <c r="Q139" s="9">
        <v>80</v>
      </c>
      <c r="R139" s="8">
        <v>0.8888888888888888</v>
      </c>
      <c r="S139" s="9">
        <v>90</v>
      </c>
      <c r="T139" s="8">
        <v>1</v>
      </c>
      <c r="U139" s="9">
        <v>0</v>
      </c>
      <c r="V139" s="8">
        <v>0</v>
      </c>
      <c r="W139" s="9">
        <v>1</v>
      </c>
      <c r="X139" s="9">
        <v>81.44444444444446</v>
      </c>
      <c r="Y139" s="9">
        <v>6004</v>
      </c>
      <c r="Z139" s="29">
        <v>7330.000000000001</v>
      </c>
    </row>
    <row r="140" spans="1:26" ht="15.75" customHeight="1">
      <c r="A140" s="527"/>
      <c r="B140" s="11" t="s">
        <v>10</v>
      </c>
      <c r="C140" s="12">
        <v>84</v>
      </c>
      <c r="D140" s="13">
        <v>0.9882352941176471</v>
      </c>
      <c r="E140" s="14">
        <v>1</v>
      </c>
      <c r="F140" s="13">
        <v>0.011764705882352941</v>
      </c>
      <c r="G140" s="14">
        <v>25</v>
      </c>
      <c r="H140" s="14">
        <v>79.65476190476191</v>
      </c>
      <c r="I140" s="14">
        <v>960</v>
      </c>
      <c r="J140" s="14">
        <v>6691.000000000001</v>
      </c>
      <c r="K140" s="14">
        <v>1</v>
      </c>
      <c r="L140" s="14">
        <v>442.3928571428572</v>
      </c>
      <c r="M140" s="14">
        <v>18280</v>
      </c>
      <c r="N140" s="14">
        <v>37161.00000000001</v>
      </c>
      <c r="O140" s="14">
        <v>9</v>
      </c>
      <c r="P140" s="13">
        <v>0.10714285714285714</v>
      </c>
      <c r="Q140" s="14">
        <v>75</v>
      </c>
      <c r="R140" s="13">
        <v>0.8928571428571429</v>
      </c>
      <c r="S140" s="14">
        <v>82</v>
      </c>
      <c r="T140" s="13">
        <v>0.9761904761904762</v>
      </c>
      <c r="U140" s="14">
        <v>2</v>
      </c>
      <c r="V140" s="13">
        <v>0.023809523809523808</v>
      </c>
      <c r="W140" s="14">
        <v>1</v>
      </c>
      <c r="X140" s="14">
        <v>34.58333333333332</v>
      </c>
      <c r="Y140" s="14">
        <v>868</v>
      </c>
      <c r="Z140" s="30">
        <v>2904.999999999999</v>
      </c>
    </row>
    <row r="141" spans="1:26" ht="15.75" customHeight="1">
      <c r="A141" s="527"/>
      <c r="B141" s="11" t="s">
        <v>11</v>
      </c>
      <c r="C141" s="12">
        <v>38</v>
      </c>
      <c r="D141" s="13">
        <v>0.926829268292683</v>
      </c>
      <c r="E141" s="14">
        <v>3</v>
      </c>
      <c r="F141" s="13">
        <v>0.07317073170731708</v>
      </c>
      <c r="G141" s="14">
        <v>10</v>
      </c>
      <c r="H141" s="14">
        <v>68.97368421052632</v>
      </c>
      <c r="I141" s="14">
        <v>100</v>
      </c>
      <c r="J141" s="14">
        <v>2621</v>
      </c>
      <c r="K141" s="14">
        <v>1</v>
      </c>
      <c r="L141" s="14">
        <v>102.89473684210529</v>
      </c>
      <c r="M141" s="14">
        <v>1825</v>
      </c>
      <c r="N141" s="14">
        <v>3910.000000000001</v>
      </c>
      <c r="O141" s="14">
        <v>3</v>
      </c>
      <c r="P141" s="13">
        <v>0.07894736842105263</v>
      </c>
      <c r="Q141" s="14">
        <v>35</v>
      </c>
      <c r="R141" s="13">
        <v>0.9210526315789473</v>
      </c>
      <c r="S141" s="14">
        <v>37</v>
      </c>
      <c r="T141" s="13">
        <v>0.9736842105263157</v>
      </c>
      <c r="U141" s="14">
        <v>1</v>
      </c>
      <c r="V141" s="13">
        <v>0.026315789473684213</v>
      </c>
      <c r="W141" s="14">
        <v>1</v>
      </c>
      <c r="X141" s="14">
        <v>7.947368421052631</v>
      </c>
      <c r="Y141" s="14">
        <v>50</v>
      </c>
      <c r="Z141" s="30">
        <v>302</v>
      </c>
    </row>
    <row r="142" spans="1:26" ht="15.75" customHeight="1">
      <c r="A142" s="527"/>
      <c r="B142" s="11" t="s">
        <v>12</v>
      </c>
      <c r="C142" s="12">
        <v>3</v>
      </c>
      <c r="D142" s="13">
        <v>1</v>
      </c>
      <c r="E142" s="14">
        <v>0</v>
      </c>
      <c r="F142" s="13">
        <v>0</v>
      </c>
      <c r="G142" s="14">
        <v>33</v>
      </c>
      <c r="H142" s="14">
        <v>67.66666666666667</v>
      </c>
      <c r="I142" s="14">
        <v>100</v>
      </c>
      <c r="J142" s="14">
        <v>203</v>
      </c>
      <c r="K142" s="14">
        <v>6</v>
      </c>
      <c r="L142" s="14">
        <v>62</v>
      </c>
      <c r="M142" s="14">
        <v>172</v>
      </c>
      <c r="N142" s="14">
        <v>186</v>
      </c>
      <c r="O142" s="14">
        <v>0</v>
      </c>
      <c r="P142" s="13">
        <v>0</v>
      </c>
      <c r="Q142" s="14">
        <v>3</v>
      </c>
      <c r="R142" s="13">
        <v>1</v>
      </c>
      <c r="S142" s="14">
        <v>3</v>
      </c>
      <c r="T142" s="13">
        <v>1</v>
      </c>
      <c r="U142" s="14">
        <v>0</v>
      </c>
      <c r="V142" s="13">
        <v>0</v>
      </c>
      <c r="W142" s="14">
        <v>3</v>
      </c>
      <c r="X142" s="14">
        <v>4.666666666666667</v>
      </c>
      <c r="Y142" s="14">
        <v>7</v>
      </c>
      <c r="Z142" s="30">
        <v>14</v>
      </c>
    </row>
    <row r="143" spans="1:26" ht="15.75" customHeight="1">
      <c r="A143" s="527"/>
      <c r="B143" s="11" t="s">
        <v>13</v>
      </c>
      <c r="C143" s="12">
        <v>0</v>
      </c>
      <c r="D143" s="13">
        <v>0</v>
      </c>
      <c r="E143" s="14">
        <v>0</v>
      </c>
      <c r="F143" s="13">
        <v>0</v>
      </c>
      <c r="G143" s="23" t="s">
        <v>18</v>
      </c>
      <c r="H143" s="23" t="s">
        <v>18</v>
      </c>
      <c r="I143" s="23" t="s">
        <v>18</v>
      </c>
      <c r="J143" s="23" t="s">
        <v>18</v>
      </c>
      <c r="K143" s="23" t="s">
        <v>18</v>
      </c>
      <c r="L143" s="23" t="s">
        <v>18</v>
      </c>
      <c r="M143" s="23" t="s">
        <v>18</v>
      </c>
      <c r="N143" s="23" t="s">
        <v>18</v>
      </c>
      <c r="O143" s="14">
        <v>0</v>
      </c>
      <c r="P143" s="13">
        <v>0</v>
      </c>
      <c r="Q143" s="14">
        <v>0</v>
      </c>
      <c r="R143" s="13">
        <v>0</v>
      </c>
      <c r="S143" s="14">
        <v>0</v>
      </c>
      <c r="T143" s="13">
        <v>0</v>
      </c>
      <c r="U143" s="14">
        <v>0</v>
      </c>
      <c r="V143" s="13">
        <v>0</v>
      </c>
      <c r="W143" s="23" t="s">
        <v>18</v>
      </c>
      <c r="X143" s="23" t="s">
        <v>18</v>
      </c>
      <c r="Y143" s="23" t="s">
        <v>18</v>
      </c>
      <c r="Z143" s="27" t="s">
        <v>18</v>
      </c>
    </row>
    <row r="144" spans="1:26" ht="15.75" customHeight="1" thickBot="1">
      <c r="A144" s="528"/>
      <c r="B144" s="16" t="s">
        <v>5</v>
      </c>
      <c r="C144" s="17">
        <v>215</v>
      </c>
      <c r="D144" s="18">
        <v>0.9728506787330317</v>
      </c>
      <c r="E144" s="19">
        <v>6</v>
      </c>
      <c r="F144" s="18">
        <v>0.027149321266968326</v>
      </c>
      <c r="G144" s="19">
        <v>10</v>
      </c>
      <c r="H144" s="19">
        <v>75.94418604651163</v>
      </c>
      <c r="I144" s="19">
        <v>960</v>
      </c>
      <c r="J144" s="19">
        <v>16328</v>
      </c>
      <c r="K144" s="19">
        <v>1</v>
      </c>
      <c r="L144" s="19">
        <v>254.53488372093037</v>
      </c>
      <c r="M144" s="19">
        <v>18280</v>
      </c>
      <c r="N144" s="19">
        <v>54725.00000000003</v>
      </c>
      <c r="O144" s="19">
        <v>22</v>
      </c>
      <c r="P144" s="18">
        <v>0.10232558139534884</v>
      </c>
      <c r="Q144" s="19">
        <v>193</v>
      </c>
      <c r="R144" s="18">
        <v>0.8976744186046511</v>
      </c>
      <c r="S144" s="19">
        <v>212</v>
      </c>
      <c r="T144" s="18">
        <v>0.986046511627907</v>
      </c>
      <c r="U144" s="19">
        <v>3</v>
      </c>
      <c r="V144" s="18">
        <v>0.013953488372093023</v>
      </c>
      <c r="W144" s="19">
        <v>1</v>
      </c>
      <c r="X144" s="19">
        <v>49.07441860465114</v>
      </c>
      <c r="Y144" s="19">
        <v>6004</v>
      </c>
      <c r="Z144" s="31">
        <v>10550.999999999996</v>
      </c>
    </row>
    <row r="145" ht="13.5">
      <c r="A145" s="1" t="s">
        <v>194</v>
      </c>
    </row>
    <row r="146" ht="13.5">
      <c r="A146" s="1" t="s">
        <v>195</v>
      </c>
    </row>
    <row r="148" spans="1:18" ht="18" customHeight="1" thickBot="1">
      <c r="A148" s="538" t="s">
        <v>0</v>
      </c>
      <c r="B148" s="539"/>
      <c r="C148" s="539"/>
      <c r="D148" s="539"/>
      <c r="E148" s="539"/>
      <c r="F148" s="539"/>
      <c r="G148" s="539"/>
      <c r="H148" s="539"/>
      <c r="I148" s="539"/>
      <c r="J148" s="539"/>
      <c r="K148" s="539"/>
      <c r="L148" s="539"/>
      <c r="M148" s="539"/>
      <c r="N148" s="539"/>
      <c r="O148" s="539"/>
      <c r="P148" s="539"/>
      <c r="Q148" s="539"/>
      <c r="R148" s="539"/>
    </row>
    <row r="149" spans="1:18" ht="27" customHeight="1" thickBot="1">
      <c r="A149" s="530" t="s">
        <v>1</v>
      </c>
      <c r="B149" s="531"/>
      <c r="C149" s="534" t="s">
        <v>44</v>
      </c>
      <c r="D149" s="535"/>
      <c r="E149" s="535"/>
      <c r="F149" s="536"/>
      <c r="G149" s="537" t="s">
        <v>42</v>
      </c>
      <c r="H149" s="535"/>
      <c r="I149" s="535"/>
      <c r="J149" s="536"/>
      <c r="K149" s="537" t="s">
        <v>45</v>
      </c>
      <c r="L149" s="535"/>
      <c r="M149" s="535"/>
      <c r="N149" s="536"/>
      <c r="O149" s="543" t="s">
        <v>43</v>
      </c>
      <c r="P149" s="535"/>
      <c r="Q149" s="535"/>
      <c r="R149" s="544"/>
    </row>
    <row r="150" spans="1:18" ht="15.75" customHeight="1" thickBot="1">
      <c r="A150" s="527"/>
      <c r="B150" s="532"/>
      <c r="C150" s="529" t="s">
        <v>3</v>
      </c>
      <c r="D150" s="525"/>
      <c r="E150" s="524" t="s">
        <v>4</v>
      </c>
      <c r="F150" s="525"/>
      <c r="G150" s="522" t="s">
        <v>39</v>
      </c>
      <c r="H150" s="522" t="s">
        <v>40</v>
      </c>
      <c r="I150" s="522" t="s">
        <v>41</v>
      </c>
      <c r="J150" s="522" t="s">
        <v>16</v>
      </c>
      <c r="K150" s="524" t="s">
        <v>3</v>
      </c>
      <c r="L150" s="525"/>
      <c r="M150" s="524" t="s">
        <v>4</v>
      </c>
      <c r="N150" s="525"/>
      <c r="O150" s="522" t="s">
        <v>39</v>
      </c>
      <c r="P150" s="522" t="s">
        <v>40</v>
      </c>
      <c r="Q150" s="522" t="s">
        <v>41</v>
      </c>
      <c r="R150" s="545" t="s">
        <v>16</v>
      </c>
    </row>
    <row r="151" spans="1:18" ht="15.75" customHeight="1" thickBot="1">
      <c r="A151" s="528"/>
      <c r="B151" s="533"/>
      <c r="C151" s="3" t="s">
        <v>6</v>
      </c>
      <c r="D151" s="4" t="s">
        <v>7</v>
      </c>
      <c r="E151" s="4" t="s">
        <v>6</v>
      </c>
      <c r="F151" s="4" t="s">
        <v>7</v>
      </c>
      <c r="G151" s="523"/>
      <c r="H151" s="523"/>
      <c r="I151" s="523"/>
      <c r="J151" s="523"/>
      <c r="K151" s="4" t="s">
        <v>6</v>
      </c>
      <c r="L151" s="4" t="s">
        <v>7</v>
      </c>
      <c r="M151" s="4" t="s">
        <v>6</v>
      </c>
      <c r="N151" s="4" t="s">
        <v>7</v>
      </c>
      <c r="O151" s="523"/>
      <c r="P151" s="523"/>
      <c r="Q151" s="523"/>
      <c r="R151" s="546"/>
    </row>
    <row r="152" spans="1:18" ht="15.75" customHeight="1" thickBot="1">
      <c r="A152" s="526" t="s">
        <v>8</v>
      </c>
      <c r="B152" s="6" t="s">
        <v>9</v>
      </c>
      <c r="C152" s="7">
        <v>90</v>
      </c>
      <c r="D152" s="8">
        <v>0.9782608695652173</v>
      </c>
      <c r="E152" s="9">
        <v>2</v>
      </c>
      <c r="F152" s="8">
        <v>0.021739130434782608</v>
      </c>
      <c r="G152" s="9">
        <v>10</v>
      </c>
      <c r="H152" s="9">
        <v>79.85555555555557</v>
      </c>
      <c r="I152" s="9">
        <v>100</v>
      </c>
      <c r="J152" s="9">
        <v>7187.000000000001</v>
      </c>
      <c r="K152" s="9">
        <v>41</v>
      </c>
      <c r="L152" s="8">
        <v>0.4456521739130435</v>
      </c>
      <c r="M152" s="9">
        <v>51</v>
      </c>
      <c r="N152" s="8">
        <v>0.5543478260869565</v>
      </c>
      <c r="O152" s="9">
        <v>5</v>
      </c>
      <c r="P152" s="9">
        <v>60.31707317073171</v>
      </c>
      <c r="Q152" s="9">
        <v>100</v>
      </c>
      <c r="R152" s="29">
        <v>2473</v>
      </c>
    </row>
    <row r="153" spans="1:18" ht="15.75" customHeight="1">
      <c r="A153" s="527"/>
      <c r="B153" s="11" t="s">
        <v>10</v>
      </c>
      <c r="C153" s="12">
        <v>83</v>
      </c>
      <c r="D153" s="13">
        <v>0.9764705882352941</v>
      </c>
      <c r="E153" s="14">
        <v>2</v>
      </c>
      <c r="F153" s="13">
        <v>0.023529411764705882</v>
      </c>
      <c r="G153" s="14">
        <v>8</v>
      </c>
      <c r="H153" s="14">
        <v>70.19277108433735</v>
      </c>
      <c r="I153" s="14">
        <v>100</v>
      </c>
      <c r="J153" s="14">
        <v>5826</v>
      </c>
      <c r="K153" s="14">
        <v>44</v>
      </c>
      <c r="L153" s="13">
        <v>0.5176470588235295</v>
      </c>
      <c r="M153" s="14">
        <v>41</v>
      </c>
      <c r="N153" s="13">
        <v>0.4823529411764706</v>
      </c>
      <c r="O153" s="14">
        <v>10</v>
      </c>
      <c r="P153" s="14">
        <v>49.36363636363638</v>
      </c>
      <c r="Q153" s="14">
        <v>100</v>
      </c>
      <c r="R153" s="30">
        <v>2172.000000000001</v>
      </c>
    </row>
    <row r="154" spans="1:18" ht="15.75" customHeight="1">
      <c r="A154" s="527"/>
      <c r="B154" s="11" t="s">
        <v>11</v>
      </c>
      <c r="C154" s="12">
        <v>39</v>
      </c>
      <c r="D154" s="13">
        <v>0.951219512195122</v>
      </c>
      <c r="E154" s="14">
        <v>2</v>
      </c>
      <c r="F154" s="13">
        <v>0.04878048780487805</v>
      </c>
      <c r="G154" s="14">
        <v>1</v>
      </c>
      <c r="H154" s="14">
        <v>245.12820512820525</v>
      </c>
      <c r="I154" s="14">
        <v>6958</v>
      </c>
      <c r="J154" s="14">
        <v>9560.000000000005</v>
      </c>
      <c r="K154" s="14">
        <v>16</v>
      </c>
      <c r="L154" s="13">
        <v>0.3902439024390244</v>
      </c>
      <c r="M154" s="14">
        <v>25</v>
      </c>
      <c r="N154" s="13">
        <v>0.6097560975609756</v>
      </c>
      <c r="O154" s="14">
        <v>5</v>
      </c>
      <c r="P154" s="14">
        <v>243.81250000000003</v>
      </c>
      <c r="Q154" s="14">
        <v>3041</v>
      </c>
      <c r="R154" s="30">
        <v>3901.0000000000005</v>
      </c>
    </row>
    <row r="155" spans="1:18" ht="15.75" customHeight="1">
      <c r="A155" s="527"/>
      <c r="B155" s="11" t="s">
        <v>12</v>
      </c>
      <c r="C155" s="12">
        <v>3</v>
      </c>
      <c r="D155" s="13">
        <v>1</v>
      </c>
      <c r="E155" s="14">
        <v>0</v>
      </c>
      <c r="F155" s="13">
        <v>0</v>
      </c>
      <c r="G155" s="14">
        <v>33</v>
      </c>
      <c r="H155" s="14">
        <v>77.66666666666667</v>
      </c>
      <c r="I155" s="14">
        <v>100</v>
      </c>
      <c r="J155" s="14">
        <v>233</v>
      </c>
      <c r="K155" s="14">
        <v>0</v>
      </c>
      <c r="L155" s="13">
        <v>0</v>
      </c>
      <c r="M155" s="14">
        <v>3</v>
      </c>
      <c r="N155" s="13">
        <v>1</v>
      </c>
      <c r="O155" s="23" t="s">
        <v>18</v>
      </c>
      <c r="P155" s="23" t="s">
        <v>18</v>
      </c>
      <c r="Q155" s="23" t="s">
        <v>18</v>
      </c>
      <c r="R155" s="27" t="s">
        <v>18</v>
      </c>
    </row>
    <row r="156" spans="1:18" ht="15.75" customHeight="1">
      <c r="A156" s="527"/>
      <c r="B156" s="11" t="s">
        <v>13</v>
      </c>
      <c r="C156" s="12">
        <v>0</v>
      </c>
      <c r="D156" s="13">
        <v>0</v>
      </c>
      <c r="E156" s="14">
        <v>0</v>
      </c>
      <c r="F156" s="13">
        <v>0</v>
      </c>
      <c r="G156" s="23" t="s">
        <v>18</v>
      </c>
      <c r="H156" s="23" t="s">
        <v>18</v>
      </c>
      <c r="I156" s="23" t="s">
        <v>18</v>
      </c>
      <c r="J156" s="23" t="s">
        <v>18</v>
      </c>
      <c r="K156" s="14">
        <v>0</v>
      </c>
      <c r="L156" s="13">
        <v>0</v>
      </c>
      <c r="M156" s="14">
        <v>0</v>
      </c>
      <c r="N156" s="13">
        <v>0</v>
      </c>
      <c r="O156" s="23" t="s">
        <v>18</v>
      </c>
      <c r="P156" s="23" t="s">
        <v>18</v>
      </c>
      <c r="Q156" s="23" t="s">
        <v>18</v>
      </c>
      <c r="R156" s="27" t="s">
        <v>18</v>
      </c>
    </row>
    <row r="157" spans="1:18" ht="15.75" customHeight="1" thickBot="1">
      <c r="A157" s="528"/>
      <c r="B157" s="16" t="s">
        <v>5</v>
      </c>
      <c r="C157" s="17">
        <v>215</v>
      </c>
      <c r="D157" s="18">
        <v>0.9728506787330317</v>
      </c>
      <c r="E157" s="19">
        <v>6</v>
      </c>
      <c r="F157" s="18">
        <v>0.027149321266968326</v>
      </c>
      <c r="G157" s="19">
        <v>1</v>
      </c>
      <c r="H157" s="19">
        <v>106.07441860465113</v>
      </c>
      <c r="I157" s="19">
        <v>6958</v>
      </c>
      <c r="J157" s="19">
        <v>22805.999999999993</v>
      </c>
      <c r="K157" s="19">
        <v>101</v>
      </c>
      <c r="L157" s="18">
        <v>0.45701357466063347</v>
      </c>
      <c r="M157" s="19">
        <v>120</v>
      </c>
      <c r="N157" s="18">
        <v>0.5429864253393665</v>
      </c>
      <c r="O157" s="19">
        <v>5</v>
      </c>
      <c r="P157" s="19">
        <v>84.61386138613862</v>
      </c>
      <c r="Q157" s="19">
        <v>3041</v>
      </c>
      <c r="R157" s="31">
        <v>8546.000000000002</v>
      </c>
    </row>
    <row r="158" ht="13.5">
      <c r="A158" s="1" t="s">
        <v>194</v>
      </c>
    </row>
    <row r="159" ht="13.5">
      <c r="A159" s="1" t="s">
        <v>195</v>
      </c>
    </row>
    <row r="161" spans="1:22" ht="18" customHeight="1" thickBot="1">
      <c r="A161" s="538" t="s">
        <v>0</v>
      </c>
      <c r="B161" s="539"/>
      <c r="C161" s="539"/>
      <c r="D161" s="539"/>
      <c r="E161" s="539"/>
      <c r="F161" s="539"/>
      <c r="G161" s="539"/>
      <c r="H161" s="539"/>
      <c r="I161" s="539"/>
      <c r="J161" s="539"/>
      <c r="K161" s="539"/>
      <c r="L161" s="539"/>
      <c r="M161" s="539"/>
      <c r="N161" s="539"/>
      <c r="O161" s="539"/>
      <c r="P161" s="539"/>
      <c r="Q161" s="539"/>
      <c r="R161" s="539"/>
      <c r="S161" s="539"/>
      <c r="T161" s="539"/>
      <c r="U161" s="539"/>
      <c r="V161" s="539"/>
    </row>
    <row r="162" spans="1:22" ht="27" customHeight="1" thickBot="1">
      <c r="A162" s="530" t="s">
        <v>1</v>
      </c>
      <c r="B162" s="531"/>
      <c r="C162" s="534" t="s">
        <v>46</v>
      </c>
      <c r="D162" s="535"/>
      <c r="E162" s="535"/>
      <c r="F162" s="536"/>
      <c r="G162" s="537" t="s">
        <v>47</v>
      </c>
      <c r="H162" s="535"/>
      <c r="I162" s="535"/>
      <c r="J162" s="536"/>
      <c r="K162" s="537" t="s">
        <v>48</v>
      </c>
      <c r="L162" s="535"/>
      <c r="M162" s="535"/>
      <c r="N162" s="536"/>
      <c r="O162" s="537" t="s">
        <v>49</v>
      </c>
      <c r="P162" s="535"/>
      <c r="Q162" s="535"/>
      <c r="R162" s="536"/>
      <c r="S162" s="543" t="s">
        <v>50</v>
      </c>
      <c r="T162" s="535"/>
      <c r="U162" s="535"/>
      <c r="V162" s="544"/>
    </row>
    <row r="163" spans="1:22" ht="15.75" customHeight="1" thickBot="1">
      <c r="A163" s="527"/>
      <c r="B163" s="532"/>
      <c r="C163" s="529" t="s">
        <v>3</v>
      </c>
      <c r="D163" s="525"/>
      <c r="E163" s="524" t="s">
        <v>4</v>
      </c>
      <c r="F163" s="525"/>
      <c r="G163" s="524" t="s">
        <v>3</v>
      </c>
      <c r="H163" s="525"/>
      <c r="I163" s="524" t="s">
        <v>4</v>
      </c>
      <c r="J163" s="525"/>
      <c r="K163" s="522" t="s">
        <v>39</v>
      </c>
      <c r="L163" s="522" t="s">
        <v>40</v>
      </c>
      <c r="M163" s="522" t="s">
        <v>41</v>
      </c>
      <c r="N163" s="522" t="s">
        <v>16</v>
      </c>
      <c r="O163" s="524" t="s">
        <v>3</v>
      </c>
      <c r="P163" s="525"/>
      <c r="Q163" s="524" t="s">
        <v>4</v>
      </c>
      <c r="R163" s="525"/>
      <c r="S163" s="522" t="s">
        <v>39</v>
      </c>
      <c r="T163" s="522" t="s">
        <v>40</v>
      </c>
      <c r="U163" s="522" t="s">
        <v>41</v>
      </c>
      <c r="V163" s="545" t="s">
        <v>16</v>
      </c>
    </row>
    <row r="164" spans="1:22" ht="15.75" customHeight="1" thickBot="1">
      <c r="A164" s="528"/>
      <c r="B164" s="533"/>
      <c r="C164" s="3" t="s">
        <v>6</v>
      </c>
      <c r="D164" s="4" t="s">
        <v>7</v>
      </c>
      <c r="E164" s="4" t="s">
        <v>6</v>
      </c>
      <c r="F164" s="4" t="s">
        <v>7</v>
      </c>
      <c r="G164" s="4" t="s">
        <v>6</v>
      </c>
      <c r="H164" s="4" t="s">
        <v>7</v>
      </c>
      <c r="I164" s="4" t="s">
        <v>6</v>
      </c>
      <c r="J164" s="4" t="s">
        <v>7</v>
      </c>
      <c r="K164" s="523"/>
      <c r="L164" s="523"/>
      <c r="M164" s="523"/>
      <c r="N164" s="523"/>
      <c r="O164" s="4" t="s">
        <v>6</v>
      </c>
      <c r="P164" s="4" t="s">
        <v>7</v>
      </c>
      <c r="Q164" s="4" t="s">
        <v>6</v>
      </c>
      <c r="R164" s="4" t="s">
        <v>7</v>
      </c>
      <c r="S164" s="523"/>
      <c r="T164" s="523"/>
      <c r="U164" s="523"/>
      <c r="V164" s="546"/>
    </row>
    <row r="165" spans="1:22" ht="15.75" customHeight="1" thickBot="1">
      <c r="A165" s="526" t="s">
        <v>8</v>
      </c>
      <c r="B165" s="6" t="s">
        <v>9</v>
      </c>
      <c r="C165" s="7">
        <v>32</v>
      </c>
      <c r="D165" s="8">
        <v>0.34782608695652173</v>
      </c>
      <c r="E165" s="9">
        <v>60</v>
      </c>
      <c r="F165" s="8">
        <v>0.6521739130434783</v>
      </c>
      <c r="G165" s="9">
        <v>8</v>
      </c>
      <c r="H165" s="8">
        <v>0.25</v>
      </c>
      <c r="I165" s="9">
        <v>24</v>
      </c>
      <c r="J165" s="8">
        <v>0.75</v>
      </c>
      <c r="K165" s="32">
        <v>0.22</v>
      </c>
      <c r="L165" s="32">
        <v>48.0275</v>
      </c>
      <c r="M165" s="32">
        <v>300</v>
      </c>
      <c r="N165" s="32">
        <v>384.22</v>
      </c>
      <c r="O165" s="9">
        <v>14</v>
      </c>
      <c r="P165" s="8">
        <v>0.4375</v>
      </c>
      <c r="Q165" s="9">
        <v>18</v>
      </c>
      <c r="R165" s="8">
        <v>0.5625</v>
      </c>
      <c r="S165" s="32">
        <v>8</v>
      </c>
      <c r="T165" s="32">
        <v>70.38571428571429</v>
      </c>
      <c r="U165" s="32">
        <v>500</v>
      </c>
      <c r="V165" s="25">
        <v>985.4</v>
      </c>
    </row>
    <row r="166" spans="1:22" ht="15.75" customHeight="1">
      <c r="A166" s="527"/>
      <c r="B166" s="11" t="s">
        <v>10</v>
      </c>
      <c r="C166" s="12">
        <v>22</v>
      </c>
      <c r="D166" s="13">
        <v>0.25882352941176473</v>
      </c>
      <c r="E166" s="14">
        <v>63</v>
      </c>
      <c r="F166" s="13">
        <v>0.7411764705882353</v>
      </c>
      <c r="G166" s="14">
        <v>5</v>
      </c>
      <c r="H166" s="13">
        <v>0.22727272727272727</v>
      </c>
      <c r="I166" s="14">
        <v>17</v>
      </c>
      <c r="J166" s="13">
        <v>0.7727272727272727</v>
      </c>
      <c r="K166" s="33">
        <v>1</v>
      </c>
      <c r="L166" s="33">
        <v>7.2</v>
      </c>
      <c r="M166" s="33">
        <v>16</v>
      </c>
      <c r="N166" s="33">
        <v>36</v>
      </c>
      <c r="O166" s="14">
        <v>12</v>
      </c>
      <c r="P166" s="13">
        <v>0.5454545454545454</v>
      </c>
      <c r="Q166" s="14">
        <v>10</v>
      </c>
      <c r="R166" s="13">
        <v>0.45454545454545453</v>
      </c>
      <c r="S166" s="33">
        <v>1</v>
      </c>
      <c r="T166" s="33">
        <v>8939.416666666664</v>
      </c>
      <c r="U166" s="33">
        <v>106945</v>
      </c>
      <c r="V166" s="26">
        <v>107272.99999999997</v>
      </c>
    </row>
    <row r="167" spans="1:22" ht="15.75" customHeight="1">
      <c r="A167" s="527"/>
      <c r="B167" s="11" t="s">
        <v>11</v>
      </c>
      <c r="C167" s="12">
        <v>11</v>
      </c>
      <c r="D167" s="13">
        <v>0.2682926829268293</v>
      </c>
      <c r="E167" s="14">
        <v>30</v>
      </c>
      <c r="F167" s="13">
        <v>0.7317073170731707</v>
      </c>
      <c r="G167" s="14">
        <v>4</v>
      </c>
      <c r="H167" s="13">
        <v>0.36363636363636365</v>
      </c>
      <c r="I167" s="14">
        <v>7</v>
      </c>
      <c r="J167" s="13">
        <v>0.6363636363636364</v>
      </c>
      <c r="K167" s="33">
        <v>0.5</v>
      </c>
      <c r="L167" s="33">
        <v>14.2025</v>
      </c>
      <c r="M167" s="33">
        <v>50</v>
      </c>
      <c r="N167" s="33">
        <v>56.81</v>
      </c>
      <c r="O167" s="14">
        <v>3</v>
      </c>
      <c r="P167" s="13">
        <v>0.2727272727272727</v>
      </c>
      <c r="Q167" s="14">
        <v>8</v>
      </c>
      <c r="R167" s="13">
        <v>0.7272727272727273</v>
      </c>
      <c r="S167" s="33">
        <v>0.2</v>
      </c>
      <c r="T167" s="33">
        <v>0.55</v>
      </c>
      <c r="U167" s="33">
        <v>1</v>
      </c>
      <c r="V167" s="26">
        <v>1.6500000000000001</v>
      </c>
    </row>
    <row r="168" spans="1:22" ht="15.75" customHeight="1">
      <c r="A168" s="527"/>
      <c r="B168" s="11" t="s">
        <v>12</v>
      </c>
      <c r="C168" s="12">
        <v>3</v>
      </c>
      <c r="D168" s="13">
        <v>1</v>
      </c>
      <c r="E168" s="14">
        <v>0</v>
      </c>
      <c r="F168" s="13">
        <v>0</v>
      </c>
      <c r="G168" s="14">
        <v>1</v>
      </c>
      <c r="H168" s="13">
        <v>0.33333333333333337</v>
      </c>
      <c r="I168" s="14">
        <v>2</v>
      </c>
      <c r="J168" s="13">
        <v>0.6666666666666667</v>
      </c>
      <c r="K168" s="33">
        <v>0.5</v>
      </c>
      <c r="L168" s="33">
        <v>0.5</v>
      </c>
      <c r="M168" s="33">
        <v>0.5</v>
      </c>
      <c r="N168" s="33">
        <v>0.5</v>
      </c>
      <c r="O168" s="14">
        <v>2</v>
      </c>
      <c r="P168" s="13">
        <v>0.6666666666666667</v>
      </c>
      <c r="Q168" s="14">
        <v>1</v>
      </c>
      <c r="R168" s="13">
        <v>0.33333333333333337</v>
      </c>
      <c r="S168" s="33">
        <v>1</v>
      </c>
      <c r="T168" s="33">
        <v>15.5</v>
      </c>
      <c r="U168" s="33">
        <v>30</v>
      </c>
      <c r="V168" s="26">
        <v>31</v>
      </c>
    </row>
    <row r="169" spans="1:22" ht="15.75" customHeight="1">
      <c r="A169" s="527"/>
      <c r="B169" s="11" t="s">
        <v>13</v>
      </c>
      <c r="C169" s="12">
        <v>0</v>
      </c>
      <c r="D169" s="13">
        <v>0</v>
      </c>
      <c r="E169" s="14">
        <v>0</v>
      </c>
      <c r="F169" s="13">
        <v>0</v>
      </c>
      <c r="G169" s="14">
        <v>0</v>
      </c>
      <c r="H169" s="13">
        <v>0</v>
      </c>
      <c r="I169" s="14">
        <v>0</v>
      </c>
      <c r="J169" s="13">
        <v>0</v>
      </c>
      <c r="K169" s="23" t="s">
        <v>18</v>
      </c>
      <c r="L169" s="23" t="s">
        <v>18</v>
      </c>
      <c r="M169" s="23" t="s">
        <v>18</v>
      </c>
      <c r="N169" s="23" t="s">
        <v>18</v>
      </c>
      <c r="O169" s="14">
        <v>0</v>
      </c>
      <c r="P169" s="13">
        <v>0</v>
      </c>
      <c r="Q169" s="14">
        <v>0</v>
      </c>
      <c r="R169" s="13">
        <v>0</v>
      </c>
      <c r="S169" s="23" t="s">
        <v>18</v>
      </c>
      <c r="T169" s="23" t="s">
        <v>18</v>
      </c>
      <c r="U169" s="23" t="s">
        <v>18</v>
      </c>
      <c r="V169" s="27" t="s">
        <v>18</v>
      </c>
    </row>
    <row r="170" spans="1:22" ht="15.75" customHeight="1" thickBot="1">
      <c r="A170" s="528"/>
      <c r="B170" s="16" t="s">
        <v>5</v>
      </c>
      <c r="C170" s="17">
        <v>68</v>
      </c>
      <c r="D170" s="18">
        <v>0.3076923076923077</v>
      </c>
      <c r="E170" s="19">
        <v>153</v>
      </c>
      <c r="F170" s="18">
        <v>0.6923076923076923</v>
      </c>
      <c r="G170" s="19">
        <v>18</v>
      </c>
      <c r="H170" s="18">
        <v>0.2647058823529412</v>
      </c>
      <c r="I170" s="19">
        <v>50</v>
      </c>
      <c r="J170" s="18">
        <v>0.7352941176470589</v>
      </c>
      <c r="K170" s="34">
        <v>0.22</v>
      </c>
      <c r="L170" s="34">
        <v>26.529444444444444</v>
      </c>
      <c r="M170" s="34">
        <v>300</v>
      </c>
      <c r="N170" s="34">
        <v>477.53</v>
      </c>
      <c r="O170" s="19">
        <v>31</v>
      </c>
      <c r="P170" s="18">
        <v>0.45588235294117646</v>
      </c>
      <c r="Q170" s="19">
        <v>37</v>
      </c>
      <c r="R170" s="18">
        <v>0.5441176470588236</v>
      </c>
      <c r="S170" s="34">
        <v>0.2</v>
      </c>
      <c r="T170" s="34">
        <v>3493.259677419354</v>
      </c>
      <c r="U170" s="34">
        <v>106945</v>
      </c>
      <c r="V170" s="28">
        <v>108291.04999999997</v>
      </c>
    </row>
    <row r="171" ht="13.5">
      <c r="A171" s="1" t="s">
        <v>194</v>
      </c>
    </row>
    <row r="172" ht="13.5">
      <c r="A172" s="1" t="s">
        <v>195</v>
      </c>
    </row>
    <row r="174" spans="1:22" ht="18" customHeight="1" thickBot="1">
      <c r="A174" s="538" t="s">
        <v>0</v>
      </c>
      <c r="B174" s="539"/>
      <c r="C174" s="539"/>
      <c r="D174" s="539"/>
      <c r="E174" s="539"/>
      <c r="F174" s="539"/>
      <c r="G174" s="539"/>
      <c r="H174" s="539"/>
      <c r="I174" s="539"/>
      <c r="J174" s="539"/>
      <c r="K174" s="539"/>
      <c r="L174" s="539"/>
      <c r="M174" s="539"/>
      <c r="N174" s="539"/>
      <c r="O174" s="539"/>
      <c r="P174" s="539"/>
      <c r="Q174" s="539"/>
      <c r="R174" s="539"/>
      <c r="S174" s="539"/>
      <c r="T174" s="539"/>
      <c r="U174" s="539"/>
      <c r="V174" s="539"/>
    </row>
    <row r="175" spans="1:22" ht="27" customHeight="1" thickBot="1">
      <c r="A175" s="530" t="s">
        <v>1</v>
      </c>
      <c r="B175" s="531"/>
      <c r="C175" s="534" t="s">
        <v>51</v>
      </c>
      <c r="D175" s="535"/>
      <c r="E175" s="535"/>
      <c r="F175" s="536"/>
      <c r="G175" s="537" t="s">
        <v>52</v>
      </c>
      <c r="H175" s="535"/>
      <c r="I175" s="535"/>
      <c r="J175" s="536"/>
      <c r="K175" s="537" t="s">
        <v>53</v>
      </c>
      <c r="L175" s="535"/>
      <c r="M175" s="535"/>
      <c r="N175" s="536"/>
      <c r="O175" s="537" t="s">
        <v>54</v>
      </c>
      <c r="P175" s="535"/>
      <c r="Q175" s="535"/>
      <c r="R175" s="536"/>
      <c r="S175" s="543" t="s">
        <v>55</v>
      </c>
      <c r="T175" s="535"/>
      <c r="U175" s="535"/>
      <c r="V175" s="544"/>
    </row>
    <row r="176" spans="1:22" ht="15.75" customHeight="1">
      <c r="A176" s="527"/>
      <c r="B176" s="532"/>
      <c r="C176" s="529" t="s">
        <v>3</v>
      </c>
      <c r="D176" s="525"/>
      <c r="E176" s="524" t="s">
        <v>4</v>
      </c>
      <c r="F176" s="525"/>
      <c r="G176" s="524" t="s">
        <v>3</v>
      </c>
      <c r="H176" s="525"/>
      <c r="I176" s="524" t="s">
        <v>4</v>
      </c>
      <c r="J176" s="525"/>
      <c r="K176" s="524" t="s">
        <v>3</v>
      </c>
      <c r="L176" s="525"/>
      <c r="M176" s="524" t="s">
        <v>4</v>
      </c>
      <c r="N176" s="525"/>
      <c r="O176" s="524" t="s">
        <v>3</v>
      </c>
      <c r="P176" s="525"/>
      <c r="Q176" s="524" t="s">
        <v>4</v>
      </c>
      <c r="R176" s="525"/>
      <c r="S176" s="524" t="s">
        <v>3</v>
      </c>
      <c r="T176" s="525"/>
      <c r="U176" s="547" t="s">
        <v>4</v>
      </c>
      <c r="V176" s="548"/>
    </row>
    <row r="177" spans="1:22" ht="15.75" customHeight="1" thickBot="1">
      <c r="A177" s="528"/>
      <c r="B177" s="533"/>
      <c r="C177" s="3" t="s">
        <v>6</v>
      </c>
      <c r="D177" s="4" t="s">
        <v>7</v>
      </c>
      <c r="E177" s="4" t="s">
        <v>6</v>
      </c>
      <c r="F177" s="4" t="s">
        <v>7</v>
      </c>
      <c r="G177" s="4" t="s">
        <v>6</v>
      </c>
      <c r="H177" s="4" t="s">
        <v>7</v>
      </c>
      <c r="I177" s="4" t="s">
        <v>6</v>
      </c>
      <c r="J177" s="4" t="s">
        <v>7</v>
      </c>
      <c r="K177" s="4" t="s">
        <v>6</v>
      </c>
      <c r="L177" s="4" t="s">
        <v>7</v>
      </c>
      <c r="M177" s="4" t="s">
        <v>6</v>
      </c>
      <c r="N177" s="4" t="s">
        <v>7</v>
      </c>
      <c r="O177" s="4" t="s">
        <v>6</v>
      </c>
      <c r="P177" s="4" t="s">
        <v>7</v>
      </c>
      <c r="Q177" s="4" t="s">
        <v>6</v>
      </c>
      <c r="R177" s="4" t="s">
        <v>7</v>
      </c>
      <c r="S177" s="4" t="s">
        <v>6</v>
      </c>
      <c r="T177" s="4" t="s">
        <v>7</v>
      </c>
      <c r="U177" s="4" t="s">
        <v>6</v>
      </c>
      <c r="V177" s="5" t="s">
        <v>7</v>
      </c>
    </row>
    <row r="178" spans="1:22" ht="15.75" customHeight="1" thickBot="1">
      <c r="A178" s="526" t="s">
        <v>8</v>
      </c>
      <c r="B178" s="6" t="s">
        <v>9</v>
      </c>
      <c r="C178" s="7">
        <v>48</v>
      </c>
      <c r="D178" s="8">
        <v>0.5217391304347826</v>
      </c>
      <c r="E178" s="9">
        <v>44</v>
      </c>
      <c r="F178" s="8">
        <v>0.4782608695652174</v>
      </c>
      <c r="G178" s="9">
        <v>34</v>
      </c>
      <c r="H178" s="8">
        <v>0.7083333333333333</v>
      </c>
      <c r="I178" s="9">
        <v>14</v>
      </c>
      <c r="J178" s="8">
        <v>0.2916666666666667</v>
      </c>
      <c r="K178" s="9">
        <v>20</v>
      </c>
      <c r="L178" s="8">
        <v>0.41666666666666663</v>
      </c>
      <c r="M178" s="9">
        <v>28</v>
      </c>
      <c r="N178" s="8">
        <v>0.5833333333333334</v>
      </c>
      <c r="O178" s="9">
        <v>19</v>
      </c>
      <c r="P178" s="8">
        <v>0.39583333333333337</v>
      </c>
      <c r="Q178" s="9">
        <v>29</v>
      </c>
      <c r="R178" s="8">
        <v>0.6041666666666666</v>
      </c>
      <c r="S178" s="9">
        <v>20</v>
      </c>
      <c r="T178" s="8">
        <v>0.41666666666666663</v>
      </c>
      <c r="U178" s="9">
        <v>28</v>
      </c>
      <c r="V178" s="10">
        <v>0.5833333333333334</v>
      </c>
    </row>
    <row r="179" spans="1:22" ht="15.75" customHeight="1">
      <c r="A179" s="527"/>
      <c r="B179" s="11" t="s">
        <v>10</v>
      </c>
      <c r="C179" s="12">
        <v>29</v>
      </c>
      <c r="D179" s="13">
        <v>0.3411764705882353</v>
      </c>
      <c r="E179" s="14">
        <v>56</v>
      </c>
      <c r="F179" s="13">
        <v>0.6588235294117646</v>
      </c>
      <c r="G179" s="14">
        <v>19</v>
      </c>
      <c r="H179" s="13">
        <v>0.6551724137931035</v>
      </c>
      <c r="I179" s="14">
        <v>10</v>
      </c>
      <c r="J179" s="13">
        <v>0.3448275862068966</v>
      </c>
      <c r="K179" s="14">
        <v>2</v>
      </c>
      <c r="L179" s="13">
        <v>0.06896551724137931</v>
      </c>
      <c r="M179" s="14">
        <v>27</v>
      </c>
      <c r="N179" s="13">
        <v>0.9310344827586207</v>
      </c>
      <c r="O179" s="14">
        <v>5</v>
      </c>
      <c r="P179" s="13">
        <v>0.1724137931034483</v>
      </c>
      <c r="Q179" s="14">
        <v>24</v>
      </c>
      <c r="R179" s="13">
        <v>0.8275862068965517</v>
      </c>
      <c r="S179" s="14">
        <v>5</v>
      </c>
      <c r="T179" s="13">
        <v>0.1724137931034483</v>
      </c>
      <c r="U179" s="14">
        <v>24</v>
      </c>
      <c r="V179" s="15">
        <v>0.8275862068965517</v>
      </c>
    </row>
    <row r="180" spans="1:22" ht="15.75" customHeight="1">
      <c r="A180" s="527"/>
      <c r="B180" s="11" t="s">
        <v>11</v>
      </c>
      <c r="C180" s="12">
        <v>20</v>
      </c>
      <c r="D180" s="13">
        <v>0.4878048780487805</v>
      </c>
      <c r="E180" s="14">
        <v>21</v>
      </c>
      <c r="F180" s="13">
        <v>0.5121951219512195</v>
      </c>
      <c r="G180" s="14">
        <v>12</v>
      </c>
      <c r="H180" s="13">
        <v>0.6</v>
      </c>
      <c r="I180" s="14">
        <v>8</v>
      </c>
      <c r="J180" s="13">
        <v>0.4</v>
      </c>
      <c r="K180" s="14">
        <v>3</v>
      </c>
      <c r="L180" s="13">
        <v>0.15</v>
      </c>
      <c r="M180" s="14">
        <v>17</v>
      </c>
      <c r="N180" s="13">
        <v>0.85</v>
      </c>
      <c r="O180" s="14">
        <v>2</v>
      </c>
      <c r="P180" s="13">
        <v>0.1</v>
      </c>
      <c r="Q180" s="14">
        <v>18</v>
      </c>
      <c r="R180" s="13">
        <v>0.9</v>
      </c>
      <c r="S180" s="14">
        <v>5</v>
      </c>
      <c r="T180" s="13">
        <v>0.25</v>
      </c>
      <c r="U180" s="14">
        <v>15</v>
      </c>
      <c r="V180" s="15">
        <v>0.75</v>
      </c>
    </row>
    <row r="181" spans="1:22" ht="15.75" customHeight="1">
      <c r="A181" s="527"/>
      <c r="B181" s="11" t="s">
        <v>12</v>
      </c>
      <c r="C181" s="12">
        <v>3</v>
      </c>
      <c r="D181" s="13">
        <v>1</v>
      </c>
      <c r="E181" s="14">
        <v>0</v>
      </c>
      <c r="F181" s="13">
        <v>0</v>
      </c>
      <c r="G181" s="14">
        <v>2</v>
      </c>
      <c r="H181" s="13">
        <v>0.6666666666666667</v>
      </c>
      <c r="I181" s="14">
        <v>1</v>
      </c>
      <c r="J181" s="13">
        <v>0.33333333333333337</v>
      </c>
      <c r="K181" s="14">
        <v>0</v>
      </c>
      <c r="L181" s="13">
        <v>0</v>
      </c>
      <c r="M181" s="14">
        <v>3</v>
      </c>
      <c r="N181" s="13">
        <v>1</v>
      </c>
      <c r="O181" s="14">
        <v>2</v>
      </c>
      <c r="P181" s="13">
        <v>0.6666666666666667</v>
      </c>
      <c r="Q181" s="14">
        <v>1</v>
      </c>
      <c r="R181" s="13">
        <v>0.33333333333333337</v>
      </c>
      <c r="S181" s="14">
        <v>0</v>
      </c>
      <c r="T181" s="13">
        <v>0</v>
      </c>
      <c r="U181" s="14">
        <v>3</v>
      </c>
      <c r="V181" s="15">
        <v>1</v>
      </c>
    </row>
    <row r="182" spans="1:22" ht="15.75" customHeight="1">
      <c r="A182" s="527"/>
      <c r="B182" s="11" t="s">
        <v>13</v>
      </c>
      <c r="C182" s="12">
        <v>0</v>
      </c>
      <c r="D182" s="13">
        <v>0</v>
      </c>
      <c r="E182" s="14">
        <v>0</v>
      </c>
      <c r="F182" s="13">
        <v>0</v>
      </c>
      <c r="G182" s="14">
        <v>0</v>
      </c>
      <c r="H182" s="13">
        <v>0</v>
      </c>
      <c r="I182" s="14">
        <v>0</v>
      </c>
      <c r="J182" s="13">
        <v>0</v>
      </c>
      <c r="K182" s="14">
        <v>0</v>
      </c>
      <c r="L182" s="13">
        <v>0</v>
      </c>
      <c r="M182" s="14">
        <v>0</v>
      </c>
      <c r="N182" s="13">
        <v>0</v>
      </c>
      <c r="O182" s="14">
        <v>0</v>
      </c>
      <c r="P182" s="13">
        <v>0</v>
      </c>
      <c r="Q182" s="14">
        <v>0</v>
      </c>
      <c r="R182" s="13">
        <v>0</v>
      </c>
      <c r="S182" s="14">
        <v>0</v>
      </c>
      <c r="T182" s="13">
        <v>0</v>
      </c>
      <c r="U182" s="14">
        <v>0</v>
      </c>
      <c r="V182" s="15">
        <v>0</v>
      </c>
    </row>
    <row r="183" spans="1:22" ht="15.75" customHeight="1" thickBot="1">
      <c r="A183" s="528"/>
      <c r="B183" s="16" t="s">
        <v>5</v>
      </c>
      <c r="C183" s="17">
        <v>100</v>
      </c>
      <c r="D183" s="18">
        <v>0.45248868778280543</v>
      </c>
      <c r="E183" s="19">
        <v>121</v>
      </c>
      <c r="F183" s="18">
        <v>0.5475113122171945</v>
      </c>
      <c r="G183" s="19">
        <v>67</v>
      </c>
      <c r="H183" s="18">
        <v>0.67</v>
      </c>
      <c r="I183" s="19">
        <v>33</v>
      </c>
      <c r="J183" s="18">
        <v>0.33</v>
      </c>
      <c r="K183" s="19">
        <v>25</v>
      </c>
      <c r="L183" s="18">
        <v>0.25</v>
      </c>
      <c r="M183" s="19">
        <v>75</v>
      </c>
      <c r="N183" s="18">
        <v>0.75</v>
      </c>
      <c r="O183" s="19">
        <v>28</v>
      </c>
      <c r="P183" s="18">
        <v>0.28</v>
      </c>
      <c r="Q183" s="19">
        <v>72</v>
      </c>
      <c r="R183" s="18">
        <v>0.72</v>
      </c>
      <c r="S183" s="19">
        <v>30</v>
      </c>
      <c r="T183" s="18">
        <v>0.3</v>
      </c>
      <c r="U183" s="19">
        <v>70</v>
      </c>
      <c r="V183" s="20">
        <v>0.7</v>
      </c>
    </row>
    <row r="184" ht="13.5">
      <c r="A184" s="1" t="s">
        <v>194</v>
      </c>
    </row>
    <row r="185" ht="13.5">
      <c r="A185" s="1" t="s">
        <v>195</v>
      </c>
    </row>
    <row r="187" spans="1:42" ht="18" customHeight="1">
      <c r="A187" s="538" t="s">
        <v>0</v>
      </c>
      <c r="B187" s="539"/>
      <c r="C187" s="539"/>
      <c r="D187" s="539"/>
      <c r="E187" s="539"/>
      <c r="F187" s="539"/>
      <c r="G187" s="539"/>
      <c r="H187" s="539"/>
      <c r="I187" s="539"/>
      <c r="J187" s="539"/>
      <c r="K187" s="539"/>
      <c r="L187" s="539"/>
      <c r="M187" s="539"/>
      <c r="N187" s="539"/>
      <c r="O187" s="539"/>
      <c r="P187" s="539"/>
      <c r="Q187" s="539"/>
      <c r="R187" s="539"/>
      <c r="S187" s="539"/>
      <c r="T187" s="539"/>
      <c r="U187" s="539"/>
      <c r="V187" s="539"/>
      <c r="W187" s="539"/>
      <c r="X187" s="539"/>
      <c r="Y187" s="539"/>
      <c r="Z187" s="539"/>
      <c r="AA187" s="539"/>
      <c r="AB187" s="539"/>
      <c r="AC187" s="539"/>
      <c r="AD187" s="539"/>
      <c r="AE187" s="539"/>
      <c r="AF187" s="539"/>
      <c r="AG187" s="539"/>
      <c r="AH187" s="539"/>
      <c r="AI187" s="539"/>
      <c r="AJ187" s="539"/>
      <c r="AK187" s="539"/>
      <c r="AL187" s="539"/>
      <c r="AM187" s="539"/>
      <c r="AN187" s="539"/>
      <c r="AO187" s="539"/>
      <c r="AP187" s="539"/>
    </row>
    <row r="188" spans="1:58" ht="18" customHeight="1" thickBot="1">
      <c r="A188" s="538" t="s">
        <v>0</v>
      </c>
      <c r="B188" s="539"/>
      <c r="C188" s="539"/>
      <c r="D188" s="539"/>
      <c r="E188" s="539"/>
      <c r="F188" s="539"/>
      <c r="G188" s="539"/>
      <c r="H188" s="539"/>
      <c r="I188" s="539"/>
      <c r="J188" s="539"/>
      <c r="K188" s="539"/>
      <c r="L188" s="539"/>
      <c r="M188" s="539"/>
      <c r="N188" s="539"/>
      <c r="O188" s="539"/>
      <c r="P188" s="539"/>
      <c r="Q188" s="539"/>
      <c r="R188" s="539"/>
      <c r="S188" s="539"/>
      <c r="T188" s="539"/>
      <c r="U188" s="539"/>
      <c r="V188" s="539"/>
      <c r="W188" s="539"/>
      <c r="X188" s="539"/>
      <c r="Y188" s="539"/>
      <c r="Z188" s="539"/>
      <c r="AA188" s="539"/>
      <c r="AB188" s="539"/>
      <c r="AC188" s="539"/>
      <c r="AD188" s="539"/>
      <c r="AE188" s="539"/>
      <c r="AF188" s="539"/>
      <c r="AG188" s="539"/>
      <c r="AH188" s="539"/>
      <c r="AI188" s="539"/>
      <c r="AJ188" s="539"/>
      <c r="AK188" s="539"/>
      <c r="AL188" s="539"/>
      <c r="AM188" s="539"/>
      <c r="AN188" s="539"/>
      <c r="AO188" s="539"/>
      <c r="AP188" s="539"/>
      <c r="AQ188" s="539"/>
      <c r="AR188" s="539"/>
      <c r="AS188" s="539"/>
      <c r="AT188" s="539"/>
      <c r="AU188" s="539"/>
      <c r="AV188" s="539"/>
      <c r="AW188" s="539"/>
      <c r="AX188" s="539"/>
      <c r="AY188" s="539"/>
      <c r="AZ188" s="539"/>
      <c r="BA188" s="539"/>
      <c r="BB188" s="539"/>
      <c r="BC188" s="539"/>
      <c r="BD188" s="539"/>
      <c r="BE188" s="539"/>
      <c r="BF188" s="539"/>
    </row>
    <row r="189" spans="1:58" ht="33.75" customHeight="1" thickBot="1">
      <c r="A189" s="530" t="s">
        <v>1</v>
      </c>
      <c r="B189" s="531"/>
      <c r="C189" s="534" t="s">
        <v>227</v>
      </c>
      <c r="D189" s="535"/>
      <c r="E189" s="535"/>
      <c r="F189" s="535"/>
      <c r="G189" s="535"/>
      <c r="H189" s="536"/>
      <c r="I189" s="537" t="s">
        <v>56</v>
      </c>
      <c r="J189" s="535"/>
      <c r="K189" s="535"/>
      <c r="L189" s="535"/>
      <c r="M189" s="535"/>
      <c r="N189" s="536"/>
      <c r="O189" s="537" t="s">
        <v>57</v>
      </c>
      <c r="P189" s="535"/>
      <c r="Q189" s="535"/>
      <c r="R189" s="536"/>
      <c r="S189" s="537" t="s">
        <v>58</v>
      </c>
      <c r="T189" s="535"/>
      <c r="U189" s="535"/>
      <c r="V189" s="535"/>
      <c r="W189" s="535"/>
      <c r="X189" s="536"/>
      <c r="Y189" s="537" t="s">
        <v>59</v>
      </c>
      <c r="Z189" s="535"/>
      <c r="AA189" s="535"/>
      <c r="AB189" s="536"/>
      <c r="AC189" s="537" t="s">
        <v>60</v>
      </c>
      <c r="AD189" s="535"/>
      <c r="AE189" s="535"/>
      <c r="AF189" s="535"/>
      <c r="AG189" s="535"/>
      <c r="AH189" s="536"/>
      <c r="AI189" s="537" t="s">
        <v>61</v>
      </c>
      <c r="AJ189" s="535"/>
      <c r="AK189" s="535"/>
      <c r="AL189" s="536"/>
      <c r="AM189" s="537" t="s">
        <v>62</v>
      </c>
      <c r="AN189" s="535"/>
      <c r="AO189" s="535"/>
      <c r="AP189" s="535"/>
      <c r="AQ189" s="535"/>
      <c r="AR189" s="536"/>
      <c r="AS189" s="537" t="s">
        <v>63</v>
      </c>
      <c r="AT189" s="535"/>
      <c r="AU189" s="535"/>
      <c r="AV189" s="536"/>
      <c r="AW189" s="537" t="s">
        <v>64</v>
      </c>
      <c r="AX189" s="535"/>
      <c r="AY189" s="535"/>
      <c r="AZ189" s="535"/>
      <c r="BA189" s="535"/>
      <c r="BB189" s="536"/>
      <c r="BC189" s="543" t="s">
        <v>65</v>
      </c>
      <c r="BD189" s="535"/>
      <c r="BE189" s="535"/>
      <c r="BF189" s="544"/>
    </row>
    <row r="190" spans="1:58" ht="18" customHeight="1" thickBot="1">
      <c r="A190" s="527"/>
      <c r="B190" s="532"/>
      <c r="C190" s="529" t="s">
        <v>3</v>
      </c>
      <c r="D190" s="525"/>
      <c r="E190" s="524" t="s">
        <v>4</v>
      </c>
      <c r="F190" s="525"/>
      <c r="G190" s="524" t="s">
        <v>5</v>
      </c>
      <c r="H190" s="525"/>
      <c r="I190" s="524" t="s">
        <v>3</v>
      </c>
      <c r="J190" s="525"/>
      <c r="K190" s="524" t="s">
        <v>4</v>
      </c>
      <c r="L190" s="525"/>
      <c r="M190" s="524" t="s">
        <v>5</v>
      </c>
      <c r="N190" s="525"/>
      <c r="O190" s="522" t="s">
        <v>39</v>
      </c>
      <c r="P190" s="522" t="s">
        <v>40</v>
      </c>
      <c r="Q190" s="522" t="s">
        <v>41</v>
      </c>
      <c r="R190" s="522" t="s">
        <v>16</v>
      </c>
      <c r="S190" s="524" t="s">
        <v>3</v>
      </c>
      <c r="T190" s="525"/>
      <c r="U190" s="524" t="s">
        <v>4</v>
      </c>
      <c r="V190" s="525"/>
      <c r="W190" s="524" t="s">
        <v>5</v>
      </c>
      <c r="X190" s="525"/>
      <c r="Y190" s="522" t="s">
        <v>39</v>
      </c>
      <c r="Z190" s="522" t="s">
        <v>40</v>
      </c>
      <c r="AA190" s="522" t="s">
        <v>41</v>
      </c>
      <c r="AB190" s="522" t="s">
        <v>16</v>
      </c>
      <c r="AC190" s="524" t="s">
        <v>3</v>
      </c>
      <c r="AD190" s="525"/>
      <c r="AE190" s="524" t="s">
        <v>4</v>
      </c>
      <c r="AF190" s="525"/>
      <c r="AG190" s="524" t="s">
        <v>5</v>
      </c>
      <c r="AH190" s="525"/>
      <c r="AI190" s="522" t="s">
        <v>39</v>
      </c>
      <c r="AJ190" s="522" t="s">
        <v>40</v>
      </c>
      <c r="AK190" s="522" t="s">
        <v>41</v>
      </c>
      <c r="AL190" s="522" t="s">
        <v>16</v>
      </c>
      <c r="AM190" s="524" t="s">
        <v>3</v>
      </c>
      <c r="AN190" s="525"/>
      <c r="AO190" s="524" t="s">
        <v>4</v>
      </c>
      <c r="AP190" s="525"/>
      <c r="AQ190" s="524" t="s">
        <v>5</v>
      </c>
      <c r="AR190" s="525"/>
      <c r="AS190" s="522" t="s">
        <v>39</v>
      </c>
      <c r="AT190" s="522" t="s">
        <v>40</v>
      </c>
      <c r="AU190" s="522" t="s">
        <v>41</v>
      </c>
      <c r="AV190" s="522" t="s">
        <v>16</v>
      </c>
      <c r="AW190" s="524" t="s">
        <v>3</v>
      </c>
      <c r="AX190" s="525"/>
      <c r="AY190" s="524" t="s">
        <v>4</v>
      </c>
      <c r="AZ190" s="525"/>
      <c r="BA190" s="524" t="s">
        <v>5</v>
      </c>
      <c r="BB190" s="525"/>
      <c r="BC190" s="522" t="s">
        <v>39</v>
      </c>
      <c r="BD190" s="522" t="s">
        <v>40</v>
      </c>
      <c r="BE190" s="522" t="s">
        <v>41</v>
      </c>
      <c r="BF190" s="545" t="s">
        <v>16</v>
      </c>
    </row>
    <row r="191" spans="1:58" ht="18" customHeight="1" thickBot="1">
      <c r="A191" s="528"/>
      <c r="B191" s="533"/>
      <c r="C191" s="3" t="s">
        <v>6</v>
      </c>
      <c r="D191" s="4" t="s">
        <v>7</v>
      </c>
      <c r="E191" s="4" t="s">
        <v>6</v>
      </c>
      <c r="F191" s="4" t="s">
        <v>7</v>
      </c>
      <c r="G191" s="4" t="s">
        <v>6</v>
      </c>
      <c r="H191" s="4" t="s">
        <v>7</v>
      </c>
      <c r="I191" s="4" t="s">
        <v>6</v>
      </c>
      <c r="J191" s="4" t="s">
        <v>7</v>
      </c>
      <c r="K191" s="4" t="s">
        <v>6</v>
      </c>
      <c r="L191" s="4" t="s">
        <v>7</v>
      </c>
      <c r="M191" s="4" t="s">
        <v>6</v>
      </c>
      <c r="N191" s="4" t="s">
        <v>7</v>
      </c>
      <c r="O191" s="523"/>
      <c r="P191" s="523"/>
      <c r="Q191" s="523"/>
      <c r="R191" s="523"/>
      <c r="S191" s="4" t="s">
        <v>6</v>
      </c>
      <c r="T191" s="4" t="s">
        <v>7</v>
      </c>
      <c r="U191" s="4" t="s">
        <v>6</v>
      </c>
      <c r="V191" s="4" t="s">
        <v>7</v>
      </c>
      <c r="W191" s="4" t="s">
        <v>6</v>
      </c>
      <c r="X191" s="4" t="s">
        <v>7</v>
      </c>
      <c r="Y191" s="523"/>
      <c r="Z191" s="523"/>
      <c r="AA191" s="523"/>
      <c r="AB191" s="523"/>
      <c r="AC191" s="4" t="s">
        <v>6</v>
      </c>
      <c r="AD191" s="4" t="s">
        <v>7</v>
      </c>
      <c r="AE191" s="4" t="s">
        <v>6</v>
      </c>
      <c r="AF191" s="4" t="s">
        <v>7</v>
      </c>
      <c r="AG191" s="4" t="s">
        <v>6</v>
      </c>
      <c r="AH191" s="4" t="s">
        <v>7</v>
      </c>
      <c r="AI191" s="523"/>
      <c r="AJ191" s="523"/>
      <c r="AK191" s="523"/>
      <c r="AL191" s="523"/>
      <c r="AM191" s="4" t="s">
        <v>6</v>
      </c>
      <c r="AN191" s="4" t="s">
        <v>7</v>
      </c>
      <c r="AO191" s="4" t="s">
        <v>6</v>
      </c>
      <c r="AP191" s="4" t="s">
        <v>7</v>
      </c>
      <c r="AQ191" s="4" t="s">
        <v>6</v>
      </c>
      <c r="AR191" s="4" t="s">
        <v>7</v>
      </c>
      <c r="AS191" s="523"/>
      <c r="AT191" s="523"/>
      <c r="AU191" s="523"/>
      <c r="AV191" s="523"/>
      <c r="AW191" s="4" t="s">
        <v>6</v>
      </c>
      <c r="AX191" s="4" t="s">
        <v>7</v>
      </c>
      <c r="AY191" s="4" t="s">
        <v>6</v>
      </c>
      <c r="AZ191" s="4" t="s">
        <v>7</v>
      </c>
      <c r="BA191" s="4" t="s">
        <v>6</v>
      </c>
      <c r="BB191" s="4" t="s">
        <v>7</v>
      </c>
      <c r="BC191" s="523"/>
      <c r="BD191" s="523"/>
      <c r="BE191" s="523"/>
      <c r="BF191" s="546"/>
    </row>
    <row r="192" spans="1:58" ht="18" customHeight="1" thickBot="1">
      <c r="A192" s="526" t="s">
        <v>8</v>
      </c>
      <c r="B192" s="6" t="s">
        <v>9</v>
      </c>
      <c r="C192" s="7">
        <v>18</v>
      </c>
      <c r="D192" s="8">
        <v>0.1956521739130435</v>
      </c>
      <c r="E192" s="9">
        <v>74</v>
      </c>
      <c r="F192" s="8">
        <v>0.8043478260869565</v>
      </c>
      <c r="G192" s="9">
        <v>92</v>
      </c>
      <c r="H192" s="8">
        <v>1</v>
      </c>
      <c r="I192" s="9">
        <v>16</v>
      </c>
      <c r="J192" s="8">
        <v>0.8888888888888888</v>
      </c>
      <c r="K192" s="9">
        <v>2</v>
      </c>
      <c r="L192" s="8">
        <v>0.1111111111111111</v>
      </c>
      <c r="M192" s="9">
        <v>18</v>
      </c>
      <c r="N192" s="8">
        <v>1</v>
      </c>
      <c r="O192" s="32">
        <v>3</v>
      </c>
      <c r="P192" s="32">
        <v>48232.692500000005</v>
      </c>
      <c r="Q192" s="32">
        <v>564701</v>
      </c>
      <c r="R192" s="32">
        <v>771723.0800000001</v>
      </c>
      <c r="S192" s="9">
        <v>7</v>
      </c>
      <c r="T192" s="8">
        <v>0.38888888888888884</v>
      </c>
      <c r="U192" s="9">
        <v>11</v>
      </c>
      <c r="V192" s="8">
        <v>0.6111111111111112</v>
      </c>
      <c r="W192" s="9">
        <v>18</v>
      </c>
      <c r="X192" s="8">
        <v>1</v>
      </c>
      <c r="Y192" s="8">
        <v>1</v>
      </c>
      <c r="Z192" s="8">
        <v>12879</v>
      </c>
      <c r="AA192" s="8">
        <v>36500</v>
      </c>
      <c r="AB192" s="8">
        <v>90153</v>
      </c>
      <c r="AC192" s="9">
        <v>4</v>
      </c>
      <c r="AD192" s="8">
        <v>0.2222222222222222</v>
      </c>
      <c r="AE192" s="9">
        <v>14</v>
      </c>
      <c r="AF192" s="8">
        <v>0.7777777777777777</v>
      </c>
      <c r="AG192" s="9">
        <v>18</v>
      </c>
      <c r="AH192" s="8">
        <v>1</v>
      </c>
      <c r="AI192" s="35">
        <v>0.5</v>
      </c>
      <c r="AJ192" s="35">
        <v>21.175</v>
      </c>
      <c r="AK192" s="35">
        <v>67.2</v>
      </c>
      <c r="AL192" s="35">
        <v>84.7</v>
      </c>
      <c r="AM192" s="9">
        <v>13</v>
      </c>
      <c r="AN192" s="8">
        <v>0.7222222222222223</v>
      </c>
      <c r="AO192" s="9">
        <v>5</v>
      </c>
      <c r="AP192" s="8">
        <v>0.2777777777777778</v>
      </c>
      <c r="AQ192" s="9">
        <v>18</v>
      </c>
      <c r="AR192" s="8">
        <v>1</v>
      </c>
      <c r="AS192" s="36">
        <v>1</v>
      </c>
      <c r="AT192" s="36">
        <v>1411.3630769230772</v>
      </c>
      <c r="AU192" s="36">
        <v>13140</v>
      </c>
      <c r="AV192" s="36">
        <v>18347.720000000005</v>
      </c>
      <c r="AW192" s="9">
        <v>5</v>
      </c>
      <c r="AX192" s="8">
        <v>0.2777777777777778</v>
      </c>
      <c r="AY192" s="9">
        <v>13</v>
      </c>
      <c r="AZ192" s="8">
        <v>0.7222222222222223</v>
      </c>
      <c r="BA192" s="9">
        <v>18</v>
      </c>
      <c r="BB192" s="8">
        <v>1</v>
      </c>
      <c r="BC192" s="8">
        <v>1</v>
      </c>
      <c r="BD192" s="8">
        <v>13547.9</v>
      </c>
      <c r="BE192" s="8">
        <v>53424</v>
      </c>
      <c r="BF192" s="10">
        <v>67739.5</v>
      </c>
    </row>
    <row r="193" spans="1:58" ht="18" customHeight="1">
      <c r="A193" s="527"/>
      <c r="B193" s="11" t="s">
        <v>10</v>
      </c>
      <c r="C193" s="12">
        <v>12</v>
      </c>
      <c r="D193" s="13">
        <v>0.1411764705882353</v>
      </c>
      <c r="E193" s="14">
        <v>73</v>
      </c>
      <c r="F193" s="13">
        <v>0.8588235294117647</v>
      </c>
      <c r="G193" s="14">
        <v>85</v>
      </c>
      <c r="H193" s="13">
        <v>1</v>
      </c>
      <c r="I193" s="14">
        <v>11</v>
      </c>
      <c r="J193" s="13">
        <v>0.9166666666666667</v>
      </c>
      <c r="K193" s="14">
        <v>1</v>
      </c>
      <c r="L193" s="13">
        <v>0.08333333333333334</v>
      </c>
      <c r="M193" s="14">
        <v>12</v>
      </c>
      <c r="N193" s="13">
        <v>1</v>
      </c>
      <c r="O193" s="33">
        <v>1325</v>
      </c>
      <c r="P193" s="33">
        <v>95897.00000000001</v>
      </c>
      <c r="Q193" s="33">
        <v>836622</v>
      </c>
      <c r="R193" s="33">
        <v>1054867.0000000002</v>
      </c>
      <c r="S193" s="14">
        <v>2</v>
      </c>
      <c r="T193" s="13">
        <v>0.16666666666666669</v>
      </c>
      <c r="U193" s="14">
        <v>10</v>
      </c>
      <c r="V193" s="13">
        <v>0.8333333333333333</v>
      </c>
      <c r="W193" s="14">
        <v>12</v>
      </c>
      <c r="X193" s="13">
        <v>1</v>
      </c>
      <c r="Y193" s="13">
        <v>25550</v>
      </c>
      <c r="Z193" s="13">
        <v>104381</v>
      </c>
      <c r="AA193" s="13">
        <v>183212</v>
      </c>
      <c r="AB193" s="13">
        <v>208762</v>
      </c>
      <c r="AC193" s="14">
        <v>2</v>
      </c>
      <c r="AD193" s="13">
        <v>0.16666666666666669</v>
      </c>
      <c r="AE193" s="14">
        <v>10</v>
      </c>
      <c r="AF193" s="13">
        <v>0.8333333333333333</v>
      </c>
      <c r="AG193" s="14">
        <v>12</v>
      </c>
      <c r="AH193" s="13">
        <v>1</v>
      </c>
      <c r="AI193" s="37">
        <v>83</v>
      </c>
      <c r="AJ193" s="37">
        <v>2049</v>
      </c>
      <c r="AK193" s="37">
        <v>4015</v>
      </c>
      <c r="AL193" s="37">
        <v>4098</v>
      </c>
      <c r="AM193" s="14">
        <v>5</v>
      </c>
      <c r="AN193" s="13">
        <v>0.41666666666666663</v>
      </c>
      <c r="AO193" s="14">
        <v>7</v>
      </c>
      <c r="AP193" s="13">
        <v>0.5833333333333334</v>
      </c>
      <c r="AQ193" s="14">
        <v>12</v>
      </c>
      <c r="AR193" s="13">
        <v>1</v>
      </c>
      <c r="AS193" s="38">
        <v>248</v>
      </c>
      <c r="AT193" s="38">
        <v>5929.6</v>
      </c>
      <c r="AU193" s="38">
        <v>15170</v>
      </c>
      <c r="AV193" s="38">
        <v>29648</v>
      </c>
      <c r="AW193" s="14">
        <v>2</v>
      </c>
      <c r="AX193" s="13">
        <v>0.16666666666666669</v>
      </c>
      <c r="AY193" s="14">
        <v>10</v>
      </c>
      <c r="AZ193" s="13">
        <v>0.8333333333333333</v>
      </c>
      <c r="BA193" s="14">
        <v>12</v>
      </c>
      <c r="BB193" s="13">
        <v>1</v>
      </c>
      <c r="BC193" s="13">
        <v>1749</v>
      </c>
      <c r="BD193" s="13">
        <v>53150.5</v>
      </c>
      <c r="BE193" s="13">
        <v>104552</v>
      </c>
      <c r="BF193" s="15">
        <v>106301</v>
      </c>
    </row>
    <row r="194" spans="1:58" ht="18" customHeight="1">
      <c r="A194" s="527"/>
      <c r="B194" s="11" t="s">
        <v>11</v>
      </c>
      <c r="C194" s="12">
        <v>6</v>
      </c>
      <c r="D194" s="13">
        <v>0.14634146341463417</v>
      </c>
      <c r="E194" s="14">
        <v>35</v>
      </c>
      <c r="F194" s="13">
        <v>0.8536585365853658</v>
      </c>
      <c r="G194" s="14">
        <v>41</v>
      </c>
      <c r="H194" s="13">
        <v>1</v>
      </c>
      <c r="I194" s="14">
        <v>4</v>
      </c>
      <c r="J194" s="13">
        <v>0.6666666666666667</v>
      </c>
      <c r="K194" s="14">
        <v>2</v>
      </c>
      <c r="L194" s="13">
        <v>0.33333333333333337</v>
      </c>
      <c r="M194" s="14">
        <v>6</v>
      </c>
      <c r="N194" s="13">
        <v>1</v>
      </c>
      <c r="O194" s="33">
        <v>1</v>
      </c>
      <c r="P194" s="33">
        <v>1561.6175</v>
      </c>
      <c r="Q194" s="33">
        <v>6240</v>
      </c>
      <c r="R194" s="33">
        <v>6246.47</v>
      </c>
      <c r="S194" s="14">
        <v>1</v>
      </c>
      <c r="T194" s="13">
        <v>0.16666666666666669</v>
      </c>
      <c r="U194" s="14">
        <v>5</v>
      </c>
      <c r="V194" s="13">
        <v>0.8333333333333333</v>
      </c>
      <c r="W194" s="14">
        <v>6</v>
      </c>
      <c r="X194" s="13">
        <v>1</v>
      </c>
      <c r="Y194" s="13">
        <v>0.5</v>
      </c>
      <c r="Z194" s="13">
        <v>0.5</v>
      </c>
      <c r="AA194" s="13">
        <v>0.5</v>
      </c>
      <c r="AB194" s="13">
        <v>0.5</v>
      </c>
      <c r="AC194" s="14">
        <v>2</v>
      </c>
      <c r="AD194" s="13">
        <v>0.33333333333333337</v>
      </c>
      <c r="AE194" s="14">
        <v>4</v>
      </c>
      <c r="AF194" s="13">
        <v>0.6666666666666667</v>
      </c>
      <c r="AG194" s="14">
        <v>6</v>
      </c>
      <c r="AH194" s="13">
        <v>1</v>
      </c>
      <c r="AI194" s="37">
        <v>0.056</v>
      </c>
      <c r="AJ194" s="37">
        <v>0.278</v>
      </c>
      <c r="AK194" s="37">
        <v>0.5</v>
      </c>
      <c r="AL194" s="37">
        <v>0.556</v>
      </c>
      <c r="AM194" s="14">
        <v>3</v>
      </c>
      <c r="AN194" s="13">
        <v>0.5</v>
      </c>
      <c r="AO194" s="14">
        <v>3</v>
      </c>
      <c r="AP194" s="13">
        <v>0.5</v>
      </c>
      <c r="AQ194" s="14">
        <v>6</v>
      </c>
      <c r="AR194" s="13">
        <v>1</v>
      </c>
      <c r="AS194" s="38">
        <v>0.623</v>
      </c>
      <c r="AT194" s="38">
        <v>762.8743333333333</v>
      </c>
      <c r="AU194" s="38">
        <v>1820</v>
      </c>
      <c r="AV194" s="38">
        <v>2288.623</v>
      </c>
      <c r="AW194" s="14">
        <v>2</v>
      </c>
      <c r="AX194" s="13">
        <v>0.33333333333333337</v>
      </c>
      <c r="AY194" s="14">
        <v>4</v>
      </c>
      <c r="AZ194" s="13">
        <v>0.6666666666666667</v>
      </c>
      <c r="BA194" s="14">
        <v>6</v>
      </c>
      <c r="BB194" s="13">
        <v>1</v>
      </c>
      <c r="BC194" s="13">
        <v>0.0001</v>
      </c>
      <c r="BD194" s="13">
        <v>0.050050000000000004</v>
      </c>
      <c r="BE194" s="13">
        <v>0.1</v>
      </c>
      <c r="BF194" s="15">
        <v>0.10010000000000001</v>
      </c>
    </row>
    <row r="195" spans="1:58" ht="18" customHeight="1">
      <c r="A195" s="527"/>
      <c r="B195" s="11" t="s">
        <v>12</v>
      </c>
      <c r="C195" s="12">
        <v>2</v>
      </c>
      <c r="D195" s="13">
        <v>0.6666666666666667</v>
      </c>
      <c r="E195" s="14">
        <v>1</v>
      </c>
      <c r="F195" s="13">
        <v>0.33333333333333337</v>
      </c>
      <c r="G195" s="14">
        <v>3</v>
      </c>
      <c r="H195" s="13">
        <v>1</v>
      </c>
      <c r="I195" s="14">
        <v>1</v>
      </c>
      <c r="J195" s="13">
        <v>0.5</v>
      </c>
      <c r="K195" s="14">
        <v>1</v>
      </c>
      <c r="L195" s="13">
        <v>0.5</v>
      </c>
      <c r="M195" s="14">
        <v>2</v>
      </c>
      <c r="N195" s="13">
        <v>1</v>
      </c>
      <c r="O195" s="33">
        <v>2409</v>
      </c>
      <c r="P195" s="33">
        <v>2409</v>
      </c>
      <c r="Q195" s="33">
        <v>2409</v>
      </c>
      <c r="R195" s="33">
        <v>2409</v>
      </c>
      <c r="S195" s="14">
        <v>0</v>
      </c>
      <c r="T195" s="13">
        <v>0</v>
      </c>
      <c r="U195" s="14">
        <v>2</v>
      </c>
      <c r="V195" s="13">
        <v>1</v>
      </c>
      <c r="W195" s="14">
        <v>2</v>
      </c>
      <c r="X195" s="13">
        <v>1</v>
      </c>
      <c r="Y195" s="23" t="s">
        <v>18</v>
      </c>
      <c r="Z195" s="23" t="s">
        <v>18</v>
      </c>
      <c r="AA195" s="23" t="s">
        <v>18</v>
      </c>
      <c r="AB195" s="23" t="s">
        <v>18</v>
      </c>
      <c r="AC195" s="14">
        <v>0</v>
      </c>
      <c r="AD195" s="13">
        <v>0</v>
      </c>
      <c r="AE195" s="14">
        <v>2</v>
      </c>
      <c r="AF195" s="13">
        <v>1</v>
      </c>
      <c r="AG195" s="14">
        <v>2</v>
      </c>
      <c r="AH195" s="13">
        <v>1</v>
      </c>
      <c r="AI195" s="23" t="s">
        <v>18</v>
      </c>
      <c r="AJ195" s="23" t="s">
        <v>18</v>
      </c>
      <c r="AK195" s="23" t="s">
        <v>18</v>
      </c>
      <c r="AL195" s="23" t="s">
        <v>18</v>
      </c>
      <c r="AM195" s="14">
        <v>1</v>
      </c>
      <c r="AN195" s="13">
        <v>0.5</v>
      </c>
      <c r="AO195" s="14">
        <v>1</v>
      </c>
      <c r="AP195" s="13">
        <v>0.5</v>
      </c>
      <c r="AQ195" s="14">
        <v>2</v>
      </c>
      <c r="AR195" s="13">
        <v>1</v>
      </c>
      <c r="AS195" s="38">
        <v>1</v>
      </c>
      <c r="AT195" s="38">
        <v>1</v>
      </c>
      <c r="AU195" s="38">
        <v>1</v>
      </c>
      <c r="AV195" s="38">
        <v>1</v>
      </c>
      <c r="AW195" s="14">
        <v>2</v>
      </c>
      <c r="AX195" s="13">
        <v>1</v>
      </c>
      <c r="AY195" s="14">
        <v>0</v>
      </c>
      <c r="AZ195" s="13">
        <v>0</v>
      </c>
      <c r="BA195" s="14">
        <v>2</v>
      </c>
      <c r="BB195" s="13">
        <v>1</v>
      </c>
      <c r="BC195" s="13">
        <v>3199</v>
      </c>
      <c r="BD195" s="13">
        <v>3199</v>
      </c>
      <c r="BE195" s="13">
        <v>3199</v>
      </c>
      <c r="BF195" s="15">
        <v>3199</v>
      </c>
    </row>
    <row r="196" spans="1:58" ht="18" customHeight="1">
      <c r="A196" s="527"/>
      <c r="B196" s="11" t="s">
        <v>13</v>
      </c>
      <c r="C196" s="12">
        <v>0</v>
      </c>
      <c r="D196" s="13">
        <v>0</v>
      </c>
      <c r="E196" s="14">
        <v>0</v>
      </c>
      <c r="F196" s="13">
        <v>0</v>
      </c>
      <c r="G196" s="14">
        <v>0</v>
      </c>
      <c r="H196" s="13">
        <v>0</v>
      </c>
      <c r="I196" s="14">
        <v>0</v>
      </c>
      <c r="J196" s="13">
        <v>0</v>
      </c>
      <c r="K196" s="14">
        <v>0</v>
      </c>
      <c r="L196" s="13">
        <v>0</v>
      </c>
      <c r="M196" s="14">
        <v>0</v>
      </c>
      <c r="N196" s="13">
        <v>0</v>
      </c>
      <c r="O196" s="23" t="s">
        <v>18</v>
      </c>
      <c r="P196" s="23" t="s">
        <v>18</v>
      </c>
      <c r="Q196" s="23" t="s">
        <v>18</v>
      </c>
      <c r="R196" s="23" t="s">
        <v>18</v>
      </c>
      <c r="S196" s="14">
        <v>0</v>
      </c>
      <c r="T196" s="13">
        <v>0</v>
      </c>
      <c r="U196" s="14">
        <v>0</v>
      </c>
      <c r="V196" s="13">
        <v>0</v>
      </c>
      <c r="W196" s="14">
        <v>0</v>
      </c>
      <c r="X196" s="13">
        <v>0</v>
      </c>
      <c r="Y196" s="23" t="s">
        <v>18</v>
      </c>
      <c r="Z196" s="23" t="s">
        <v>18</v>
      </c>
      <c r="AA196" s="23" t="s">
        <v>18</v>
      </c>
      <c r="AB196" s="23" t="s">
        <v>18</v>
      </c>
      <c r="AC196" s="14">
        <v>0</v>
      </c>
      <c r="AD196" s="13">
        <v>0</v>
      </c>
      <c r="AE196" s="14">
        <v>0</v>
      </c>
      <c r="AF196" s="13">
        <v>0</v>
      </c>
      <c r="AG196" s="14">
        <v>0</v>
      </c>
      <c r="AH196" s="13">
        <v>0</v>
      </c>
      <c r="AI196" s="23" t="s">
        <v>18</v>
      </c>
      <c r="AJ196" s="23" t="s">
        <v>18</v>
      </c>
      <c r="AK196" s="23" t="s">
        <v>18</v>
      </c>
      <c r="AL196" s="23" t="s">
        <v>18</v>
      </c>
      <c r="AM196" s="14">
        <v>0</v>
      </c>
      <c r="AN196" s="13">
        <v>0</v>
      </c>
      <c r="AO196" s="14">
        <v>0</v>
      </c>
      <c r="AP196" s="13">
        <v>0</v>
      </c>
      <c r="AQ196" s="14">
        <v>0</v>
      </c>
      <c r="AR196" s="13">
        <v>0</v>
      </c>
      <c r="AS196" s="23" t="s">
        <v>18</v>
      </c>
      <c r="AT196" s="23" t="s">
        <v>18</v>
      </c>
      <c r="AU196" s="23" t="s">
        <v>18</v>
      </c>
      <c r="AV196" s="23" t="s">
        <v>18</v>
      </c>
      <c r="AW196" s="14">
        <v>0</v>
      </c>
      <c r="AX196" s="13">
        <v>0</v>
      </c>
      <c r="AY196" s="14">
        <v>0</v>
      </c>
      <c r="AZ196" s="13">
        <v>0</v>
      </c>
      <c r="BA196" s="14">
        <v>0</v>
      </c>
      <c r="BB196" s="13">
        <v>0</v>
      </c>
      <c r="BC196" s="23" t="s">
        <v>18</v>
      </c>
      <c r="BD196" s="23" t="s">
        <v>18</v>
      </c>
      <c r="BE196" s="23" t="s">
        <v>18</v>
      </c>
      <c r="BF196" s="27" t="s">
        <v>18</v>
      </c>
    </row>
    <row r="197" spans="1:58" ht="13.5" thickBot="1">
      <c r="A197" s="528"/>
      <c r="B197" s="16" t="s">
        <v>5</v>
      </c>
      <c r="C197" s="17">
        <v>38</v>
      </c>
      <c r="D197" s="18">
        <v>0.17194570135746606</v>
      </c>
      <c r="E197" s="19">
        <v>183</v>
      </c>
      <c r="F197" s="18">
        <v>0.828054298642534</v>
      </c>
      <c r="G197" s="19">
        <v>221</v>
      </c>
      <c r="H197" s="18">
        <v>1</v>
      </c>
      <c r="I197" s="19">
        <v>32</v>
      </c>
      <c r="J197" s="18">
        <v>0.8421052631578948</v>
      </c>
      <c r="K197" s="19">
        <v>6</v>
      </c>
      <c r="L197" s="18">
        <v>0.15789473684210525</v>
      </c>
      <c r="M197" s="19">
        <v>38</v>
      </c>
      <c r="N197" s="18">
        <v>1</v>
      </c>
      <c r="O197" s="34">
        <v>1</v>
      </c>
      <c r="P197" s="34">
        <v>57351.42343750001</v>
      </c>
      <c r="Q197" s="34">
        <v>836622</v>
      </c>
      <c r="R197" s="34">
        <v>1835245.5500000003</v>
      </c>
      <c r="S197" s="19">
        <v>10</v>
      </c>
      <c r="T197" s="18">
        <v>0.2631578947368421</v>
      </c>
      <c r="U197" s="19">
        <v>28</v>
      </c>
      <c r="V197" s="18">
        <v>0.736842105263158</v>
      </c>
      <c r="W197" s="19">
        <v>38</v>
      </c>
      <c r="X197" s="18">
        <v>1</v>
      </c>
      <c r="Y197" s="18">
        <v>0.5</v>
      </c>
      <c r="Z197" s="18">
        <v>29891.550000000003</v>
      </c>
      <c r="AA197" s="18">
        <v>183212</v>
      </c>
      <c r="AB197" s="18">
        <v>298915.5</v>
      </c>
      <c r="AC197" s="19">
        <v>8</v>
      </c>
      <c r="AD197" s="18">
        <v>0.2105263157894737</v>
      </c>
      <c r="AE197" s="19">
        <v>30</v>
      </c>
      <c r="AF197" s="18">
        <v>0.7894736842105263</v>
      </c>
      <c r="AG197" s="19">
        <v>38</v>
      </c>
      <c r="AH197" s="18">
        <v>1</v>
      </c>
      <c r="AI197" s="39">
        <v>0.056</v>
      </c>
      <c r="AJ197" s="39">
        <v>522.9070000000002</v>
      </c>
      <c r="AK197" s="39">
        <v>4015</v>
      </c>
      <c r="AL197" s="39">
        <v>4183.256000000001</v>
      </c>
      <c r="AM197" s="19">
        <v>22</v>
      </c>
      <c r="AN197" s="18">
        <v>0.5789473684210527</v>
      </c>
      <c r="AO197" s="19">
        <v>16</v>
      </c>
      <c r="AP197" s="18">
        <v>0.4210526315789474</v>
      </c>
      <c r="AQ197" s="19">
        <v>38</v>
      </c>
      <c r="AR197" s="18">
        <v>1</v>
      </c>
      <c r="AS197" s="40">
        <v>0.623</v>
      </c>
      <c r="AT197" s="40">
        <v>2285.697409090909</v>
      </c>
      <c r="AU197" s="40">
        <v>15170</v>
      </c>
      <c r="AV197" s="40">
        <v>50285.34299999999</v>
      </c>
      <c r="AW197" s="19">
        <v>11</v>
      </c>
      <c r="AX197" s="18">
        <v>0.2894736842105263</v>
      </c>
      <c r="AY197" s="19">
        <v>27</v>
      </c>
      <c r="AZ197" s="18">
        <v>0.7105263157894737</v>
      </c>
      <c r="BA197" s="19">
        <v>38</v>
      </c>
      <c r="BB197" s="18">
        <v>1</v>
      </c>
      <c r="BC197" s="18">
        <v>0.0001</v>
      </c>
      <c r="BD197" s="18">
        <v>17723.960009999995</v>
      </c>
      <c r="BE197" s="18">
        <v>104552</v>
      </c>
      <c r="BF197" s="20">
        <v>177239.60009999995</v>
      </c>
    </row>
    <row r="200" spans="1:8" ht="18" customHeight="1">
      <c r="A200" s="538" t="s">
        <v>0</v>
      </c>
      <c r="B200" s="539"/>
      <c r="C200" s="539"/>
      <c r="D200" s="539"/>
      <c r="E200" s="539"/>
      <c r="F200" s="539"/>
      <c r="G200" s="539"/>
      <c r="H200" s="539"/>
    </row>
    <row r="201" spans="1:10" ht="18" customHeight="1" thickBot="1">
      <c r="A201" s="538" t="s">
        <v>0</v>
      </c>
      <c r="B201" s="539"/>
      <c r="C201" s="539"/>
      <c r="D201" s="539"/>
      <c r="E201" s="539"/>
      <c r="F201" s="539"/>
      <c r="G201" s="539"/>
      <c r="H201" s="539"/>
      <c r="I201" s="539"/>
      <c r="J201" s="539"/>
    </row>
    <row r="202" spans="1:10" ht="18" customHeight="1" thickBot="1">
      <c r="A202" s="530" t="s">
        <v>1</v>
      </c>
      <c r="B202" s="531"/>
      <c r="C202" s="534" t="s">
        <v>66</v>
      </c>
      <c r="D202" s="535"/>
      <c r="E202" s="535"/>
      <c r="F202" s="535"/>
      <c r="G202" s="535"/>
      <c r="H202" s="536"/>
      <c r="I202" s="24" t="s">
        <v>67</v>
      </c>
      <c r="J202" s="22" t="s">
        <v>68</v>
      </c>
    </row>
    <row r="203" spans="1:10" ht="18" customHeight="1" thickBot="1">
      <c r="A203" s="527"/>
      <c r="B203" s="532"/>
      <c r="C203" s="529" t="s">
        <v>3</v>
      </c>
      <c r="D203" s="525"/>
      <c r="E203" s="524" t="s">
        <v>4</v>
      </c>
      <c r="F203" s="525"/>
      <c r="G203" s="524" t="s">
        <v>5</v>
      </c>
      <c r="H203" s="525"/>
      <c r="I203" s="522" t="s">
        <v>16</v>
      </c>
      <c r="J203" s="545" t="s">
        <v>16</v>
      </c>
    </row>
    <row r="204" spans="1:10" ht="18" customHeight="1" thickBot="1">
      <c r="A204" s="528"/>
      <c r="B204" s="533"/>
      <c r="C204" s="3" t="s">
        <v>6</v>
      </c>
      <c r="D204" s="4" t="s">
        <v>7</v>
      </c>
      <c r="E204" s="4" t="s">
        <v>6</v>
      </c>
      <c r="F204" s="4" t="s">
        <v>7</v>
      </c>
      <c r="G204" s="4" t="s">
        <v>6</v>
      </c>
      <c r="H204" s="4" t="s">
        <v>7</v>
      </c>
      <c r="I204" s="523"/>
      <c r="J204" s="546"/>
    </row>
    <row r="205" spans="1:10" ht="18" customHeight="1" thickBot="1">
      <c r="A205" s="526" t="s">
        <v>8</v>
      </c>
      <c r="B205" s="6" t="s">
        <v>9</v>
      </c>
      <c r="C205" s="7">
        <v>10</v>
      </c>
      <c r="D205" s="8">
        <v>0.7692307692307692</v>
      </c>
      <c r="E205" s="9">
        <v>3</v>
      </c>
      <c r="F205" s="8">
        <v>0.23076923076923075</v>
      </c>
      <c r="G205" s="9">
        <v>13</v>
      </c>
      <c r="H205" s="8">
        <v>1</v>
      </c>
      <c r="I205" s="9">
        <v>12</v>
      </c>
      <c r="J205" s="29">
        <v>35</v>
      </c>
    </row>
    <row r="206" spans="1:10" ht="18" customHeight="1">
      <c r="A206" s="527"/>
      <c r="B206" s="11" t="s">
        <v>10</v>
      </c>
      <c r="C206" s="12">
        <v>5</v>
      </c>
      <c r="D206" s="13">
        <v>0.7142857142857143</v>
      </c>
      <c r="E206" s="14">
        <v>2</v>
      </c>
      <c r="F206" s="13">
        <v>0.28571428571428575</v>
      </c>
      <c r="G206" s="14">
        <v>7</v>
      </c>
      <c r="H206" s="13">
        <v>1</v>
      </c>
      <c r="I206" s="14">
        <v>2</v>
      </c>
      <c r="J206" s="30">
        <v>10</v>
      </c>
    </row>
    <row r="207" spans="1:10" ht="18" customHeight="1">
      <c r="A207" s="527"/>
      <c r="B207" s="11" t="s">
        <v>11</v>
      </c>
      <c r="C207" s="12">
        <v>0</v>
      </c>
      <c r="D207" s="13">
        <v>0</v>
      </c>
      <c r="E207" s="14">
        <v>3</v>
      </c>
      <c r="F207" s="13">
        <v>1</v>
      </c>
      <c r="G207" s="14">
        <v>3</v>
      </c>
      <c r="H207" s="13">
        <v>1</v>
      </c>
      <c r="I207" s="14">
        <v>16</v>
      </c>
      <c r="J207" s="30">
        <v>22</v>
      </c>
    </row>
    <row r="208" spans="1:10" ht="18" customHeight="1">
      <c r="A208" s="527"/>
      <c r="B208" s="11" t="s">
        <v>12</v>
      </c>
      <c r="C208" s="12">
        <v>0</v>
      </c>
      <c r="D208" s="13">
        <v>0</v>
      </c>
      <c r="E208" s="14">
        <v>1</v>
      </c>
      <c r="F208" s="13">
        <v>1</v>
      </c>
      <c r="G208" s="14">
        <v>1</v>
      </c>
      <c r="H208" s="13">
        <v>1</v>
      </c>
      <c r="I208" s="14">
        <v>2</v>
      </c>
      <c r="J208" s="30">
        <v>3</v>
      </c>
    </row>
    <row r="209" spans="1:10" ht="18" customHeight="1">
      <c r="A209" s="527"/>
      <c r="B209" s="11" t="s">
        <v>13</v>
      </c>
      <c r="C209" s="12">
        <v>0</v>
      </c>
      <c r="D209" s="13">
        <v>0</v>
      </c>
      <c r="E209" s="14">
        <v>0</v>
      </c>
      <c r="F209" s="13">
        <v>0</v>
      </c>
      <c r="G209" s="14">
        <v>0</v>
      </c>
      <c r="H209" s="13">
        <v>0</v>
      </c>
      <c r="I209" s="23" t="s">
        <v>18</v>
      </c>
      <c r="J209" s="27" t="s">
        <v>18</v>
      </c>
    </row>
    <row r="210" spans="1:10" ht="13.5" thickBot="1">
      <c r="A210" s="528"/>
      <c r="B210" s="16" t="s">
        <v>5</v>
      </c>
      <c r="C210" s="17">
        <v>15</v>
      </c>
      <c r="D210" s="18">
        <v>0.625</v>
      </c>
      <c r="E210" s="19">
        <v>9</v>
      </c>
      <c r="F210" s="18">
        <v>0.375</v>
      </c>
      <c r="G210" s="19">
        <v>24</v>
      </c>
      <c r="H210" s="18">
        <v>1</v>
      </c>
      <c r="I210" s="19">
        <v>32</v>
      </c>
      <c r="J210" s="31">
        <v>70</v>
      </c>
    </row>
    <row r="211" ht="13.5">
      <c r="A211" s="1" t="s">
        <v>194</v>
      </c>
    </row>
    <row r="212" ht="13.5">
      <c r="A212" s="1" t="s">
        <v>195</v>
      </c>
    </row>
    <row r="214" spans="1:42" ht="18" customHeight="1" thickBot="1">
      <c r="A214" s="538" t="s">
        <v>0</v>
      </c>
      <c r="B214" s="539"/>
      <c r="C214" s="539"/>
      <c r="D214" s="539"/>
      <c r="E214" s="539"/>
      <c r="F214" s="539"/>
      <c r="G214" s="539"/>
      <c r="H214" s="539"/>
      <c r="I214" s="539"/>
      <c r="J214" s="539"/>
      <c r="K214" s="539"/>
      <c r="L214" s="539"/>
      <c r="M214" s="539"/>
      <c r="N214" s="539"/>
      <c r="O214" s="539"/>
      <c r="P214" s="539"/>
      <c r="Q214" s="539"/>
      <c r="R214" s="539"/>
      <c r="S214" s="539"/>
      <c r="T214" s="539"/>
      <c r="U214" s="539"/>
      <c r="V214" s="539"/>
      <c r="W214" s="539"/>
      <c r="X214" s="539"/>
      <c r="Y214" s="539"/>
      <c r="Z214" s="539"/>
      <c r="AA214" s="539"/>
      <c r="AB214" s="539"/>
      <c r="AC214" s="539"/>
      <c r="AD214" s="539"/>
      <c r="AE214" s="539"/>
      <c r="AF214" s="539"/>
      <c r="AG214" s="539"/>
      <c r="AH214" s="539"/>
      <c r="AI214" s="539"/>
      <c r="AJ214" s="539"/>
      <c r="AK214" s="539"/>
      <c r="AL214" s="539"/>
      <c r="AM214" s="539"/>
      <c r="AN214" s="539"/>
      <c r="AO214" s="539"/>
      <c r="AP214" s="539"/>
    </row>
    <row r="215" spans="1:42" ht="27" customHeight="1" thickBot="1">
      <c r="A215" s="530" t="s">
        <v>1</v>
      </c>
      <c r="B215" s="531"/>
      <c r="C215" s="534" t="s">
        <v>70</v>
      </c>
      <c r="D215" s="535"/>
      <c r="E215" s="535"/>
      <c r="F215" s="535"/>
      <c r="G215" s="535"/>
      <c r="H215" s="536"/>
      <c r="I215" s="537" t="s">
        <v>71</v>
      </c>
      <c r="J215" s="535"/>
      <c r="K215" s="535"/>
      <c r="L215" s="536"/>
      <c r="M215" s="537" t="s">
        <v>72</v>
      </c>
      <c r="N215" s="535"/>
      <c r="O215" s="535"/>
      <c r="P215" s="536"/>
      <c r="Q215" s="537" t="s">
        <v>73</v>
      </c>
      <c r="R215" s="535"/>
      <c r="S215" s="535"/>
      <c r="T215" s="536"/>
      <c r="U215" s="537" t="s">
        <v>74</v>
      </c>
      <c r="V215" s="535"/>
      <c r="W215" s="535"/>
      <c r="X215" s="536"/>
      <c r="Y215" s="537" t="s">
        <v>75</v>
      </c>
      <c r="Z215" s="535"/>
      <c r="AA215" s="535"/>
      <c r="AB215" s="535"/>
      <c r="AC215" s="535"/>
      <c r="AD215" s="536"/>
      <c r="AE215" s="537" t="s">
        <v>76</v>
      </c>
      <c r="AF215" s="535"/>
      <c r="AG215" s="535"/>
      <c r="AH215" s="535"/>
      <c r="AI215" s="535"/>
      <c r="AJ215" s="536"/>
      <c r="AK215" s="543" t="s">
        <v>77</v>
      </c>
      <c r="AL215" s="535"/>
      <c r="AM215" s="535"/>
      <c r="AN215" s="535"/>
      <c r="AO215" s="535"/>
      <c r="AP215" s="544"/>
    </row>
    <row r="216" spans="1:42" ht="15.75" customHeight="1" thickBot="1">
      <c r="A216" s="527"/>
      <c r="B216" s="532"/>
      <c r="C216" s="529" t="s">
        <v>3</v>
      </c>
      <c r="D216" s="525"/>
      <c r="E216" s="524" t="s">
        <v>4</v>
      </c>
      <c r="F216" s="525"/>
      <c r="G216" s="524" t="s">
        <v>5</v>
      </c>
      <c r="H216" s="525"/>
      <c r="I216" s="522" t="s">
        <v>39</v>
      </c>
      <c r="J216" s="522" t="s">
        <v>40</v>
      </c>
      <c r="K216" s="522" t="s">
        <v>41</v>
      </c>
      <c r="L216" s="522" t="s">
        <v>16</v>
      </c>
      <c r="M216" s="522" t="s">
        <v>39</v>
      </c>
      <c r="N216" s="522" t="s">
        <v>40</v>
      </c>
      <c r="O216" s="522" t="s">
        <v>41</v>
      </c>
      <c r="P216" s="522" t="s">
        <v>16</v>
      </c>
      <c r="Q216" s="522" t="s">
        <v>39</v>
      </c>
      <c r="R216" s="522" t="s">
        <v>40</v>
      </c>
      <c r="S216" s="522" t="s">
        <v>41</v>
      </c>
      <c r="T216" s="522" t="s">
        <v>16</v>
      </c>
      <c r="U216" s="522" t="s">
        <v>39</v>
      </c>
      <c r="V216" s="522" t="s">
        <v>40</v>
      </c>
      <c r="W216" s="522" t="s">
        <v>41</v>
      </c>
      <c r="X216" s="522" t="s">
        <v>16</v>
      </c>
      <c r="Y216" s="524" t="s">
        <v>3</v>
      </c>
      <c r="Z216" s="525"/>
      <c r="AA216" s="524" t="s">
        <v>4</v>
      </c>
      <c r="AB216" s="525"/>
      <c r="AC216" s="524" t="s">
        <v>5</v>
      </c>
      <c r="AD216" s="525"/>
      <c r="AE216" s="524" t="s">
        <v>3</v>
      </c>
      <c r="AF216" s="525"/>
      <c r="AG216" s="524" t="s">
        <v>4</v>
      </c>
      <c r="AH216" s="525"/>
      <c r="AI216" s="524" t="s">
        <v>5</v>
      </c>
      <c r="AJ216" s="525"/>
      <c r="AK216" s="524" t="s">
        <v>3</v>
      </c>
      <c r="AL216" s="525"/>
      <c r="AM216" s="524" t="s">
        <v>4</v>
      </c>
      <c r="AN216" s="525"/>
      <c r="AO216" s="547" t="s">
        <v>5</v>
      </c>
      <c r="AP216" s="548"/>
    </row>
    <row r="217" spans="1:42" ht="15.75" customHeight="1" thickBot="1">
      <c r="A217" s="528"/>
      <c r="B217" s="533"/>
      <c r="C217" s="3" t="s">
        <v>6</v>
      </c>
      <c r="D217" s="4" t="s">
        <v>7</v>
      </c>
      <c r="E217" s="4" t="s">
        <v>6</v>
      </c>
      <c r="F217" s="4" t="s">
        <v>7</v>
      </c>
      <c r="G217" s="4" t="s">
        <v>6</v>
      </c>
      <c r="H217" s="4" t="s">
        <v>7</v>
      </c>
      <c r="I217" s="523"/>
      <c r="J217" s="523"/>
      <c r="K217" s="523"/>
      <c r="L217" s="523"/>
      <c r="M217" s="523"/>
      <c r="N217" s="523"/>
      <c r="O217" s="523"/>
      <c r="P217" s="523"/>
      <c r="Q217" s="523"/>
      <c r="R217" s="523"/>
      <c r="S217" s="523"/>
      <c r="T217" s="523"/>
      <c r="U217" s="523"/>
      <c r="V217" s="523"/>
      <c r="W217" s="523"/>
      <c r="X217" s="523"/>
      <c r="Y217" s="4" t="s">
        <v>6</v>
      </c>
      <c r="Z217" s="4" t="s">
        <v>7</v>
      </c>
      <c r="AA217" s="4" t="s">
        <v>6</v>
      </c>
      <c r="AB217" s="4" t="s">
        <v>7</v>
      </c>
      <c r="AC217" s="4" t="s">
        <v>6</v>
      </c>
      <c r="AD217" s="4" t="s">
        <v>7</v>
      </c>
      <c r="AE217" s="4" t="s">
        <v>6</v>
      </c>
      <c r="AF217" s="4" t="s">
        <v>7</v>
      </c>
      <c r="AG217" s="4" t="s">
        <v>6</v>
      </c>
      <c r="AH217" s="4" t="s">
        <v>7</v>
      </c>
      <c r="AI217" s="4" t="s">
        <v>6</v>
      </c>
      <c r="AJ217" s="4" t="s">
        <v>7</v>
      </c>
      <c r="AK217" s="4" t="s">
        <v>6</v>
      </c>
      <c r="AL217" s="4" t="s">
        <v>7</v>
      </c>
      <c r="AM217" s="4" t="s">
        <v>6</v>
      </c>
      <c r="AN217" s="4" t="s">
        <v>7</v>
      </c>
      <c r="AO217" s="4" t="s">
        <v>6</v>
      </c>
      <c r="AP217" s="5" t="s">
        <v>7</v>
      </c>
    </row>
    <row r="218" spans="1:42" ht="15.75" customHeight="1" thickBot="1">
      <c r="A218" s="526" t="s">
        <v>8</v>
      </c>
      <c r="B218" s="6" t="s">
        <v>9</v>
      </c>
      <c r="C218" s="7">
        <v>82</v>
      </c>
      <c r="D218" s="8">
        <v>0.891304347826087</v>
      </c>
      <c r="E218" s="9">
        <v>10</v>
      </c>
      <c r="F218" s="8">
        <v>0.10869565217391304</v>
      </c>
      <c r="G218" s="9">
        <v>92</v>
      </c>
      <c r="H218" s="8">
        <v>1</v>
      </c>
      <c r="I218" s="9">
        <v>1</v>
      </c>
      <c r="J218" s="9">
        <v>1.0666666666666667</v>
      </c>
      <c r="K218" s="9">
        <v>3</v>
      </c>
      <c r="L218" s="9">
        <v>48</v>
      </c>
      <c r="M218" s="9">
        <v>100</v>
      </c>
      <c r="N218" s="9">
        <v>82648.88888888889</v>
      </c>
      <c r="O218" s="9">
        <v>500000</v>
      </c>
      <c r="P218" s="9">
        <v>3719200</v>
      </c>
      <c r="Q218" s="9">
        <v>1</v>
      </c>
      <c r="R218" s="9">
        <v>1.0952380952380953</v>
      </c>
      <c r="S218" s="9">
        <v>2</v>
      </c>
      <c r="T218" s="9">
        <v>46.00000000000001</v>
      </c>
      <c r="U218" s="9">
        <v>200</v>
      </c>
      <c r="V218" s="9">
        <v>24580.35714285714</v>
      </c>
      <c r="W218" s="9">
        <v>120000</v>
      </c>
      <c r="X218" s="9">
        <v>1032374.9999999999</v>
      </c>
      <c r="Y218" s="9">
        <v>13</v>
      </c>
      <c r="Z218" s="8">
        <v>0.15853658536585366</v>
      </c>
      <c r="AA218" s="9">
        <v>69</v>
      </c>
      <c r="AB218" s="8">
        <v>0.8414634146341463</v>
      </c>
      <c r="AC218" s="9">
        <v>82</v>
      </c>
      <c r="AD218" s="8">
        <v>1</v>
      </c>
      <c r="AE218" s="9">
        <v>4</v>
      </c>
      <c r="AF218" s="8">
        <v>0.25</v>
      </c>
      <c r="AG218" s="9">
        <v>12</v>
      </c>
      <c r="AH218" s="8">
        <v>0.75</v>
      </c>
      <c r="AI218" s="9">
        <v>16</v>
      </c>
      <c r="AJ218" s="8">
        <v>1</v>
      </c>
      <c r="AK218" s="9">
        <v>11</v>
      </c>
      <c r="AL218" s="8">
        <v>0.14285714285714288</v>
      </c>
      <c r="AM218" s="9">
        <v>66</v>
      </c>
      <c r="AN218" s="8">
        <v>0.8571428571428571</v>
      </c>
      <c r="AO218" s="9">
        <v>77</v>
      </c>
      <c r="AP218" s="10">
        <v>1</v>
      </c>
    </row>
    <row r="219" spans="1:42" ht="15.75" customHeight="1">
      <c r="A219" s="527"/>
      <c r="B219" s="11" t="s">
        <v>10</v>
      </c>
      <c r="C219" s="12">
        <v>80</v>
      </c>
      <c r="D219" s="13">
        <v>0.9411764705882354</v>
      </c>
      <c r="E219" s="14">
        <v>5</v>
      </c>
      <c r="F219" s="13">
        <v>0.05882352941176471</v>
      </c>
      <c r="G219" s="14">
        <v>85</v>
      </c>
      <c r="H219" s="13">
        <v>1</v>
      </c>
      <c r="I219" s="14">
        <v>1</v>
      </c>
      <c r="J219" s="14">
        <v>1.041666666666667</v>
      </c>
      <c r="K219" s="14">
        <v>2</v>
      </c>
      <c r="L219" s="14">
        <v>25.000000000000007</v>
      </c>
      <c r="M219" s="14">
        <v>10</v>
      </c>
      <c r="N219" s="14">
        <v>186042.70833333337</v>
      </c>
      <c r="O219" s="14">
        <v>2100000</v>
      </c>
      <c r="P219" s="14">
        <v>4465025.000000001</v>
      </c>
      <c r="Q219" s="14">
        <v>1</v>
      </c>
      <c r="R219" s="14">
        <v>1.016949152542373</v>
      </c>
      <c r="S219" s="14">
        <v>2</v>
      </c>
      <c r="T219" s="14">
        <v>60.00000000000001</v>
      </c>
      <c r="U219" s="14">
        <v>600</v>
      </c>
      <c r="V219" s="14">
        <v>49058.08771929826</v>
      </c>
      <c r="W219" s="14">
        <v>347500</v>
      </c>
      <c r="X219" s="14">
        <v>2796311.000000001</v>
      </c>
      <c r="Y219" s="14">
        <v>8</v>
      </c>
      <c r="Z219" s="13">
        <v>0.1</v>
      </c>
      <c r="AA219" s="14">
        <v>72</v>
      </c>
      <c r="AB219" s="13">
        <v>0.9</v>
      </c>
      <c r="AC219" s="14">
        <v>80</v>
      </c>
      <c r="AD219" s="13">
        <v>1</v>
      </c>
      <c r="AE219" s="14">
        <v>1</v>
      </c>
      <c r="AF219" s="13">
        <v>0.045454545454545456</v>
      </c>
      <c r="AG219" s="14">
        <v>21</v>
      </c>
      <c r="AH219" s="13">
        <v>0.9545454545454546</v>
      </c>
      <c r="AI219" s="14">
        <v>22</v>
      </c>
      <c r="AJ219" s="13">
        <v>1</v>
      </c>
      <c r="AK219" s="14">
        <v>9</v>
      </c>
      <c r="AL219" s="13">
        <v>0.1168831168831169</v>
      </c>
      <c r="AM219" s="14">
        <v>68</v>
      </c>
      <c r="AN219" s="13">
        <v>0.8831168831168832</v>
      </c>
      <c r="AO219" s="14">
        <v>77</v>
      </c>
      <c r="AP219" s="15">
        <v>1</v>
      </c>
    </row>
    <row r="220" spans="1:42" ht="15.75" customHeight="1">
      <c r="A220" s="527"/>
      <c r="B220" s="11" t="s">
        <v>11</v>
      </c>
      <c r="C220" s="12">
        <v>39</v>
      </c>
      <c r="D220" s="13">
        <v>0.951219512195122</v>
      </c>
      <c r="E220" s="14">
        <v>2</v>
      </c>
      <c r="F220" s="13">
        <v>0.04878048780487805</v>
      </c>
      <c r="G220" s="14">
        <v>41</v>
      </c>
      <c r="H220" s="13">
        <v>1</v>
      </c>
      <c r="I220" s="14">
        <v>1</v>
      </c>
      <c r="J220" s="14">
        <v>1</v>
      </c>
      <c r="K220" s="14">
        <v>1</v>
      </c>
      <c r="L220" s="14">
        <v>23</v>
      </c>
      <c r="M220" s="14">
        <v>1</v>
      </c>
      <c r="N220" s="14">
        <v>64782</v>
      </c>
      <c r="O220" s="14">
        <v>450000</v>
      </c>
      <c r="P220" s="14">
        <v>1554768</v>
      </c>
      <c r="Q220" s="14">
        <v>1</v>
      </c>
      <c r="R220" s="14">
        <v>1.1500000000000001</v>
      </c>
      <c r="S220" s="14">
        <v>4</v>
      </c>
      <c r="T220" s="14">
        <v>23.000000000000004</v>
      </c>
      <c r="U220" s="14">
        <v>186</v>
      </c>
      <c r="V220" s="14">
        <v>18799.3</v>
      </c>
      <c r="W220" s="14">
        <v>60000</v>
      </c>
      <c r="X220" s="14">
        <v>375986</v>
      </c>
      <c r="Y220" s="14">
        <v>0</v>
      </c>
      <c r="Z220" s="13">
        <v>0</v>
      </c>
      <c r="AA220" s="14">
        <v>39</v>
      </c>
      <c r="AB220" s="13">
        <v>1</v>
      </c>
      <c r="AC220" s="14">
        <v>39</v>
      </c>
      <c r="AD220" s="13">
        <v>1</v>
      </c>
      <c r="AE220" s="14">
        <v>0</v>
      </c>
      <c r="AF220" s="13">
        <v>0</v>
      </c>
      <c r="AG220" s="14">
        <v>1</v>
      </c>
      <c r="AH220" s="13">
        <v>1</v>
      </c>
      <c r="AI220" s="14">
        <v>1</v>
      </c>
      <c r="AJ220" s="13">
        <v>1</v>
      </c>
      <c r="AK220" s="14">
        <v>4</v>
      </c>
      <c r="AL220" s="13">
        <v>0.0975609756097561</v>
      </c>
      <c r="AM220" s="14">
        <v>37</v>
      </c>
      <c r="AN220" s="13">
        <v>0.9024390243902439</v>
      </c>
      <c r="AO220" s="14">
        <v>41</v>
      </c>
      <c r="AP220" s="15">
        <v>1</v>
      </c>
    </row>
    <row r="221" spans="1:42" ht="15.75" customHeight="1">
      <c r="A221" s="527"/>
      <c r="B221" s="11" t="s">
        <v>12</v>
      </c>
      <c r="C221" s="12">
        <v>3</v>
      </c>
      <c r="D221" s="13">
        <v>1</v>
      </c>
      <c r="E221" s="14">
        <v>0</v>
      </c>
      <c r="F221" s="13">
        <v>0</v>
      </c>
      <c r="G221" s="14">
        <v>3</v>
      </c>
      <c r="H221" s="13">
        <v>1</v>
      </c>
      <c r="I221" s="14">
        <v>1</v>
      </c>
      <c r="J221" s="14">
        <v>1</v>
      </c>
      <c r="K221" s="14">
        <v>1</v>
      </c>
      <c r="L221" s="14">
        <v>1</v>
      </c>
      <c r="M221" s="14">
        <v>800</v>
      </c>
      <c r="N221" s="14">
        <v>800</v>
      </c>
      <c r="O221" s="14">
        <v>800</v>
      </c>
      <c r="P221" s="14">
        <v>800</v>
      </c>
      <c r="Q221" s="14">
        <v>1</v>
      </c>
      <c r="R221" s="14">
        <v>1</v>
      </c>
      <c r="S221" s="14">
        <v>1</v>
      </c>
      <c r="T221" s="14">
        <v>2</v>
      </c>
      <c r="U221" s="14">
        <v>20000</v>
      </c>
      <c r="V221" s="14">
        <v>25000</v>
      </c>
      <c r="W221" s="14">
        <v>30000</v>
      </c>
      <c r="X221" s="14">
        <v>50000</v>
      </c>
      <c r="Y221" s="14">
        <v>0</v>
      </c>
      <c r="Z221" s="13">
        <v>0</v>
      </c>
      <c r="AA221" s="14">
        <v>3</v>
      </c>
      <c r="AB221" s="13">
        <v>1</v>
      </c>
      <c r="AC221" s="14">
        <v>3</v>
      </c>
      <c r="AD221" s="13">
        <v>1</v>
      </c>
      <c r="AE221" s="14">
        <v>0</v>
      </c>
      <c r="AF221" s="13">
        <v>0</v>
      </c>
      <c r="AG221" s="14">
        <v>0</v>
      </c>
      <c r="AH221" s="13">
        <v>0</v>
      </c>
      <c r="AI221" s="14">
        <v>0</v>
      </c>
      <c r="AJ221" s="13">
        <v>0</v>
      </c>
      <c r="AK221" s="14">
        <v>0</v>
      </c>
      <c r="AL221" s="13">
        <v>0</v>
      </c>
      <c r="AM221" s="14">
        <v>3</v>
      </c>
      <c r="AN221" s="13">
        <v>1</v>
      </c>
      <c r="AO221" s="14">
        <v>3</v>
      </c>
      <c r="AP221" s="15">
        <v>1</v>
      </c>
    </row>
    <row r="222" spans="1:42" ht="15.75" customHeight="1">
      <c r="A222" s="527"/>
      <c r="B222" s="11" t="s">
        <v>13</v>
      </c>
      <c r="C222" s="12">
        <v>0</v>
      </c>
      <c r="D222" s="13">
        <v>0</v>
      </c>
      <c r="E222" s="14">
        <v>0</v>
      </c>
      <c r="F222" s="13">
        <v>0</v>
      </c>
      <c r="G222" s="14">
        <v>0</v>
      </c>
      <c r="H222" s="13">
        <v>0</v>
      </c>
      <c r="I222" s="23" t="s">
        <v>18</v>
      </c>
      <c r="J222" s="23" t="s">
        <v>18</v>
      </c>
      <c r="K222" s="23" t="s">
        <v>18</v>
      </c>
      <c r="L222" s="23" t="s">
        <v>18</v>
      </c>
      <c r="M222" s="23" t="s">
        <v>18</v>
      </c>
      <c r="N222" s="23" t="s">
        <v>18</v>
      </c>
      <c r="O222" s="23" t="s">
        <v>18</v>
      </c>
      <c r="P222" s="23" t="s">
        <v>18</v>
      </c>
      <c r="Q222" s="23" t="s">
        <v>18</v>
      </c>
      <c r="R222" s="23" t="s">
        <v>18</v>
      </c>
      <c r="S222" s="23" t="s">
        <v>18</v>
      </c>
      <c r="T222" s="23" t="s">
        <v>18</v>
      </c>
      <c r="U222" s="23" t="s">
        <v>18</v>
      </c>
      <c r="V222" s="23" t="s">
        <v>18</v>
      </c>
      <c r="W222" s="23" t="s">
        <v>18</v>
      </c>
      <c r="X222" s="23" t="s">
        <v>18</v>
      </c>
      <c r="Y222" s="14">
        <v>0</v>
      </c>
      <c r="Z222" s="13">
        <v>0</v>
      </c>
      <c r="AA222" s="14">
        <v>0</v>
      </c>
      <c r="AB222" s="13">
        <v>0</v>
      </c>
      <c r="AC222" s="14">
        <v>0</v>
      </c>
      <c r="AD222" s="13">
        <v>0</v>
      </c>
      <c r="AE222" s="14">
        <v>0</v>
      </c>
      <c r="AF222" s="13">
        <v>0</v>
      </c>
      <c r="AG222" s="14">
        <v>0</v>
      </c>
      <c r="AH222" s="13">
        <v>0</v>
      </c>
      <c r="AI222" s="14">
        <v>0</v>
      </c>
      <c r="AJ222" s="13">
        <v>0</v>
      </c>
      <c r="AK222" s="14">
        <v>0</v>
      </c>
      <c r="AL222" s="13">
        <v>0</v>
      </c>
      <c r="AM222" s="14">
        <v>0</v>
      </c>
      <c r="AN222" s="13">
        <v>0</v>
      </c>
      <c r="AO222" s="14">
        <v>0</v>
      </c>
      <c r="AP222" s="15">
        <v>0</v>
      </c>
    </row>
    <row r="223" spans="1:42" ht="15.75" customHeight="1" thickBot="1">
      <c r="A223" s="528"/>
      <c r="B223" s="16" t="s">
        <v>5</v>
      </c>
      <c r="C223" s="17">
        <v>204</v>
      </c>
      <c r="D223" s="18">
        <v>0.923076923076923</v>
      </c>
      <c r="E223" s="19">
        <v>17</v>
      </c>
      <c r="F223" s="18">
        <v>0.07692307692307693</v>
      </c>
      <c r="G223" s="19">
        <v>221</v>
      </c>
      <c r="H223" s="18">
        <v>1</v>
      </c>
      <c r="I223" s="19">
        <v>1</v>
      </c>
      <c r="J223" s="19">
        <v>1.0430107526881718</v>
      </c>
      <c r="K223" s="19">
        <v>3</v>
      </c>
      <c r="L223" s="19">
        <v>96.99999999999997</v>
      </c>
      <c r="M223" s="19">
        <v>1</v>
      </c>
      <c r="N223" s="19">
        <v>103614.81914893619</v>
      </c>
      <c r="O223" s="19">
        <v>2100000</v>
      </c>
      <c r="P223" s="19">
        <v>9739793.000000002</v>
      </c>
      <c r="Q223" s="19">
        <v>1</v>
      </c>
      <c r="R223" s="19">
        <v>1.0650406504065044</v>
      </c>
      <c r="S223" s="19">
        <v>4</v>
      </c>
      <c r="T223" s="19">
        <v>131.00000000000006</v>
      </c>
      <c r="U223" s="19">
        <v>186</v>
      </c>
      <c r="V223" s="19">
        <v>35162.5785123967</v>
      </c>
      <c r="W223" s="19">
        <v>347500</v>
      </c>
      <c r="X223" s="19">
        <v>4254672.000000001</v>
      </c>
      <c r="Y223" s="19">
        <v>21</v>
      </c>
      <c r="Z223" s="18">
        <v>0.10294117647058824</v>
      </c>
      <c r="AA223" s="19">
        <v>183</v>
      </c>
      <c r="AB223" s="18">
        <v>0.8970588235294117</v>
      </c>
      <c r="AC223" s="19">
        <v>204</v>
      </c>
      <c r="AD223" s="18">
        <v>1</v>
      </c>
      <c r="AE223" s="19">
        <v>5</v>
      </c>
      <c r="AF223" s="18">
        <v>0.12820512820512822</v>
      </c>
      <c r="AG223" s="19">
        <v>34</v>
      </c>
      <c r="AH223" s="18">
        <v>0.8717948717948718</v>
      </c>
      <c r="AI223" s="19">
        <v>39</v>
      </c>
      <c r="AJ223" s="18">
        <v>1</v>
      </c>
      <c r="AK223" s="19">
        <v>24</v>
      </c>
      <c r="AL223" s="18">
        <v>0.12121212121212122</v>
      </c>
      <c r="AM223" s="19">
        <v>174</v>
      </c>
      <c r="AN223" s="18">
        <v>0.8787878787878788</v>
      </c>
      <c r="AO223" s="19">
        <v>198</v>
      </c>
      <c r="AP223" s="20">
        <v>1</v>
      </c>
    </row>
    <row r="224" ht="13.5">
      <c r="A224" s="1" t="s">
        <v>194</v>
      </c>
    </row>
    <row r="225" spans="1:14" ht="13.5">
      <c r="A225" s="1" t="s">
        <v>195</v>
      </c>
      <c r="N225" s="84"/>
    </row>
    <row r="227" spans="1:80" ht="18" customHeight="1" thickBot="1">
      <c r="A227" s="538" t="s">
        <v>0</v>
      </c>
      <c r="B227" s="539"/>
      <c r="C227" s="539"/>
      <c r="D227" s="539"/>
      <c r="E227" s="539"/>
      <c r="F227" s="539"/>
      <c r="G227" s="539"/>
      <c r="H227" s="539"/>
      <c r="I227" s="539"/>
      <c r="J227" s="539"/>
      <c r="K227" s="539"/>
      <c r="L227" s="539"/>
      <c r="M227" s="539"/>
      <c r="N227" s="539"/>
      <c r="O227" s="539"/>
      <c r="P227" s="539"/>
      <c r="Q227" s="539"/>
      <c r="R227" s="539"/>
      <c r="S227" s="539"/>
      <c r="T227" s="539"/>
      <c r="U227" s="539"/>
      <c r="V227" s="539"/>
      <c r="W227" s="539"/>
      <c r="X227" s="539"/>
      <c r="Y227" s="539"/>
      <c r="Z227" s="539"/>
      <c r="AA227" s="539"/>
      <c r="AB227" s="539"/>
      <c r="AC227" s="539"/>
      <c r="AD227" s="539"/>
      <c r="AE227" s="539"/>
      <c r="AF227" s="539"/>
      <c r="AG227" s="539"/>
      <c r="AH227" s="539"/>
      <c r="AI227" s="539"/>
      <c r="AJ227" s="539"/>
      <c r="AK227" s="539"/>
      <c r="AL227" s="539"/>
      <c r="AM227" s="539"/>
      <c r="AN227" s="539"/>
      <c r="AO227" s="539"/>
      <c r="AP227" s="539"/>
      <c r="AQ227" s="539"/>
      <c r="AR227" s="539"/>
      <c r="AS227" s="539"/>
      <c r="AT227" s="539"/>
      <c r="AU227" s="539"/>
      <c r="AV227" s="539"/>
      <c r="AW227" s="539"/>
      <c r="AX227" s="539"/>
      <c r="AY227" s="539"/>
      <c r="AZ227" s="539"/>
      <c r="BA227" s="539"/>
      <c r="BB227" s="539"/>
      <c r="BC227" s="539"/>
      <c r="BD227" s="539"/>
      <c r="BE227" s="539"/>
      <c r="BF227" s="539"/>
      <c r="BG227" s="539"/>
      <c r="BH227" s="539"/>
      <c r="BI227" s="539"/>
      <c r="BJ227" s="539"/>
      <c r="BK227" s="539"/>
      <c r="BL227" s="539"/>
      <c r="BM227" s="539"/>
      <c r="BN227" s="539"/>
      <c r="BO227" s="539"/>
      <c r="BP227" s="539"/>
      <c r="BQ227" s="539"/>
      <c r="BR227" s="539"/>
      <c r="BS227" s="539"/>
      <c r="BT227" s="539"/>
      <c r="BU227" s="539"/>
      <c r="BV227" s="539"/>
      <c r="BW227" s="539"/>
      <c r="BX227" s="539"/>
      <c r="BY227" s="539"/>
      <c r="BZ227" s="539"/>
      <c r="CA227" s="539"/>
      <c r="CB227" s="539"/>
    </row>
    <row r="228" spans="1:80" ht="27" customHeight="1" thickBot="1">
      <c r="A228" s="530" t="s">
        <v>1</v>
      </c>
      <c r="B228" s="531"/>
      <c r="C228" s="534" t="s">
        <v>78</v>
      </c>
      <c r="D228" s="535"/>
      <c r="E228" s="535"/>
      <c r="F228" s="535"/>
      <c r="G228" s="535"/>
      <c r="H228" s="536"/>
      <c r="I228" s="537" t="s">
        <v>79</v>
      </c>
      <c r="J228" s="535"/>
      <c r="K228" s="535"/>
      <c r="L228" s="535"/>
      <c r="M228" s="535"/>
      <c r="N228" s="536"/>
      <c r="O228" s="537" t="s">
        <v>80</v>
      </c>
      <c r="P228" s="535"/>
      <c r="Q228" s="535"/>
      <c r="R228" s="535"/>
      <c r="S228" s="535"/>
      <c r="T228" s="536"/>
      <c r="U228" s="537" t="s">
        <v>81</v>
      </c>
      <c r="V228" s="535"/>
      <c r="W228" s="535"/>
      <c r="X228" s="535"/>
      <c r="Y228" s="535"/>
      <c r="Z228" s="536"/>
      <c r="AA228" s="537" t="s">
        <v>82</v>
      </c>
      <c r="AB228" s="535"/>
      <c r="AC228" s="535"/>
      <c r="AD228" s="535"/>
      <c r="AE228" s="535"/>
      <c r="AF228" s="536"/>
      <c r="AG228" s="537" t="s">
        <v>83</v>
      </c>
      <c r="AH228" s="535"/>
      <c r="AI228" s="535"/>
      <c r="AJ228" s="535"/>
      <c r="AK228" s="535"/>
      <c r="AL228" s="536"/>
      <c r="AM228" s="537" t="s">
        <v>84</v>
      </c>
      <c r="AN228" s="535"/>
      <c r="AO228" s="535"/>
      <c r="AP228" s="535"/>
      <c r="AQ228" s="535"/>
      <c r="AR228" s="536"/>
      <c r="AS228" s="537" t="s">
        <v>85</v>
      </c>
      <c r="AT228" s="535"/>
      <c r="AU228" s="535"/>
      <c r="AV228" s="535"/>
      <c r="AW228" s="535"/>
      <c r="AX228" s="536"/>
      <c r="AY228" s="537" t="s">
        <v>86</v>
      </c>
      <c r="AZ228" s="535"/>
      <c r="BA228" s="535"/>
      <c r="BB228" s="535"/>
      <c r="BC228" s="535"/>
      <c r="BD228" s="536"/>
      <c r="BE228" s="537" t="s">
        <v>87</v>
      </c>
      <c r="BF228" s="535"/>
      <c r="BG228" s="535"/>
      <c r="BH228" s="535"/>
      <c r="BI228" s="535"/>
      <c r="BJ228" s="536"/>
      <c r="BK228" s="537" t="s">
        <v>88</v>
      </c>
      <c r="BL228" s="535"/>
      <c r="BM228" s="535"/>
      <c r="BN228" s="535"/>
      <c r="BO228" s="535"/>
      <c r="BP228" s="536"/>
      <c r="BQ228" s="537" t="s">
        <v>89</v>
      </c>
      <c r="BR228" s="535"/>
      <c r="BS228" s="535"/>
      <c r="BT228" s="535"/>
      <c r="BU228" s="535"/>
      <c r="BV228" s="536"/>
      <c r="BW228" s="543" t="s">
        <v>90</v>
      </c>
      <c r="BX228" s="535"/>
      <c r="BY228" s="535"/>
      <c r="BZ228" s="535"/>
      <c r="CA228" s="535"/>
      <c r="CB228" s="544"/>
    </row>
    <row r="229" spans="1:80" ht="15.75" customHeight="1">
      <c r="A229" s="527"/>
      <c r="B229" s="532"/>
      <c r="C229" s="529" t="s">
        <v>3</v>
      </c>
      <c r="D229" s="525"/>
      <c r="E229" s="524" t="s">
        <v>4</v>
      </c>
      <c r="F229" s="525"/>
      <c r="G229" s="524" t="s">
        <v>5</v>
      </c>
      <c r="H229" s="525"/>
      <c r="I229" s="524" t="s">
        <v>3</v>
      </c>
      <c r="J229" s="525"/>
      <c r="K229" s="524" t="s">
        <v>4</v>
      </c>
      <c r="L229" s="525"/>
      <c r="M229" s="524" t="s">
        <v>5</v>
      </c>
      <c r="N229" s="525"/>
      <c r="O229" s="524" t="s">
        <v>3</v>
      </c>
      <c r="P229" s="525"/>
      <c r="Q229" s="524" t="s">
        <v>4</v>
      </c>
      <c r="R229" s="525"/>
      <c r="S229" s="524" t="s">
        <v>5</v>
      </c>
      <c r="T229" s="525"/>
      <c r="U229" s="524" t="s">
        <v>3</v>
      </c>
      <c r="V229" s="525"/>
      <c r="W229" s="524" t="s">
        <v>4</v>
      </c>
      <c r="X229" s="525"/>
      <c r="Y229" s="524" t="s">
        <v>5</v>
      </c>
      <c r="Z229" s="525"/>
      <c r="AA229" s="524" t="s">
        <v>3</v>
      </c>
      <c r="AB229" s="525"/>
      <c r="AC229" s="524" t="s">
        <v>4</v>
      </c>
      <c r="AD229" s="525"/>
      <c r="AE229" s="524" t="s">
        <v>5</v>
      </c>
      <c r="AF229" s="525"/>
      <c r="AG229" s="524" t="s">
        <v>3</v>
      </c>
      <c r="AH229" s="525"/>
      <c r="AI229" s="524" t="s">
        <v>4</v>
      </c>
      <c r="AJ229" s="525"/>
      <c r="AK229" s="524" t="s">
        <v>5</v>
      </c>
      <c r="AL229" s="525"/>
      <c r="AM229" s="524" t="s">
        <v>3</v>
      </c>
      <c r="AN229" s="525"/>
      <c r="AO229" s="524" t="s">
        <v>4</v>
      </c>
      <c r="AP229" s="525"/>
      <c r="AQ229" s="524" t="s">
        <v>5</v>
      </c>
      <c r="AR229" s="525"/>
      <c r="AS229" s="524" t="s">
        <v>3</v>
      </c>
      <c r="AT229" s="525"/>
      <c r="AU229" s="524" t="s">
        <v>4</v>
      </c>
      <c r="AV229" s="525"/>
      <c r="AW229" s="524" t="s">
        <v>5</v>
      </c>
      <c r="AX229" s="525"/>
      <c r="AY229" s="524" t="s">
        <v>3</v>
      </c>
      <c r="AZ229" s="525"/>
      <c r="BA229" s="524" t="s">
        <v>4</v>
      </c>
      <c r="BB229" s="525"/>
      <c r="BC229" s="524" t="s">
        <v>5</v>
      </c>
      <c r="BD229" s="525"/>
      <c r="BE229" s="524" t="s">
        <v>3</v>
      </c>
      <c r="BF229" s="525"/>
      <c r="BG229" s="524" t="s">
        <v>4</v>
      </c>
      <c r="BH229" s="525"/>
      <c r="BI229" s="524" t="s">
        <v>5</v>
      </c>
      <c r="BJ229" s="525"/>
      <c r="BK229" s="524" t="s">
        <v>3</v>
      </c>
      <c r="BL229" s="525"/>
      <c r="BM229" s="524" t="s">
        <v>4</v>
      </c>
      <c r="BN229" s="525"/>
      <c r="BO229" s="524" t="s">
        <v>5</v>
      </c>
      <c r="BP229" s="525"/>
      <c r="BQ229" s="524" t="s">
        <v>3</v>
      </c>
      <c r="BR229" s="525"/>
      <c r="BS229" s="524" t="s">
        <v>4</v>
      </c>
      <c r="BT229" s="525"/>
      <c r="BU229" s="524" t="s">
        <v>5</v>
      </c>
      <c r="BV229" s="525"/>
      <c r="BW229" s="524" t="s">
        <v>3</v>
      </c>
      <c r="BX229" s="525"/>
      <c r="BY229" s="524" t="s">
        <v>4</v>
      </c>
      <c r="BZ229" s="525"/>
      <c r="CA229" s="547" t="s">
        <v>5</v>
      </c>
      <c r="CB229" s="548"/>
    </row>
    <row r="230" spans="1:80" ht="15.75" customHeight="1" thickBot="1">
      <c r="A230" s="528"/>
      <c r="B230" s="533"/>
      <c r="C230" s="3" t="s">
        <v>6</v>
      </c>
      <c r="D230" s="4" t="s">
        <v>7</v>
      </c>
      <c r="E230" s="4" t="s">
        <v>6</v>
      </c>
      <c r="F230" s="4" t="s">
        <v>7</v>
      </c>
      <c r="G230" s="4" t="s">
        <v>6</v>
      </c>
      <c r="H230" s="4" t="s">
        <v>7</v>
      </c>
      <c r="I230" s="4" t="s">
        <v>6</v>
      </c>
      <c r="J230" s="4" t="s">
        <v>7</v>
      </c>
      <c r="K230" s="4" t="s">
        <v>6</v>
      </c>
      <c r="L230" s="4" t="s">
        <v>7</v>
      </c>
      <c r="M230" s="4" t="s">
        <v>6</v>
      </c>
      <c r="N230" s="4" t="s">
        <v>7</v>
      </c>
      <c r="O230" s="4" t="s">
        <v>6</v>
      </c>
      <c r="P230" s="4" t="s">
        <v>7</v>
      </c>
      <c r="Q230" s="4" t="s">
        <v>6</v>
      </c>
      <c r="R230" s="4" t="s">
        <v>7</v>
      </c>
      <c r="S230" s="4" t="s">
        <v>6</v>
      </c>
      <c r="T230" s="4" t="s">
        <v>7</v>
      </c>
      <c r="U230" s="4" t="s">
        <v>6</v>
      </c>
      <c r="V230" s="4" t="s">
        <v>7</v>
      </c>
      <c r="W230" s="4" t="s">
        <v>6</v>
      </c>
      <c r="X230" s="4" t="s">
        <v>7</v>
      </c>
      <c r="Y230" s="4" t="s">
        <v>6</v>
      </c>
      <c r="Z230" s="4" t="s">
        <v>7</v>
      </c>
      <c r="AA230" s="4" t="s">
        <v>6</v>
      </c>
      <c r="AB230" s="4" t="s">
        <v>7</v>
      </c>
      <c r="AC230" s="4" t="s">
        <v>6</v>
      </c>
      <c r="AD230" s="4" t="s">
        <v>7</v>
      </c>
      <c r="AE230" s="4" t="s">
        <v>6</v>
      </c>
      <c r="AF230" s="4" t="s">
        <v>7</v>
      </c>
      <c r="AG230" s="4" t="s">
        <v>6</v>
      </c>
      <c r="AH230" s="4" t="s">
        <v>7</v>
      </c>
      <c r="AI230" s="4" t="s">
        <v>6</v>
      </c>
      <c r="AJ230" s="4" t="s">
        <v>7</v>
      </c>
      <c r="AK230" s="4" t="s">
        <v>6</v>
      </c>
      <c r="AL230" s="4" t="s">
        <v>7</v>
      </c>
      <c r="AM230" s="4" t="s">
        <v>6</v>
      </c>
      <c r="AN230" s="4" t="s">
        <v>7</v>
      </c>
      <c r="AO230" s="4" t="s">
        <v>6</v>
      </c>
      <c r="AP230" s="4" t="s">
        <v>7</v>
      </c>
      <c r="AQ230" s="4" t="s">
        <v>6</v>
      </c>
      <c r="AR230" s="4" t="s">
        <v>7</v>
      </c>
      <c r="AS230" s="4" t="s">
        <v>6</v>
      </c>
      <c r="AT230" s="4" t="s">
        <v>7</v>
      </c>
      <c r="AU230" s="4" t="s">
        <v>6</v>
      </c>
      <c r="AV230" s="4" t="s">
        <v>7</v>
      </c>
      <c r="AW230" s="4" t="s">
        <v>6</v>
      </c>
      <c r="AX230" s="4" t="s">
        <v>7</v>
      </c>
      <c r="AY230" s="4" t="s">
        <v>6</v>
      </c>
      <c r="AZ230" s="4" t="s">
        <v>7</v>
      </c>
      <c r="BA230" s="4" t="s">
        <v>6</v>
      </c>
      <c r="BB230" s="4" t="s">
        <v>7</v>
      </c>
      <c r="BC230" s="4" t="s">
        <v>6</v>
      </c>
      <c r="BD230" s="4" t="s">
        <v>7</v>
      </c>
      <c r="BE230" s="4" t="s">
        <v>6</v>
      </c>
      <c r="BF230" s="4" t="s">
        <v>7</v>
      </c>
      <c r="BG230" s="4" t="s">
        <v>6</v>
      </c>
      <c r="BH230" s="4" t="s">
        <v>7</v>
      </c>
      <c r="BI230" s="4" t="s">
        <v>6</v>
      </c>
      <c r="BJ230" s="4" t="s">
        <v>7</v>
      </c>
      <c r="BK230" s="4" t="s">
        <v>6</v>
      </c>
      <c r="BL230" s="4" t="s">
        <v>7</v>
      </c>
      <c r="BM230" s="4" t="s">
        <v>6</v>
      </c>
      <c r="BN230" s="4" t="s">
        <v>7</v>
      </c>
      <c r="BO230" s="4" t="s">
        <v>6</v>
      </c>
      <c r="BP230" s="4" t="s">
        <v>7</v>
      </c>
      <c r="BQ230" s="4" t="s">
        <v>6</v>
      </c>
      <c r="BR230" s="4" t="s">
        <v>7</v>
      </c>
      <c r="BS230" s="4" t="s">
        <v>6</v>
      </c>
      <c r="BT230" s="4" t="s">
        <v>7</v>
      </c>
      <c r="BU230" s="4" t="s">
        <v>6</v>
      </c>
      <c r="BV230" s="4" t="s">
        <v>7</v>
      </c>
      <c r="BW230" s="4" t="s">
        <v>6</v>
      </c>
      <c r="BX230" s="4" t="s">
        <v>7</v>
      </c>
      <c r="BY230" s="4" t="s">
        <v>6</v>
      </c>
      <c r="BZ230" s="4" t="s">
        <v>7</v>
      </c>
      <c r="CA230" s="4" t="s">
        <v>6</v>
      </c>
      <c r="CB230" s="5" t="s">
        <v>7</v>
      </c>
    </row>
    <row r="231" spans="1:80" ht="15.75" customHeight="1" thickBot="1">
      <c r="A231" s="526" t="s">
        <v>8</v>
      </c>
      <c r="B231" s="6" t="s">
        <v>9</v>
      </c>
      <c r="C231" s="7">
        <v>35</v>
      </c>
      <c r="D231" s="8">
        <v>0.3804347826086956</v>
      </c>
      <c r="E231" s="9">
        <v>57</v>
      </c>
      <c r="F231" s="8">
        <v>0.6195652173913043</v>
      </c>
      <c r="G231" s="9">
        <v>92</v>
      </c>
      <c r="H231" s="8">
        <v>1</v>
      </c>
      <c r="I231" s="9">
        <v>6</v>
      </c>
      <c r="J231" s="8">
        <v>0.17142857142857143</v>
      </c>
      <c r="K231" s="9">
        <v>29</v>
      </c>
      <c r="L231" s="8">
        <v>0.8285714285714286</v>
      </c>
      <c r="M231" s="9">
        <v>35</v>
      </c>
      <c r="N231" s="8">
        <v>1</v>
      </c>
      <c r="O231" s="9">
        <v>7</v>
      </c>
      <c r="P231" s="8">
        <v>0.2</v>
      </c>
      <c r="Q231" s="9">
        <v>28</v>
      </c>
      <c r="R231" s="8">
        <v>0.8</v>
      </c>
      <c r="S231" s="9">
        <v>35</v>
      </c>
      <c r="T231" s="8">
        <v>1</v>
      </c>
      <c r="U231" s="9">
        <v>4</v>
      </c>
      <c r="V231" s="8">
        <v>0.11428571428571428</v>
      </c>
      <c r="W231" s="9">
        <v>31</v>
      </c>
      <c r="X231" s="8">
        <v>0.8857142857142857</v>
      </c>
      <c r="Y231" s="9">
        <v>35</v>
      </c>
      <c r="Z231" s="8">
        <v>1</v>
      </c>
      <c r="AA231" s="9">
        <v>16</v>
      </c>
      <c r="AB231" s="8">
        <v>0.45714285714285713</v>
      </c>
      <c r="AC231" s="9">
        <v>19</v>
      </c>
      <c r="AD231" s="8">
        <v>0.5428571428571428</v>
      </c>
      <c r="AE231" s="9">
        <v>35</v>
      </c>
      <c r="AF231" s="8">
        <v>1</v>
      </c>
      <c r="AG231" s="9">
        <v>0</v>
      </c>
      <c r="AH231" s="8">
        <v>0</v>
      </c>
      <c r="AI231" s="9">
        <v>35</v>
      </c>
      <c r="AJ231" s="8">
        <v>1</v>
      </c>
      <c r="AK231" s="9">
        <v>35</v>
      </c>
      <c r="AL231" s="8">
        <v>1</v>
      </c>
      <c r="AM231" s="9">
        <v>0</v>
      </c>
      <c r="AN231" s="8">
        <v>0</v>
      </c>
      <c r="AO231" s="9">
        <v>35</v>
      </c>
      <c r="AP231" s="8">
        <v>1</v>
      </c>
      <c r="AQ231" s="9">
        <v>35</v>
      </c>
      <c r="AR231" s="8">
        <v>1</v>
      </c>
      <c r="AS231" s="9">
        <v>0</v>
      </c>
      <c r="AT231" s="8">
        <v>0</v>
      </c>
      <c r="AU231" s="9">
        <v>35</v>
      </c>
      <c r="AV231" s="8">
        <v>1</v>
      </c>
      <c r="AW231" s="9">
        <v>35</v>
      </c>
      <c r="AX231" s="8">
        <v>1</v>
      </c>
      <c r="AY231" s="9">
        <v>0</v>
      </c>
      <c r="AZ231" s="8">
        <v>0</v>
      </c>
      <c r="BA231" s="9">
        <v>35</v>
      </c>
      <c r="BB231" s="8">
        <v>1</v>
      </c>
      <c r="BC231" s="9">
        <v>35</v>
      </c>
      <c r="BD231" s="8">
        <v>1</v>
      </c>
      <c r="BE231" s="9">
        <v>2</v>
      </c>
      <c r="BF231" s="8">
        <v>0.05714285714285714</v>
      </c>
      <c r="BG231" s="9">
        <v>33</v>
      </c>
      <c r="BH231" s="8">
        <v>0.942857142857143</v>
      </c>
      <c r="BI231" s="9">
        <v>35</v>
      </c>
      <c r="BJ231" s="8">
        <v>1</v>
      </c>
      <c r="BK231" s="9">
        <v>0</v>
      </c>
      <c r="BL231" s="8">
        <v>0</v>
      </c>
      <c r="BM231" s="9">
        <v>35</v>
      </c>
      <c r="BN231" s="8">
        <v>1</v>
      </c>
      <c r="BO231" s="9">
        <v>35</v>
      </c>
      <c r="BP231" s="8">
        <v>1</v>
      </c>
      <c r="BQ231" s="9">
        <v>1</v>
      </c>
      <c r="BR231" s="8">
        <v>0.02857142857142857</v>
      </c>
      <c r="BS231" s="9">
        <v>34</v>
      </c>
      <c r="BT231" s="8">
        <v>0.9714285714285714</v>
      </c>
      <c r="BU231" s="9">
        <v>35</v>
      </c>
      <c r="BV231" s="8">
        <v>1</v>
      </c>
      <c r="BW231" s="9">
        <v>3</v>
      </c>
      <c r="BX231" s="8">
        <v>0.125</v>
      </c>
      <c r="BY231" s="9">
        <v>21</v>
      </c>
      <c r="BZ231" s="8">
        <v>0.875</v>
      </c>
      <c r="CA231" s="9">
        <v>24</v>
      </c>
      <c r="CB231" s="10">
        <v>1</v>
      </c>
    </row>
    <row r="232" spans="1:80" ht="15.75" customHeight="1">
      <c r="A232" s="527"/>
      <c r="B232" s="11" t="s">
        <v>10</v>
      </c>
      <c r="C232" s="12">
        <v>25</v>
      </c>
      <c r="D232" s="13">
        <v>0.29411764705882354</v>
      </c>
      <c r="E232" s="14">
        <v>60</v>
      </c>
      <c r="F232" s="13">
        <v>0.7058823529411765</v>
      </c>
      <c r="G232" s="14">
        <v>85</v>
      </c>
      <c r="H232" s="13">
        <v>1</v>
      </c>
      <c r="I232" s="14">
        <v>1</v>
      </c>
      <c r="J232" s="13">
        <v>0.04</v>
      </c>
      <c r="K232" s="14">
        <v>24</v>
      </c>
      <c r="L232" s="13">
        <v>0.96</v>
      </c>
      <c r="M232" s="14">
        <v>25</v>
      </c>
      <c r="N232" s="13">
        <v>1</v>
      </c>
      <c r="O232" s="14">
        <v>2</v>
      </c>
      <c r="P232" s="13">
        <v>0.08</v>
      </c>
      <c r="Q232" s="14">
        <v>23</v>
      </c>
      <c r="R232" s="13">
        <v>0.92</v>
      </c>
      <c r="S232" s="14">
        <v>25</v>
      </c>
      <c r="T232" s="13">
        <v>1</v>
      </c>
      <c r="U232" s="14">
        <v>5</v>
      </c>
      <c r="V232" s="13">
        <v>0.2</v>
      </c>
      <c r="W232" s="14">
        <v>20</v>
      </c>
      <c r="X232" s="13">
        <v>0.8</v>
      </c>
      <c r="Y232" s="14">
        <v>25</v>
      </c>
      <c r="Z232" s="13">
        <v>1</v>
      </c>
      <c r="AA232" s="14">
        <v>6</v>
      </c>
      <c r="AB232" s="13">
        <v>0.24</v>
      </c>
      <c r="AC232" s="14">
        <v>19</v>
      </c>
      <c r="AD232" s="13">
        <v>0.76</v>
      </c>
      <c r="AE232" s="14">
        <v>25</v>
      </c>
      <c r="AF232" s="13">
        <v>1</v>
      </c>
      <c r="AG232" s="14">
        <v>0</v>
      </c>
      <c r="AH232" s="13">
        <v>0</v>
      </c>
      <c r="AI232" s="14">
        <v>25</v>
      </c>
      <c r="AJ232" s="13">
        <v>1</v>
      </c>
      <c r="AK232" s="14">
        <v>25</v>
      </c>
      <c r="AL232" s="13">
        <v>1</v>
      </c>
      <c r="AM232" s="14">
        <v>1</v>
      </c>
      <c r="AN232" s="13">
        <v>0.04</v>
      </c>
      <c r="AO232" s="14">
        <v>24</v>
      </c>
      <c r="AP232" s="13">
        <v>0.96</v>
      </c>
      <c r="AQ232" s="14">
        <v>25</v>
      </c>
      <c r="AR232" s="13">
        <v>1</v>
      </c>
      <c r="AS232" s="14">
        <v>0</v>
      </c>
      <c r="AT232" s="13">
        <v>0</v>
      </c>
      <c r="AU232" s="14">
        <v>25</v>
      </c>
      <c r="AV232" s="13">
        <v>1</v>
      </c>
      <c r="AW232" s="14">
        <v>25</v>
      </c>
      <c r="AX232" s="13">
        <v>1</v>
      </c>
      <c r="AY232" s="14">
        <v>0</v>
      </c>
      <c r="AZ232" s="13">
        <v>0</v>
      </c>
      <c r="BA232" s="14">
        <v>25</v>
      </c>
      <c r="BB232" s="13">
        <v>1</v>
      </c>
      <c r="BC232" s="14">
        <v>25</v>
      </c>
      <c r="BD232" s="13">
        <v>1</v>
      </c>
      <c r="BE232" s="14">
        <v>0</v>
      </c>
      <c r="BF232" s="13">
        <v>0</v>
      </c>
      <c r="BG232" s="14">
        <v>25</v>
      </c>
      <c r="BH232" s="13">
        <v>1</v>
      </c>
      <c r="BI232" s="14">
        <v>25</v>
      </c>
      <c r="BJ232" s="13">
        <v>1</v>
      </c>
      <c r="BK232" s="14">
        <v>3</v>
      </c>
      <c r="BL232" s="13">
        <v>0.12</v>
      </c>
      <c r="BM232" s="14">
        <v>22</v>
      </c>
      <c r="BN232" s="13">
        <v>0.88</v>
      </c>
      <c r="BO232" s="14">
        <v>25</v>
      </c>
      <c r="BP232" s="13">
        <v>1</v>
      </c>
      <c r="BQ232" s="14">
        <v>0</v>
      </c>
      <c r="BR232" s="13">
        <v>0</v>
      </c>
      <c r="BS232" s="14">
        <v>25</v>
      </c>
      <c r="BT232" s="13">
        <v>1</v>
      </c>
      <c r="BU232" s="14">
        <v>25</v>
      </c>
      <c r="BV232" s="13">
        <v>1</v>
      </c>
      <c r="BW232" s="14">
        <v>2</v>
      </c>
      <c r="BX232" s="13">
        <v>0.16666666666666669</v>
      </c>
      <c r="BY232" s="14">
        <v>10</v>
      </c>
      <c r="BZ232" s="13">
        <v>0.8333333333333333</v>
      </c>
      <c r="CA232" s="14">
        <v>12</v>
      </c>
      <c r="CB232" s="15">
        <v>1</v>
      </c>
    </row>
    <row r="233" spans="1:80" ht="15.75" customHeight="1">
      <c r="A233" s="527"/>
      <c r="B233" s="11" t="s">
        <v>11</v>
      </c>
      <c r="C233" s="12">
        <v>25</v>
      </c>
      <c r="D233" s="13">
        <v>0.6097560975609756</v>
      </c>
      <c r="E233" s="14">
        <v>16</v>
      </c>
      <c r="F233" s="13">
        <v>0.3902439024390244</v>
      </c>
      <c r="G233" s="14">
        <v>41</v>
      </c>
      <c r="H233" s="13">
        <v>1</v>
      </c>
      <c r="I233" s="14">
        <v>4</v>
      </c>
      <c r="J233" s="13">
        <v>0.16</v>
      </c>
      <c r="K233" s="14">
        <v>21</v>
      </c>
      <c r="L233" s="13">
        <v>0.84</v>
      </c>
      <c r="M233" s="14">
        <v>25</v>
      </c>
      <c r="N233" s="13">
        <v>1</v>
      </c>
      <c r="O233" s="14">
        <v>4</v>
      </c>
      <c r="P233" s="13">
        <v>0.16</v>
      </c>
      <c r="Q233" s="14">
        <v>21</v>
      </c>
      <c r="R233" s="13">
        <v>0.84</v>
      </c>
      <c r="S233" s="14">
        <v>25</v>
      </c>
      <c r="T233" s="13">
        <v>1</v>
      </c>
      <c r="U233" s="14">
        <v>9</v>
      </c>
      <c r="V233" s="13">
        <v>0.36</v>
      </c>
      <c r="W233" s="14">
        <v>16</v>
      </c>
      <c r="X233" s="13">
        <v>0.64</v>
      </c>
      <c r="Y233" s="14">
        <v>25</v>
      </c>
      <c r="Z233" s="13">
        <v>1</v>
      </c>
      <c r="AA233" s="14">
        <v>8</v>
      </c>
      <c r="AB233" s="13">
        <v>0.32</v>
      </c>
      <c r="AC233" s="14">
        <v>17</v>
      </c>
      <c r="AD233" s="13">
        <v>0.68</v>
      </c>
      <c r="AE233" s="14">
        <v>25</v>
      </c>
      <c r="AF233" s="13">
        <v>1</v>
      </c>
      <c r="AG233" s="14">
        <v>0</v>
      </c>
      <c r="AH233" s="13">
        <v>0</v>
      </c>
      <c r="AI233" s="14">
        <v>25</v>
      </c>
      <c r="AJ233" s="13">
        <v>1</v>
      </c>
      <c r="AK233" s="14">
        <v>25</v>
      </c>
      <c r="AL233" s="13">
        <v>1</v>
      </c>
      <c r="AM233" s="14">
        <v>0</v>
      </c>
      <c r="AN233" s="13">
        <v>0</v>
      </c>
      <c r="AO233" s="14">
        <v>25</v>
      </c>
      <c r="AP233" s="13">
        <v>1</v>
      </c>
      <c r="AQ233" s="14">
        <v>25</v>
      </c>
      <c r="AR233" s="13">
        <v>1</v>
      </c>
      <c r="AS233" s="14">
        <v>0</v>
      </c>
      <c r="AT233" s="13">
        <v>0</v>
      </c>
      <c r="AU233" s="14">
        <v>25</v>
      </c>
      <c r="AV233" s="13">
        <v>1</v>
      </c>
      <c r="AW233" s="14">
        <v>25</v>
      </c>
      <c r="AX233" s="13">
        <v>1</v>
      </c>
      <c r="AY233" s="14">
        <v>0</v>
      </c>
      <c r="AZ233" s="13">
        <v>0</v>
      </c>
      <c r="BA233" s="14">
        <v>25</v>
      </c>
      <c r="BB233" s="13">
        <v>1</v>
      </c>
      <c r="BC233" s="14">
        <v>25</v>
      </c>
      <c r="BD233" s="13">
        <v>1</v>
      </c>
      <c r="BE233" s="14">
        <v>3</v>
      </c>
      <c r="BF233" s="13">
        <v>0.12</v>
      </c>
      <c r="BG233" s="14">
        <v>22</v>
      </c>
      <c r="BH233" s="13">
        <v>0.88</v>
      </c>
      <c r="BI233" s="14">
        <v>25</v>
      </c>
      <c r="BJ233" s="13">
        <v>1</v>
      </c>
      <c r="BK233" s="14">
        <v>3</v>
      </c>
      <c r="BL233" s="13">
        <v>0.12</v>
      </c>
      <c r="BM233" s="14">
        <v>22</v>
      </c>
      <c r="BN233" s="13">
        <v>0.88</v>
      </c>
      <c r="BO233" s="14">
        <v>25</v>
      </c>
      <c r="BP233" s="13">
        <v>1</v>
      </c>
      <c r="BQ233" s="14">
        <v>2</v>
      </c>
      <c r="BR233" s="13">
        <v>0.08</v>
      </c>
      <c r="BS233" s="14">
        <v>23</v>
      </c>
      <c r="BT233" s="13">
        <v>0.92</v>
      </c>
      <c r="BU233" s="14">
        <v>25</v>
      </c>
      <c r="BV233" s="13">
        <v>1</v>
      </c>
      <c r="BW233" s="14">
        <v>3</v>
      </c>
      <c r="BX233" s="13">
        <v>0.15</v>
      </c>
      <c r="BY233" s="14">
        <v>17</v>
      </c>
      <c r="BZ233" s="13">
        <v>0.85</v>
      </c>
      <c r="CA233" s="14">
        <v>20</v>
      </c>
      <c r="CB233" s="15">
        <v>1</v>
      </c>
    </row>
    <row r="234" spans="1:80" ht="15.75" customHeight="1">
      <c r="A234" s="527"/>
      <c r="B234" s="11" t="s">
        <v>12</v>
      </c>
      <c r="C234" s="12">
        <v>0</v>
      </c>
      <c r="D234" s="13">
        <v>0</v>
      </c>
      <c r="E234" s="14">
        <v>3</v>
      </c>
      <c r="F234" s="13">
        <v>1</v>
      </c>
      <c r="G234" s="14">
        <v>3</v>
      </c>
      <c r="H234" s="13">
        <v>1</v>
      </c>
      <c r="I234" s="14">
        <v>0</v>
      </c>
      <c r="J234" s="13">
        <v>0</v>
      </c>
      <c r="K234" s="14">
        <v>0</v>
      </c>
      <c r="L234" s="13">
        <v>0</v>
      </c>
      <c r="M234" s="14">
        <v>0</v>
      </c>
      <c r="N234" s="13">
        <v>0</v>
      </c>
      <c r="O234" s="14">
        <v>0</v>
      </c>
      <c r="P234" s="13">
        <v>0</v>
      </c>
      <c r="Q234" s="14">
        <v>0</v>
      </c>
      <c r="R234" s="13">
        <v>0</v>
      </c>
      <c r="S234" s="14">
        <v>0</v>
      </c>
      <c r="T234" s="13">
        <v>0</v>
      </c>
      <c r="U234" s="14">
        <v>0</v>
      </c>
      <c r="V234" s="13">
        <v>0</v>
      </c>
      <c r="W234" s="14">
        <v>0</v>
      </c>
      <c r="X234" s="13">
        <v>0</v>
      </c>
      <c r="Y234" s="14">
        <v>0</v>
      </c>
      <c r="Z234" s="13">
        <v>0</v>
      </c>
      <c r="AA234" s="14">
        <v>0</v>
      </c>
      <c r="AB234" s="13">
        <v>0</v>
      </c>
      <c r="AC234" s="14">
        <v>0</v>
      </c>
      <c r="AD234" s="13">
        <v>0</v>
      </c>
      <c r="AE234" s="14">
        <v>0</v>
      </c>
      <c r="AF234" s="13">
        <v>0</v>
      </c>
      <c r="AG234" s="14">
        <v>0</v>
      </c>
      <c r="AH234" s="13">
        <v>0</v>
      </c>
      <c r="AI234" s="14">
        <v>0</v>
      </c>
      <c r="AJ234" s="13">
        <v>0</v>
      </c>
      <c r="AK234" s="14">
        <v>0</v>
      </c>
      <c r="AL234" s="13">
        <v>0</v>
      </c>
      <c r="AM234" s="14">
        <v>0</v>
      </c>
      <c r="AN234" s="13">
        <v>0</v>
      </c>
      <c r="AO234" s="14">
        <v>0</v>
      </c>
      <c r="AP234" s="13">
        <v>0</v>
      </c>
      <c r="AQ234" s="14">
        <v>0</v>
      </c>
      <c r="AR234" s="13">
        <v>0</v>
      </c>
      <c r="AS234" s="14">
        <v>0</v>
      </c>
      <c r="AT234" s="13">
        <v>0</v>
      </c>
      <c r="AU234" s="14">
        <v>0</v>
      </c>
      <c r="AV234" s="13">
        <v>0</v>
      </c>
      <c r="AW234" s="14">
        <v>0</v>
      </c>
      <c r="AX234" s="13">
        <v>0</v>
      </c>
      <c r="AY234" s="14">
        <v>0</v>
      </c>
      <c r="AZ234" s="13">
        <v>0</v>
      </c>
      <c r="BA234" s="14">
        <v>0</v>
      </c>
      <c r="BB234" s="13">
        <v>0</v>
      </c>
      <c r="BC234" s="14">
        <v>0</v>
      </c>
      <c r="BD234" s="13">
        <v>0</v>
      </c>
      <c r="BE234" s="14">
        <v>0</v>
      </c>
      <c r="BF234" s="13">
        <v>0</v>
      </c>
      <c r="BG234" s="14">
        <v>0</v>
      </c>
      <c r="BH234" s="13">
        <v>0</v>
      </c>
      <c r="BI234" s="14">
        <v>0</v>
      </c>
      <c r="BJ234" s="13">
        <v>0</v>
      </c>
      <c r="BK234" s="14">
        <v>0</v>
      </c>
      <c r="BL234" s="13">
        <v>0</v>
      </c>
      <c r="BM234" s="14">
        <v>0</v>
      </c>
      <c r="BN234" s="13">
        <v>0</v>
      </c>
      <c r="BO234" s="14">
        <v>0</v>
      </c>
      <c r="BP234" s="13">
        <v>0</v>
      </c>
      <c r="BQ234" s="14">
        <v>0</v>
      </c>
      <c r="BR234" s="13">
        <v>0</v>
      </c>
      <c r="BS234" s="14">
        <v>0</v>
      </c>
      <c r="BT234" s="13">
        <v>0</v>
      </c>
      <c r="BU234" s="14">
        <v>0</v>
      </c>
      <c r="BV234" s="13">
        <v>0</v>
      </c>
      <c r="BW234" s="14">
        <v>0</v>
      </c>
      <c r="BX234" s="13">
        <v>0</v>
      </c>
      <c r="BY234" s="14">
        <v>0</v>
      </c>
      <c r="BZ234" s="13">
        <v>0</v>
      </c>
      <c r="CA234" s="14">
        <v>0</v>
      </c>
      <c r="CB234" s="15">
        <v>0</v>
      </c>
    </row>
    <row r="235" spans="1:80" ht="15.75" customHeight="1">
      <c r="A235" s="527"/>
      <c r="B235" s="11" t="s">
        <v>13</v>
      </c>
      <c r="C235" s="12">
        <v>0</v>
      </c>
      <c r="D235" s="13">
        <v>0</v>
      </c>
      <c r="E235" s="14">
        <v>0</v>
      </c>
      <c r="F235" s="13">
        <v>0</v>
      </c>
      <c r="G235" s="14">
        <v>0</v>
      </c>
      <c r="H235" s="13">
        <v>0</v>
      </c>
      <c r="I235" s="14">
        <v>0</v>
      </c>
      <c r="J235" s="13">
        <v>0</v>
      </c>
      <c r="K235" s="14">
        <v>0</v>
      </c>
      <c r="L235" s="13">
        <v>0</v>
      </c>
      <c r="M235" s="14">
        <v>0</v>
      </c>
      <c r="N235" s="13">
        <v>0</v>
      </c>
      <c r="O235" s="14">
        <v>0</v>
      </c>
      <c r="P235" s="13">
        <v>0</v>
      </c>
      <c r="Q235" s="14">
        <v>0</v>
      </c>
      <c r="R235" s="13">
        <v>0</v>
      </c>
      <c r="S235" s="14">
        <v>0</v>
      </c>
      <c r="T235" s="13">
        <v>0</v>
      </c>
      <c r="U235" s="14">
        <v>0</v>
      </c>
      <c r="V235" s="13">
        <v>0</v>
      </c>
      <c r="W235" s="14">
        <v>0</v>
      </c>
      <c r="X235" s="13">
        <v>0</v>
      </c>
      <c r="Y235" s="14">
        <v>0</v>
      </c>
      <c r="Z235" s="13">
        <v>0</v>
      </c>
      <c r="AA235" s="14">
        <v>0</v>
      </c>
      <c r="AB235" s="13">
        <v>0</v>
      </c>
      <c r="AC235" s="14">
        <v>0</v>
      </c>
      <c r="AD235" s="13">
        <v>0</v>
      </c>
      <c r="AE235" s="14">
        <v>0</v>
      </c>
      <c r="AF235" s="13">
        <v>0</v>
      </c>
      <c r="AG235" s="14">
        <v>0</v>
      </c>
      <c r="AH235" s="13">
        <v>0</v>
      </c>
      <c r="AI235" s="14">
        <v>0</v>
      </c>
      <c r="AJ235" s="13">
        <v>0</v>
      </c>
      <c r="AK235" s="14">
        <v>0</v>
      </c>
      <c r="AL235" s="13">
        <v>0</v>
      </c>
      <c r="AM235" s="14">
        <v>0</v>
      </c>
      <c r="AN235" s="13">
        <v>0</v>
      </c>
      <c r="AO235" s="14">
        <v>0</v>
      </c>
      <c r="AP235" s="13">
        <v>0</v>
      </c>
      <c r="AQ235" s="14">
        <v>0</v>
      </c>
      <c r="AR235" s="13">
        <v>0</v>
      </c>
      <c r="AS235" s="14">
        <v>0</v>
      </c>
      <c r="AT235" s="13">
        <v>0</v>
      </c>
      <c r="AU235" s="14">
        <v>0</v>
      </c>
      <c r="AV235" s="13">
        <v>0</v>
      </c>
      <c r="AW235" s="14">
        <v>0</v>
      </c>
      <c r="AX235" s="13">
        <v>0</v>
      </c>
      <c r="AY235" s="14">
        <v>0</v>
      </c>
      <c r="AZ235" s="13">
        <v>0</v>
      </c>
      <c r="BA235" s="14">
        <v>0</v>
      </c>
      <c r="BB235" s="13">
        <v>0</v>
      </c>
      <c r="BC235" s="14">
        <v>0</v>
      </c>
      <c r="BD235" s="13">
        <v>0</v>
      </c>
      <c r="BE235" s="14">
        <v>0</v>
      </c>
      <c r="BF235" s="13">
        <v>0</v>
      </c>
      <c r="BG235" s="14">
        <v>0</v>
      </c>
      <c r="BH235" s="13">
        <v>0</v>
      </c>
      <c r="BI235" s="14">
        <v>0</v>
      </c>
      <c r="BJ235" s="13">
        <v>0</v>
      </c>
      <c r="BK235" s="14">
        <v>0</v>
      </c>
      <c r="BL235" s="13">
        <v>0</v>
      </c>
      <c r="BM235" s="14">
        <v>0</v>
      </c>
      <c r="BN235" s="13">
        <v>0</v>
      </c>
      <c r="BO235" s="14">
        <v>0</v>
      </c>
      <c r="BP235" s="13">
        <v>0</v>
      </c>
      <c r="BQ235" s="14">
        <v>0</v>
      </c>
      <c r="BR235" s="13">
        <v>0</v>
      </c>
      <c r="BS235" s="14">
        <v>0</v>
      </c>
      <c r="BT235" s="13">
        <v>0</v>
      </c>
      <c r="BU235" s="14">
        <v>0</v>
      </c>
      <c r="BV235" s="13">
        <v>0</v>
      </c>
      <c r="BW235" s="14">
        <v>0</v>
      </c>
      <c r="BX235" s="13">
        <v>0</v>
      </c>
      <c r="BY235" s="14">
        <v>0</v>
      </c>
      <c r="BZ235" s="13">
        <v>0</v>
      </c>
      <c r="CA235" s="14">
        <v>0</v>
      </c>
      <c r="CB235" s="15">
        <v>0</v>
      </c>
    </row>
    <row r="236" spans="1:80" ht="15.75" customHeight="1" thickBot="1">
      <c r="A236" s="528"/>
      <c r="B236" s="16" t="s">
        <v>5</v>
      </c>
      <c r="C236" s="17">
        <v>85</v>
      </c>
      <c r="D236" s="18">
        <v>0.3846153846153846</v>
      </c>
      <c r="E236" s="19">
        <v>136</v>
      </c>
      <c r="F236" s="18">
        <v>0.6153846153846154</v>
      </c>
      <c r="G236" s="19">
        <v>221</v>
      </c>
      <c r="H236" s="18">
        <v>1</v>
      </c>
      <c r="I236" s="19">
        <v>11</v>
      </c>
      <c r="J236" s="18">
        <v>0.12941176470588237</v>
      </c>
      <c r="K236" s="19">
        <v>74</v>
      </c>
      <c r="L236" s="18">
        <v>0.8705882352941177</v>
      </c>
      <c r="M236" s="19">
        <v>85</v>
      </c>
      <c r="N236" s="18">
        <v>1</v>
      </c>
      <c r="O236" s="19">
        <v>13</v>
      </c>
      <c r="P236" s="18">
        <v>0.15294117647058825</v>
      </c>
      <c r="Q236" s="19">
        <v>72</v>
      </c>
      <c r="R236" s="18">
        <v>0.8470588235294118</v>
      </c>
      <c r="S236" s="19">
        <v>85</v>
      </c>
      <c r="T236" s="18">
        <v>1</v>
      </c>
      <c r="U236" s="19">
        <v>18</v>
      </c>
      <c r="V236" s="18">
        <v>0.21176470588235294</v>
      </c>
      <c r="W236" s="19">
        <v>67</v>
      </c>
      <c r="X236" s="18">
        <v>0.7882352941176471</v>
      </c>
      <c r="Y236" s="19">
        <v>85</v>
      </c>
      <c r="Z236" s="18">
        <v>1</v>
      </c>
      <c r="AA236" s="19">
        <v>30</v>
      </c>
      <c r="AB236" s="18">
        <v>0.35294117647058826</v>
      </c>
      <c r="AC236" s="19">
        <v>55</v>
      </c>
      <c r="AD236" s="18">
        <v>0.6470588235294117</v>
      </c>
      <c r="AE236" s="19">
        <v>85</v>
      </c>
      <c r="AF236" s="18">
        <v>1</v>
      </c>
      <c r="AG236" s="19">
        <v>0</v>
      </c>
      <c r="AH236" s="18">
        <v>0</v>
      </c>
      <c r="AI236" s="19">
        <v>85</v>
      </c>
      <c r="AJ236" s="18">
        <v>1</v>
      </c>
      <c r="AK236" s="19">
        <v>85</v>
      </c>
      <c r="AL236" s="18">
        <v>1</v>
      </c>
      <c r="AM236" s="19">
        <v>1</v>
      </c>
      <c r="AN236" s="18">
        <v>0.011764705882352941</v>
      </c>
      <c r="AO236" s="19">
        <v>84</v>
      </c>
      <c r="AP236" s="18">
        <v>0.9882352941176471</v>
      </c>
      <c r="AQ236" s="19">
        <v>85</v>
      </c>
      <c r="AR236" s="18">
        <v>1</v>
      </c>
      <c r="AS236" s="19">
        <v>0</v>
      </c>
      <c r="AT236" s="18">
        <v>0</v>
      </c>
      <c r="AU236" s="19">
        <v>85</v>
      </c>
      <c r="AV236" s="18">
        <v>1</v>
      </c>
      <c r="AW236" s="19">
        <v>85</v>
      </c>
      <c r="AX236" s="18">
        <v>1</v>
      </c>
      <c r="AY236" s="19">
        <v>0</v>
      </c>
      <c r="AZ236" s="18">
        <v>0</v>
      </c>
      <c r="BA236" s="19">
        <v>85</v>
      </c>
      <c r="BB236" s="18">
        <v>1</v>
      </c>
      <c r="BC236" s="19">
        <v>85</v>
      </c>
      <c r="BD236" s="18">
        <v>1</v>
      </c>
      <c r="BE236" s="19">
        <v>5</v>
      </c>
      <c r="BF236" s="18">
        <v>0.05882352941176471</v>
      </c>
      <c r="BG236" s="19">
        <v>80</v>
      </c>
      <c r="BH236" s="18">
        <v>0.9411764705882354</v>
      </c>
      <c r="BI236" s="19">
        <v>85</v>
      </c>
      <c r="BJ236" s="18">
        <v>1</v>
      </c>
      <c r="BK236" s="19">
        <v>6</v>
      </c>
      <c r="BL236" s="18">
        <v>0.07058823529411765</v>
      </c>
      <c r="BM236" s="19">
        <v>79</v>
      </c>
      <c r="BN236" s="18">
        <v>0.9294117647058823</v>
      </c>
      <c r="BO236" s="19">
        <v>85</v>
      </c>
      <c r="BP236" s="18">
        <v>1</v>
      </c>
      <c r="BQ236" s="19">
        <v>3</v>
      </c>
      <c r="BR236" s="18">
        <v>0.03529411764705882</v>
      </c>
      <c r="BS236" s="19">
        <v>82</v>
      </c>
      <c r="BT236" s="18">
        <v>0.9647058823529412</v>
      </c>
      <c r="BU236" s="19">
        <v>85</v>
      </c>
      <c r="BV236" s="18">
        <v>1</v>
      </c>
      <c r="BW236" s="19">
        <v>8</v>
      </c>
      <c r="BX236" s="18">
        <v>0.14285714285714288</v>
      </c>
      <c r="BY236" s="19">
        <v>48</v>
      </c>
      <c r="BZ236" s="18">
        <v>0.8571428571428571</v>
      </c>
      <c r="CA236" s="19">
        <v>56</v>
      </c>
      <c r="CB236" s="20">
        <v>1</v>
      </c>
    </row>
    <row r="237" ht="13.5">
      <c r="A237" s="1" t="s">
        <v>194</v>
      </c>
    </row>
    <row r="238" ht="13.5">
      <c r="A238" s="1" t="s">
        <v>195</v>
      </c>
    </row>
    <row r="239" ht="13.5">
      <c r="A239" s="1"/>
    </row>
    <row r="240" spans="1:6" ht="13.5" thickBot="1">
      <c r="A240" s="538" t="s">
        <v>0</v>
      </c>
      <c r="B240" s="539"/>
      <c r="C240" s="539"/>
      <c r="D240" s="539"/>
      <c r="E240" s="539"/>
      <c r="F240" s="539"/>
    </row>
    <row r="241" spans="1:6" ht="13.5" thickBot="1">
      <c r="A241" s="530" t="s">
        <v>1</v>
      </c>
      <c r="B241" s="531"/>
      <c r="C241" s="540" t="s">
        <v>91</v>
      </c>
      <c r="D241" s="541"/>
      <c r="E241" s="541"/>
      <c r="F241" s="542"/>
    </row>
    <row r="242" spans="1:6" ht="13.5" thickBot="1">
      <c r="A242" s="528"/>
      <c r="B242" s="533"/>
      <c r="C242" s="3" t="s">
        <v>39</v>
      </c>
      <c r="D242" s="4" t="s">
        <v>40</v>
      </c>
      <c r="E242" s="4" t="s">
        <v>41</v>
      </c>
      <c r="F242" s="5" t="s">
        <v>16</v>
      </c>
    </row>
    <row r="243" spans="1:6" ht="13.5" thickBot="1">
      <c r="A243" s="526" t="s">
        <v>8</v>
      </c>
      <c r="B243" s="6" t="s">
        <v>9</v>
      </c>
      <c r="C243" s="44">
        <v>1</v>
      </c>
      <c r="D243" s="35">
        <v>16185.991428571433</v>
      </c>
      <c r="E243" s="35">
        <v>620000</v>
      </c>
      <c r="F243" s="45">
        <v>1472925.2200000004</v>
      </c>
    </row>
    <row r="244" spans="1:6" ht="12.75">
      <c r="A244" s="527"/>
      <c r="B244" s="11" t="s">
        <v>10</v>
      </c>
      <c r="C244" s="46">
        <v>1</v>
      </c>
      <c r="D244" s="37">
        <v>33310.673493975904</v>
      </c>
      <c r="E244" s="37">
        <v>1139556</v>
      </c>
      <c r="F244" s="47">
        <v>2764785.9</v>
      </c>
    </row>
    <row r="245" spans="1:6" ht="12.75">
      <c r="A245" s="527"/>
      <c r="B245" s="11" t="s">
        <v>11</v>
      </c>
      <c r="C245" s="46">
        <v>5.31</v>
      </c>
      <c r="D245" s="37">
        <v>2943.3002702702706</v>
      </c>
      <c r="E245" s="37">
        <v>23360</v>
      </c>
      <c r="F245" s="47">
        <v>108902.11000000002</v>
      </c>
    </row>
    <row r="246" spans="1:6" ht="12.75">
      <c r="A246" s="527"/>
      <c r="B246" s="11" t="s">
        <v>12</v>
      </c>
      <c r="C246" s="46">
        <v>1223</v>
      </c>
      <c r="D246" s="37">
        <v>2700</v>
      </c>
      <c r="E246" s="37">
        <v>4177</v>
      </c>
      <c r="F246" s="47">
        <v>5400</v>
      </c>
    </row>
    <row r="247" spans="1:6" ht="12.75">
      <c r="A247" s="527"/>
      <c r="B247" s="11" t="s">
        <v>13</v>
      </c>
      <c r="C247" s="138" t="s">
        <v>18</v>
      </c>
      <c r="D247" s="23" t="s">
        <v>18</v>
      </c>
      <c r="E247" s="23" t="s">
        <v>18</v>
      </c>
      <c r="F247" s="27" t="s">
        <v>18</v>
      </c>
    </row>
    <row r="248" spans="1:6" ht="13.5" thickBot="1">
      <c r="A248" s="528"/>
      <c r="B248" s="16" t="s">
        <v>5</v>
      </c>
      <c r="C248" s="48">
        <v>1</v>
      </c>
      <c r="D248" s="39">
        <v>20431.98699530516</v>
      </c>
      <c r="E248" s="39">
        <v>1139556</v>
      </c>
      <c r="F248" s="49">
        <v>4352013.2299999995</v>
      </c>
    </row>
    <row r="249" ht="13.5">
      <c r="A249" s="1" t="s">
        <v>194</v>
      </c>
    </row>
    <row r="250" ht="13.5">
      <c r="A250" s="1" t="s">
        <v>195</v>
      </c>
    </row>
    <row r="251" ht="13.5" thickBot="1"/>
    <row r="252" spans="1:48" ht="13.5" thickBot="1">
      <c r="A252" s="530" t="s">
        <v>1</v>
      </c>
      <c r="B252" s="531"/>
      <c r="C252" s="534" t="s">
        <v>92</v>
      </c>
      <c r="D252" s="535"/>
      <c r="E252" s="535"/>
      <c r="F252" s="535"/>
      <c r="G252" s="535"/>
      <c r="H252" s="536"/>
      <c r="I252" s="537" t="s">
        <v>93</v>
      </c>
      <c r="J252" s="535"/>
      <c r="K252" s="535"/>
      <c r="L252" s="535"/>
      <c r="M252" s="535"/>
      <c r="N252" s="536"/>
      <c r="O252" s="537" t="s">
        <v>94</v>
      </c>
      <c r="P252" s="535"/>
      <c r="Q252" s="535"/>
      <c r="R252" s="536"/>
      <c r="S252" s="537" t="s">
        <v>95</v>
      </c>
      <c r="T252" s="535"/>
      <c r="U252" s="535"/>
      <c r="V252" s="535"/>
      <c r="W252" s="535"/>
      <c r="X252" s="536"/>
      <c r="Y252" s="537" t="s">
        <v>96</v>
      </c>
      <c r="Z252" s="535"/>
      <c r="AA252" s="535"/>
      <c r="AB252" s="536"/>
      <c r="AC252" s="537" t="s">
        <v>97</v>
      </c>
      <c r="AD252" s="535"/>
      <c r="AE252" s="535"/>
      <c r="AF252" s="535"/>
      <c r="AG252" s="535"/>
      <c r="AH252" s="536"/>
      <c r="AI252" s="537" t="s">
        <v>98</v>
      </c>
      <c r="AJ252" s="535"/>
      <c r="AK252" s="535"/>
      <c r="AL252" s="536"/>
      <c r="AM252" s="537" t="s">
        <v>99</v>
      </c>
      <c r="AN252" s="535"/>
      <c r="AO252" s="535"/>
      <c r="AP252" s="535"/>
      <c r="AQ252" s="535"/>
      <c r="AR252" s="536"/>
      <c r="AS252" s="543" t="s">
        <v>100</v>
      </c>
      <c r="AT252" s="535"/>
      <c r="AU252" s="535"/>
      <c r="AV252" s="544"/>
    </row>
    <row r="253" spans="1:48" ht="13.5" thickBot="1">
      <c r="A253" s="527"/>
      <c r="B253" s="532"/>
      <c r="C253" s="529" t="s">
        <v>3</v>
      </c>
      <c r="D253" s="525"/>
      <c r="E253" s="524" t="s">
        <v>4</v>
      </c>
      <c r="F253" s="525"/>
      <c r="G253" s="524" t="s">
        <v>5</v>
      </c>
      <c r="H253" s="525"/>
      <c r="I253" s="524" t="s">
        <v>3</v>
      </c>
      <c r="J253" s="525"/>
      <c r="K253" s="524" t="s">
        <v>4</v>
      </c>
      <c r="L253" s="525"/>
      <c r="M253" s="524" t="s">
        <v>5</v>
      </c>
      <c r="N253" s="525"/>
      <c r="O253" s="522" t="s">
        <v>39</v>
      </c>
      <c r="P253" s="522" t="s">
        <v>40</v>
      </c>
      <c r="Q253" s="522" t="s">
        <v>41</v>
      </c>
      <c r="R253" s="522" t="s">
        <v>16</v>
      </c>
      <c r="S253" s="524" t="s">
        <v>3</v>
      </c>
      <c r="T253" s="525"/>
      <c r="U253" s="524" t="s">
        <v>4</v>
      </c>
      <c r="V253" s="525"/>
      <c r="W253" s="524" t="s">
        <v>5</v>
      </c>
      <c r="X253" s="525"/>
      <c r="Y253" s="522" t="s">
        <v>39</v>
      </c>
      <c r="Z253" s="522" t="s">
        <v>40</v>
      </c>
      <c r="AA253" s="522" t="s">
        <v>41</v>
      </c>
      <c r="AB253" s="522" t="s">
        <v>16</v>
      </c>
      <c r="AC253" s="524" t="s">
        <v>3</v>
      </c>
      <c r="AD253" s="525"/>
      <c r="AE253" s="524" t="s">
        <v>4</v>
      </c>
      <c r="AF253" s="525"/>
      <c r="AG253" s="524" t="s">
        <v>5</v>
      </c>
      <c r="AH253" s="525"/>
      <c r="AI253" s="522" t="s">
        <v>39</v>
      </c>
      <c r="AJ253" s="522" t="s">
        <v>40</v>
      </c>
      <c r="AK253" s="522" t="s">
        <v>41</v>
      </c>
      <c r="AL253" s="522" t="s">
        <v>16</v>
      </c>
      <c r="AM253" s="524" t="s">
        <v>3</v>
      </c>
      <c r="AN253" s="525"/>
      <c r="AO253" s="524" t="s">
        <v>4</v>
      </c>
      <c r="AP253" s="525"/>
      <c r="AQ253" s="524" t="s">
        <v>5</v>
      </c>
      <c r="AR253" s="525"/>
      <c r="AS253" s="522" t="s">
        <v>39</v>
      </c>
      <c r="AT253" s="522" t="s">
        <v>40</v>
      </c>
      <c r="AU253" s="522" t="s">
        <v>41</v>
      </c>
      <c r="AV253" s="545" t="s">
        <v>16</v>
      </c>
    </row>
    <row r="254" spans="1:48" ht="13.5" thickBot="1">
      <c r="A254" s="528"/>
      <c r="B254" s="533"/>
      <c r="C254" s="3" t="s">
        <v>6</v>
      </c>
      <c r="D254" s="4" t="s">
        <v>7</v>
      </c>
      <c r="E254" s="4" t="s">
        <v>6</v>
      </c>
      <c r="F254" s="4" t="s">
        <v>7</v>
      </c>
      <c r="G254" s="4" t="s">
        <v>6</v>
      </c>
      <c r="H254" s="4" t="s">
        <v>7</v>
      </c>
      <c r="I254" s="4" t="s">
        <v>6</v>
      </c>
      <c r="J254" s="4" t="s">
        <v>7</v>
      </c>
      <c r="K254" s="4" t="s">
        <v>6</v>
      </c>
      <c r="L254" s="4" t="s">
        <v>7</v>
      </c>
      <c r="M254" s="4" t="s">
        <v>6</v>
      </c>
      <c r="N254" s="4" t="s">
        <v>7</v>
      </c>
      <c r="O254" s="523"/>
      <c r="P254" s="523"/>
      <c r="Q254" s="523"/>
      <c r="R254" s="523"/>
      <c r="S254" s="4" t="s">
        <v>6</v>
      </c>
      <c r="T254" s="4" t="s">
        <v>7</v>
      </c>
      <c r="U254" s="4" t="s">
        <v>6</v>
      </c>
      <c r="V254" s="4" t="s">
        <v>7</v>
      </c>
      <c r="W254" s="4" t="s">
        <v>6</v>
      </c>
      <c r="X254" s="4" t="s">
        <v>7</v>
      </c>
      <c r="Y254" s="523"/>
      <c r="Z254" s="523"/>
      <c r="AA254" s="523"/>
      <c r="AB254" s="523"/>
      <c r="AC254" s="4" t="s">
        <v>6</v>
      </c>
      <c r="AD254" s="4" t="s">
        <v>7</v>
      </c>
      <c r="AE254" s="4" t="s">
        <v>6</v>
      </c>
      <c r="AF254" s="4" t="s">
        <v>7</v>
      </c>
      <c r="AG254" s="4" t="s">
        <v>6</v>
      </c>
      <c r="AH254" s="4" t="s">
        <v>7</v>
      </c>
      <c r="AI254" s="523"/>
      <c r="AJ254" s="523"/>
      <c r="AK254" s="523"/>
      <c r="AL254" s="523"/>
      <c r="AM254" s="4" t="s">
        <v>6</v>
      </c>
      <c r="AN254" s="4" t="s">
        <v>7</v>
      </c>
      <c r="AO254" s="4" t="s">
        <v>6</v>
      </c>
      <c r="AP254" s="4" t="s">
        <v>7</v>
      </c>
      <c r="AQ254" s="4" t="s">
        <v>6</v>
      </c>
      <c r="AR254" s="4" t="s">
        <v>7</v>
      </c>
      <c r="AS254" s="523"/>
      <c r="AT254" s="523"/>
      <c r="AU254" s="523"/>
      <c r="AV254" s="546"/>
    </row>
    <row r="255" spans="1:48" ht="13.5" thickBot="1">
      <c r="A255" s="526" t="s">
        <v>8</v>
      </c>
      <c r="B255" s="6" t="s">
        <v>9</v>
      </c>
      <c r="C255" s="7">
        <v>37</v>
      </c>
      <c r="D255" s="8">
        <v>0.40217391304347827</v>
      </c>
      <c r="E255" s="9">
        <v>55</v>
      </c>
      <c r="F255" s="8">
        <v>0.5978260869565217</v>
      </c>
      <c r="G255" s="9">
        <v>92</v>
      </c>
      <c r="H255" s="8">
        <v>1</v>
      </c>
      <c r="I255" s="9">
        <v>33</v>
      </c>
      <c r="J255" s="8">
        <v>0.8918918918918919</v>
      </c>
      <c r="K255" s="9">
        <v>4</v>
      </c>
      <c r="L255" s="8">
        <v>0.1081081081081081</v>
      </c>
      <c r="M255" s="9">
        <v>37</v>
      </c>
      <c r="N255" s="8">
        <v>1</v>
      </c>
      <c r="O255" s="35">
        <v>12</v>
      </c>
      <c r="P255" s="35">
        <v>2952.8038749999996</v>
      </c>
      <c r="Q255" s="35">
        <v>25270</v>
      </c>
      <c r="R255" s="35">
        <v>94489.72399999999</v>
      </c>
      <c r="S255" s="9">
        <v>30</v>
      </c>
      <c r="T255" s="8">
        <v>0.8108108108108109</v>
      </c>
      <c r="U255" s="9">
        <v>7</v>
      </c>
      <c r="V255" s="8">
        <v>0.1891891891891892</v>
      </c>
      <c r="W255" s="9">
        <v>37</v>
      </c>
      <c r="X255" s="8">
        <v>1</v>
      </c>
      <c r="Y255" s="35">
        <v>6.3</v>
      </c>
      <c r="Z255" s="35">
        <v>4668.864827586207</v>
      </c>
      <c r="AA255" s="35">
        <v>69136</v>
      </c>
      <c r="AB255" s="35">
        <v>135397.08000000002</v>
      </c>
      <c r="AC255" s="9">
        <v>16</v>
      </c>
      <c r="AD255" s="8">
        <v>0.4324324324324324</v>
      </c>
      <c r="AE255" s="9">
        <v>21</v>
      </c>
      <c r="AF255" s="8">
        <v>0.5675675675675675</v>
      </c>
      <c r="AG255" s="9">
        <v>37</v>
      </c>
      <c r="AH255" s="8">
        <v>1</v>
      </c>
      <c r="AI255" s="35">
        <v>0.16</v>
      </c>
      <c r="AJ255" s="35">
        <v>92.02624999999998</v>
      </c>
      <c r="AK255" s="35">
        <v>672</v>
      </c>
      <c r="AL255" s="35">
        <v>1472.4199999999996</v>
      </c>
      <c r="AM255" s="9">
        <v>5</v>
      </c>
      <c r="AN255" s="8">
        <v>0.13513513513513514</v>
      </c>
      <c r="AO255" s="9">
        <v>32</v>
      </c>
      <c r="AP255" s="8">
        <v>0.8648648648648648</v>
      </c>
      <c r="AQ255" s="9">
        <v>37</v>
      </c>
      <c r="AR255" s="8">
        <v>1</v>
      </c>
      <c r="AS255" s="9">
        <v>4</v>
      </c>
      <c r="AT255" s="9">
        <v>5017.6</v>
      </c>
      <c r="AU255" s="9">
        <v>24994</v>
      </c>
      <c r="AV255" s="29">
        <v>25088</v>
      </c>
    </row>
    <row r="256" spans="1:48" ht="12.75">
      <c r="A256" s="527"/>
      <c r="B256" s="11" t="s">
        <v>10</v>
      </c>
      <c r="C256" s="12">
        <v>11</v>
      </c>
      <c r="D256" s="13">
        <v>0.12941176470588237</v>
      </c>
      <c r="E256" s="14">
        <v>74</v>
      </c>
      <c r="F256" s="13">
        <v>0.8705882352941177</v>
      </c>
      <c r="G256" s="14">
        <v>85</v>
      </c>
      <c r="H256" s="13">
        <v>1</v>
      </c>
      <c r="I256" s="14">
        <v>8</v>
      </c>
      <c r="J256" s="13">
        <v>0.7272727272727273</v>
      </c>
      <c r="K256" s="14">
        <v>3</v>
      </c>
      <c r="L256" s="13">
        <v>0.2727272727272727</v>
      </c>
      <c r="M256" s="14">
        <v>11</v>
      </c>
      <c r="N256" s="13">
        <v>1</v>
      </c>
      <c r="O256" s="37">
        <v>1120</v>
      </c>
      <c r="P256" s="37">
        <v>17041.125</v>
      </c>
      <c r="Q256" s="37">
        <v>62017</v>
      </c>
      <c r="R256" s="37">
        <v>136329</v>
      </c>
      <c r="S256" s="14">
        <v>7</v>
      </c>
      <c r="T256" s="13">
        <v>0.6363636363636364</v>
      </c>
      <c r="U256" s="14">
        <v>4</v>
      </c>
      <c r="V256" s="13">
        <v>0.36363636363636365</v>
      </c>
      <c r="W256" s="14">
        <v>11</v>
      </c>
      <c r="X256" s="13">
        <v>1</v>
      </c>
      <c r="Y256" s="37">
        <v>480</v>
      </c>
      <c r="Z256" s="37">
        <v>6465.285714285714</v>
      </c>
      <c r="AA256" s="37">
        <v>17520</v>
      </c>
      <c r="AB256" s="37">
        <v>45257</v>
      </c>
      <c r="AC256" s="14">
        <v>5</v>
      </c>
      <c r="AD256" s="13">
        <v>0.45454545454545453</v>
      </c>
      <c r="AE256" s="14">
        <v>6</v>
      </c>
      <c r="AF256" s="13">
        <v>0.5454545454545454</v>
      </c>
      <c r="AG256" s="14">
        <v>11</v>
      </c>
      <c r="AH256" s="13">
        <v>1</v>
      </c>
      <c r="AI256" s="37">
        <v>1</v>
      </c>
      <c r="AJ256" s="37">
        <v>598.4</v>
      </c>
      <c r="AK256" s="37">
        <v>2555</v>
      </c>
      <c r="AL256" s="37">
        <v>2992</v>
      </c>
      <c r="AM256" s="14">
        <v>3</v>
      </c>
      <c r="AN256" s="13">
        <v>0.2727272727272727</v>
      </c>
      <c r="AO256" s="14">
        <v>8</v>
      </c>
      <c r="AP256" s="13">
        <v>0.7272727272727273</v>
      </c>
      <c r="AQ256" s="14">
        <v>11</v>
      </c>
      <c r="AR256" s="13">
        <v>1</v>
      </c>
      <c r="AS256" s="14">
        <v>700</v>
      </c>
      <c r="AT256" s="14">
        <v>791.6666666666666</v>
      </c>
      <c r="AU256" s="14">
        <v>975</v>
      </c>
      <c r="AV256" s="30">
        <v>2375</v>
      </c>
    </row>
    <row r="257" spans="1:48" ht="12.75">
      <c r="A257" s="527"/>
      <c r="B257" s="11" t="s">
        <v>11</v>
      </c>
      <c r="C257" s="12">
        <v>25</v>
      </c>
      <c r="D257" s="13">
        <v>0.6097560975609756</v>
      </c>
      <c r="E257" s="14">
        <v>16</v>
      </c>
      <c r="F257" s="13">
        <v>0.3902439024390244</v>
      </c>
      <c r="G257" s="14">
        <v>41</v>
      </c>
      <c r="H257" s="13">
        <v>1</v>
      </c>
      <c r="I257" s="14">
        <v>23</v>
      </c>
      <c r="J257" s="13">
        <v>0.92</v>
      </c>
      <c r="K257" s="14">
        <v>2</v>
      </c>
      <c r="L257" s="13">
        <v>0.08</v>
      </c>
      <c r="M257" s="14">
        <v>25</v>
      </c>
      <c r="N257" s="13">
        <v>1</v>
      </c>
      <c r="O257" s="37">
        <v>1</v>
      </c>
      <c r="P257" s="37">
        <v>1416.769090909091</v>
      </c>
      <c r="Q257" s="37">
        <v>13655.58</v>
      </c>
      <c r="R257" s="37">
        <v>31168.92</v>
      </c>
      <c r="S257" s="14">
        <v>23</v>
      </c>
      <c r="T257" s="13">
        <v>0.92</v>
      </c>
      <c r="U257" s="14">
        <v>2</v>
      </c>
      <c r="V257" s="13">
        <v>0.08</v>
      </c>
      <c r="W257" s="14">
        <v>25</v>
      </c>
      <c r="X257" s="13">
        <v>1</v>
      </c>
      <c r="Y257" s="37">
        <v>1</v>
      </c>
      <c r="Z257" s="37">
        <v>953.2345454545454</v>
      </c>
      <c r="AA257" s="37">
        <v>4653</v>
      </c>
      <c r="AB257" s="37">
        <v>20971.159999999996</v>
      </c>
      <c r="AC257" s="14">
        <v>8</v>
      </c>
      <c r="AD257" s="13">
        <v>0.32</v>
      </c>
      <c r="AE257" s="14">
        <v>17</v>
      </c>
      <c r="AF257" s="13">
        <v>0.68</v>
      </c>
      <c r="AG257" s="14">
        <v>25</v>
      </c>
      <c r="AH257" s="13">
        <v>1</v>
      </c>
      <c r="AI257" s="37">
        <v>0.01</v>
      </c>
      <c r="AJ257" s="37">
        <v>10.265</v>
      </c>
      <c r="AK257" s="37">
        <v>40</v>
      </c>
      <c r="AL257" s="37">
        <v>82.12</v>
      </c>
      <c r="AM257" s="14">
        <v>4</v>
      </c>
      <c r="AN257" s="13">
        <v>0.16</v>
      </c>
      <c r="AO257" s="14">
        <v>21</v>
      </c>
      <c r="AP257" s="13">
        <v>0.84</v>
      </c>
      <c r="AQ257" s="14">
        <v>25</v>
      </c>
      <c r="AR257" s="13">
        <v>1</v>
      </c>
      <c r="AS257" s="14">
        <v>1</v>
      </c>
      <c r="AT257" s="14">
        <v>21.5</v>
      </c>
      <c r="AU257" s="14">
        <v>83</v>
      </c>
      <c r="AV257" s="30">
        <v>86</v>
      </c>
    </row>
    <row r="258" spans="1:48" ht="12.75">
      <c r="A258" s="527"/>
      <c r="B258" s="11" t="s">
        <v>12</v>
      </c>
      <c r="C258" s="12">
        <v>3</v>
      </c>
      <c r="D258" s="13">
        <v>1</v>
      </c>
      <c r="E258" s="14">
        <v>0</v>
      </c>
      <c r="F258" s="13">
        <v>0</v>
      </c>
      <c r="G258" s="14">
        <v>3</v>
      </c>
      <c r="H258" s="13">
        <v>1</v>
      </c>
      <c r="I258" s="14">
        <v>3</v>
      </c>
      <c r="J258" s="13">
        <v>1</v>
      </c>
      <c r="K258" s="14">
        <v>0</v>
      </c>
      <c r="L258" s="13">
        <v>0</v>
      </c>
      <c r="M258" s="14">
        <v>3</v>
      </c>
      <c r="N258" s="13">
        <v>1</v>
      </c>
      <c r="O258" s="37">
        <v>370</v>
      </c>
      <c r="P258" s="37">
        <v>536.6666666666666</v>
      </c>
      <c r="Q258" s="37">
        <v>828</v>
      </c>
      <c r="R258" s="37">
        <v>1610</v>
      </c>
      <c r="S258" s="14">
        <v>3</v>
      </c>
      <c r="T258" s="13">
        <v>1</v>
      </c>
      <c r="U258" s="14">
        <v>0</v>
      </c>
      <c r="V258" s="13">
        <v>0</v>
      </c>
      <c r="W258" s="14">
        <v>3</v>
      </c>
      <c r="X258" s="13">
        <v>1</v>
      </c>
      <c r="Y258" s="37">
        <v>335</v>
      </c>
      <c r="Z258" s="37">
        <v>494</v>
      </c>
      <c r="AA258" s="37">
        <v>694</v>
      </c>
      <c r="AB258" s="37">
        <v>1482</v>
      </c>
      <c r="AC258" s="14">
        <v>2</v>
      </c>
      <c r="AD258" s="13">
        <v>0.6666666666666667</v>
      </c>
      <c r="AE258" s="14">
        <v>1</v>
      </c>
      <c r="AF258" s="13">
        <v>0.33333333333333337</v>
      </c>
      <c r="AG258" s="14">
        <v>3</v>
      </c>
      <c r="AH258" s="13">
        <v>1</v>
      </c>
      <c r="AI258" s="37">
        <v>2</v>
      </c>
      <c r="AJ258" s="37">
        <v>7.5</v>
      </c>
      <c r="AK258" s="37">
        <v>13</v>
      </c>
      <c r="AL258" s="37">
        <v>15</v>
      </c>
      <c r="AM258" s="14">
        <v>0</v>
      </c>
      <c r="AN258" s="13">
        <v>0</v>
      </c>
      <c r="AO258" s="14">
        <v>3</v>
      </c>
      <c r="AP258" s="13">
        <v>1</v>
      </c>
      <c r="AQ258" s="14">
        <v>3</v>
      </c>
      <c r="AR258" s="13">
        <v>1</v>
      </c>
      <c r="AS258" s="23" t="s">
        <v>18</v>
      </c>
      <c r="AT258" s="23" t="s">
        <v>18</v>
      </c>
      <c r="AU258" s="23" t="s">
        <v>18</v>
      </c>
      <c r="AV258" s="27" t="s">
        <v>18</v>
      </c>
    </row>
    <row r="259" spans="1:48" ht="12.75">
      <c r="A259" s="527"/>
      <c r="B259" s="11" t="s">
        <v>13</v>
      </c>
      <c r="C259" s="12">
        <v>0</v>
      </c>
      <c r="D259" s="13">
        <v>0</v>
      </c>
      <c r="E259" s="14">
        <v>0</v>
      </c>
      <c r="F259" s="13">
        <v>0</v>
      </c>
      <c r="G259" s="14">
        <v>0</v>
      </c>
      <c r="H259" s="13">
        <v>0</v>
      </c>
      <c r="I259" s="14">
        <v>0</v>
      </c>
      <c r="J259" s="13">
        <v>0</v>
      </c>
      <c r="K259" s="14">
        <v>0</v>
      </c>
      <c r="L259" s="13">
        <v>0</v>
      </c>
      <c r="M259" s="14">
        <v>0</v>
      </c>
      <c r="N259" s="13">
        <v>0</v>
      </c>
      <c r="O259" s="23" t="s">
        <v>18</v>
      </c>
      <c r="P259" s="23" t="s">
        <v>18</v>
      </c>
      <c r="Q259" s="23" t="s">
        <v>18</v>
      </c>
      <c r="R259" s="23" t="s">
        <v>18</v>
      </c>
      <c r="S259" s="14">
        <v>0</v>
      </c>
      <c r="T259" s="13">
        <v>0</v>
      </c>
      <c r="U259" s="14">
        <v>0</v>
      </c>
      <c r="V259" s="13">
        <v>0</v>
      </c>
      <c r="W259" s="14">
        <v>0</v>
      </c>
      <c r="X259" s="13">
        <v>0</v>
      </c>
      <c r="Y259" s="23" t="s">
        <v>18</v>
      </c>
      <c r="Z259" s="23" t="s">
        <v>18</v>
      </c>
      <c r="AA259" s="23" t="s">
        <v>18</v>
      </c>
      <c r="AB259" s="23" t="s">
        <v>18</v>
      </c>
      <c r="AC259" s="14">
        <v>0</v>
      </c>
      <c r="AD259" s="13">
        <v>0</v>
      </c>
      <c r="AE259" s="14">
        <v>0</v>
      </c>
      <c r="AF259" s="13">
        <v>0</v>
      </c>
      <c r="AG259" s="14">
        <v>0</v>
      </c>
      <c r="AH259" s="13">
        <v>0</v>
      </c>
      <c r="AI259" s="23" t="s">
        <v>18</v>
      </c>
      <c r="AJ259" s="23" t="s">
        <v>18</v>
      </c>
      <c r="AK259" s="23" t="s">
        <v>18</v>
      </c>
      <c r="AL259" s="23" t="s">
        <v>18</v>
      </c>
      <c r="AM259" s="14">
        <v>0</v>
      </c>
      <c r="AN259" s="13">
        <v>0</v>
      </c>
      <c r="AO259" s="14">
        <v>0</v>
      </c>
      <c r="AP259" s="13">
        <v>0</v>
      </c>
      <c r="AQ259" s="14">
        <v>0</v>
      </c>
      <c r="AR259" s="13">
        <v>0</v>
      </c>
      <c r="AS259" s="23" t="s">
        <v>18</v>
      </c>
      <c r="AT259" s="23" t="s">
        <v>18</v>
      </c>
      <c r="AU259" s="23" t="s">
        <v>18</v>
      </c>
      <c r="AV259" s="27" t="s">
        <v>18</v>
      </c>
    </row>
    <row r="260" spans="1:48" ht="13.5" thickBot="1">
      <c r="A260" s="528"/>
      <c r="B260" s="16" t="s">
        <v>5</v>
      </c>
      <c r="C260" s="17">
        <v>76</v>
      </c>
      <c r="D260" s="18">
        <v>0.3438914027149321</v>
      </c>
      <c r="E260" s="19">
        <v>145</v>
      </c>
      <c r="F260" s="18">
        <v>0.6561085972850678</v>
      </c>
      <c r="G260" s="19">
        <v>221</v>
      </c>
      <c r="H260" s="18">
        <v>1</v>
      </c>
      <c r="I260" s="19">
        <v>67</v>
      </c>
      <c r="J260" s="18">
        <v>0.8815789473684211</v>
      </c>
      <c r="K260" s="19">
        <v>9</v>
      </c>
      <c r="L260" s="18">
        <v>0.11842105263157895</v>
      </c>
      <c r="M260" s="19">
        <v>76</v>
      </c>
      <c r="N260" s="18">
        <v>1</v>
      </c>
      <c r="O260" s="39">
        <v>1</v>
      </c>
      <c r="P260" s="39">
        <v>4055.3483692307695</v>
      </c>
      <c r="Q260" s="39">
        <v>62017</v>
      </c>
      <c r="R260" s="39">
        <v>263597.64400000003</v>
      </c>
      <c r="S260" s="19">
        <v>63</v>
      </c>
      <c r="T260" s="18">
        <v>0.8289473684210527</v>
      </c>
      <c r="U260" s="19">
        <v>13</v>
      </c>
      <c r="V260" s="18">
        <v>0.17105263157894737</v>
      </c>
      <c r="W260" s="19">
        <v>76</v>
      </c>
      <c r="X260" s="18">
        <v>1</v>
      </c>
      <c r="Y260" s="39">
        <v>1</v>
      </c>
      <c r="Z260" s="39">
        <v>3329.6268852458998</v>
      </c>
      <c r="AA260" s="39">
        <v>69136</v>
      </c>
      <c r="AB260" s="39">
        <v>203107.23999999987</v>
      </c>
      <c r="AC260" s="19">
        <v>31</v>
      </c>
      <c r="AD260" s="18">
        <v>0.40789473684210525</v>
      </c>
      <c r="AE260" s="19">
        <v>45</v>
      </c>
      <c r="AF260" s="18">
        <v>0.5921052631578947</v>
      </c>
      <c r="AG260" s="19">
        <v>76</v>
      </c>
      <c r="AH260" s="18">
        <v>1</v>
      </c>
      <c r="AI260" s="39">
        <v>0.01</v>
      </c>
      <c r="AJ260" s="39">
        <v>147.1464516129032</v>
      </c>
      <c r="AK260" s="39">
        <v>2555</v>
      </c>
      <c r="AL260" s="39">
        <v>4561.539999999999</v>
      </c>
      <c r="AM260" s="19">
        <v>12</v>
      </c>
      <c r="AN260" s="18">
        <v>0.15789473684210525</v>
      </c>
      <c r="AO260" s="19">
        <v>64</v>
      </c>
      <c r="AP260" s="18">
        <v>0.8421052631578948</v>
      </c>
      <c r="AQ260" s="19">
        <v>76</v>
      </c>
      <c r="AR260" s="18">
        <v>1</v>
      </c>
      <c r="AS260" s="19">
        <v>1</v>
      </c>
      <c r="AT260" s="19">
        <v>2295.75</v>
      </c>
      <c r="AU260" s="19">
        <v>24994</v>
      </c>
      <c r="AV260" s="31">
        <v>27549</v>
      </c>
    </row>
    <row r="261" ht="13.5">
      <c r="A261" s="1" t="s">
        <v>194</v>
      </c>
    </row>
    <row r="262" ht="13.5">
      <c r="A262" s="1" t="s">
        <v>195</v>
      </c>
    </row>
  </sheetData>
  <sheetProtection/>
  <mergeCells count="379">
    <mergeCell ref="A4:H4"/>
    <mergeCell ref="A5:B7"/>
    <mergeCell ref="C5:H5"/>
    <mergeCell ref="C6:D6"/>
    <mergeCell ref="E6:F6"/>
    <mergeCell ref="G6:H6"/>
    <mergeCell ref="A31:H31"/>
    <mergeCell ref="A32:B34"/>
    <mergeCell ref="C32:H32"/>
    <mergeCell ref="C33:D33"/>
    <mergeCell ref="E33:F33"/>
    <mergeCell ref="G33:H33"/>
    <mergeCell ref="A8:A13"/>
    <mergeCell ref="A18:F18"/>
    <mergeCell ref="A19:B20"/>
    <mergeCell ref="C19:D19"/>
    <mergeCell ref="E19:F19"/>
    <mergeCell ref="A21:A26"/>
    <mergeCell ref="K46:L46"/>
    <mergeCell ref="M46:N46"/>
    <mergeCell ref="O46:P46"/>
    <mergeCell ref="Q46:R46"/>
    <mergeCell ref="S46:T46"/>
    <mergeCell ref="A48:A53"/>
    <mergeCell ref="A35:A40"/>
    <mergeCell ref="A44:T44"/>
    <mergeCell ref="A45:B47"/>
    <mergeCell ref="C45:H45"/>
    <mergeCell ref="I45:N45"/>
    <mergeCell ref="O45:T45"/>
    <mergeCell ref="C46:D46"/>
    <mergeCell ref="E46:F46"/>
    <mergeCell ref="G46:H46"/>
    <mergeCell ref="I46:J46"/>
    <mergeCell ref="M59:N59"/>
    <mergeCell ref="O59:P59"/>
    <mergeCell ref="Q59:R59"/>
    <mergeCell ref="S59:T59"/>
    <mergeCell ref="A61:A66"/>
    <mergeCell ref="A70:H70"/>
    <mergeCell ref="A57:T57"/>
    <mergeCell ref="A58:B60"/>
    <mergeCell ref="C58:H58"/>
    <mergeCell ref="I58:N58"/>
    <mergeCell ref="O58:T58"/>
    <mergeCell ref="C59:D59"/>
    <mergeCell ref="E59:F59"/>
    <mergeCell ref="G59:H59"/>
    <mergeCell ref="I59:J59"/>
    <mergeCell ref="K59:L59"/>
    <mergeCell ref="A83:H83"/>
    <mergeCell ref="A84:B86"/>
    <mergeCell ref="C84:H84"/>
    <mergeCell ref="C85:D85"/>
    <mergeCell ref="E85:F85"/>
    <mergeCell ref="G85:H85"/>
    <mergeCell ref="A71:B73"/>
    <mergeCell ref="C71:H71"/>
    <mergeCell ref="C72:D72"/>
    <mergeCell ref="E72:F72"/>
    <mergeCell ref="G72:H72"/>
    <mergeCell ref="A74:A79"/>
    <mergeCell ref="A87:A92"/>
    <mergeCell ref="A96:R96"/>
    <mergeCell ref="A97:B99"/>
    <mergeCell ref="C97:F97"/>
    <mergeCell ref="G97:J97"/>
    <mergeCell ref="K97:N97"/>
    <mergeCell ref="O97:R97"/>
    <mergeCell ref="C98:D98"/>
    <mergeCell ref="A110:J110"/>
    <mergeCell ref="I98:J98"/>
    <mergeCell ref="K98:L98"/>
    <mergeCell ref="M98:N98"/>
    <mergeCell ref="Q98:R98"/>
    <mergeCell ref="A100:A105"/>
    <mergeCell ref="O98:P98"/>
    <mergeCell ref="E98:F98"/>
    <mergeCell ref="G98:H98"/>
    <mergeCell ref="A111:B113"/>
    <mergeCell ref="C111:F111"/>
    <mergeCell ref="G111:J111"/>
    <mergeCell ref="C112:D112"/>
    <mergeCell ref="E112:F112"/>
    <mergeCell ref="G112:H112"/>
    <mergeCell ref="I112:J112"/>
    <mergeCell ref="A114:A119"/>
    <mergeCell ref="A123:D123"/>
    <mergeCell ref="A124:B125"/>
    <mergeCell ref="A126:A131"/>
    <mergeCell ref="A135:Z135"/>
    <mergeCell ref="A136:B138"/>
    <mergeCell ref="C136:F136"/>
    <mergeCell ref="G136:J136"/>
    <mergeCell ref="K136:N136"/>
    <mergeCell ref="O136:R136"/>
    <mergeCell ref="S136:V136"/>
    <mergeCell ref="W136:Z136"/>
    <mergeCell ref="C137:D137"/>
    <mergeCell ref="E137:F137"/>
    <mergeCell ref="G137:G138"/>
    <mergeCell ref="H137:H138"/>
    <mergeCell ref="I137:I138"/>
    <mergeCell ref="J137:J138"/>
    <mergeCell ref="W137:W138"/>
    <mergeCell ref="X137:X138"/>
    <mergeCell ref="Y137:Y138"/>
    <mergeCell ref="Z137:Z138"/>
    <mergeCell ref="S137:T137"/>
    <mergeCell ref="U137:V137"/>
    <mergeCell ref="A139:A144"/>
    <mergeCell ref="A148:R148"/>
    <mergeCell ref="M137:M138"/>
    <mergeCell ref="N137:N138"/>
    <mergeCell ref="O137:P137"/>
    <mergeCell ref="Q137:R137"/>
    <mergeCell ref="K137:K138"/>
    <mergeCell ref="L137:L138"/>
    <mergeCell ref="Q150:Q151"/>
    <mergeCell ref="A149:B151"/>
    <mergeCell ref="C149:F149"/>
    <mergeCell ref="G149:J149"/>
    <mergeCell ref="H150:H151"/>
    <mergeCell ref="I150:I151"/>
    <mergeCell ref="K149:N149"/>
    <mergeCell ref="O149:R149"/>
    <mergeCell ref="R150:R151"/>
    <mergeCell ref="J150:J151"/>
    <mergeCell ref="A152:A157"/>
    <mergeCell ref="A161:V161"/>
    <mergeCell ref="A162:B164"/>
    <mergeCell ref="C162:F162"/>
    <mergeCell ref="G162:J162"/>
    <mergeCell ref="K162:N162"/>
    <mergeCell ref="O162:R162"/>
    <mergeCell ref="S162:V162"/>
    <mergeCell ref="K150:L150"/>
    <mergeCell ref="M150:N150"/>
    <mergeCell ref="O150:O151"/>
    <mergeCell ref="P150:P151"/>
    <mergeCell ref="C163:D163"/>
    <mergeCell ref="K163:K164"/>
    <mergeCell ref="C150:D150"/>
    <mergeCell ref="E150:F150"/>
    <mergeCell ref="G150:G151"/>
    <mergeCell ref="N163:N164"/>
    <mergeCell ref="V163:V164"/>
    <mergeCell ref="A165:A170"/>
    <mergeCell ref="A174:V174"/>
    <mergeCell ref="A175:B177"/>
    <mergeCell ref="C175:F175"/>
    <mergeCell ref="G175:J175"/>
    <mergeCell ref="K175:N175"/>
    <mergeCell ref="O175:R175"/>
    <mergeCell ref="S175:V175"/>
    <mergeCell ref="C176:D176"/>
    <mergeCell ref="S163:S164"/>
    <mergeCell ref="T163:T164"/>
    <mergeCell ref="U163:U164"/>
    <mergeCell ref="E163:F163"/>
    <mergeCell ref="G163:H163"/>
    <mergeCell ref="I163:J163"/>
    <mergeCell ref="L163:L164"/>
    <mergeCell ref="M163:M164"/>
    <mergeCell ref="O163:P163"/>
    <mergeCell ref="Q163:R163"/>
    <mergeCell ref="Q176:R176"/>
    <mergeCell ref="S176:T176"/>
    <mergeCell ref="U176:V176"/>
    <mergeCell ref="A178:A183"/>
    <mergeCell ref="A187:AP187"/>
    <mergeCell ref="A188:BF188"/>
    <mergeCell ref="E176:F176"/>
    <mergeCell ref="G176:H176"/>
    <mergeCell ref="I176:J176"/>
    <mergeCell ref="K176:L176"/>
    <mergeCell ref="M176:N176"/>
    <mergeCell ref="O176:P176"/>
    <mergeCell ref="BC189:BF189"/>
    <mergeCell ref="A189:B191"/>
    <mergeCell ref="C189:H189"/>
    <mergeCell ref="I189:N189"/>
    <mergeCell ref="O189:R189"/>
    <mergeCell ref="S189:X189"/>
    <mergeCell ref="Y189:AB189"/>
    <mergeCell ref="C190:D190"/>
    <mergeCell ref="E190:F190"/>
    <mergeCell ref="G190:H190"/>
    <mergeCell ref="I190:J190"/>
    <mergeCell ref="BD190:BD191"/>
    <mergeCell ref="BE190:BE191"/>
    <mergeCell ref="BF190:BF191"/>
    <mergeCell ref="AB190:AB191"/>
    <mergeCell ref="AC190:AD190"/>
    <mergeCell ref="AE190:AF190"/>
    <mergeCell ref="AG190:AH190"/>
    <mergeCell ref="S190:T190"/>
    <mergeCell ref="AC189:AH189"/>
    <mergeCell ref="AI189:AL189"/>
    <mergeCell ref="AV190:AV191"/>
    <mergeCell ref="AM189:AR189"/>
    <mergeCell ref="AS189:AV189"/>
    <mergeCell ref="AW189:BB189"/>
    <mergeCell ref="A201:J201"/>
    <mergeCell ref="A202:B204"/>
    <mergeCell ref="C202:H202"/>
    <mergeCell ref="C203:D203"/>
    <mergeCell ref="E203:F203"/>
    <mergeCell ref="G203:H203"/>
    <mergeCell ref="I203:I204"/>
    <mergeCell ref="J203:J204"/>
    <mergeCell ref="A192:A197"/>
    <mergeCell ref="A200:H200"/>
    <mergeCell ref="AW190:AX190"/>
    <mergeCell ref="AY190:AZ190"/>
    <mergeCell ref="BA190:BB190"/>
    <mergeCell ref="AK190:AK191"/>
    <mergeCell ref="AL190:AL191"/>
    <mergeCell ref="AM190:AN190"/>
    <mergeCell ref="AO190:AP190"/>
    <mergeCell ref="AQ190:AR190"/>
    <mergeCell ref="AS190:AS191"/>
    <mergeCell ref="BC190:BC191"/>
    <mergeCell ref="U190:V190"/>
    <mergeCell ref="W190:X190"/>
    <mergeCell ref="Y190:Y191"/>
    <mergeCell ref="Z190:Z191"/>
    <mergeCell ref="AA190:AA191"/>
    <mergeCell ref="AT190:AT191"/>
    <mergeCell ref="AU190:AU191"/>
    <mergeCell ref="AI190:AI191"/>
    <mergeCell ref="AJ190:AJ191"/>
    <mergeCell ref="K190:L190"/>
    <mergeCell ref="M190:N190"/>
    <mergeCell ref="O190:O191"/>
    <mergeCell ref="P190:P191"/>
    <mergeCell ref="Q190:Q191"/>
    <mergeCell ref="R190:R191"/>
    <mergeCell ref="A205:A210"/>
    <mergeCell ref="A214:AP214"/>
    <mergeCell ref="A215:B217"/>
    <mergeCell ref="C215:H215"/>
    <mergeCell ref="I215:L215"/>
    <mergeCell ref="M215:P215"/>
    <mergeCell ref="Q215:T215"/>
    <mergeCell ref="U215:X215"/>
    <mergeCell ref="Y215:AD215"/>
    <mergeCell ref="AE215:AJ215"/>
    <mergeCell ref="Q216:Q217"/>
    <mergeCell ref="R216:R217"/>
    <mergeCell ref="S216:S217"/>
    <mergeCell ref="T216:T217"/>
    <mergeCell ref="AK215:AP215"/>
    <mergeCell ref="C216:D216"/>
    <mergeCell ref="E216:F216"/>
    <mergeCell ref="G216:H216"/>
    <mergeCell ref="I216:I217"/>
    <mergeCell ref="J216:J217"/>
    <mergeCell ref="K216:K217"/>
    <mergeCell ref="L216:L217"/>
    <mergeCell ref="M216:M217"/>
    <mergeCell ref="N216:N217"/>
    <mergeCell ref="AO216:AP216"/>
    <mergeCell ref="A218:A223"/>
    <mergeCell ref="AC216:AD216"/>
    <mergeCell ref="AE216:AF216"/>
    <mergeCell ref="AG216:AH216"/>
    <mergeCell ref="AI216:AJ216"/>
    <mergeCell ref="A227:CB227"/>
    <mergeCell ref="A228:B230"/>
    <mergeCell ref="C228:H228"/>
    <mergeCell ref="I228:N228"/>
    <mergeCell ref="O228:T228"/>
    <mergeCell ref="U228:Z228"/>
    <mergeCell ref="AA228:AF228"/>
    <mergeCell ref="AG228:AL228"/>
    <mergeCell ref="Q229:R229"/>
    <mergeCell ref="S229:T229"/>
    <mergeCell ref="AK216:AL216"/>
    <mergeCell ref="AM216:AN216"/>
    <mergeCell ref="U216:U217"/>
    <mergeCell ref="V216:V217"/>
    <mergeCell ref="W216:W217"/>
    <mergeCell ref="X216:X217"/>
    <mergeCell ref="Y216:Z216"/>
    <mergeCell ref="AA216:AB216"/>
    <mergeCell ref="O216:O217"/>
    <mergeCell ref="P216:P217"/>
    <mergeCell ref="BW228:CB228"/>
    <mergeCell ref="C229:D229"/>
    <mergeCell ref="E229:F229"/>
    <mergeCell ref="G229:H229"/>
    <mergeCell ref="I229:J229"/>
    <mergeCell ref="K229:L229"/>
    <mergeCell ref="M229:N229"/>
    <mergeCell ref="O229:P229"/>
    <mergeCell ref="AM228:AR228"/>
    <mergeCell ref="AS228:AX228"/>
    <mergeCell ref="AY228:BD228"/>
    <mergeCell ref="BE228:BJ228"/>
    <mergeCell ref="BK228:BP228"/>
    <mergeCell ref="BQ228:BV228"/>
    <mergeCell ref="BW229:BX229"/>
    <mergeCell ref="BY229:BZ229"/>
    <mergeCell ref="CA229:CB229"/>
    <mergeCell ref="I252:N252"/>
    <mergeCell ref="O252:R252"/>
    <mergeCell ref="S252:X252"/>
    <mergeCell ref="BQ229:BR229"/>
    <mergeCell ref="U229:V229"/>
    <mergeCell ref="BE229:BF229"/>
    <mergeCell ref="BS229:BT229"/>
    <mergeCell ref="AO253:AP253"/>
    <mergeCell ref="AI253:AI254"/>
    <mergeCell ref="AJ253:AJ254"/>
    <mergeCell ref="AK253:AK254"/>
    <mergeCell ref="BM229:BN229"/>
    <mergeCell ref="BU229:BV229"/>
    <mergeCell ref="BO229:BP229"/>
    <mergeCell ref="BK229:BL229"/>
    <mergeCell ref="AY229:AZ229"/>
    <mergeCell ref="BA229:BB229"/>
    <mergeCell ref="BC229:BD229"/>
    <mergeCell ref="AG229:AH229"/>
    <mergeCell ref="AI229:AJ229"/>
    <mergeCell ref="AK229:AL229"/>
    <mergeCell ref="AM229:AN229"/>
    <mergeCell ref="AO229:AP229"/>
    <mergeCell ref="AM252:AR252"/>
    <mergeCell ref="AS252:AV252"/>
    <mergeCell ref="AS229:AT229"/>
    <mergeCell ref="AU229:AV229"/>
    <mergeCell ref="AI252:AL252"/>
    <mergeCell ref="AV253:AV254"/>
    <mergeCell ref="AU253:AU254"/>
    <mergeCell ref="AQ253:AR253"/>
    <mergeCell ref="AS253:AS254"/>
    <mergeCell ref="AT253:AT254"/>
    <mergeCell ref="BG229:BH229"/>
    <mergeCell ref="BI229:BJ229"/>
    <mergeCell ref="A231:A236"/>
    <mergeCell ref="A240:F240"/>
    <mergeCell ref="A241:B242"/>
    <mergeCell ref="C241:F241"/>
    <mergeCell ref="AQ229:AR229"/>
    <mergeCell ref="W229:X229"/>
    <mergeCell ref="Y229:Z229"/>
    <mergeCell ref="AW229:AX229"/>
    <mergeCell ref="A243:A248"/>
    <mergeCell ref="AA229:AB229"/>
    <mergeCell ref="AC229:AD229"/>
    <mergeCell ref="AE229:AF229"/>
    <mergeCell ref="Y252:AB252"/>
    <mergeCell ref="AC252:AH252"/>
    <mergeCell ref="AL253:AL254"/>
    <mergeCell ref="AM253:AN253"/>
    <mergeCell ref="Z253:Z254"/>
    <mergeCell ref="AA253:AA254"/>
    <mergeCell ref="AB253:AB254"/>
    <mergeCell ref="AC253:AD253"/>
    <mergeCell ref="G253:H253"/>
    <mergeCell ref="I253:J253"/>
    <mergeCell ref="K253:L253"/>
    <mergeCell ref="M253:N253"/>
    <mergeCell ref="O253:O254"/>
    <mergeCell ref="A255:A260"/>
    <mergeCell ref="C253:D253"/>
    <mergeCell ref="E253:F253"/>
    <mergeCell ref="A252:B254"/>
    <mergeCell ref="C252:H252"/>
    <mergeCell ref="P253:P254"/>
    <mergeCell ref="Y253:Y254"/>
    <mergeCell ref="AE253:AF253"/>
    <mergeCell ref="AG253:AH253"/>
    <mergeCell ref="Q253:Q254"/>
    <mergeCell ref="R253:R254"/>
    <mergeCell ref="S253:T253"/>
    <mergeCell ref="U253:V253"/>
    <mergeCell ref="W253:X253"/>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CB264"/>
  <sheetViews>
    <sheetView zoomScale="80" zoomScaleNormal="80" zoomScalePageLayoutView="0" workbookViewId="0" topLeftCell="A34">
      <selection activeCell="C79" sqref="C79"/>
    </sheetView>
  </sheetViews>
  <sheetFormatPr defaultColWidth="9.140625" defaultRowHeight="12.75"/>
  <cols>
    <col min="1" max="1" width="14.421875" style="88" customWidth="1"/>
    <col min="2" max="2" width="20.421875" style="88" customWidth="1"/>
    <col min="3" max="22" width="13.57421875" style="88" customWidth="1"/>
    <col min="23" max="26" width="12.7109375" style="88" customWidth="1"/>
    <col min="27" max="30" width="11.7109375" style="88" customWidth="1"/>
    <col min="31" max="32" width="12.57421875" style="88" customWidth="1"/>
    <col min="33" max="42" width="13.57421875" style="88" customWidth="1"/>
    <col min="43" max="44" width="13.00390625" style="88" customWidth="1"/>
    <col min="45" max="50" width="12.7109375" style="88" customWidth="1"/>
    <col min="51" max="56" width="11.7109375" style="88" customWidth="1"/>
    <col min="57" max="68" width="13.57421875" style="88" customWidth="1"/>
    <col min="69" max="74" width="12.8515625" style="88" customWidth="1"/>
    <col min="75" max="80" width="11.8515625" style="88" customWidth="1"/>
    <col min="81" max="16384" width="9.140625" style="88" customWidth="1"/>
  </cols>
  <sheetData>
    <row r="1" ht="13.5">
      <c r="A1" s="87" t="s">
        <v>193</v>
      </c>
    </row>
    <row r="4" spans="1:8" ht="18" customHeight="1" thickBot="1">
      <c r="A4" s="505" t="s">
        <v>0</v>
      </c>
      <c r="B4" s="506"/>
      <c r="C4" s="506"/>
      <c r="D4" s="506"/>
      <c r="E4" s="506"/>
      <c r="F4" s="506"/>
      <c r="G4" s="506"/>
      <c r="H4" s="506"/>
    </row>
    <row r="5" spans="1:8" ht="27" customHeight="1" thickBot="1">
      <c r="A5" s="499" t="s">
        <v>1</v>
      </c>
      <c r="B5" s="500"/>
      <c r="C5" s="517" t="s">
        <v>2</v>
      </c>
      <c r="D5" s="492"/>
      <c r="E5" s="492"/>
      <c r="F5" s="492"/>
      <c r="G5" s="492"/>
      <c r="H5" s="495"/>
    </row>
    <row r="6" spans="1:8" ht="15.75" customHeight="1">
      <c r="A6" s="497"/>
      <c r="B6" s="501"/>
      <c r="C6" s="504" t="s">
        <v>3</v>
      </c>
      <c r="D6" s="488"/>
      <c r="E6" s="487" t="s">
        <v>4</v>
      </c>
      <c r="F6" s="488"/>
      <c r="G6" s="509" t="s">
        <v>5</v>
      </c>
      <c r="H6" s="510"/>
    </row>
    <row r="7" spans="1:8" ht="15.75" customHeight="1" thickBot="1">
      <c r="A7" s="498"/>
      <c r="B7" s="502"/>
      <c r="C7" s="90" t="s">
        <v>6</v>
      </c>
      <c r="D7" s="91" t="s">
        <v>7</v>
      </c>
      <c r="E7" s="91" t="s">
        <v>6</v>
      </c>
      <c r="F7" s="91" t="s">
        <v>7</v>
      </c>
      <c r="G7" s="91" t="s">
        <v>6</v>
      </c>
      <c r="H7" s="92" t="s">
        <v>7</v>
      </c>
    </row>
    <row r="8" spans="1:8" ht="15.75" customHeight="1" thickBot="1">
      <c r="A8" s="496" t="s">
        <v>8</v>
      </c>
      <c r="B8" s="93" t="s">
        <v>9</v>
      </c>
      <c r="C8" s="94">
        <v>76</v>
      </c>
      <c r="D8" s="95">
        <v>0.826086956521739</v>
      </c>
      <c r="E8" s="96">
        <v>16</v>
      </c>
      <c r="F8" s="95">
        <v>0.17391304347826086</v>
      </c>
      <c r="G8" s="96">
        <v>92</v>
      </c>
      <c r="H8" s="97">
        <v>1</v>
      </c>
    </row>
    <row r="9" spans="1:8" ht="15.75" customHeight="1">
      <c r="A9" s="497"/>
      <c r="B9" s="98" t="s">
        <v>10</v>
      </c>
      <c r="C9" s="99">
        <v>70</v>
      </c>
      <c r="D9" s="100">
        <v>0.823529411764706</v>
      </c>
      <c r="E9" s="101">
        <v>15</v>
      </c>
      <c r="F9" s="100">
        <v>0.17647058823529413</v>
      </c>
      <c r="G9" s="101">
        <v>85</v>
      </c>
      <c r="H9" s="102">
        <v>1</v>
      </c>
    </row>
    <row r="10" spans="1:8" ht="15.75" customHeight="1">
      <c r="A10" s="497"/>
      <c r="B10" s="98" t="s">
        <v>11</v>
      </c>
      <c r="C10" s="99">
        <v>33</v>
      </c>
      <c r="D10" s="100">
        <v>0.8048780487804877</v>
      </c>
      <c r="E10" s="101">
        <v>8</v>
      </c>
      <c r="F10" s="100">
        <v>0.1951219512195122</v>
      </c>
      <c r="G10" s="101">
        <v>41</v>
      </c>
      <c r="H10" s="102">
        <v>1</v>
      </c>
    </row>
    <row r="11" spans="1:8" ht="15.75" customHeight="1">
      <c r="A11" s="497"/>
      <c r="B11" s="98" t="s">
        <v>12</v>
      </c>
      <c r="C11" s="99">
        <v>3</v>
      </c>
      <c r="D11" s="100">
        <v>1</v>
      </c>
      <c r="E11" s="101">
        <v>0</v>
      </c>
      <c r="F11" s="100">
        <v>0</v>
      </c>
      <c r="G11" s="101">
        <v>3</v>
      </c>
      <c r="H11" s="102">
        <v>1</v>
      </c>
    </row>
    <row r="12" spans="1:8" ht="15.75" customHeight="1">
      <c r="A12" s="497"/>
      <c r="B12" s="98" t="s">
        <v>13</v>
      </c>
      <c r="C12" s="99">
        <v>0</v>
      </c>
      <c r="D12" s="100">
        <v>0</v>
      </c>
      <c r="E12" s="101">
        <v>0</v>
      </c>
      <c r="F12" s="100">
        <v>0</v>
      </c>
      <c r="G12" s="101">
        <v>0</v>
      </c>
      <c r="H12" s="102">
        <v>0</v>
      </c>
    </row>
    <row r="13" spans="1:8" ht="15.75" customHeight="1" thickBot="1">
      <c r="A13" s="498"/>
      <c r="B13" s="103" t="s">
        <v>5</v>
      </c>
      <c r="C13" s="104">
        <v>182</v>
      </c>
      <c r="D13" s="105">
        <v>0.823529411764706</v>
      </c>
      <c r="E13" s="106">
        <v>39</v>
      </c>
      <c r="F13" s="105">
        <v>0.17647058823529413</v>
      </c>
      <c r="G13" s="106">
        <v>221</v>
      </c>
      <c r="H13" s="107">
        <v>1</v>
      </c>
    </row>
    <row r="14" ht="13.5">
      <c r="A14" s="87" t="s">
        <v>194</v>
      </c>
    </row>
    <row r="15" ht="13.5">
      <c r="A15" s="87" t="s">
        <v>195</v>
      </c>
    </row>
    <row r="18" spans="1:6" ht="18" customHeight="1" thickBot="1">
      <c r="A18" s="505" t="s">
        <v>0</v>
      </c>
      <c r="B18" s="506"/>
      <c r="C18" s="506"/>
      <c r="D18" s="506"/>
      <c r="E18" s="506"/>
      <c r="F18" s="506"/>
    </row>
    <row r="19" spans="1:6" ht="36" customHeight="1" thickBot="1">
      <c r="A19" s="499" t="s">
        <v>1</v>
      </c>
      <c r="B19" s="500"/>
      <c r="C19" s="516" t="s">
        <v>14</v>
      </c>
      <c r="D19" s="493"/>
      <c r="E19" s="511" t="s">
        <v>15</v>
      </c>
      <c r="F19" s="495"/>
    </row>
    <row r="20" spans="1:6" ht="27" customHeight="1" thickBot="1">
      <c r="A20" s="498"/>
      <c r="B20" s="502"/>
      <c r="C20" s="90" t="s">
        <v>16</v>
      </c>
      <c r="D20" s="91" t="s">
        <v>17</v>
      </c>
      <c r="E20" s="91" t="s">
        <v>16</v>
      </c>
      <c r="F20" s="92" t="s">
        <v>17</v>
      </c>
    </row>
    <row r="21" spans="1:6" ht="15.75" customHeight="1" thickBot="1">
      <c r="A21" s="496" t="s">
        <v>8</v>
      </c>
      <c r="B21" s="93" t="s">
        <v>9</v>
      </c>
      <c r="C21" s="94">
        <v>1367.0000000000005</v>
      </c>
      <c r="D21" s="95">
        <v>0.416289592760181</v>
      </c>
      <c r="E21" s="96">
        <v>43.00000000000002</v>
      </c>
      <c r="F21" s="97">
        <v>0.416289592760181</v>
      </c>
    </row>
    <row r="22" spans="1:6" ht="15.75" customHeight="1">
      <c r="A22" s="497"/>
      <c r="B22" s="98" t="s">
        <v>10</v>
      </c>
      <c r="C22" s="99">
        <v>771.0000000000002</v>
      </c>
      <c r="D22" s="100">
        <v>0.3846153846153846</v>
      </c>
      <c r="E22" s="101">
        <v>183</v>
      </c>
      <c r="F22" s="102">
        <v>0.3846153846153846</v>
      </c>
    </row>
    <row r="23" spans="1:6" ht="15.75" customHeight="1">
      <c r="A23" s="497"/>
      <c r="B23" s="98" t="s">
        <v>11</v>
      </c>
      <c r="C23" s="99">
        <v>352.9999999999999</v>
      </c>
      <c r="D23" s="100">
        <v>0.18552036199095023</v>
      </c>
      <c r="E23" s="101">
        <v>6.000000000000001</v>
      </c>
      <c r="F23" s="102">
        <v>0.18552036199095023</v>
      </c>
    </row>
    <row r="24" spans="1:6" ht="15.75" customHeight="1">
      <c r="A24" s="497"/>
      <c r="B24" s="98" t="s">
        <v>12</v>
      </c>
      <c r="C24" s="99">
        <v>98</v>
      </c>
      <c r="D24" s="100">
        <v>0.013574660633484163</v>
      </c>
      <c r="E24" s="101">
        <v>0</v>
      </c>
      <c r="F24" s="102">
        <v>0.013574660633484163</v>
      </c>
    </row>
    <row r="25" spans="1:6" ht="15.75" customHeight="1">
      <c r="A25" s="497"/>
      <c r="B25" s="98" t="s">
        <v>13</v>
      </c>
      <c r="C25" s="110" t="s">
        <v>18</v>
      </c>
      <c r="D25" s="100">
        <v>0</v>
      </c>
      <c r="E25" s="111" t="s">
        <v>18</v>
      </c>
      <c r="F25" s="102">
        <v>0</v>
      </c>
    </row>
    <row r="26" spans="1:6" ht="15.75" customHeight="1" thickBot="1">
      <c r="A26" s="498"/>
      <c r="B26" s="103" t="s">
        <v>5</v>
      </c>
      <c r="C26" s="104">
        <v>2588.9999999999986</v>
      </c>
      <c r="D26" s="105">
        <v>1</v>
      </c>
      <c r="E26" s="106">
        <v>231.99999999999986</v>
      </c>
      <c r="F26" s="107">
        <v>1</v>
      </c>
    </row>
    <row r="27" ht="13.5">
      <c r="A27" s="87" t="s">
        <v>194</v>
      </c>
    </row>
    <row r="28" ht="13.5">
      <c r="A28" s="87" t="s">
        <v>195</v>
      </c>
    </row>
    <row r="31" spans="1:8" ht="18" customHeight="1" thickBot="1">
      <c r="A31" s="505" t="s">
        <v>0</v>
      </c>
      <c r="B31" s="506"/>
      <c r="C31" s="506"/>
      <c r="D31" s="506"/>
      <c r="E31" s="506"/>
      <c r="F31" s="506"/>
      <c r="G31" s="506"/>
      <c r="H31" s="506"/>
    </row>
    <row r="32" spans="1:8" ht="27" customHeight="1" thickBot="1">
      <c r="A32" s="499" t="s">
        <v>1</v>
      </c>
      <c r="B32" s="500"/>
      <c r="C32" s="517" t="s">
        <v>19</v>
      </c>
      <c r="D32" s="492"/>
      <c r="E32" s="492"/>
      <c r="F32" s="492"/>
      <c r="G32" s="492"/>
      <c r="H32" s="495"/>
    </row>
    <row r="33" spans="1:8" ht="15.75" customHeight="1">
      <c r="A33" s="497"/>
      <c r="B33" s="501"/>
      <c r="C33" s="504" t="s">
        <v>3</v>
      </c>
      <c r="D33" s="488"/>
      <c r="E33" s="487" t="s">
        <v>4</v>
      </c>
      <c r="F33" s="488"/>
      <c r="G33" s="509" t="s">
        <v>5</v>
      </c>
      <c r="H33" s="510"/>
    </row>
    <row r="34" spans="1:8" ht="15.75" customHeight="1" thickBot="1">
      <c r="A34" s="498"/>
      <c r="B34" s="502"/>
      <c r="C34" s="90" t="s">
        <v>6</v>
      </c>
      <c r="D34" s="91" t="s">
        <v>7</v>
      </c>
      <c r="E34" s="91" t="s">
        <v>6</v>
      </c>
      <c r="F34" s="91" t="s">
        <v>7</v>
      </c>
      <c r="G34" s="91" t="s">
        <v>6</v>
      </c>
      <c r="H34" s="92" t="s">
        <v>7</v>
      </c>
    </row>
    <row r="35" spans="1:8" ht="15.75" customHeight="1" thickBot="1">
      <c r="A35" s="496" t="s">
        <v>8</v>
      </c>
      <c r="B35" s="93" t="s">
        <v>9</v>
      </c>
      <c r="C35" s="94">
        <v>77</v>
      </c>
      <c r="D35" s="95">
        <v>0.8369565217391305</v>
      </c>
      <c r="E35" s="96">
        <v>15</v>
      </c>
      <c r="F35" s="95">
        <v>0.16304347826086957</v>
      </c>
      <c r="G35" s="96">
        <v>92</v>
      </c>
      <c r="H35" s="97">
        <v>1</v>
      </c>
    </row>
    <row r="36" spans="1:8" ht="15.75" customHeight="1">
      <c r="A36" s="497"/>
      <c r="B36" s="98" t="s">
        <v>10</v>
      </c>
      <c r="C36" s="99">
        <v>62</v>
      </c>
      <c r="D36" s="100">
        <v>0.7294117647058823</v>
      </c>
      <c r="E36" s="101">
        <v>23</v>
      </c>
      <c r="F36" s="100">
        <v>0.27058823529411763</v>
      </c>
      <c r="G36" s="101">
        <v>85</v>
      </c>
      <c r="H36" s="102">
        <v>1</v>
      </c>
    </row>
    <row r="37" spans="1:8" ht="15.75" customHeight="1">
      <c r="A37" s="497"/>
      <c r="B37" s="98" t="s">
        <v>11</v>
      </c>
      <c r="C37" s="99">
        <v>33</v>
      </c>
      <c r="D37" s="100">
        <v>0.8048780487804877</v>
      </c>
      <c r="E37" s="101">
        <v>8</v>
      </c>
      <c r="F37" s="100">
        <v>0.1951219512195122</v>
      </c>
      <c r="G37" s="101">
        <v>41</v>
      </c>
      <c r="H37" s="102">
        <v>1</v>
      </c>
    </row>
    <row r="38" spans="1:8" ht="15.75" customHeight="1">
      <c r="A38" s="497"/>
      <c r="B38" s="98" t="s">
        <v>12</v>
      </c>
      <c r="C38" s="99">
        <v>3</v>
      </c>
      <c r="D38" s="100">
        <v>1</v>
      </c>
      <c r="E38" s="101">
        <v>0</v>
      </c>
      <c r="F38" s="100">
        <v>0</v>
      </c>
      <c r="G38" s="101">
        <v>3</v>
      </c>
      <c r="H38" s="102">
        <v>1</v>
      </c>
    </row>
    <row r="39" spans="1:8" ht="15.75" customHeight="1">
      <c r="A39" s="497"/>
      <c r="B39" s="98" t="s">
        <v>13</v>
      </c>
      <c r="C39" s="99">
        <v>0</v>
      </c>
      <c r="D39" s="100">
        <v>0</v>
      </c>
      <c r="E39" s="101">
        <v>0</v>
      </c>
      <c r="F39" s="100">
        <v>0</v>
      </c>
      <c r="G39" s="101">
        <v>0</v>
      </c>
      <c r="H39" s="102">
        <v>0</v>
      </c>
    </row>
    <row r="40" spans="1:8" ht="15.75" customHeight="1" thickBot="1">
      <c r="A40" s="498"/>
      <c r="B40" s="103" t="s">
        <v>5</v>
      </c>
      <c r="C40" s="104">
        <v>175</v>
      </c>
      <c r="D40" s="105">
        <v>0.7918552036199096</v>
      </c>
      <c r="E40" s="106">
        <v>46</v>
      </c>
      <c r="F40" s="105">
        <v>0.2081447963800905</v>
      </c>
      <c r="G40" s="106">
        <v>221</v>
      </c>
      <c r="H40" s="107">
        <v>1</v>
      </c>
    </row>
    <row r="41" ht="13.5">
      <c r="A41" s="87" t="s">
        <v>194</v>
      </c>
    </row>
    <row r="42" ht="13.5">
      <c r="A42" s="87" t="s">
        <v>195</v>
      </c>
    </row>
    <row r="44" spans="1:20" ht="19.5" customHeight="1" thickBot="1">
      <c r="A44" s="505" t="s">
        <v>0</v>
      </c>
      <c r="B44" s="506"/>
      <c r="C44" s="506"/>
      <c r="D44" s="506"/>
      <c r="E44" s="506"/>
      <c r="F44" s="506"/>
      <c r="G44" s="506"/>
      <c r="H44" s="506"/>
      <c r="I44" s="506"/>
      <c r="J44" s="506"/>
      <c r="K44" s="506"/>
      <c r="L44" s="506"/>
      <c r="M44" s="506"/>
      <c r="N44" s="506"/>
      <c r="O44" s="506"/>
      <c r="P44" s="506"/>
      <c r="Q44" s="506"/>
      <c r="R44" s="506"/>
      <c r="S44" s="506"/>
      <c r="T44" s="506"/>
    </row>
    <row r="45" spans="1:20" ht="15.75" customHeight="1" thickBot="1">
      <c r="A45" s="499" t="s">
        <v>1</v>
      </c>
      <c r="B45" s="500"/>
      <c r="C45" s="516" t="s">
        <v>20</v>
      </c>
      <c r="D45" s="492"/>
      <c r="E45" s="492"/>
      <c r="F45" s="492"/>
      <c r="G45" s="492"/>
      <c r="H45" s="493"/>
      <c r="I45" s="512" t="s">
        <v>21</v>
      </c>
      <c r="J45" s="492"/>
      <c r="K45" s="492"/>
      <c r="L45" s="492"/>
      <c r="M45" s="492"/>
      <c r="N45" s="493"/>
      <c r="O45" s="511" t="s">
        <v>22</v>
      </c>
      <c r="P45" s="492"/>
      <c r="Q45" s="492"/>
      <c r="R45" s="492"/>
      <c r="S45" s="492"/>
      <c r="T45" s="495"/>
    </row>
    <row r="46" spans="1:20" ht="15.75" customHeight="1">
      <c r="A46" s="497"/>
      <c r="B46" s="501"/>
      <c r="C46" s="504" t="s">
        <v>3</v>
      </c>
      <c r="D46" s="488"/>
      <c r="E46" s="487" t="s">
        <v>4</v>
      </c>
      <c r="F46" s="488"/>
      <c r="G46" s="487" t="s">
        <v>5</v>
      </c>
      <c r="H46" s="488"/>
      <c r="I46" s="487" t="s">
        <v>3</v>
      </c>
      <c r="J46" s="488"/>
      <c r="K46" s="487" t="s">
        <v>4</v>
      </c>
      <c r="L46" s="488"/>
      <c r="M46" s="487" t="s">
        <v>5</v>
      </c>
      <c r="N46" s="488"/>
      <c r="O46" s="487" t="s">
        <v>3</v>
      </c>
      <c r="P46" s="488"/>
      <c r="Q46" s="487" t="s">
        <v>4</v>
      </c>
      <c r="R46" s="488"/>
      <c r="S46" s="509" t="s">
        <v>5</v>
      </c>
      <c r="T46" s="510"/>
    </row>
    <row r="47" spans="1:20" ht="15.75" customHeight="1" thickBot="1">
      <c r="A47" s="498"/>
      <c r="B47" s="502"/>
      <c r="C47" s="90" t="s">
        <v>6</v>
      </c>
      <c r="D47" s="91" t="s">
        <v>7</v>
      </c>
      <c r="E47" s="91" t="s">
        <v>6</v>
      </c>
      <c r="F47" s="91" t="s">
        <v>7</v>
      </c>
      <c r="G47" s="91" t="s">
        <v>6</v>
      </c>
      <c r="H47" s="91" t="s">
        <v>7</v>
      </c>
      <c r="I47" s="91" t="s">
        <v>6</v>
      </c>
      <c r="J47" s="91" t="s">
        <v>7</v>
      </c>
      <c r="K47" s="91" t="s">
        <v>6</v>
      </c>
      <c r="L47" s="91" t="s">
        <v>7</v>
      </c>
      <c r="M47" s="91" t="s">
        <v>6</v>
      </c>
      <c r="N47" s="91" t="s">
        <v>7</v>
      </c>
      <c r="O47" s="91" t="s">
        <v>6</v>
      </c>
      <c r="P47" s="91" t="s">
        <v>7</v>
      </c>
      <c r="Q47" s="91" t="s">
        <v>6</v>
      </c>
      <c r="R47" s="91" t="s">
        <v>7</v>
      </c>
      <c r="S47" s="91" t="s">
        <v>6</v>
      </c>
      <c r="T47" s="92" t="s">
        <v>7</v>
      </c>
    </row>
    <row r="48" spans="1:20" ht="15.75" customHeight="1" thickBot="1">
      <c r="A48" s="496" t="s">
        <v>8</v>
      </c>
      <c r="B48" s="93" t="s">
        <v>9</v>
      </c>
      <c r="C48" s="94">
        <v>54</v>
      </c>
      <c r="D48" s="95">
        <v>0.7012987012987013</v>
      </c>
      <c r="E48" s="96">
        <v>23</v>
      </c>
      <c r="F48" s="95">
        <v>0.2987012987012987</v>
      </c>
      <c r="G48" s="96">
        <v>77</v>
      </c>
      <c r="H48" s="95">
        <v>1</v>
      </c>
      <c r="I48" s="96">
        <v>43</v>
      </c>
      <c r="J48" s="95">
        <v>0.5584415584415584</v>
      </c>
      <c r="K48" s="96">
        <v>34</v>
      </c>
      <c r="L48" s="95">
        <v>0.4415584415584416</v>
      </c>
      <c r="M48" s="96">
        <v>77</v>
      </c>
      <c r="N48" s="95">
        <v>1</v>
      </c>
      <c r="O48" s="96">
        <v>15</v>
      </c>
      <c r="P48" s="95">
        <v>0.1948051948051948</v>
      </c>
      <c r="Q48" s="96">
        <v>62</v>
      </c>
      <c r="R48" s="95">
        <v>0.8051948051948052</v>
      </c>
      <c r="S48" s="96">
        <v>77</v>
      </c>
      <c r="T48" s="97">
        <v>1</v>
      </c>
    </row>
    <row r="49" spans="1:20" ht="15.75" customHeight="1">
      <c r="A49" s="497"/>
      <c r="B49" s="98" t="s">
        <v>10</v>
      </c>
      <c r="C49" s="99">
        <v>55</v>
      </c>
      <c r="D49" s="100">
        <v>0.8870967741935484</v>
      </c>
      <c r="E49" s="101">
        <v>7</v>
      </c>
      <c r="F49" s="100">
        <v>0.11290322580645162</v>
      </c>
      <c r="G49" s="101">
        <v>62</v>
      </c>
      <c r="H49" s="100">
        <v>1</v>
      </c>
      <c r="I49" s="101">
        <v>14</v>
      </c>
      <c r="J49" s="100">
        <v>0.22580645161290325</v>
      </c>
      <c r="K49" s="101">
        <v>48</v>
      </c>
      <c r="L49" s="100">
        <v>0.7741935483870968</v>
      </c>
      <c r="M49" s="101">
        <v>62</v>
      </c>
      <c r="N49" s="100">
        <v>1</v>
      </c>
      <c r="O49" s="101">
        <v>3</v>
      </c>
      <c r="P49" s="100">
        <v>0.04838709677419355</v>
      </c>
      <c r="Q49" s="101">
        <v>59</v>
      </c>
      <c r="R49" s="100">
        <v>0.9516129032258064</v>
      </c>
      <c r="S49" s="101">
        <v>62</v>
      </c>
      <c r="T49" s="102">
        <v>1</v>
      </c>
    </row>
    <row r="50" spans="1:20" ht="15.75" customHeight="1">
      <c r="A50" s="497"/>
      <c r="B50" s="98" t="s">
        <v>11</v>
      </c>
      <c r="C50" s="99">
        <v>25</v>
      </c>
      <c r="D50" s="100">
        <v>0.7575757575757575</v>
      </c>
      <c r="E50" s="101">
        <v>8</v>
      </c>
      <c r="F50" s="100">
        <v>0.24242424242424243</v>
      </c>
      <c r="G50" s="101">
        <v>33</v>
      </c>
      <c r="H50" s="100">
        <v>1</v>
      </c>
      <c r="I50" s="101">
        <v>19</v>
      </c>
      <c r="J50" s="100">
        <v>0.5757575757575758</v>
      </c>
      <c r="K50" s="101">
        <v>14</v>
      </c>
      <c r="L50" s="100">
        <v>0.4242424242424242</v>
      </c>
      <c r="M50" s="101">
        <v>33</v>
      </c>
      <c r="N50" s="100">
        <v>1</v>
      </c>
      <c r="O50" s="101">
        <v>5</v>
      </c>
      <c r="P50" s="100">
        <v>0.15151515151515152</v>
      </c>
      <c r="Q50" s="101">
        <v>28</v>
      </c>
      <c r="R50" s="100">
        <v>0.8484848484848484</v>
      </c>
      <c r="S50" s="101">
        <v>33</v>
      </c>
      <c r="T50" s="102">
        <v>1</v>
      </c>
    </row>
    <row r="51" spans="1:20" ht="15.75" customHeight="1">
      <c r="A51" s="497"/>
      <c r="B51" s="98" t="s">
        <v>12</v>
      </c>
      <c r="C51" s="99">
        <v>3</v>
      </c>
      <c r="D51" s="100">
        <v>1</v>
      </c>
      <c r="E51" s="101">
        <v>0</v>
      </c>
      <c r="F51" s="100">
        <v>0</v>
      </c>
      <c r="G51" s="101">
        <v>3</v>
      </c>
      <c r="H51" s="100">
        <v>1</v>
      </c>
      <c r="I51" s="101">
        <v>3</v>
      </c>
      <c r="J51" s="100">
        <v>1</v>
      </c>
      <c r="K51" s="101">
        <v>0</v>
      </c>
      <c r="L51" s="100">
        <v>0</v>
      </c>
      <c r="M51" s="101">
        <v>3</v>
      </c>
      <c r="N51" s="100">
        <v>1</v>
      </c>
      <c r="O51" s="101">
        <v>0</v>
      </c>
      <c r="P51" s="100">
        <v>0</v>
      </c>
      <c r="Q51" s="101">
        <v>3</v>
      </c>
      <c r="R51" s="100">
        <v>1</v>
      </c>
      <c r="S51" s="101">
        <v>3</v>
      </c>
      <c r="T51" s="102">
        <v>1</v>
      </c>
    </row>
    <row r="52" spans="1:20" ht="15.75" customHeight="1">
      <c r="A52" s="497"/>
      <c r="B52" s="98" t="s">
        <v>13</v>
      </c>
      <c r="C52" s="99">
        <v>0</v>
      </c>
      <c r="D52" s="100">
        <v>0</v>
      </c>
      <c r="E52" s="101">
        <v>0</v>
      </c>
      <c r="F52" s="100">
        <v>0</v>
      </c>
      <c r="G52" s="101">
        <v>0</v>
      </c>
      <c r="H52" s="100">
        <v>0</v>
      </c>
      <c r="I52" s="101">
        <v>0</v>
      </c>
      <c r="J52" s="100">
        <v>0</v>
      </c>
      <c r="K52" s="101">
        <v>0</v>
      </c>
      <c r="L52" s="100">
        <v>0</v>
      </c>
      <c r="M52" s="101">
        <v>0</v>
      </c>
      <c r="N52" s="100">
        <v>0</v>
      </c>
      <c r="O52" s="101">
        <v>0</v>
      </c>
      <c r="P52" s="100">
        <v>0</v>
      </c>
      <c r="Q52" s="101">
        <v>0</v>
      </c>
      <c r="R52" s="100">
        <v>0</v>
      </c>
      <c r="S52" s="101">
        <v>0</v>
      </c>
      <c r="T52" s="102">
        <v>0</v>
      </c>
    </row>
    <row r="53" spans="1:20" ht="15.75" customHeight="1" thickBot="1">
      <c r="A53" s="498"/>
      <c r="B53" s="103" t="s">
        <v>5</v>
      </c>
      <c r="C53" s="104">
        <v>137</v>
      </c>
      <c r="D53" s="105">
        <v>0.7828571428571429</v>
      </c>
      <c r="E53" s="106">
        <v>38</v>
      </c>
      <c r="F53" s="105">
        <v>0.21714285714285717</v>
      </c>
      <c r="G53" s="106">
        <v>175</v>
      </c>
      <c r="H53" s="105">
        <v>1</v>
      </c>
      <c r="I53" s="106">
        <v>79</v>
      </c>
      <c r="J53" s="105">
        <v>0.45142857142857146</v>
      </c>
      <c r="K53" s="106">
        <v>96</v>
      </c>
      <c r="L53" s="105">
        <v>0.5485714285714285</v>
      </c>
      <c r="M53" s="106">
        <v>175</v>
      </c>
      <c r="N53" s="105">
        <v>1</v>
      </c>
      <c r="O53" s="106">
        <v>23</v>
      </c>
      <c r="P53" s="105">
        <v>0.13142857142857142</v>
      </c>
      <c r="Q53" s="106">
        <v>152</v>
      </c>
      <c r="R53" s="105">
        <v>0.8685714285714287</v>
      </c>
      <c r="S53" s="106">
        <v>175</v>
      </c>
      <c r="T53" s="107">
        <v>1</v>
      </c>
    </row>
    <row r="54" ht="13.5">
      <c r="A54" s="87" t="s">
        <v>194</v>
      </c>
    </row>
    <row r="55" ht="13.5">
      <c r="A55" s="87" t="s">
        <v>195</v>
      </c>
    </row>
    <row r="57" spans="1:20" ht="18" customHeight="1" thickBot="1">
      <c r="A57" s="505" t="s">
        <v>0</v>
      </c>
      <c r="B57" s="506"/>
      <c r="C57" s="506"/>
      <c r="D57" s="506"/>
      <c r="E57" s="506"/>
      <c r="F57" s="506"/>
      <c r="G57" s="506"/>
      <c r="H57" s="506"/>
      <c r="I57" s="506"/>
      <c r="J57" s="506"/>
      <c r="K57" s="506"/>
      <c r="L57" s="506"/>
      <c r="M57" s="506"/>
      <c r="N57" s="506"/>
      <c r="O57" s="506"/>
      <c r="P57" s="506"/>
      <c r="Q57" s="506"/>
      <c r="R57" s="506"/>
      <c r="S57" s="506"/>
      <c r="T57" s="506"/>
    </row>
    <row r="58" spans="1:20" ht="15.75" customHeight="1" thickBot="1">
      <c r="A58" s="499" t="s">
        <v>1</v>
      </c>
      <c r="B58" s="500"/>
      <c r="C58" s="513" t="s">
        <v>196</v>
      </c>
      <c r="D58" s="514"/>
      <c r="E58" s="514"/>
      <c r="F58" s="514"/>
      <c r="G58" s="514"/>
      <c r="H58" s="518"/>
      <c r="I58" s="519" t="s">
        <v>197</v>
      </c>
      <c r="J58" s="514"/>
      <c r="K58" s="514"/>
      <c r="L58" s="514"/>
      <c r="M58" s="514"/>
      <c r="N58" s="518"/>
      <c r="O58" s="519" t="s">
        <v>198</v>
      </c>
      <c r="P58" s="520"/>
      <c r="Q58" s="520"/>
      <c r="R58" s="520"/>
      <c r="S58" s="520"/>
      <c r="T58" s="521"/>
    </row>
    <row r="59" spans="1:20" ht="15.75" customHeight="1">
      <c r="A59" s="497"/>
      <c r="B59" s="501"/>
      <c r="C59" s="504" t="s">
        <v>3</v>
      </c>
      <c r="D59" s="488"/>
      <c r="E59" s="487" t="s">
        <v>4</v>
      </c>
      <c r="F59" s="488"/>
      <c r="G59" s="487" t="s">
        <v>5</v>
      </c>
      <c r="H59" s="488"/>
      <c r="I59" s="487" t="s">
        <v>3</v>
      </c>
      <c r="J59" s="488"/>
      <c r="K59" s="487" t="s">
        <v>4</v>
      </c>
      <c r="L59" s="488"/>
      <c r="M59" s="487" t="s">
        <v>5</v>
      </c>
      <c r="N59" s="488"/>
      <c r="O59" s="487" t="s">
        <v>3</v>
      </c>
      <c r="P59" s="488"/>
      <c r="Q59" s="487" t="s">
        <v>4</v>
      </c>
      <c r="R59" s="488"/>
      <c r="S59" s="509" t="s">
        <v>5</v>
      </c>
      <c r="T59" s="510"/>
    </row>
    <row r="60" spans="1:20" ht="15.75" customHeight="1" thickBot="1">
      <c r="A60" s="498"/>
      <c r="B60" s="502"/>
      <c r="C60" s="90" t="s">
        <v>6</v>
      </c>
      <c r="D60" s="91" t="s">
        <v>7</v>
      </c>
      <c r="E60" s="91" t="s">
        <v>6</v>
      </c>
      <c r="F60" s="91" t="s">
        <v>7</v>
      </c>
      <c r="G60" s="91" t="s">
        <v>6</v>
      </c>
      <c r="H60" s="91" t="s">
        <v>7</v>
      </c>
      <c r="I60" s="91" t="s">
        <v>6</v>
      </c>
      <c r="J60" s="91" t="s">
        <v>7</v>
      </c>
      <c r="K60" s="91" t="s">
        <v>6</v>
      </c>
      <c r="L60" s="91" t="s">
        <v>7</v>
      </c>
      <c r="M60" s="91" t="s">
        <v>6</v>
      </c>
      <c r="N60" s="91" t="s">
        <v>7</v>
      </c>
      <c r="O60" s="91" t="s">
        <v>6</v>
      </c>
      <c r="P60" s="91" t="s">
        <v>7</v>
      </c>
      <c r="Q60" s="91" t="s">
        <v>6</v>
      </c>
      <c r="R60" s="91" t="s">
        <v>7</v>
      </c>
      <c r="S60" s="91" t="s">
        <v>6</v>
      </c>
      <c r="T60" s="92" t="s">
        <v>7</v>
      </c>
    </row>
    <row r="61" spans="1:20" ht="15.75" customHeight="1" thickBot="1">
      <c r="A61" s="496" t="s">
        <v>8</v>
      </c>
      <c r="B61" s="93" t="s">
        <v>9</v>
      </c>
      <c r="C61" s="94">
        <v>73</v>
      </c>
      <c r="D61" s="95">
        <v>0.7934782608695652</v>
      </c>
      <c r="E61" s="96">
        <v>19</v>
      </c>
      <c r="F61" s="95">
        <v>0.20652173913043476</v>
      </c>
      <c r="G61" s="96">
        <v>92</v>
      </c>
      <c r="H61" s="95">
        <v>1</v>
      </c>
      <c r="I61" s="96">
        <v>61</v>
      </c>
      <c r="J61" s="95">
        <v>0.6630434782608695</v>
      </c>
      <c r="K61" s="96">
        <v>31</v>
      </c>
      <c r="L61" s="95">
        <v>0.3369565217391305</v>
      </c>
      <c r="M61" s="96">
        <v>92</v>
      </c>
      <c r="N61" s="95">
        <v>1</v>
      </c>
      <c r="O61" s="96">
        <v>29</v>
      </c>
      <c r="P61" s="95">
        <v>0.31521739130434784</v>
      </c>
      <c r="Q61" s="96">
        <v>63</v>
      </c>
      <c r="R61" s="95">
        <v>0.6847826086956522</v>
      </c>
      <c r="S61" s="96">
        <v>92</v>
      </c>
      <c r="T61" s="97">
        <v>1</v>
      </c>
    </row>
    <row r="62" spans="1:20" ht="15.75" customHeight="1">
      <c r="A62" s="497"/>
      <c r="B62" s="98" t="s">
        <v>10</v>
      </c>
      <c r="C62" s="99">
        <v>34</v>
      </c>
      <c r="D62" s="100">
        <v>0.4</v>
      </c>
      <c r="E62" s="101">
        <v>51</v>
      </c>
      <c r="F62" s="100">
        <v>0.6</v>
      </c>
      <c r="G62" s="101">
        <v>85</v>
      </c>
      <c r="H62" s="100">
        <v>1</v>
      </c>
      <c r="I62" s="101">
        <v>42</v>
      </c>
      <c r="J62" s="100">
        <v>0.49411764705882355</v>
      </c>
      <c r="K62" s="101">
        <v>43</v>
      </c>
      <c r="L62" s="100">
        <v>0.5058823529411764</v>
      </c>
      <c r="M62" s="101">
        <v>85</v>
      </c>
      <c r="N62" s="100">
        <v>1</v>
      </c>
      <c r="O62" s="101">
        <v>11</v>
      </c>
      <c r="P62" s="100">
        <v>0.12941176470588237</v>
      </c>
      <c r="Q62" s="101">
        <v>74</v>
      </c>
      <c r="R62" s="100">
        <v>0.8705882352941177</v>
      </c>
      <c r="S62" s="101">
        <v>85</v>
      </c>
      <c r="T62" s="102">
        <v>1</v>
      </c>
    </row>
    <row r="63" spans="1:20" ht="15.75" customHeight="1">
      <c r="A63" s="497"/>
      <c r="B63" s="98" t="s">
        <v>11</v>
      </c>
      <c r="C63" s="99">
        <v>36</v>
      </c>
      <c r="D63" s="100">
        <v>0.878048780487805</v>
      </c>
      <c r="E63" s="101">
        <v>5</v>
      </c>
      <c r="F63" s="100">
        <v>0.12195121951219512</v>
      </c>
      <c r="G63" s="101">
        <v>41</v>
      </c>
      <c r="H63" s="100">
        <v>1</v>
      </c>
      <c r="I63" s="101">
        <v>24</v>
      </c>
      <c r="J63" s="100">
        <v>0.5853658536585367</v>
      </c>
      <c r="K63" s="101">
        <v>17</v>
      </c>
      <c r="L63" s="100">
        <v>0.4146341463414634</v>
      </c>
      <c r="M63" s="101">
        <v>41</v>
      </c>
      <c r="N63" s="100">
        <v>1</v>
      </c>
      <c r="O63" s="101">
        <v>16</v>
      </c>
      <c r="P63" s="100">
        <v>0.3902439024390244</v>
      </c>
      <c r="Q63" s="101">
        <v>25</v>
      </c>
      <c r="R63" s="100">
        <v>0.6097560975609756</v>
      </c>
      <c r="S63" s="101">
        <v>41</v>
      </c>
      <c r="T63" s="102">
        <v>1</v>
      </c>
    </row>
    <row r="64" spans="1:20" ht="15.75" customHeight="1">
      <c r="A64" s="497"/>
      <c r="B64" s="98" t="s">
        <v>12</v>
      </c>
      <c r="C64" s="99">
        <v>3</v>
      </c>
      <c r="D64" s="100">
        <v>1</v>
      </c>
      <c r="E64" s="101">
        <v>0</v>
      </c>
      <c r="F64" s="100">
        <v>0</v>
      </c>
      <c r="G64" s="101">
        <v>3</v>
      </c>
      <c r="H64" s="100">
        <v>1</v>
      </c>
      <c r="I64" s="101">
        <v>2</v>
      </c>
      <c r="J64" s="100">
        <v>0.6666666666666667</v>
      </c>
      <c r="K64" s="101">
        <v>1</v>
      </c>
      <c r="L64" s="100">
        <v>0.33333333333333337</v>
      </c>
      <c r="M64" s="101">
        <v>3</v>
      </c>
      <c r="N64" s="100">
        <v>1</v>
      </c>
      <c r="O64" s="101">
        <v>2</v>
      </c>
      <c r="P64" s="100">
        <v>0.6666666666666667</v>
      </c>
      <c r="Q64" s="101">
        <v>1</v>
      </c>
      <c r="R64" s="100">
        <v>0.33333333333333337</v>
      </c>
      <c r="S64" s="101">
        <v>3</v>
      </c>
      <c r="T64" s="102">
        <v>1</v>
      </c>
    </row>
    <row r="65" spans="1:20" ht="15.75" customHeight="1">
      <c r="A65" s="497"/>
      <c r="B65" s="98" t="s">
        <v>13</v>
      </c>
      <c r="C65" s="99">
        <v>0</v>
      </c>
      <c r="D65" s="100">
        <v>0</v>
      </c>
      <c r="E65" s="101">
        <v>0</v>
      </c>
      <c r="F65" s="100">
        <v>0</v>
      </c>
      <c r="G65" s="101">
        <v>0</v>
      </c>
      <c r="H65" s="100">
        <v>0</v>
      </c>
      <c r="I65" s="101">
        <v>0</v>
      </c>
      <c r="J65" s="100">
        <v>0</v>
      </c>
      <c r="K65" s="101">
        <v>0</v>
      </c>
      <c r="L65" s="100">
        <v>0</v>
      </c>
      <c r="M65" s="101">
        <v>0</v>
      </c>
      <c r="N65" s="100">
        <v>0</v>
      </c>
      <c r="O65" s="101">
        <v>0</v>
      </c>
      <c r="P65" s="100">
        <v>0</v>
      </c>
      <c r="Q65" s="101">
        <v>0</v>
      </c>
      <c r="R65" s="100">
        <v>0</v>
      </c>
      <c r="S65" s="101">
        <v>0</v>
      </c>
      <c r="T65" s="102">
        <v>0</v>
      </c>
    </row>
    <row r="66" spans="1:20" ht="15.75" customHeight="1" thickBot="1">
      <c r="A66" s="498"/>
      <c r="B66" s="103" t="s">
        <v>5</v>
      </c>
      <c r="C66" s="104">
        <v>146</v>
      </c>
      <c r="D66" s="105">
        <v>0.660633484162896</v>
      </c>
      <c r="E66" s="106">
        <v>75</v>
      </c>
      <c r="F66" s="105">
        <v>0.3393665158371041</v>
      </c>
      <c r="G66" s="106">
        <v>221</v>
      </c>
      <c r="H66" s="105">
        <v>1</v>
      </c>
      <c r="I66" s="106">
        <v>129</v>
      </c>
      <c r="J66" s="105">
        <v>0.583710407239819</v>
      </c>
      <c r="K66" s="106">
        <v>92</v>
      </c>
      <c r="L66" s="105">
        <v>0.416289592760181</v>
      </c>
      <c r="M66" s="106">
        <v>221</v>
      </c>
      <c r="N66" s="105">
        <v>1</v>
      </c>
      <c r="O66" s="106">
        <v>58</v>
      </c>
      <c r="P66" s="105">
        <v>0.26244343891402716</v>
      </c>
      <c r="Q66" s="106">
        <v>163</v>
      </c>
      <c r="R66" s="105">
        <v>0.7375565610859728</v>
      </c>
      <c r="S66" s="106">
        <v>221</v>
      </c>
      <c r="T66" s="107">
        <v>1</v>
      </c>
    </row>
    <row r="67" ht="13.5">
      <c r="A67" s="87" t="s">
        <v>194</v>
      </c>
    </row>
    <row r="68" ht="13.5">
      <c r="A68" s="87" t="s">
        <v>195</v>
      </c>
    </row>
    <row r="70" spans="1:8" ht="18" customHeight="1" thickBot="1">
      <c r="A70" s="505" t="s">
        <v>0</v>
      </c>
      <c r="B70" s="506"/>
      <c r="C70" s="506"/>
      <c r="D70" s="506"/>
      <c r="E70" s="506"/>
      <c r="F70" s="506"/>
      <c r="G70" s="506"/>
      <c r="H70" s="506"/>
    </row>
    <row r="71" spans="1:8" ht="15.75" customHeight="1" thickBot="1">
      <c r="A71" s="499" t="s">
        <v>1</v>
      </c>
      <c r="B71" s="500"/>
      <c r="C71" s="517" t="s">
        <v>23</v>
      </c>
      <c r="D71" s="492"/>
      <c r="E71" s="492"/>
      <c r="F71" s="492"/>
      <c r="G71" s="492"/>
      <c r="H71" s="495"/>
    </row>
    <row r="72" spans="1:8" ht="15.75" customHeight="1">
      <c r="A72" s="497"/>
      <c r="B72" s="501"/>
      <c r="C72" s="504" t="s">
        <v>3</v>
      </c>
      <c r="D72" s="488"/>
      <c r="E72" s="487" t="s">
        <v>4</v>
      </c>
      <c r="F72" s="488"/>
      <c r="G72" s="509" t="s">
        <v>5</v>
      </c>
      <c r="H72" s="510"/>
    </row>
    <row r="73" spans="1:8" ht="15.75" customHeight="1" thickBot="1">
      <c r="A73" s="498"/>
      <c r="B73" s="502"/>
      <c r="C73" s="90" t="s">
        <v>6</v>
      </c>
      <c r="D73" s="91" t="s">
        <v>7</v>
      </c>
      <c r="E73" s="91" t="s">
        <v>6</v>
      </c>
      <c r="F73" s="91" t="s">
        <v>7</v>
      </c>
      <c r="G73" s="91" t="s">
        <v>6</v>
      </c>
      <c r="H73" s="92" t="s">
        <v>7</v>
      </c>
    </row>
    <row r="74" spans="1:8" ht="15.75" customHeight="1" thickBot="1">
      <c r="A74" s="496" t="s">
        <v>8</v>
      </c>
      <c r="B74" s="93" t="s">
        <v>9</v>
      </c>
      <c r="C74" s="94">
        <v>64</v>
      </c>
      <c r="D74" s="95">
        <v>0.6956521739130435</v>
      </c>
      <c r="E74" s="96">
        <v>28</v>
      </c>
      <c r="F74" s="95">
        <v>0.30434782608695654</v>
      </c>
      <c r="G74" s="96">
        <v>92</v>
      </c>
      <c r="H74" s="97">
        <v>1</v>
      </c>
    </row>
    <row r="75" spans="1:8" ht="15.75" customHeight="1">
      <c r="A75" s="497"/>
      <c r="B75" s="98" t="s">
        <v>10</v>
      </c>
      <c r="C75" s="99">
        <v>51</v>
      </c>
      <c r="D75" s="100">
        <v>0.6</v>
      </c>
      <c r="E75" s="101">
        <v>34</v>
      </c>
      <c r="F75" s="100">
        <v>0.4</v>
      </c>
      <c r="G75" s="101">
        <v>85</v>
      </c>
      <c r="H75" s="102">
        <v>1</v>
      </c>
    </row>
    <row r="76" spans="1:8" ht="15.75" customHeight="1">
      <c r="A76" s="497"/>
      <c r="B76" s="98" t="s">
        <v>11</v>
      </c>
      <c r="C76" s="99">
        <v>23</v>
      </c>
      <c r="D76" s="100">
        <v>0.5609756097560975</v>
      </c>
      <c r="E76" s="101">
        <v>18</v>
      </c>
      <c r="F76" s="100">
        <v>0.4390243902439025</v>
      </c>
      <c r="G76" s="101">
        <v>41</v>
      </c>
      <c r="H76" s="102">
        <v>1</v>
      </c>
    </row>
    <row r="77" spans="1:8" ht="15.75" customHeight="1">
      <c r="A77" s="497"/>
      <c r="B77" s="98" t="s">
        <v>12</v>
      </c>
      <c r="C77" s="99">
        <v>2</v>
      </c>
      <c r="D77" s="100">
        <v>0.6666666666666667</v>
      </c>
      <c r="E77" s="101">
        <v>1</v>
      </c>
      <c r="F77" s="100">
        <v>0.33333333333333337</v>
      </c>
      <c r="G77" s="101">
        <v>3</v>
      </c>
      <c r="H77" s="102">
        <v>1</v>
      </c>
    </row>
    <row r="78" spans="1:8" ht="15.75" customHeight="1">
      <c r="A78" s="497"/>
      <c r="B78" s="98" t="s">
        <v>13</v>
      </c>
      <c r="C78" s="99">
        <v>0</v>
      </c>
      <c r="D78" s="100">
        <v>0</v>
      </c>
      <c r="E78" s="101">
        <v>0</v>
      </c>
      <c r="F78" s="100">
        <v>0</v>
      </c>
      <c r="G78" s="101">
        <v>0</v>
      </c>
      <c r="H78" s="102">
        <v>0</v>
      </c>
    </row>
    <row r="79" spans="1:8" ht="15.75" customHeight="1" thickBot="1">
      <c r="A79" s="498"/>
      <c r="B79" s="103" t="s">
        <v>5</v>
      </c>
      <c r="C79" s="104">
        <v>140</v>
      </c>
      <c r="D79" s="105">
        <v>0.6334841628959276</v>
      </c>
      <c r="E79" s="106">
        <v>81</v>
      </c>
      <c r="F79" s="105">
        <v>0.3665158371040724</v>
      </c>
      <c r="G79" s="106">
        <v>221</v>
      </c>
      <c r="H79" s="107">
        <v>1</v>
      </c>
    </row>
    <row r="80" ht="13.5">
      <c r="A80" s="87" t="s">
        <v>194</v>
      </c>
    </row>
    <row r="81" ht="13.5">
      <c r="A81" s="87" t="s">
        <v>195</v>
      </c>
    </row>
    <row r="83" spans="1:8" ht="18" customHeight="1" thickBot="1">
      <c r="A83" s="505" t="s">
        <v>0</v>
      </c>
      <c r="B83" s="506"/>
      <c r="C83" s="506"/>
      <c r="D83" s="506"/>
      <c r="E83" s="506"/>
      <c r="F83" s="506"/>
      <c r="G83" s="506"/>
      <c r="H83" s="506"/>
    </row>
    <row r="84" spans="1:8" ht="27" customHeight="1" thickBot="1">
      <c r="A84" s="499" t="s">
        <v>1</v>
      </c>
      <c r="B84" s="500"/>
      <c r="C84" s="517" t="s">
        <v>24</v>
      </c>
      <c r="D84" s="492"/>
      <c r="E84" s="492"/>
      <c r="F84" s="492"/>
      <c r="G84" s="492"/>
      <c r="H84" s="495"/>
    </row>
    <row r="85" spans="1:8" ht="15.75" customHeight="1">
      <c r="A85" s="497"/>
      <c r="B85" s="501"/>
      <c r="C85" s="504" t="s">
        <v>3</v>
      </c>
      <c r="D85" s="488"/>
      <c r="E85" s="487" t="s">
        <v>4</v>
      </c>
      <c r="F85" s="488"/>
      <c r="G85" s="509" t="s">
        <v>5</v>
      </c>
      <c r="H85" s="510"/>
    </row>
    <row r="86" spans="1:8" ht="15.75" customHeight="1" thickBot="1">
      <c r="A86" s="498"/>
      <c r="B86" s="502"/>
      <c r="C86" s="90" t="s">
        <v>6</v>
      </c>
      <c r="D86" s="91" t="s">
        <v>7</v>
      </c>
      <c r="E86" s="91" t="s">
        <v>6</v>
      </c>
      <c r="F86" s="91" t="s">
        <v>7</v>
      </c>
      <c r="G86" s="91" t="s">
        <v>6</v>
      </c>
      <c r="H86" s="92" t="s">
        <v>7</v>
      </c>
    </row>
    <row r="87" spans="1:8" ht="15.75" customHeight="1" thickBot="1">
      <c r="A87" s="496" t="s">
        <v>8</v>
      </c>
      <c r="B87" s="93" t="s">
        <v>9</v>
      </c>
      <c r="C87" s="94">
        <v>29</v>
      </c>
      <c r="D87" s="95">
        <v>0.453125</v>
      </c>
      <c r="E87" s="96">
        <v>35</v>
      </c>
      <c r="F87" s="95">
        <v>0.546875</v>
      </c>
      <c r="G87" s="96">
        <v>64</v>
      </c>
      <c r="H87" s="97">
        <v>1</v>
      </c>
    </row>
    <row r="88" spans="1:8" ht="15.75" customHeight="1">
      <c r="A88" s="497"/>
      <c r="B88" s="98" t="s">
        <v>10</v>
      </c>
      <c r="C88" s="99">
        <v>6</v>
      </c>
      <c r="D88" s="100">
        <v>0.11764705882352942</v>
      </c>
      <c r="E88" s="101">
        <v>45</v>
      </c>
      <c r="F88" s="100">
        <v>0.8823529411764706</v>
      </c>
      <c r="G88" s="101">
        <v>51</v>
      </c>
      <c r="H88" s="102">
        <v>1</v>
      </c>
    </row>
    <row r="89" spans="1:8" ht="15.75" customHeight="1">
      <c r="A89" s="497"/>
      <c r="B89" s="98" t="s">
        <v>11</v>
      </c>
      <c r="C89" s="99">
        <v>10</v>
      </c>
      <c r="D89" s="100">
        <v>0.43478260869565216</v>
      </c>
      <c r="E89" s="101">
        <v>13</v>
      </c>
      <c r="F89" s="100">
        <v>0.5652173913043478</v>
      </c>
      <c r="G89" s="101">
        <v>23</v>
      </c>
      <c r="H89" s="102">
        <v>1</v>
      </c>
    </row>
    <row r="90" spans="1:8" ht="15.75" customHeight="1">
      <c r="A90" s="497"/>
      <c r="B90" s="98" t="s">
        <v>12</v>
      </c>
      <c r="C90" s="99">
        <v>0</v>
      </c>
      <c r="D90" s="100">
        <v>0</v>
      </c>
      <c r="E90" s="101">
        <v>2</v>
      </c>
      <c r="F90" s="100">
        <v>1</v>
      </c>
      <c r="G90" s="101">
        <v>2</v>
      </c>
      <c r="H90" s="102">
        <v>1</v>
      </c>
    </row>
    <row r="91" spans="1:8" ht="15.75" customHeight="1">
      <c r="A91" s="497"/>
      <c r="B91" s="98" t="s">
        <v>13</v>
      </c>
      <c r="C91" s="99">
        <v>0</v>
      </c>
      <c r="D91" s="100">
        <v>0</v>
      </c>
      <c r="E91" s="101">
        <v>0</v>
      </c>
      <c r="F91" s="100">
        <v>0</v>
      </c>
      <c r="G91" s="101">
        <v>0</v>
      </c>
      <c r="H91" s="102">
        <v>0</v>
      </c>
    </row>
    <row r="92" spans="1:8" ht="15.75" customHeight="1" thickBot="1">
      <c r="A92" s="498"/>
      <c r="B92" s="103" t="s">
        <v>5</v>
      </c>
      <c r="C92" s="104">
        <v>45</v>
      </c>
      <c r="D92" s="105">
        <v>0.32142857142857145</v>
      </c>
      <c r="E92" s="106">
        <v>95</v>
      </c>
      <c r="F92" s="105">
        <v>0.6785714285714286</v>
      </c>
      <c r="G92" s="106">
        <v>140</v>
      </c>
      <c r="H92" s="107">
        <v>1</v>
      </c>
    </row>
    <row r="93" ht="13.5">
      <c r="A93" s="87" t="s">
        <v>194</v>
      </c>
    </row>
    <row r="94" ht="13.5">
      <c r="A94" s="87" t="s">
        <v>195</v>
      </c>
    </row>
    <row r="96" spans="1:18" ht="18" customHeight="1" thickBot="1">
      <c r="A96" s="505" t="s">
        <v>0</v>
      </c>
      <c r="B96" s="506"/>
      <c r="C96" s="506"/>
      <c r="D96" s="506"/>
      <c r="E96" s="506"/>
      <c r="F96" s="506"/>
      <c r="G96" s="506"/>
      <c r="H96" s="506"/>
      <c r="I96" s="506"/>
      <c r="J96" s="506"/>
      <c r="K96" s="506"/>
      <c r="L96" s="506"/>
      <c r="M96" s="506"/>
      <c r="N96" s="506"/>
      <c r="O96" s="506"/>
      <c r="P96" s="506"/>
      <c r="Q96" s="506"/>
      <c r="R96" s="506"/>
    </row>
    <row r="97" spans="1:18" ht="49.5" customHeight="1" thickBot="1">
      <c r="A97" s="499" t="s">
        <v>1</v>
      </c>
      <c r="B97" s="500"/>
      <c r="C97" s="516" t="s">
        <v>25</v>
      </c>
      <c r="D97" s="492"/>
      <c r="E97" s="492"/>
      <c r="F97" s="493"/>
      <c r="G97" s="512" t="s">
        <v>26</v>
      </c>
      <c r="H97" s="492"/>
      <c r="I97" s="492"/>
      <c r="J97" s="493"/>
      <c r="K97" s="512" t="s">
        <v>27</v>
      </c>
      <c r="L97" s="492"/>
      <c r="M97" s="492"/>
      <c r="N97" s="493"/>
      <c r="O97" s="511" t="s">
        <v>28</v>
      </c>
      <c r="P97" s="492"/>
      <c r="Q97" s="492"/>
      <c r="R97" s="495"/>
    </row>
    <row r="98" spans="1:18" ht="15.75" customHeight="1">
      <c r="A98" s="497"/>
      <c r="B98" s="501"/>
      <c r="C98" s="504" t="s">
        <v>3</v>
      </c>
      <c r="D98" s="488"/>
      <c r="E98" s="487" t="s">
        <v>4</v>
      </c>
      <c r="F98" s="488"/>
      <c r="G98" s="487" t="s">
        <v>3</v>
      </c>
      <c r="H98" s="488"/>
      <c r="I98" s="487" t="s">
        <v>4</v>
      </c>
      <c r="J98" s="488"/>
      <c r="K98" s="487" t="s">
        <v>3</v>
      </c>
      <c r="L98" s="488"/>
      <c r="M98" s="487" t="s">
        <v>4</v>
      </c>
      <c r="N98" s="488"/>
      <c r="O98" s="487" t="s">
        <v>3</v>
      </c>
      <c r="P98" s="488"/>
      <c r="Q98" s="509" t="s">
        <v>4</v>
      </c>
      <c r="R98" s="510"/>
    </row>
    <row r="99" spans="1:18" ht="15.75" customHeight="1" thickBot="1">
      <c r="A99" s="498"/>
      <c r="B99" s="502"/>
      <c r="C99" s="90" t="s">
        <v>6</v>
      </c>
      <c r="D99" s="91" t="s">
        <v>7</v>
      </c>
      <c r="E99" s="91" t="s">
        <v>6</v>
      </c>
      <c r="F99" s="91" t="s">
        <v>7</v>
      </c>
      <c r="G99" s="91" t="s">
        <v>6</v>
      </c>
      <c r="H99" s="91" t="s">
        <v>7</v>
      </c>
      <c r="I99" s="91" t="s">
        <v>6</v>
      </c>
      <c r="J99" s="91" t="s">
        <v>7</v>
      </c>
      <c r="K99" s="91" t="s">
        <v>6</v>
      </c>
      <c r="L99" s="91" t="s">
        <v>7</v>
      </c>
      <c r="M99" s="91" t="s">
        <v>6</v>
      </c>
      <c r="N99" s="91" t="s">
        <v>7</v>
      </c>
      <c r="O99" s="91" t="s">
        <v>6</v>
      </c>
      <c r="P99" s="91" t="s">
        <v>7</v>
      </c>
      <c r="Q99" s="91" t="s">
        <v>6</v>
      </c>
      <c r="R99" s="92" t="s">
        <v>7</v>
      </c>
    </row>
    <row r="100" spans="1:18" ht="15.75" customHeight="1" thickBot="1">
      <c r="A100" s="496" t="s">
        <v>8</v>
      </c>
      <c r="B100" s="93" t="s">
        <v>9</v>
      </c>
      <c r="C100" s="94">
        <v>40</v>
      </c>
      <c r="D100" s="95">
        <v>0.43478260869565216</v>
      </c>
      <c r="E100" s="96">
        <v>52</v>
      </c>
      <c r="F100" s="95">
        <v>0.5652173913043478</v>
      </c>
      <c r="G100" s="96">
        <v>56</v>
      </c>
      <c r="H100" s="95">
        <v>0.6086956521739131</v>
      </c>
      <c r="I100" s="96">
        <v>36</v>
      </c>
      <c r="J100" s="95">
        <v>0.391304347826087</v>
      </c>
      <c r="K100" s="96">
        <v>43</v>
      </c>
      <c r="L100" s="95">
        <v>0.4673913043478261</v>
      </c>
      <c r="M100" s="96">
        <v>49</v>
      </c>
      <c r="N100" s="95">
        <v>0.532608695652174</v>
      </c>
      <c r="O100" s="96">
        <v>54</v>
      </c>
      <c r="P100" s="95">
        <v>0.5869565217391305</v>
      </c>
      <c r="Q100" s="96">
        <v>38</v>
      </c>
      <c r="R100" s="97">
        <v>0.4130434782608695</v>
      </c>
    </row>
    <row r="101" spans="1:18" ht="15.75" customHeight="1">
      <c r="A101" s="497"/>
      <c r="B101" s="98" t="s">
        <v>10</v>
      </c>
      <c r="C101" s="99">
        <v>28</v>
      </c>
      <c r="D101" s="100">
        <v>0.3294117647058823</v>
      </c>
      <c r="E101" s="101">
        <v>57</v>
      </c>
      <c r="F101" s="100">
        <v>0.6705882352941177</v>
      </c>
      <c r="G101" s="101">
        <v>50</v>
      </c>
      <c r="H101" s="100">
        <v>0.5882352941176471</v>
      </c>
      <c r="I101" s="101">
        <v>35</v>
      </c>
      <c r="J101" s="100">
        <v>0.411764705882353</v>
      </c>
      <c r="K101" s="101">
        <v>23</v>
      </c>
      <c r="L101" s="100">
        <v>0.27058823529411763</v>
      </c>
      <c r="M101" s="101">
        <v>62</v>
      </c>
      <c r="N101" s="100">
        <v>0.7294117647058823</v>
      </c>
      <c r="O101" s="101">
        <v>40</v>
      </c>
      <c r="P101" s="100">
        <v>0.4705882352941177</v>
      </c>
      <c r="Q101" s="101">
        <v>45</v>
      </c>
      <c r="R101" s="102">
        <v>0.5294117647058824</v>
      </c>
    </row>
    <row r="102" spans="1:18" ht="15.75" customHeight="1">
      <c r="A102" s="497"/>
      <c r="B102" s="98" t="s">
        <v>11</v>
      </c>
      <c r="C102" s="99">
        <v>12</v>
      </c>
      <c r="D102" s="100">
        <v>0.29268292682926833</v>
      </c>
      <c r="E102" s="101">
        <v>29</v>
      </c>
      <c r="F102" s="100">
        <v>0.7073170731707318</v>
      </c>
      <c r="G102" s="101">
        <v>27</v>
      </c>
      <c r="H102" s="100">
        <v>0.6585365853658537</v>
      </c>
      <c r="I102" s="101">
        <v>14</v>
      </c>
      <c r="J102" s="100">
        <v>0.34146341463414637</v>
      </c>
      <c r="K102" s="101">
        <v>17</v>
      </c>
      <c r="L102" s="100">
        <v>0.4146341463414634</v>
      </c>
      <c r="M102" s="101">
        <v>24</v>
      </c>
      <c r="N102" s="100">
        <v>0.5853658536585367</v>
      </c>
      <c r="O102" s="101">
        <v>22</v>
      </c>
      <c r="P102" s="100">
        <v>0.5365853658536586</v>
      </c>
      <c r="Q102" s="101">
        <v>19</v>
      </c>
      <c r="R102" s="102">
        <v>0.4634146341463415</v>
      </c>
    </row>
    <row r="103" spans="1:18" ht="15.75" customHeight="1">
      <c r="A103" s="497"/>
      <c r="B103" s="98" t="s">
        <v>12</v>
      </c>
      <c r="C103" s="99">
        <v>0</v>
      </c>
      <c r="D103" s="100">
        <v>0</v>
      </c>
      <c r="E103" s="101">
        <v>3</v>
      </c>
      <c r="F103" s="100">
        <v>1</v>
      </c>
      <c r="G103" s="101">
        <v>2</v>
      </c>
      <c r="H103" s="100">
        <v>0.6666666666666667</v>
      </c>
      <c r="I103" s="101">
        <v>1</v>
      </c>
      <c r="J103" s="100">
        <v>0.33333333333333337</v>
      </c>
      <c r="K103" s="101">
        <v>0</v>
      </c>
      <c r="L103" s="100">
        <v>0</v>
      </c>
      <c r="M103" s="101">
        <v>3</v>
      </c>
      <c r="N103" s="100">
        <v>1</v>
      </c>
      <c r="O103" s="101">
        <v>1</v>
      </c>
      <c r="P103" s="100">
        <v>0.33333333333333337</v>
      </c>
      <c r="Q103" s="101">
        <v>2</v>
      </c>
      <c r="R103" s="102">
        <v>0.6666666666666667</v>
      </c>
    </row>
    <row r="104" spans="1:18" ht="15.75" customHeight="1">
      <c r="A104" s="497"/>
      <c r="B104" s="98" t="s">
        <v>13</v>
      </c>
      <c r="C104" s="99">
        <v>0</v>
      </c>
      <c r="D104" s="100">
        <v>0</v>
      </c>
      <c r="E104" s="101">
        <v>0</v>
      </c>
      <c r="F104" s="100">
        <v>0</v>
      </c>
      <c r="G104" s="101">
        <v>0</v>
      </c>
      <c r="H104" s="100">
        <v>0</v>
      </c>
      <c r="I104" s="101">
        <v>0</v>
      </c>
      <c r="J104" s="100">
        <v>0</v>
      </c>
      <c r="K104" s="101">
        <v>0</v>
      </c>
      <c r="L104" s="100">
        <v>0</v>
      </c>
      <c r="M104" s="101">
        <v>0</v>
      </c>
      <c r="N104" s="100">
        <v>0</v>
      </c>
      <c r="O104" s="101">
        <v>0</v>
      </c>
      <c r="P104" s="100">
        <v>0</v>
      </c>
      <c r="Q104" s="101">
        <v>0</v>
      </c>
      <c r="R104" s="102">
        <v>0</v>
      </c>
    </row>
    <row r="105" spans="1:18" ht="15.75" customHeight="1" thickBot="1">
      <c r="A105" s="498"/>
      <c r="B105" s="103" t="s">
        <v>5</v>
      </c>
      <c r="C105" s="104">
        <v>80</v>
      </c>
      <c r="D105" s="105">
        <v>0.36199095022624433</v>
      </c>
      <c r="E105" s="106">
        <v>141</v>
      </c>
      <c r="F105" s="105">
        <v>0.6380090497737556</v>
      </c>
      <c r="G105" s="106">
        <v>135</v>
      </c>
      <c r="H105" s="105">
        <v>0.6108597285067874</v>
      </c>
      <c r="I105" s="106">
        <v>86</v>
      </c>
      <c r="J105" s="105">
        <v>0.3891402714932126</v>
      </c>
      <c r="K105" s="106">
        <v>83</v>
      </c>
      <c r="L105" s="105">
        <v>0.3755656108597285</v>
      </c>
      <c r="M105" s="106">
        <v>138</v>
      </c>
      <c r="N105" s="105">
        <v>0.6244343891402715</v>
      </c>
      <c r="O105" s="106">
        <v>117</v>
      </c>
      <c r="P105" s="105">
        <v>0.5294117647058824</v>
      </c>
      <c r="Q105" s="106">
        <v>104</v>
      </c>
      <c r="R105" s="107">
        <v>0.4705882352941177</v>
      </c>
    </row>
    <row r="106" ht="13.5">
      <c r="A106" s="87" t="s">
        <v>194</v>
      </c>
    </row>
    <row r="107" ht="13.5">
      <c r="A107" s="87" t="s">
        <v>195</v>
      </c>
    </row>
    <row r="108" spans="1:18" ht="15.75" customHeight="1">
      <c r="A108" s="89"/>
      <c r="B108" s="113"/>
      <c r="C108" s="114"/>
      <c r="D108" s="115"/>
      <c r="E108" s="114"/>
      <c r="F108" s="115"/>
      <c r="G108" s="114"/>
      <c r="H108" s="115"/>
      <c r="I108" s="114"/>
      <c r="J108" s="115"/>
      <c r="K108" s="114"/>
      <c r="L108" s="115"/>
      <c r="M108" s="114"/>
      <c r="N108" s="115"/>
      <c r="O108" s="114"/>
      <c r="P108" s="115"/>
      <c r="Q108" s="114"/>
      <c r="R108" s="115"/>
    </row>
    <row r="109" ht="13.5">
      <c r="A109" s="87" t="s">
        <v>199</v>
      </c>
    </row>
    <row r="110" spans="1:10" ht="18" customHeight="1" thickBot="1">
      <c r="A110" s="505" t="s">
        <v>0</v>
      </c>
      <c r="B110" s="506"/>
      <c r="C110" s="506"/>
      <c r="D110" s="506"/>
      <c r="E110" s="506"/>
      <c r="F110" s="506"/>
      <c r="G110" s="506"/>
      <c r="H110" s="506"/>
      <c r="I110" s="506"/>
      <c r="J110" s="506"/>
    </row>
    <row r="111" spans="1:10" ht="27" customHeight="1" thickBot="1">
      <c r="A111" s="499" t="s">
        <v>1</v>
      </c>
      <c r="B111" s="500"/>
      <c r="C111" s="516" t="s">
        <v>29</v>
      </c>
      <c r="D111" s="492"/>
      <c r="E111" s="492"/>
      <c r="F111" s="493"/>
      <c r="G111" s="511" t="s">
        <v>30</v>
      </c>
      <c r="H111" s="492"/>
      <c r="I111" s="492"/>
      <c r="J111" s="495"/>
    </row>
    <row r="112" spans="1:10" ht="15.75" customHeight="1">
      <c r="A112" s="497"/>
      <c r="B112" s="501"/>
      <c r="C112" s="504" t="s">
        <v>3</v>
      </c>
      <c r="D112" s="488"/>
      <c r="E112" s="487" t="s">
        <v>4</v>
      </c>
      <c r="F112" s="488"/>
      <c r="G112" s="487" t="s">
        <v>3</v>
      </c>
      <c r="H112" s="488"/>
      <c r="I112" s="509" t="s">
        <v>4</v>
      </c>
      <c r="J112" s="510"/>
    </row>
    <row r="113" spans="1:10" ht="15.75" customHeight="1" thickBot="1">
      <c r="A113" s="498"/>
      <c r="B113" s="502"/>
      <c r="C113" s="90" t="s">
        <v>6</v>
      </c>
      <c r="D113" s="91" t="s">
        <v>7</v>
      </c>
      <c r="E113" s="91" t="s">
        <v>6</v>
      </c>
      <c r="F113" s="91" t="s">
        <v>7</v>
      </c>
      <c r="G113" s="91" t="s">
        <v>6</v>
      </c>
      <c r="H113" s="91" t="s">
        <v>7</v>
      </c>
      <c r="I113" s="91" t="s">
        <v>6</v>
      </c>
      <c r="J113" s="92" t="s">
        <v>7</v>
      </c>
    </row>
    <row r="114" spans="1:10" ht="15.75" customHeight="1" thickBot="1">
      <c r="A114" s="496" t="s">
        <v>8</v>
      </c>
      <c r="B114" s="93" t="s">
        <v>9</v>
      </c>
      <c r="C114" s="94">
        <v>58</v>
      </c>
      <c r="D114" s="95">
        <v>0.6304347826086957</v>
      </c>
      <c r="E114" s="96">
        <v>34</v>
      </c>
      <c r="F114" s="95">
        <v>0.3695652173913044</v>
      </c>
      <c r="G114" s="96">
        <v>90</v>
      </c>
      <c r="H114" s="95">
        <v>0.9782608695652173</v>
      </c>
      <c r="I114" s="96">
        <v>2</v>
      </c>
      <c r="J114" s="97">
        <v>0.021739130434782608</v>
      </c>
    </row>
    <row r="115" spans="1:10" ht="15.75" customHeight="1">
      <c r="A115" s="497"/>
      <c r="B115" s="98" t="s">
        <v>10</v>
      </c>
      <c r="C115" s="99">
        <v>55</v>
      </c>
      <c r="D115" s="100">
        <v>0.6470588235294117</v>
      </c>
      <c r="E115" s="101">
        <v>30</v>
      </c>
      <c r="F115" s="100">
        <v>0.35294117647058826</v>
      </c>
      <c r="G115" s="101">
        <v>83</v>
      </c>
      <c r="H115" s="100">
        <v>0.9764705882352941</v>
      </c>
      <c r="I115" s="101">
        <v>2</v>
      </c>
      <c r="J115" s="102">
        <v>0.023529411764705882</v>
      </c>
    </row>
    <row r="116" spans="1:10" ht="15.75" customHeight="1">
      <c r="A116" s="497"/>
      <c r="B116" s="98" t="s">
        <v>11</v>
      </c>
      <c r="C116" s="99">
        <v>30</v>
      </c>
      <c r="D116" s="100">
        <v>0.7317073170731707</v>
      </c>
      <c r="E116" s="101">
        <v>11</v>
      </c>
      <c r="F116" s="100">
        <v>0.2682926829268293</v>
      </c>
      <c r="G116" s="101">
        <v>40</v>
      </c>
      <c r="H116" s="100">
        <v>0.975609756097561</v>
      </c>
      <c r="I116" s="101">
        <v>1</v>
      </c>
      <c r="J116" s="102">
        <v>0.024390243902439025</v>
      </c>
    </row>
    <row r="117" spans="1:10" ht="15.75" customHeight="1">
      <c r="A117" s="497"/>
      <c r="B117" s="98" t="s">
        <v>12</v>
      </c>
      <c r="C117" s="99">
        <v>3</v>
      </c>
      <c r="D117" s="100">
        <v>1</v>
      </c>
      <c r="E117" s="101">
        <v>0</v>
      </c>
      <c r="F117" s="100">
        <v>0</v>
      </c>
      <c r="G117" s="101">
        <v>3</v>
      </c>
      <c r="H117" s="100">
        <v>1</v>
      </c>
      <c r="I117" s="101">
        <v>0</v>
      </c>
      <c r="J117" s="102">
        <v>0</v>
      </c>
    </row>
    <row r="118" spans="1:10" ht="15.75" customHeight="1">
      <c r="A118" s="497"/>
      <c r="B118" s="98" t="s">
        <v>13</v>
      </c>
      <c r="C118" s="99">
        <v>0</v>
      </c>
      <c r="D118" s="100">
        <v>0</v>
      </c>
      <c r="E118" s="101">
        <v>0</v>
      </c>
      <c r="F118" s="100">
        <v>0</v>
      </c>
      <c r="G118" s="101">
        <v>0</v>
      </c>
      <c r="H118" s="100">
        <v>0</v>
      </c>
      <c r="I118" s="101">
        <v>0</v>
      </c>
      <c r="J118" s="102">
        <v>0</v>
      </c>
    </row>
    <row r="119" spans="1:10" ht="15.75" customHeight="1" thickBot="1">
      <c r="A119" s="498"/>
      <c r="B119" s="103" t="s">
        <v>5</v>
      </c>
      <c r="C119" s="104">
        <v>146</v>
      </c>
      <c r="D119" s="105">
        <v>0.660633484162896</v>
      </c>
      <c r="E119" s="106">
        <v>75</v>
      </c>
      <c r="F119" s="105">
        <v>0.3393665158371041</v>
      </c>
      <c r="G119" s="106">
        <v>216</v>
      </c>
      <c r="H119" s="105">
        <v>0.9773755656108597</v>
      </c>
      <c r="I119" s="106">
        <v>5</v>
      </c>
      <c r="J119" s="107">
        <v>0.02262443438914027</v>
      </c>
    </row>
    <row r="120" ht="13.5">
      <c r="A120" s="87" t="s">
        <v>194</v>
      </c>
    </row>
    <row r="121" ht="13.5">
      <c r="A121" s="87" t="s">
        <v>195</v>
      </c>
    </row>
    <row r="123" spans="1:4" ht="18" customHeight="1" thickBot="1">
      <c r="A123" s="505" t="s">
        <v>0</v>
      </c>
      <c r="B123" s="506"/>
      <c r="C123" s="506"/>
      <c r="D123" s="506"/>
    </row>
    <row r="124" spans="1:4" ht="70.5" customHeight="1" thickBot="1">
      <c r="A124" s="499" t="s">
        <v>1</v>
      </c>
      <c r="B124" s="500"/>
      <c r="C124" s="108" t="s">
        <v>32</v>
      </c>
      <c r="D124" s="109" t="s">
        <v>31</v>
      </c>
    </row>
    <row r="125" spans="1:4" ht="15.75" customHeight="1" thickBot="1">
      <c r="A125" s="498"/>
      <c r="B125" s="502"/>
      <c r="C125" s="90" t="s">
        <v>16</v>
      </c>
      <c r="D125" s="92" t="s">
        <v>16</v>
      </c>
    </row>
    <row r="126" spans="1:4" ht="15.75" customHeight="1" thickBot="1">
      <c r="A126" s="496" t="s">
        <v>8</v>
      </c>
      <c r="B126" s="93" t="s">
        <v>9</v>
      </c>
      <c r="C126" s="94">
        <v>445</v>
      </c>
      <c r="D126" s="116">
        <v>3440.3799999999997</v>
      </c>
    </row>
    <row r="127" spans="1:4" ht="15.75" customHeight="1">
      <c r="A127" s="497"/>
      <c r="B127" s="98" t="s">
        <v>10</v>
      </c>
      <c r="C127" s="99">
        <v>414.9999999999997</v>
      </c>
      <c r="D127" s="117">
        <v>3054.8</v>
      </c>
    </row>
    <row r="128" spans="1:4" ht="15.75" customHeight="1">
      <c r="A128" s="497"/>
      <c r="B128" s="98" t="s">
        <v>11</v>
      </c>
      <c r="C128" s="99">
        <v>78.00000000000001</v>
      </c>
      <c r="D128" s="117">
        <v>450.4399999999999</v>
      </c>
    </row>
    <row r="129" spans="1:4" ht="15.75" customHeight="1">
      <c r="A129" s="497"/>
      <c r="B129" s="98" t="s">
        <v>12</v>
      </c>
      <c r="C129" s="99">
        <v>8</v>
      </c>
      <c r="D129" s="117">
        <v>56</v>
      </c>
    </row>
    <row r="130" spans="1:4" ht="15.75" customHeight="1">
      <c r="A130" s="497"/>
      <c r="B130" s="98" t="s">
        <v>13</v>
      </c>
      <c r="C130" s="110" t="s">
        <v>18</v>
      </c>
      <c r="D130" s="118" t="s">
        <v>18</v>
      </c>
    </row>
    <row r="131" spans="1:4" ht="15.75" customHeight="1" thickBot="1">
      <c r="A131" s="498"/>
      <c r="B131" s="103" t="s">
        <v>5</v>
      </c>
      <c r="C131" s="104">
        <v>945.9999999999997</v>
      </c>
      <c r="D131" s="119">
        <v>7001.619999999992</v>
      </c>
    </row>
    <row r="132" ht="13.5">
      <c r="A132" s="87" t="s">
        <v>194</v>
      </c>
    </row>
    <row r="133" ht="13.5">
      <c r="A133" s="87" t="s">
        <v>195</v>
      </c>
    </row>
    <row r="135" spans="1:26" ht="18" customHeight="1" thickBot="1">
      <c r="A135" s="505" t="s">
        <v>0</v>
      </c>
      <c r="B135" s="506"/>
      <c r="C135" s="506"/>
      <c r="D135" s="506"/>
      <c r="E135" s="506"/>
      <c r="F135" s="506"/>
      <c r="G135" s="506"/>
      <c r="H135" s="506"/>
      <c r="I135" s="506"/>
      <c r="J135" s="506"/>
      <c r="K135" s="506"/>
      <c r="L135" s="506"/>
      <c r="M135" s="506"/>
      <c r="N135" s="506"/>
      <c r="O135" s="506"/>
      <c r="P135" s="506"/>
      <c r="Q135" s="506"/>
      <c r="R135" s="506"/>
      <c r="S135" s="506"/>
      <c r="T135" s="506"/>
      <c r="U135" s="506"/>
      <c r="V135" s="506"/>
      <c r="W135" s="506"/>
      <c r="X135" s="506"/>
      <c r="Y135" s="506"/>
      <c r="Z135" s="506"/>
    </row>
    <row r="136" spans="1:26" ht="27" customHeight="1" thickBot="1">
      <c r="A136" s="499" t="s">
        <v>1</v>
      </c>
      <c r="B136" s="500"/>
      <c r="C136" s="516" t="s">
        <v>34</v>
      </c>
      <c r="D136" s="492"/>
      <c r="E136" s="492"/>
      <c r="F136" s="493"/>
      <c r="G136" s="512" t="s">
        <v>33</v>
      </c>
      <c r="H136" s="492"/>
      <c r="I136" s="492"/>
      <c r="J136" s="493"/>
      <c r="K136" s="512" t="s">
        <v>35</v>
      </c>
      <c r="L136" s="492"/>
      <c r="M136" s="492"/>
      <c r="N136" s="493"/>
      <c r="O136" s="512" t="s">
        <v>36</v>
      </c>
      <c r="P136" s="492"/>
      <c r="Q136" s="492"/>
      <c r="R136" s="493"/>
      <c r="S136" s="512" t="s">
        <v>37</v>
      </c>
      <c r="T136" s="492"/>
      <c r="U136" s="492"/>
      <c r="V136" s="493"/>
      <c r="W136" s="511" t="s">
        <v>38</v>
      </c>
      <c r="X136" s="492"/>
      <c r="Y136" s="492"/>
      <c r="Z136" s="495"/>
    </row>
    <row r="137" spans="1:26" ht="15.75" customHeight="1" thickBot="1">
      <c r="A137" s="497"/>
      <c r="B137" s="501"/>
      <c r="C137" s="504" t="s">
        <v>3</v>
      </c>
      <c r="D137" s="488"/>
      <c r="E137" s="487" t="s">
        <v>4</v>
      </c>
      <c r="F137" s="488"/>
      <c r="G137" s="489" t="s">
        <v>39</v>
      </c>
      <c r="H137" s="489" t="s">
        <v>40</v>
      </c>
      <c r="I137" s="489" t="s">
        <v>41</v>
      </c>
      <c r="J137" s="489" t="s">
        <v>16</v>
      </c>
      <c r="K137" s="489" t="s">
        <v>39</v>
      </c>
      <c r="L137" s="489" t="s">
        <v>40</v>
      </c>
      <c r="M137" s="489" t="s">
        <v>41</v>
      </c>
      <c r="N137" s="489" t="s">
        <v>16</v>
      </c>
      <c r="O137" s="487" t="s">
        <v>3</v>
      </c>
      <c r="P137" s="488"/>
      <c r="Q137" s="487" t="s">
        <v>4</v>
      </c>
      <c r="R137" s="488"/>
      <c r="S137" s="487" t="s">
        <v>3</v>
      </c>
      <c r="T137" s="488"/>
      <c r="U137" s="487" t="s">
        <v>4</v>
      </c>
      <c r="V137" s="488"/>
      <c r="W137" s="489" t="s">
        <v>39</v>
      </c>
      <c r="X137" s="489" t="s">
        <v>40</v>
      </c>
      <c r="Y137" s="489" t="s">
        <v>41</v>
      </c>
      <c r="Z137" s="485" t="s">
        <v>16</v>
      </c>
    </row>
    <row r="138" spans="1:26" ht="15.75" customHeight="1" thickBot="1">
      <c r="A138" s="498"/>
      <c r="B138" s="502"/>
      <c r="C138" s="90" t="s">
        <v>6</v>
      </c>
      <c r="D138" s="91" t="s">
        <v>7</v>
      </c>
      <c r="E138" s="91" t="s">
        <v>6</v>
      </c>
      <c r="F138" s="91" t="s">
        <v>7</v>
      </c>
      <c r="G138" s="490"/>
      <c r="H138" s="490"/>
      <c r="I138" s="490"/>
      <c r="J138" s="490"/>
      <c r="K138" s="490"/>
      <c r="L138" s="490"/>
      <c r="M138" s="490"/>
      <c r="N138" s="490"/>
      <c r="O138" s="91" t="s">
        <v>6</v>
      </c>
      <c r="P138" s="91" t="s">
        <v>7</v>
      </c>
      <c r="Q138" s="91" t="s">
        <v>6</v>
      </c>
      <c r="R138" s="91" t="s">
        <v>7</v>
      </c>
      <c r="S138" s="91" t="s">
        <v>6</v>
      </c>
      <c r="T138" s="91" t="s">
        <v>7</v>
      </c>
      <c r="U138" s="91" t="s">
        <v>6</v>
      </c>
      <c r="V138" s="91" t="s">
        <v>7</v>
      </c>
      <c r="W138" s="490"/>
      <c r="X138" s="490"/>
      <c r="Y138" s="490"/>
      <c r="Z138" s="486"/>
    </row>
    <row r="139" spans="1:26" ht="15.75" customHeight="1" thickBot="1">
      <c r="A139" s="496" t="s">
        <v>8</v>
      </c>
      <c r="B139" s="93" t="s">
        <v>9</v>
      </c>
      <c r="C139" s="94">
        <v>90</v>
      </c>
      <c r="D139" s="95">
        <v>0.9782608695652173</v>
      </c>
      <c r="E139" s="96">
        <v>2</v>
      </c>
      <c r="F139" s="95">
        <v>0.021739130434782608</v>
      </c>
      <c r="G139" s="96">
        <v>10</v>
      </c>
      <c r="H139" s="96">
        <v>75.70000000000002</v>
      </c>
      <c r="I139" s="96">
        <v>100</v>
      </c>
      <c r="J139" s="96">
        <v>6813.000000000002</v>
      </c>
      <c r="K139" s="96">
        <v>1</v>
      </c>
      <c r="L139" s="96">
        <v>149.64444444444447</v>
      </c>
      <c r="M139" s="96">
        <v>2920</v>
      </c>
      <c r="N139" s="96">
        <v>13468.000000000002</v>
      </c>
      <c r="O139" s="96">
        <v>10</v>
      </c>
      <c r="P139" s="95">
        <v>0.1111111111111111</v>
      </c>
      <c r="Q139" s="96">
        <v>80</v>
      </c>
      <c r="R139" s="95">
        <v>0.8888888888888888</v>
      </c>
      <c r="S139" s="96">
        <v>90</v>
      </c>
      <c r="T139" s="95">
        <v>1</v>
      </c>
      <c r="U139" s="96">
        <v>0</v>
      </c>
      <c r="V139" s="95">
        <v>0</v>
      </c>
      <c r="W139" s="96">
        <v>1</v>
      </c>
      <c r="X139" s="96">
        <v>81.44444444444446</v>
      </c>
      <c r="Y139" s="96">
        <v>6004</v>
      </c>
      <c r="Z139" s="120">
        <v>7330.000000000001</v>
      </c>
    </row>
    <row r="140" spans="1:26" ht="15.75" customHeight="1">
      <c r="A140" s="497"/>
      <c r="B140" s="98" t="s">
        <v>10</v>
      </c>
      <c r="C140" s="99">
        <v>84</v>
      </c>
      <c r="D140" s="100">
        <v>0.9882352941176471</v>
      </c>
      <c r="E140" s="101">
        <v>1</v>
      </c>
      <c r="F140" s="100">
        <v>0.011764705882352941</v>
      </c>
      <c r="G140" s="101">
        <v>25</v>
      </c>
      <c r="H140" s="101">
        <v>79.65476190476191</v>
      </c>
      <c r="I140" s="101">
        <v>960</v>
      </c>
      <c r="J140" s="101">
        <v>6691.000000000001</v>
      </c>
      <c r="K140" s="101">
        <v>1</v>
      </c>
      <c r="L140" s="101">
        <v>442.3928571428572</v>
      </c>
      <c r="M140" s="101">
        <v>18280</v>
      </c>
      <c r="N140" s="101">
        <v>37161.00000000001</v>
      </c>
      <c r="O140" s="101">
        <v>9</v>
      </c>
      <c r="P140" s="100">
        <v>0.10714285714285714</v>
      </c>
      <c r="Q140" s="101">
        <v>75</v>
      </c>
      <c r="R140" s="100">
        <v>0.8928571428571429</v>
      </c>
      <c r="S140" s="101">
        <v>82</v>
      </c>
      <c r="T140" s="100">
        <v>0.9761904761904762</v>
      </c>
      <c r="U140" s="101">
        <v>2</v>
      </c>
      <c r="V140" s="100">
        <v>0.023809523809523808</v>
      </c>
      <c r="W140" s="101">
        <v>1</v>
      </c>
      <c r="X140" s="101">
        <v>34.58333333333332</v>
      </c>
      <c r="Y140" s="101">
        <v>868</v>
      </c>
      <c r="Z140" s="121">
        <v>2904.999999999999</v>
      </c>
    </row>
    <row r="141" spans="1:26" ht="15.75" customHeight="1">
      <c r="A141" s="497"/>
      <c r="B141" s="98" t="s">
        <v>11</v>
      </c>
      <c r="C141" s="99">
        <v>38</v>
      </c>
      <c r="D141" s="100">
        <v>0.926829268292683</v>
      </c>
      <c r="E141" s="101">
        <v>3</v>
      </c>
      <c r="F141" s="100">
        <v>0.07317073170731708</v>
      </c>
      <c r="G141" s="101">
        <v>10</v>
      </c>
      <c r="H141" s="101">
        <v>68.97368421052632</v>
      </c>
      <c r="I141" s="101">
        <v>100</v>
      </c>
      <c r="J141" s="101">
        <v>2621</v>
      </c>
      <c r="K141" s="101">
        <v>1</v>
      </c>
      <c r="L141" s="101">
        <v>102.89473684210529</v>
      </c>
      <c r="M141" s="101">
        <v>1825</v>
      </c>
      <c r="N141" s="101">
        <v>3910.000000000001</v>
      </c>
      <c r="O141" s="101">
        <v>3</v>
      </c>
      <c r="P141" s="100">
        <v>0.07894736842105263</v>
      </c>
      <c r="Q141" s="101">
        <v>35</v>
      </c>
      <c r="R141" s="100">
        <v>0.9210526315789473</v>
      </c>
      <c r="S141" s="101">
        <v>37</v>
      </c>
      <c r="T141" s="100">
        <v>0.9736842105263157</v>
      </c>
      <c r="U141" s="101">
        <v>1</v>
      </c>
      <c r="V141" s="100">
        <v>0.026315789473684213</v>
      </c>
      <c r="W141" s="101">
        <v>1</v>
      </c>
      <c r="X141" s="101">
        <v>7.947368421052631</v>
      </c>
      <c r="Y141" s="101">
        <v>50</v>
      </c>
      <c r="Z141" s="121">
        <v>302</v>
      </c>
    </row>
    <row r="142" spans="1:26" ht="15.75" customHeight="1">
      <c r="A142" s="497"/>
      <c r="B142" s="98" t="s">
        <v>12</v>
      </c>
      <c r="C142" s="99">
        <v>3</v>
      </c>
      <c r="D142" s="100">
        <v>1</v>
      </c>
      <c r="E142" s="101">
        <v>0</v>
      </c>
      <c r="F142" s="100">
        <v>0</v>
      </c>
      <c r="G142" s="101">
        <v>33</v>
      </c>
      <c r="H142" s="101">
        <v>67.66666666666667</v>
      </c>
      <c r="I142" s="101">
        <v>100</v>
      </c>
      <c r="J142" s="101">
        <v>203</v>
      </c>
      <c r="K142" s="101">
        <v>6</v>
      </c>
      <c r="L142" s="101">
        <v>62</v>
      </c>
      <c r="M142" s="101">
        <v>172</v>
      </c>
      <c r="N142" s="101">
        <v>186</v>
      </c>
      <c r="O142" s="101">
        <v>0</v>
      </c>
      <c r="P142" s="100">
        <v>0</v>
      </c>
      <c r="Q142" s="101">
        <v>3</v>
      </c>
      <c r="R142" s="100">
        <v>1</v>
      </c>
      <c r="S142" s="101">
        <v>3</v>
      </c>
      <c r="T142" s="100">
        <v>1</v>
      </c>
      <c r="U142" s="101">
        <v>0</v>
      </c>
      <c r="V142" s="100">
        <v>0</v>
      </c>
      <c r="W142" s="101">
        <v>3</v>
      </c>
      <c r="X142" s="101">
        <v>4.666666666666667</v>
      </c>
      <c r="Y142" s="101">
        <v>7</v>
      </c>
      <c r="Z142" s="121">
        <v>14</v>
      </c>
    </row>
    <row r="143" spans="1:26" ht="15.75" customHeight="1">
      <c r="A143" s="497"/>
      <c r="B143" s="98" t="s">
        <v>13</v>
      </c>
      <c r="C143" s="99">
        <v>0</v>
      </c>
      <c r="D143" s="100">
        <v>0</v>
      </c>
      <c r="E143" s="101">
        <v>0</v>
      </c>
      <c r="F143" s="100">
        <v>0</v>
      </c>
      <c r="G143" s="111" t="s">
        <v>18</v>
      </c>
      <c r="H143" s="111" t="s">
        <v>18</v>
      </c>
      <c r="I143" s="111" t="s">
        <v>18</v>
      </c>
      <c r="J143" s="111" t="s">
        <v>18</v>
      </c>
      <c r="K143" s="111" t="s">
        <v>18</v>
      </c>
      <c r="L143" s="111" t="s">
        <v>18</v>
      </c>
      <c r="M143" s="111" t="s">
        <v>18</v>
      </c>
      <c r="N143" s="111" t="s">
        <v>18</v>
      </c>
      <c r="O143" s="101">
        <v>0</v>
      </c>
      <c r="P143" s="100">
        <v>0</v>
      </c>
      <c r="Q143" s="101">
        <v>0</v>
      </c>
      <c r="R143" s="100">
        <v>0</v>
      </c>
      <c r="S143" s="101">
        <v>0</v>
      </c>
      <c r="T143" s="100">
        <v>0</v>
      </c>
      <c r="U143" s="101">
        <v>0</v>
      </c>
      <c r="V143" s="100">
        <v>0</v>
      </c>
      <c r="W143" s="111" t="s">
        <v>18</v>
      </c>
      <c r="X143" s="111" t="s">
        <v>18</v>
      </c>
      <c r="Y143" s="111" t="s">
        <v>18</v>
      </c>
      <c r="Z143" s="118" t="s">
        <v>18</v>
      </c>
    </row>
    <row r="144" spans="1:26" ht="15.75" customHeight="1" thickBot="1">
      <c r="A144" s="498"/>
      <c r="B144" s="103" t="s">
        <v>5</v>
      </c>
      <c r="C144" s="104">
        <v>215</v>
      </c>
      <c r="D144" s="105">
        <v>0.9728506787330317</v>
      </c>
      <c r="E144" s="106">
        <v>6</v>
      </c>
      <c r="F144" s="105">
        <v>0.027149321266968326</v>
      </c>
      <c r="G144" s="106">
        <v>10</v>
      </c>
      <c r="H144" s="106">
        <v>75.94418604651163</v>
      </c>
      <c r="I144" s="106">
        <v>960</v>
      </c>
      <c r="J144" s="106">
        <v>16328</v>
      </c>
      <c r="K144" s="106">
        <v>1</v>
      </c>
      <c r="L144" s="106">
        <v>254.53488372093037</v>
      </c>
      <c r="M144" s="106">
        <v>18280</v>
      </c>
      <c r="N144" s="106">
        <v>54725.00000000003</v>
      </c>
      <c r="O144" s="106">
        <v>22</v>
      </c>
      <c r="P144" s="105">
        <v>0.10232558139534884</v>
      </c>
      <c r="Q144" s="106">
        <v>193</v>
      </c>
      <c r="R144" s="105">
        <v>0.8976744186046511</v>
      </c>
      <c r="S144" s="106">
        <v>212</v>
      </c>
      <c r="T144" s="105">
        <v>0.986046511627907</v>
      </c>
      <c r="U144" s="106">
        <v>3</v>
      </c>
      <c r="V144" s="105">
        <v>0.013953488372093023</v>
      </c>
      <c r="W144" s="106">
        <v>1</v>
      </c>
      <c r="X144" s="106">
        <v>49.07441860465114</v>
      </c>
      <c r="Y144" s="106">
        <v>6004</v>
      </c>
      <c r="Z144" s="122">
        <v>10550.999999999996</v>
      </c>
    </row>
    <row r="145" ht="13.5">
      <c r="A145" s="87" t="s">
        <v>194</v>
      </c>
    </row>
    <row r="146" ht="13.5">
      <c r="A146" s="87" t="s">
        <v>195</v>
      </c>
    </row>
    <row r="148" spans="1:18" ht="18" customHeight="1" thickBot="1">
      <c r="A148" s="505" t="s">
        <v>0</v>
      </c>
      <c r="B148" s="506"/>
      <c r="C148" s="506"/>
      <c r="D148" s="506"/>
      <c r="E148" s="506"/>
      <c r="F148" s="506"/>
      <c r="G148" s="506"/>
      <c r="H148" s="506"/>
      <c r="I148" s="506"/>
      <c r="J148" s="506"/>
      <c r="K148" s="506"/>
      <c r="L148" s="506"/>
      <c r="M148" s="506"/>
      <c r="N148" s="506"/>
      <c r="O148" s="506"/>
      <c r="P148" s="506"/>
      <c r="Q148" s="506"/>
      <c r="R148" s="506"/>
    </row>
    <row r="149" spans="1:18" ht="27" customHeight="1" thickBot="1">
      <c r="A149" s="499" t="s">
        <v>1</v>
      </c>
      <c r="B149" s="500"/>
      <c r="C149" s="516" t="s">
        <v>44</v>
      </c>
      <c r="D149" s="492"/>
      <c r="E149" s="492"/>
      <c r="F149" s="493"/>
      <c r="G149" s="512" t="s">
        <v>42</v>
      </c>
      <c r="H149" s="492"/>
      <c r="I149" s="492"/>
      <c r="J149" s="493"/>
      <c r="K149" s="512" t="s">
        <v>45</v>
      </c>
      <c r="L149" s="492"/>
      <c r="M149" s="492"/>
      <c r="N149" s="493"/>
      <c r="O149" s="511" t="s">
        <v>43</v>
      </c>
      <c r="P149" s="492"/>
      <c r="Q149" s="492"/>
      <c r="R149" s="495"/>
    </row>
    <row r="150" spans="1:18" ht="15.75" customHeight="1" thickBot="1">
      <c r="A150" s="497"/>
      <c r="B150" s="501"/>
      <c r="C150" s="504" t="s">
        <v>3</v>
      </c>
      <c r="D150" s="488"/>
      <c r="E150" s="487" t="s">
        <v>4</v>
      </c>
      <c r="F150" s="488"/>
      <c r="G150" s="489" t="s">
        <v>39</v>
      </c>
      <c r="H150" s="489" t="s">
        <v>40</v>
      </c>
      <c r="I150" s="489" t="s">
        <v>41</v>
      </c>
      <c r="J150" s="489" t="s">
        <v>16</v>
      </c>
      <c r="K150" s="487" t="s">
        <v>3</v>
      </c>
      <c r="L150" s="488"/>
      <c r="M150" s="487" t="s">
        <v>4</v>
      </c>
      <c r="N150" s="488"/>
      <c r="O150" s="489" t="s">
        <v>39</v>
      </c>
      <c r="P150" s="489" t="s">
        <v>40</v>
      </c>
      <c r="Q150" s="489" t="s">
        <v>41</v>
      </c>
      <c r="R150" s="485" t="s">
        <v>16</v>
      </c>
    </row>
    <row r="151" spans="1:18" ht="15.75" customHeight="1" thickBot="1">
      <c r="A151" s="498"/>
      <c r="B151" s="502"/>
      <c r="C151" s="90" t="s">
        <v>6</v>
      </c>
      <c r="D151" s="91" t="s">
        <v>7</v>
      </c>
      <c r="E151" s="91" t="s">
        <v>6</v>
      </c>
      <c r="F151" s="91" t="s">
        <v>7</v>
      </c>
      <c r="G151" s="490"/>
      <c r="H151" s="490"/>
      <c r="I151" s="490"/>
      <c r="J151" s="490"/>
      <c r="K151" s="91" t="s">
        <v>6</v>
      </c>
      <c r="L151" s="91" t="s">
        <v>7</v>
      </c>
      <c r="M151" s="91" t="s">
        <v>6</v>
      </c>
      <c r="N151" s="91" t="s">
        <v>7</v>
      </c>
      <c r="O151" s="490"/>
      <c r="P151" s="490"/>
      <c r="Q151" s="490"/>
      <c r="R151" s="486"/>
    </row>
    <row r="152" spans="1:18" ht="15.75" customHeight="1" thickBot="1">
      <c r="A152" s="496" t="s">
        <v>8</v>
      </c>
      <c r="B152" s="93" t="s">
        <v>9</v>
      </c>
      <c r="C152" s="94">
        <v>90</v>
      </c>
      <c r="D152" s="95">
        <v>0.9782608695652173</v>
      </c>
      <c r="E152" s="96">
        <v>2</v>
      </c>
      <c r="F152" s="95">
        <v>0.021739130434782608</v>
      </c>
      <c r="G152" s="96">
        <v>10</v>
      </c>
      <c r="H152" s="96">
        <v>79.85555555555557</v>
      </c>
      <c r="I152" s="96">
        <v>100</v>
      </c>
      <c r="J152" s="96">
        <v>7187.000000000001</v>
      </c>
      <c r="K152" s="96">
        <v>41</v>
      </c>
      <c r="L152" s="95">
        <v>0.4456521739130435</v>
      </c>
      <c r="M152" s="96">
        <v>51</v>
      </c>
      <c r="N152" s="95">
        <v>0.5543478260869565</v>
      </c>
      <c r="O152" s="96">
        <v>5</v>
      </c>
      <c r="P152" s="96">
        <v>60.31707317073171</v>
      </c>
      <c r="Q152" s="96">
        <v>100</v>
      </c>
      <c r="R152" s="120">
        <v>2473</v>
      </c>
    </row>
    <row r="153" spans="1:18" ht="15.75" customHeight="1">
      <c r="A153" s="497"/>
      <c r="B153" s="98" t="s">
        <v>10</v>
      </c>
      <c r="C153" s="99">
        <v>83</v>
      </c>
      <c r="D153" s="100">
        <v>0.9764705882352941</v>
      </c>
      <c r="E153" s="101">
        <v>2</v>
      </c>
      <c r="F153" s="100">
        <v>0.023529411764705882</v>
      </c>
      <c r="G153" s="101">
        <v>8</v>
      </c>
      <c r="H153" s="101">
        <v>70.19277108433735</v>
      </c>
      <c r="I153" s="101">
        <v>100</v>
      </c>
      <c r="J153" s="101">
        <v>5826</v>
      </c>
      <c r="K153" s="101">
        <v>44</v>
      </c>
      <c r="L153" s="100">
        <v>0.5176470588235295</v>
      </c>
      <c r="M153" s="101">
        <v>41</v>
      </c>
      <c r="N153" s="100">
        <v>0.4823529411764706</v>
      </c>
      <c r="O153" s="101">
        <v>10</v>
      </c>
      <c r="P153" s="101">
        <v>49.36363636363638</v>
      </c>
      <c r="Q153" s="101">
        <v>100</v>
      </c>
      <c r="R153" s="121">
        <v>2172.000000000001</v>
      </c>
    </row>
    <row r="154" spans="1:18" ht="15.75" customHeight="1">
      <c r="A154" s="497"/>
      <c r="B154" s="98" t="s">
        <v>11</v>
      </c>
      <c r="C154" s="99">
        <v>39</v>
      </c>
      <c r="D154" s="100">
        <v>0.951219512195122</v>
      </c>
      <c r="E154" s="101">
        <v>2</v>
      </c>
      <c r="F154" s="100">
        <v>0.04878048780487805</v>
      </c>
      <c r="G154" s="101">
        <v>1</v>
      </c>
      <c r="H154" s="101">
        <v>245.12820512820525</v>
      </c>
      <c r="I154" s="101">
        <v>6958</v>
      </c>
      <c r="J154" s="101">
        <v>9560.000000000005</v>
      </c>
      <c r="K154" s="101">
        <v>16</v>
      </c>
      <c r="L154" s="100">
        <v>0.3902439024390244</v>
      </c>
      <c r="M154" s="101">
        <v>25</v>
      </c>
      <c r="N154" s="100">
        <v>0.6097560975609756</v>
      </c>
      <c r="O154" s="101">
        <v>5</v>
      </c>
      <c r="P154" s="101">
        <v>243.81250000000003</v>
      </c>
      <c r="Q154" s="101">
        <v>3041</v>
      </c>
      <c r="R154" s="121">
        <v>3901.0000000000005</v>
      </c>
    </row>
    <row r="155" spans="1:18" ht="15.75" customHeight="1">
      <c r="A155" s="497"/>
      <c r="B155" s="98" t="s">
        <v>12</v>
      </c>
      <c r="C155" s="99">
        <v>3</v>
      </c>
      <c r="D155" s="100">
        <v>1</v>
      </c>
      <c r="E155" s="101">
        <v>0</v>
      </c>
      <c r="F155" s="100">
        <v>0</v>
      </c>
      <c r="G155" s="101">
        <v>33</v>
      </c>
      <c r="H155" s="101">
        <v>77.66666666666667</v>
      </c>
      <c r="I155" s="101">
        <v>100</v>
      </c>
      <c r="J155" s="101">
        <v>233</v>
      </c>
      <c r="K155" s="101">
        <v>0</v>
      </c>
      <c r="L155" s="100">
        <v>0</v>
      </c>
      <c r="M155" s="101">
        <v>3</v>
      </c>
      <c r="N155" s="100">
        <v>1</v>
      </c>
      <c r="O155" s="111" t="s">
        <v>18</v>
      </c>
      <c r="P155" s="111" t="s">
        <v>18</v>
      </c>
      <c r="Q155" s="111" t="s">
        <v>18</v>
      </c>
      <c r="R155" s="118" t="s">
        <v>18</v>
      </c>
    </row>
    <row r="156" spans="1:18" ht="15.75" customHeight="1">
      <c r="A156" s="497"/>
      <c r="B156" s="98" t="s">
        <v>13</v>
      </c>
      <c r="C156" s="99">
        <v>0</v>
      </c>
      <c r="D156" s="100">
        <v>0</v>
      </c>
      <c r="E156" s="101">
        <v>0</v>
      </c>
      <c r="F156" s="100">
        <v>0</v>
      </c>
      <c r="G156" s="111" t="s">
        <v>18</v>
      </c>
      <c r="H156" s="111" t="s">
        <v>18</v>
      </c>
      <c r="I156" s="111" t="s">
        <v>18</v>
      </c>
      <c r="J156" s="111" t="s">
        <v>18</v>
      </c>
      <c r="K156" s="101">
        <v>0</v>
      </c>
      <c r="L156" s="100">
        <v>0</v>
      </c>
      <c r="M156" s="101">
        <v>0</v>
      </c>
      <c r="N156" s="100">
        <v>0</v>
      </c>
      <c r="O156" s="111" t="s">
        <v>18</v>
      </c>
      <c r="P156" s="111" t="s">
        <v>18</v>
      </c>
      <c r="Q156" s="111" t="s">
        <v>18</v>
      </c>
      <c r="R156" s="118" t="s">
        <v>18</v>
      </c>
    </row>
    <row r="157" spans="1:18" ht="15.75" customHeight="1" thickBot="1">
      <c r="A157" s="498"/>
      <c r="B157" s="103" t="s">
        <v>5</v>
      </c>
      <c r="C157" s="104">
        <v>215</v>
      </c>
      <c r="D157" s="105">
        <v>0.9728506787330317</v>
      </c>
      <c r="E157" s="106">
        <v>6</v>
      </c>
      <c r="F157" s="105">
        <v>0.027149321266968326</v>
      </c>
      <c r="G157" s="106">
        <v>1</v>
      </c>
      <c r="H157" s="106">
        <v>106.07441860465113</v>
      </c>
      <c r="I157" s="106">
        <v>6958</v>
      </c>
      <c r="J157" s="106">
        <v>22805.999999999993</v>
      </c>
      <c r="K157" s="106">
        <v>101</v>
      </c>
      <c r="L157" s="105">
        <v>0.45701357466063347</v>
      </c>
      <c r="M157" s="106">
        <v>120</v>
      </c>
      <c r="N157" s="105">
        <v>0.5429864253393665</v>
      </c>
      <c r="O157" s="106">
        <v>5</v>
      </c>
      <c r="P157" s="106">
        <v>84.61386138613862</v>
      </c>
      <c r="Q157" s="106">
        <v>3041</v>
      </c>
      <c r="R157" s="122">
        <v>8546.000000000002</v>
      </c>
    </row>
    <row r="158" ht="13.5">
      <c r="A158" s="87" t="s">
        <v>194</v>
      </c>
    </row>
    <row r="159" ht="13.5">
      <c r="A159" s="87" t="s">
        <v>195</v>
      </c>
    </row>
    <row r="161" spans="1:22" ht="18" customHeight="1" thickBot="1">
      <c r="A161" s="505" t="s">
        <v>0</v>
      </c>
      <c r="B161" s="506"/>
      <c r="C161" s="506"/>
      <c r="D161" s="506"/>
      <c r="E161" s="506"/>
      <c r="F161" s="506"/>
      <c r="G161" s="506"/>
      <c r="H161" s="506"/>
      <c r="I161" s="506"/>
      <c r="J161" s="506"/>
      <c r="K161" s="506"/>
      <c r="L161" s="506"/>
      <c r="M161" s="506"/>
      <c r="N161" s="506"/>
      <c r="O161" s="506"/>
      <c r="P161" s="506"/>
      <c r="Q161" s="506"/>
      <c r="R161" s="506"/>
      <c r="S161" s="506"/>
      <c r="T161" s="506"/>
      <c r="U161" s="506"/>
      <c r="V161" s="506"/>
    </row>
    <row r="162" spans="1:22" ht="27" customHeight="1" thickBot="1">
      <c r="A162" s="499" t="s">
        <v>1</v>
      </c>
      <c r="B162" s="500"/>
      <c r="C162" s="516" t="s">
        <v>46</v>
      </c>
      <c r="D162" s="492"/>
      <c r="E162" s="492"/>
      <c r="F162" s="493"/>
      <c r="G162" s="512" t="s">
        <v>47</v>
      </c>
      <c r="H162" s="492"/>
      <c r="I162" s="492"/>
      <c r="J162" s="493"/>
      <c r="K162" s="512" t="s">
        <v>48</v>
      </c>
      <c r="L162" s="492"/>
      <c r="M162" s="492"/>
      <c r="N162" s="493"/>
      <c r="O162" s="512" t="s">
        <v>49</v>
      </c>
      <c r="P162" s="492"/>
      <c r="Q162" s="492"/>
      <c r="R162" s="493"/>
      <c r="S162" s="511" t="s">
        <v>50</v>
      </c>
      <c r="T162" s="492"/>
      <c r="U162" s="492"/>
      <c r="V162" s="495"/>
    </row>
    <row r="163" spans="1:22" ht="15.75" customHeight="1" thickBot="1">
      <c r="A163" s="497"/>
      <c r="B163" s="501"/>
      <c r="C163" s="504" t="s">
        <v>3</v>
      </c>
      <c r="D163" s="488"/>
      <c r="E163" s="487" t="s">
        <v>4</v>
      </c>
      <c r="F163" s="488"/>
      <c r="G163" s="487" t="s">
        <v>3</v>
      </c>
      <c r="H163" s="488"/>
      <c r="I163" s="487" t="s">
        <v>4</v>
      </c>
      <c r="J163" s="488"/>
      <c r="K163" s="489" t="s">
        <v>39</v>
      </c>
      <c r="L163" s="489" t="s">
        <v>40</v>
      </c>
      <c r="M163" s="489" t="s">
        <v>41</v>
      </c>
      <c r="N163" s="489" t="s">
        <v>16</v>
      </c>
      <c r="O163" s="487" t="s">
        <v>3</v>
      </c>
      <c r="P163" s="488"/>
      <c r="Q163" s="487" t="s">
        <v>4</v>
      </c>
      <c r="R163" s="488"/>
      <c r="S163" s="489" t="s">
        <v>39</v>
      </c>
      <c r="T163" s="489" t="s">
        <v>40</v>
      </c>
      <c r="U163" s="489" t="s">
        <v>41</v>
      </c>
      <c r="V163" s="485" t="s">
        <v>16</v>
      </c>
    </row>
    <row r="164" spans="1:22" ht="15.75" customHeight="1" thickBot="1">
      <c r="A164" s="498"/>
      <c r="B164" s="502"/>
      <c r="C164" s="90" t="s">
        <v>6</v>
      </c>
      <c r="D164" s="91" t="s">
        <v>7</v>
      </c>
      <c r="E164" s="91" t="s">
        <v>6</v>
      </c>
      <c r="F164" s="91" t="s">
        <v>7</v>
      </c>
      <c r="G164" s="91" t="s">
        <v>6</v>
      </c>
      <c r="H164" s="91" t="s">
        <v>7</v>
      </c>
      <c r="I164" s="91" t="s">
        <v>6</v>
      </c>
      <c r="J164" s="91" t="s">
        <v>7</v>
      </c>
      <c r="K164" s="490"/>
      <c r="L164" s="490"/>
      <c r="M164" s="490"/>
      <c r="N164" s="490"/>
      <c r="O164" s="91" t="s">
        <v>6</v>
      </c>
      <c r="P164" s="91" t="s">
        <v>7</v>
      </c>
      <c r="Q164" s="91" t="s">
        <v>6</v>
      </c>
      <c r="R164" s="91" t="s">
        <v>7</v>
      </c>
      <c r="S164" s="490"/>
      <c r="T164" s="490"/>
      <c r="U164" s="490"/>
      <c r="V164" s="486"/>
    </row>
    <row r="165" spans="1:22" ht="15.75" customHeight="1" thickBot="1">
      <c r="A165" s="496" t="s">
        <v>8</v>
      </c>
      <c r="B165" s="93" t="s">
        <v>9</v>
      </c>
      <c r="C165" s="94">
        <v>32</v>
      </c>
      <c r="D165" s="95">
        <v>0.34782608695652173</v>
      </c>
      <c r="E165" s="96">
        <v>60</v>
      </c>
      <c r="F165" s="95">
        <v>0.6521739130434783</v>
      </c>
      <c r="G165" s="96">
        <v>8</v>
      </c>
      <c r="H165" s="95">
        <v>0.25</v>
      </c>
      <c r="I165" s="96">
        <v>24</v>
      </c>
      <c r="J165" s="95">
        <v>0.75</v>
      </c>
      <c r="K165" s="123">
        <v>0.22</v>
      </c>
      <c r="L165" s="123">
        <v>48.0275</v>
      </c>
      <c r="M165" s="123">
        <v>300</v>
      </c>
      <c r="N165" s="123">
        <v>384.22</v>
      </c>
      <c r="O165" s="96">
        <v>14</v>
      </c>
      <c r="P165" s="95">
        <v>0.4375</v>
      </c>
      <c r="Q165" s="96">
        <v>18</v>
      </c>
      <c r="R165" s="95">
        <v>0.5625</v>
      </c>
      <c r="S165" s="123">
        <v>8</v>
      </c>
      <c r="T165" s="123">
        <v>70.38571428571429</v>
      </c>
      <c r="U165" s="123">
        <v>500</v>
      </c>
      <c r="V165" s="116">
        <v>985.4</v>
      </c>
    </row>
    <row r="166" spans="1:22" ht="15.75" customHeight="1">
      <c r="A166" s="497"/>
      <c r="B166" s="98" t="s">
        <v>10</v>
      </c>
      <c r="C166" s="99">
        <v>22</v>
      </c>
      <c r="D166" s="100">
        <v>0.25882352941176473</v>
      </c>
      <c r="E166" s="101">
        <v>63</v>
      </c>
      <c r="F166" s="100">
        <v>0.7411764705882353</v>
      </c>
      <c r="G166" s="101">
        <v>5</v>
      </c>
      <c r="H166" s="100">
        <v>0.22727272727272727</v>
      </c>
      <c r="I166" s="101">
        <v>17</v>
      </c>
      <c r="J166" s="100">
        <v>0.7727272727272727</v>
      </c>
      <c r="K166" s="124">
        <v>1</v>
      </c>
      <c r="L166" s="124">
        <v>7.2</v>
      </c>
      <c r="M166" s="124">
        <v>16</v>
      </c>
      <c r="N166" s="124">
        <v>36</v>
      </c>
      <c r="O166" s="101">
        <v>12</v>
      </c>
      <c r="P166" s="100">
        <v>0.5454545454545454</v>
      </c>
      <c r="Q166" s="101">
        <v>10</v>
      </c>
      <c r="R166" s="100">
        <v>0.45454545454545453</v>
      </c>
      <c r="S166" s="124">
        <v>1</v>
      </c>
      <c r="T166" s="124">
        <v>8939.416666666664</v>
      </c>
      <c r="U166" s="124">
        <v>106945</v>
      </c>
      <c r="V166" s="117">
        <v>107272.99999999997</v>
      </c>
    </row>
    <row r="167" spans="1:22" ht="15.75" customHeight="1">
      <c r="A167" s="497"/>
      <c r="B167" s="98" t="s">
        <v>11</v>
      </c>
      <c r="C167" s="99">
        <v>11</v>
      </c>
      <c r="D167" s="100">
        <v>0.2682926829268293</v>
      </c>
      <c r="E167" s="101">
        <v>30</v>
      </c>
      <c r="F167" s="100">
        <v>0.7317073170731707</v>
      </c>
      <c r="G167" s="101">
        <v>4</v>
      </c>
      <c r="H167" s="100">
        <v>0.36363636363636365</v>
      </c>
      <c r="I167" s="101">
        <v>7</v>
      </c>
      <c r="J167" s="100">
        <v>0.6363636363636364</v>
      </c>
      <c r="K167" s="124">
        <v>0.5</v>
      </c>
      <c r="L167" s="124">
        <v>14.2025</v>
      </c>
      <c r="M167" s="124">
        <v>50</v>
      </c>
      <c r="N167" s="124">
        <v>56.81</v>
      </c>
      <c r="O167" s="101">
        <v>3</v>
      </c>
      <c r="P167" s="100">
        <v>0.2727272727272727</v>
      </c>
      <c r="Q167" s="101">
        <v>8</v>
      </c>
      <c r="R167" s="100">
        <v>0.7272727272727273</v>
      </c>
      <c r="S167" s="124">
        <v>0.2</v>
      </c>
      <c r="T167" s="124">
        <v>0.55</v>
      </c>
      <c r="U167" s="124">
        <v>1</v>
      </c>
      <c r="V167" s="117">
        <v>1.6500000000000001</v>
      </c>
    </row>
    <row r="168" spans="1:22" ht="15.75" customHeight="1">
      <c r="A168" s="497"/>
      <c r="B168" s="98" t="s">
        <v>12</v>
      </c>
      <c r="C168" s="99">
        <v>3</v>
      </c>
      <c r="D168" s="100">
        <v>1</v>
      </c>
      <c r="E168" s="101">
        <v>0</v>
      </c>
      <c r="F168" s="100">
        <v>0</v>
      </c>
      <c r="G168" s="101">
        <v>1</v>
      </c>
      <c r="H168" s="100">
        <v>0.33333333333333337</v>
      </c>
      <c r="I168" s="101">
        <v>2</v>
      </c>
      <c r="J168" s="100">
        <v>0.6666666666666667</v>
      </c>
      <c r="K168" s="124">
        <v>0.5</v>
      </c>
      <c r="L168" s="124">
        <v>0.5</v>
      </c>
      <c r="M168" s="124">
        <v>0.5</v>
      </c>
      <c r="N168" s="124">
        <v>0.5</v>
      </c>
      <c r="O168" s="101">
        <v>2</v>
      </c>
      <c r="P168" s="100">
        <v>0.6666666666666667</v>
      </c>
      <c r="Q168" s="101">
        <v>1</v>
      </c>
      <c r="R168" s="100">
        <v>0.33333333333333337</v>
      </c>
      <c r="S168" s="124">
        <v>1</v>
      </c>
      <c r="T168" s="124">
        <v>15.5</v>
      </c>
      <c r="U168" s="124">
        <v>30</v>
      </c>
      <c r="V168" s="117">
        <v>31</v>
      </c>
    </row>
    <row r="169" spans="1:22" ht="15.75" customHeight="1">
      <c r="A169" s="497"/>
      <c r="B169" s="98" t="s">
        <v>13</v>
      </c>
      <c r="C169" s="99">
        <v>0</v>
      </c>
      <c r="D169" s="100">
        <v>0</v>
      </c>
      <c r="E169" s="101">
        <v>0</v>
      </c>
      <c r="F169" s="100">
        <v>0</v>
      </c>
      <c r="G169" s="101">
        <v>0</v>
      </c>
      <c r="H169" s="100">
        <v>0</v>
      </c>
      <c r="I169" s="101">
        <v>0</v>
      </c>
      <c r="J169" s="100">
        <v>0</v>
      </c>
      <c r="K169" s="111" t="s">
        <v>18</v>
      </c>
      <c r="L169" s="111" t="s">
        <v>18</v>
      </c>
      <c r="M169" s="111" t="s">
        <v>18</v>
      </c>
      <c r="N169" s="111" t="s">
        <v>18</v>
      </c>
      <c r="O169" s="101">
        <v>0</v>
      </c>
      <c r="P169" s="100">
        <v>0</v>
      </c>
      <c r="Q169" s="101">
        <v>0</v>
      </c>
      <c r="R169" s="100">
        <v>0</v>
      </c>
      <c r="S169" s="111" t="s">
        <v>18</v>
      </c>
      <c r="T169" s="111" t="s">
        <v>18</v>
      </c>
      <c r="U169" s="111" t="s">
        <v>18</v>
      </c>
      <c r="V169" s="118" t="s">
        <v>18</v>
      </c>
    </row>
    <row r="170" spans="1:22" ht="15.75" customHeight="1" thickBot="1">
      <c r="A170" s="498"/>
      <c r="B170" s="103" t="s">
        <v>5</v>
      </c>
      <c r="C170" s="104">
        <v>68</v>
      </c>
      <c r="D170" s="105">
        <v>0.3076923076923077</v>
      </c>
      <c r="E170" s="106">
        <v>153</v>
      </c>
      <c r="F170" s="105">
        <v>0.6923076923076923</v>
      </c>
      <c r="G170" s="106">
        <v>18</v>
      </c>
      <c r="H170" s="105">
        <v>0.2647058823529412</v>
      </c>
      <c r="I170" s="106">
        <v>50</v>
      </c>
      <c r="J170" s="105">
        <v>0.7352941176470589</v>
      </c>
      <c r="K170" s="125">
        <v>0.22</v>
      </c>
      <c r="L170" s="125">
        <v>26.529444444444444</v>
      </c>
      <c r="M170" s="125">
        <v>300</v>
      </c>
      <c r="N170" s="125">
        <v>477.53</v>
      </c>
      <c r="O170" s="106">
        <v>31</v>
      </c>
      <c r="P170" s="105">
        <v>0.45588235294117646</v>
      </c>
      <c r="Q170" s="106">
        <v>37</v>
      </c>
      <c r="R170" s="105">
        <v>0.5441176470588236</v>
      </c>
      <c r="S170" s="125">
        <v>0.2</v>
      </c>
      <c r="T170" s="125">
        <v>3493.259677419354</v>
      </c>
      <c r="U170" s="125">
        <v>106945</v>
      </c>
      <c r="V170" s="119">
        <v>108291.04999999997</v>
      </c>
    </row>
    <row r="171" ht="13.5">
      <c r="A171" s="87" t="s">
        <v>194</v>
      </c>
    </row>
    <row r="172" ht="13.5">
      <c r="A172" s="87" t="s">
        <v>195</v>
      </c>
    </row>
    <row r="174" spans="1:22" ht="18" customHeight="1" thickBot="1">
      <c r="A174" s="505" t="s">
        <v>0</v>
      </c>
      <c r="B174" s="506"/>
      <c r="C174" s="506"/>
      <c r="D174" s="506"/>
      <c r="E174" s="506"/>
      <c r="F174" s="506"/>
      <c r="G174" s="506"/>
      <c r="H174" s="506"/>
      <c r="I174" s="506"/>
      <c r="J174" s="506"/>
      <c r="K174" s="506"/>
      <c r="L174" s="506"/>
      <c r="M174" s="506"/>
      <c r="N174" s="506"/>
      <c r="O174" s="506"/>
      <c r="P174" s="506"/>
      <c r="Q174" s="506"/>
      <c r="R174" s="506"/>
      <c r="S174" s="506"/>
      <c r="T174" s="506"/>
      <c r="U174" s="506"/>
      <c r="V174" s="506"/>
    </row>
    <row r="175" spans="1:22" ht="27" customHeight="1" thickBot="1">
      <c r="A175" s="499" t="s">
        <v>1</v>
      </c>
      <c r="B175" s="500"/>
      <c r="C175" s="516" t="s">
        <v>51</v>
      </c>
      <c r="D175" s="492"/>
      <c r="E175" s="492"/>
      <c r="F175" s="493"/>
      <c r="G175" s="512" t="s">
        <v>52</v>
      </c>
      <c r="H175" s="492"/>
      <c r="I175" s="492"/>
      <c r="J175" s="493"/>
      <c r="K175" s="512" t="s">
        <v>53</v>
      </c>
      <c r="L175" s="492"/>
      <c r="M175" s="492"/>
      <c r="N175" s="493"/>
      <c r="O175" s="512" t="s">
        <v>54</v>
      </c>
      <c r="P175" s="492"/>
      <c r="Q175" s="492"/>
      <c r="R175" s="493"/>
      <c r="S175" s="511" t="s">
        <v>55</v>
      </c>
      <c r="T175" s="492"/>
      <c r="U175" s="492"/>
      <c r="V175" s="495"/>
    </row>
    <row r="176" spans="1:22" ht="15.75" customHeight="1">
      <c r="A176" s="497"/>
      <c r="B176" s="501"/>
      <c r="C176" s="504" t="s">
        <v>3</v>
      </c>
      <c r="D176" s="488"/>
      <c r="E176" s="487" t="s">
        <v>4</v>
      </c>
      <c r="F176" s="488"/>
      <c r="G176" s="487" t="s">
        <v>3</v>
      </c>
      <c r="H176" s="488"/>
      <c r="I176" s="487" t="s">
        <v>4</v>
      </c>
      <c r="J176" s="488"/>
      <c r="K176" s="487" t="s">
        <v>3</v>
      </c>
      <c r="L176" s="488"/>
      <c r="M176" s="487" t="s">
        <v>4</v>
      </c>
      <c r="N176" s="488"/>
      <c r="O176" s="487" t="s">
        <v>3</v>
      </c>
      <c r="P176" s="488"/>
      <c r="Q176" s="487" t="s">
        <v>4</v>
      </c>
      <c r="R176" s="488"/>
      <c r="S176" s="487" t="s">
        <v>3</v>
      </c>
      <c r="T176" s="488"/>
      <c r="U176" s="509" t="s">
        <v>4</v>
      </c>
      <c r="V176" s="510"/>
    </row>
    <row r="177" spans="1:22" ht="15.75" customHeight="1" thickBot="1">
      <c r="A177" s="498"/>
      <c r="B177" s="502"/>
      <c r="C177" s="90" t="s">
        <v>6</v>
      </c>
      <c r="D177" s="91" t="s">
        <v>7</v>
      </c>
      <c r="E177" s="91" t="s">
        <v>6</v>
      </c>
      <c r="F177" s="91" t="s">
        <v>7</v>
      </c>
      <c r="G177" s="91" t="s">
        <v>6</v>
      </c>
      <c r="H177" s="91" t="s">
        <v>7</v>
      </c>
      <c r="I177" s="91" t="s">
        <v>6</v>
      </c>
      <c r="J177" s="91" t="s">
        <v>7</v>
      </c>
      <c r="K177" s="91" t="s">
        <v>6</v>
      </c>
      <c r="L177" s="91" t="s">
        <v>7</v>
      </c>
      <c r="M177" s="91" t="s">
        <v>6</v>
      </c>
      <c r="N177" s="91" t="s">
        <v>7</v>
      </c>
      <c r="O177" s="91" t="s">
        <v>6</v>
      </c>
      <c r="P177" s="91" t="s">
        <v>7</v>
      </c>
      <c r="Q177" s="91" t="s">
        <v>6</v>
      </c>
      <c r="R177" s="91" t="s">
        <v>7</v>
      </c>
      <c r="S177" s="91" t="s">
        <v>6</v>
      </c>
      <c r="T177" s="91" t="s">
        <v>7</v>
      </c>
      <c r="U177" s="91" t="s">
        <v>6</v>
      </c>
      <c r="V177" s="92" t="s">
        <v>7</v>
      </c>
    </row>
    <row r="178" spans="1:22" ht="15.75" customHeight="1" thickBot="1">
      <c r="A178" s="496" t="s">
        <v>8</v>
      </c>
      <c r="B178" s="93" t="s">
        <v>9</v>
      </c>
      <c r="C178" s="94">
        <v>48</v>
      </c>
      <c r="D178" s="95">
        <v>0.5217391304347826</v>
      </c>
      <c r="E178" s="96">
        <v>44</v>
      </c>
      <c r="F178" s="95">
        <v>0.4782608695652174</v>
      </c>
      <c r="G178" s="96">
        <v>34</v>
      </c>
      <c r="H178" s="95">
        <v>0.7083333333333333</v>
      </c>
      <c r="I178" s="96">
        <v>14</v>
      </c>
      <c r="J178" s="95">
        <v>0.2916666666666667</v>
      </c>
      <c r="K178" s="96">
        <v>20</v>
      </c>
      <c r="L178" s="95">
        <v>0.41666666666666663</v>
      </c>
      <c r="M178" s="96">
        <v>28</v>
      </c>
      <c r="N178" s="95">
        <v>0.5833333333333334</v>
      </c>
      <c r="O178" s="96">
        <v>19</v>
      </c>
      <c r="P178" s="95">
        <v>0.39583333333333337</v>
      </c>
      <c r="Q178" s="96">
        <v>29</v>
      </c>
      <c r="R178" s="95">
        <v>0.6041666666666666</v>
      </c>
      <c r="S178" s="96">
        <v>20</v>
      </c>
      <c r="T178" s="95">
        <v>0.41666666666666663</v>
      </c>
      <c r="U178" s="96">
        <v>28</v>
      </c>
      <c r="V178" s="97">
        <v>0.5833333333333334</v>
      </c>
    </row>
    <row r="179" spans="1:22" ht="15.75" customHeight="1">
      <c r="A179" s="497"/>
      <c r="B179" s="98" t="s">
        <v>10</v>
      </c>
      <c r="C179" s="99">
        <v>29</v>
      </c>
      <c r="D179" s="100">
        <v>0.3411764705882353</v>
      </c>
      <c r="E179" s="101">
        <v>56</v>
      </c>
      <c r="F179" s="100">
        <v>0.6588235294117646</v>
      </c>
      <c r="G179" s="101">
        <v>19</v>
      </c>
      <c r="H179" s="100">
        <v>0.6551724137931035</v>
      </c>
      <c r="I179" s="101">
        <v>10</v>
      </c>
      <c r="J179" s="100">
        <v>0.3448275862068966</v>
      </c>
      <c r="K179" s="101">
        <v>2</v>
      </c>
      <c r="L179" s="100">
        <v>0.06896551724137931</v>
      </c>
      <c r="M179" s="101">
        <v>27</v>
      </c>
      <c r="N179" s="100">
        <v>0.9310344827586207</v>
      </c>
      <c r="O179" s="101">
        <v>5</v>
      </c>
      <c r="P179" s="100">
        <v>0.1724137931034483</v>
      </c>
      <c r="Q179" s="101">
        <v>24</v>
      </c>
      <c r="R179" s="100">
        <v>0.8275862068965517</v>
      </c>
      <c r="S179" s="101">
        <v>5</v>
      </c>
      <c r="T179" s="100">
        <v>0.1724137931034483</v>
      </c>
      <c r="U179" s="101">
        <v>24</v>
      </c>
      <c r="V179" s="102">
        <v>0.8275862068965517</v>
      </c>
    </row>
    <row r="180" spans="1:22" ht="15.75" customHeight="1">
      <c r="A180" s="497"/>
      <c r="B180" s="98" t="s">
        <v>11</v>
      </c>
      <c r="C180" s="99">
        <v>20</v>
      </c>
      <c r="D180" s="100">
        <v>0.4878048780487805</v>
      </c>
      <c r="E180" s="101">
        <v>21</v>
      </c>
      <c r="F180" s="100">
        <v>0.5121951219512195</v>
      </c>
      <c r="G180" s="101">
        <v>12</v>
      </c>
      <c r="H180" s="100">
        <v>0.6</v>
      </c>
      <c r="I180" s="101">
        <v>8</v>
      </c>
      <c r="J180" s="100">
        <v>0.4</v>
      </c>
      <c r="K180" s="101">
        <v>3</v>
      </c>
      <c r="L180" s="100">
        <v>0.15</v>
      </c>
      <c r="M180" s="101">
        <v>17</v>
      </c>
      <c r="N180" s="100">
        <v>0.85</v>
      </c>
      <c r="O180" s="101">
        <v>2</v>
      </c>
      <c r="P180" s="100">
        <v>0.1</v>
      </c>
      <c r="Q180" s="101">
        <v>18</v>
      </c>
      <c r="R180" s="100">
        <v>0.9</v>
      </c>
      <c r="S180" s="101">
        <v>5</v>
      </c>
      <c r="T180" s="100">
        <v>0.25</v>
      </c>
      <c r="U180" s="101">
        <v>15</v>
      </c>
      <c r="V180" s="102">
        <v>0.75</v>
      </c>
    </row>
    <row r="181" spans="1:22" ht="15.75" customHeight="1">
      <c r="A181" s="497"/>
      <c r="B181" s="98" t="s">
        <v>12</v>
      </c>
      <c r="C181" s="99">
        <v>3</v>
      </c>
      <c r="D181" s="100">
        <v>1</v>
      </c>
      <c r="E181" s="101">
        <v>0</v>
      </c>
      <c r="F181" s="100">
        <v>0</v>
      </c>
      <c r="G181" s="101">
        <v>2</v>
      </c>
      <c r="H181" s="100">
        <v>0.6666666666666667</v>
      </c>
      <c r="I181" s="101">
        <v>1</v>
      </c>
      <c r="J181" s="100">
        <v>0.33333333333333337</v>
      </c>
      <c r="K181" s="101">
        <v>0</v>
      </c>
      <c r="L181" s="100">
        <v>0</v>
      </c>
      <c r="M181" s="101">
        <v>3</v>
      </c>
      <c r="N181" s="100">
        <v>1</v>
      </c>
      <c r="O181" s="101">
        <v>2</v>
      </c>
      <c r="P181" s="100">
        <v>0.6666666666666667</v>
      </c>
      <c r="Q181" s="101">
        <v>1</v>
      </c>
      <c r="R181" s="100">
        <v>0.33333333333333337</v>
      </c>
      <c r="S181" s="101">
        <v>0</v>
      </c>
      <c r="T181" s="100">
        <v>0</v>
      </c>
      <c r="U181" s="101">
        <v>3</v>
      </c>
      <c r="V181" s="102">
        <v>1</v>
      </c>
    </row>
    <row r="182" spans="1:22" ht="15.75" customHeight="1">
      <c r="A182" s="497"/>
      <c r="B182" s="98" t="s">
        <v>13</v>
      </c>
      <c r="C182" s="99">
        <v>0</v>
      </c>
      <c r="D182" s="100">
        <v>0</v>
      </c>
      <c r="E182" s="101">
        <v>0</v>
      </c>
      <c r="F182" s="100">
        <v>0</v>
      </c>
      <c r="G182" s="101">
        <v>0</v>
      </c>
      <c r="H182" s="100">
        <v>0</v>
      </c>
      <c r="I182" s="101">
        <v>0</v>
      </c>
      <c r="J182" s="100">
        <v>0</v>
      </c>
      <c r="K182" s="101">
        <v>0</v>
      </c>
      <c r="L182" s="100">
        <v>0</v>
      </c>
      <c r="M182" s="101">
        <v>0</v>
      </c>
      <c r="N182" s="100">
        <v>0</v>
      </c>
      <c r="O182" s="101">
        <v>0</v>
      </c>
      <c r="P182" s="100">
        <v>0</v>
      </c>
      <c r="Q182" s="101">
        <v>0</v>
      </c>
      <c r="R182" s="100">
        <v>0</v>
      </c>
      <c r="S182" s="101">
        <v>0</v>
      </c>
      <c r="T182" s="100">
        <v>0</v>
      </c>
      <c r="U182" s="101">
        <v>0</v>
      </c>
      <c r="V182" s="102">
        <v>0</v>
      </c>
    </row>
    <row r="183" spans="1:22" ht="15.75" customHeight="1" thickBot="1">
      <c r="A183" s="498"/>
      <c r="B183" s="103" t="s">
        <v>5</v>
      </c>
      <c r="C183" s="104">
        <v>100</v>
      </c>
      <c r="D183" s="105">
        <v>0.45248868778280543</v>
      </c>
      <c r="E183" s="106">
        <v>121</v>
      </c>
      <c r="F183" s="105">
        <v>0.5475113122171945</v>
      </c>
      <c r="G183" s="106">
        <v>67</v>
      </c>
      <c r="H183" s="105">
        <v>0.67</v>
      </c>
      <c r="I183" s="106">
        <v>33</v>
      </c>
      <c r="J183" s="105">
        <v>0.33</v>
      </c>
      <c r="K183" s="106">
        <v>25</v>
      </c>
      <c r="L183" s="105">
        <v>0.25</v>
      </c>
      <c r="M183" s="106">
        <v>75</v>
      </c>
      <c r="N183" s="105">
        <v>0.75</v>
      </c>
      <c r="O183" s="106">
        <v>28</v>
      </c>
      <c r="P183" s="105">
        <v>0.28</v>
      </c>
      <c r="Q183" s="106">
        <v>72</v>
      </c>
      <c r="R183" s="105">
        <v>0.72</v>
      </c>
      <c r="S183" s="106">
        <v>30</v>
      </c>
      <c r="T183" s="105">
        <v>0.3</v>
      </c>
      <c r="U183" s="106">
        <v>70</v>
      </c>
      <c r="V183" s="107">
        <v>0.7</v>
      </c>
    </row>
    <row r="184" ht="13.5">
      <c r="A184" s="87" t="s">
        <v>194</v>
      </c>
    </row>
    <row r="185" ht="13.5">
      <c r="A185" s="87" t="s">
        <v>195</v>
      </c>
    </row>
    <row r="187" spans="1:42" ht="18" customHeight="1" thickBot="1">
      <c r="A187" s="505" t="s">
        <v>0</v>
      </c>
      <c r="B187" s="506"/>
      <c r="C187" s="506"/>
      <c r="D187" s="506"/>
      <c r="E187" s="506"/>
      <c r="F187" s="506"/>
      <c r="G187" s="506"/>
      <c r="H187" s="506"/>
      <c r="I187" s="506"/>
      <c r="J187" s="506"/>
      <c r="K187" s="506"/>
      <c r="L187" s="506"/>
      <c r="M187" s="506"/>
      <c r="N187" s="506"/>
      <c r="O187" s="506"/>
      <c r="P187" s="506"/>
      <c r="Q187" s="506"/>
      <c r="R187" s="506"/>
      <c r="S187" s="506"/>
      <c r="T187" s="506"/>
      <c r="U187" s="506"/>
      <c r="V187" s="506"/>
      <c r="W187" s="506"/>
      <c r="X187" s="506"/>
      <c r="Y187" s="506"/>
      <c r="Z187" s="506"/>
      <c r="AA187" s="506"/>
      <c r="AB187" s="506"/>
      <c r="AC187" s="506"/>
      <c r="AD187" s="506"/>
      <c r="AE187" s="506"/>
      <c r="AF187" s="506"/>
      <c r="AG187" s="506"/>
      <c r="AH187" s="506"/>
      <c r="AI187" s="506"/>
      <c r="AJ187" s="506"/>
      <c r="AK187" s="506"/>
      <c r="AL187" s="506"/>
      <c r="AM187" s="506"/>
      <c r="AN187" s="506"/>
      <c r="AO187" s="506"/>
      <c r="AP187" s="506"/>
    </row>
    <row r="188" spans="1:42" ht="15.75" customHeight="1" thickBot="1">
      <c r="A188" s="499" t="s">
        <v>1</v>
      </c>
      <c r="B188" s="500"/>
      <c r="C188" s="516" t="s">
        <v>56</v>
      </c>
      <c r="D188" s="492"/>
      <c r="E188" s="492"/>
      <c r="F188" s="493"/>
      <c r="G188" s="512" t="s">
        <v>57</v>
      </c>
      <c r="H188" s="492"/>
      <c r="I188" s="492"/>
      <c r="J188" s="493"/>
      <c r="K188" s="512" t="s">
        <v>58</v>
      </c>
      <c r="L188" s="492"/>
      <c r="M188" s="492"/>
      <c r="N188" s="493"/>
      <c r="O188" s="512" t="s">
        <v>59</v>
      </c>
      <c r="P188" s="492"/>
      <c r="Q188" s="492"/>
      <c r="R188" s="493"/>
      <c r="S188" s="512" t="s">
        <v>60</v>
      </c>
      <c r="T188" s="492"/>
      <c r="U188" s="492"/>
      <c r="V188" s="493"/>
      <c r="W188" s="512" t="s">
        <v>61</v>
      </c>
      <c r="X188" s="492"/>
      <c r="Y188" s="492"/>
      <c r="Z188" s="493"/>
      <c r="AA188" s="512" t="s">
        <v>62</v>
      </c>
      <c r="AB188" s="492"/>
      <c r="AC188" s="492"/>
      <c r="AD188" s="493"/>
      <c r="AE188" s="512" t="s">
        <v>63</v>
      </c>
      <c r="AF188" s="492"/>
      <c r="AG188" s="492"/>
      <c r="AH188" s="493"/>
      <c r="AI188" s="512" t="s">
        <v>64</v>
      </c>
      <c r="AJ188" s="492"/>
      <c r="AK188" s="492"/>
      <c r="AL188" s="493"/>
      <c r="AM188" s="511" t="s">
        <v>65</v>
      </c>
      <c r="AN188" s="492"/>
      <c r="AO188" s="492"/>
      <c r="AP188" s="495"/>
    </row>
    <row r="189" spans="1:42" ht="15.75" customHeight="1" thickBot="1">
      <c r="A189" s="497"/>
      <c r="B189" s="501"/>
      <c r="C189" s="504" t="s">
        <v>3</v>
      </c>
      <c r="D189" s="488"/>
      <c r="E189" s="487" t="s">
        <v>4</v>
      </c>
      <c r="F189" s="488"/>
      <c r="G189" s="489" t="s">
        <v>39</v>
      </c>
      <c r="H189" s="489" t="s">
        <v>40</v>
      </c>
      <c r="I189" s="489" t="s">
        <v>41</v>
      </c>
      <c r="J189" s="489" t="s">
        <v>16</v>
      </c>
      <c r="K189" s="487" t="s">
        <v>3</v>
      </c>
      <c r="L189" s="488"/>
      <c r="M189" s="487" t="s">
        <v>4</v>
      </c>
      <c r="N189" s="488"/>
      <c r="O189" s="489" t="s">
        <v>39</v>
      </c>
      <c r="P189" s="489" t="s">
        <v>40</v>
      </c>
      <c r="Q189" s="489" t="s">
        <v>41</v>
      </c>
      <c r="R189" s="489" t="s">
        <v>16</v>
      </c>
      <c r="S189" s="487" t="s">
        <v>3</v>
      </c>
      <c r="T189" s="488"/>
      <c r="U189" s="487" t="s">
        <v>4</v>
      </c>
      <c r="V189" s="488"/>
      <c r="W189" s="489" t="s">
        <v>39</v>
      </c>
      <c r="X189" s="489" t="s">
        <v>40</v>
      </c>
      <c r="Y189" s="489" t="s">
        <v>41</v>
      </c>
      <c r="Z189" s="489" t="s">
        <v>16</v>
      </c>
      <c r="AA189" s="487" t="s">
        <v>3</v>
      </c>
      <c r="AB189" s="488"/>
      <c r="AC189" s="487" t="s">
        <v>4</v>
      </c>
      <c r="AD189" s="488"/>
      <c r="AE189" s="489" t="s">
        <v>39</v>
      </c>
      <c r="AF189" s="489" t="s">
        <v>40</v>
      </c>
      <c r="AG189" s="489" t="s">
        <v>41</v>
      </c>
      <c r="AH189" s="489" t="s">
        <v>16</v>
      </c>
      <c r="AI189" s="487" t="s">
        <v>3</v>
      </c>
      <c r="AJ189" s="488"/>
      <c r="AK189" s="487" t="s">
        <v>4</v>
      </c>
      <c r="AL189" s="488"/>
      <c r="AM189" s="489" t="s">
        <v>39</v>
      </c>
      <c r="AN189" s="489" t="s">
        <v>40</v>
      </c>
      <c r="AO189" s="489" t="s">
        <v>41</v>
      </c>
      <c r="AP189" s="485" t="s">
        <v>16</v>
      </c>
    </row>
    <row r="190" spans="1:42" ht="15.75" customHeight="1" thickBot="1">
      <c r="A190" s="498"/>
      <c r="B190" s="502"/>
      <c r="C190" s="90" t="s">
        <v>6</v>
      </c>
      <c r="D190" s="91" t="s">
        <v>7</v>
      </c>
      <c r="E190" s="91" t="s">
        <v>6</v>
      </c>
      <c r="F190" s="91" t="s">
        <v>7</v>
      </c>
      <c r="G190" s="490"/>
      <c r="H190" s="490"/>
      <c r="I190" s="490"/>
      <c r="J190" s="490"/>
      <c r="K190" s="91" t="s">
        <v>6</v>
      </c>
      <c r="L190" s="91" t="s">
        <v>7</v>
      </c>
      <c r="M190" s="91" t="s">
        <v>6</v>
      </c>
      <c r="N190" s="91" t="s">
        <v>7</v>
      </c>
      <c r="O190" s="490"/>
      <c r="P190" s="490"/>
      <c r="Q190" s="490"/>
      <c r="R190" s="490"/>
      <c r="S190" s="91" t="s">
        <v>6</v>
      </c>
      <c r="T190" s="91" t="s">
        <v>7</v>
      </c>
      <c r="U190" s="91" t="s">
        <v>6</v>
      </c>
      <c r="V190" s="91" t="s">
        <v>7</v>
      </c>
      <c r="W190" s="490"/>
      <c r="X190" s="490"/>
      <c r="Y190" s="490"/>
      <c r="Z190" s="490"/>
      <c r="AA190" s="91" t="s">
        <v>6</v>
      </c>
      <c r="AB190" s="91" t="s">
        <v>7</v>
      </c>
      <c r="AC190" s="91" t="s">
        <v>6</v>
      </c>
      <c r="AD190" s="91" t="s">
        <v>7</v>
      </c>
      <c r="AE190" s="490"/>
      <c r="AF190" s="490"/>
      <c r="AG190" s="490"/>
      <c r="AH190" s="490"/>
      <c r="AI190" s="91" t="s">
        <v>6</v>
      </c>
      <c r="AJ190" s="91" t="s">
        <v>7</v>
      </c>
      <c r="AK190" s="91" t="s">
        <v>6</v>
      </c>
      <c r="AL190" s="91" t="s">
        <v>7</v>
      </c>
      <c r="AM190" s="490"/>
      <c r="AN190" s="490"/>
      <c r="AO190" s="490"/>
      <c r="AP190" s="486"/>
    </row>
    <row r="191" spans="1:42" ht="15.75" customHeight="1" thickBot="1">
      <c r="A191" s="496" t="s">
        <v>8</v>
      </c>
      <c r="B191" s="93" t="s">
        <v>9</v>
      </c>
      <c r="C191" s="94">
        <v>16</v>
      </c>
      <c r="D191" s="95"/>
      <c r="E191" s="96">
        <v>2</v>
      </c>
      <c r="F191" s="95"/>
      <c r="G191" s="123">
        <v>3</v>
      </c>
      <c r="H191" s="123">
        <v>48232.692500000005</v>
      </c>
      <c r="I191" s="123">
        <v>564701</v>
      </c>
      <c r="J191" s="123">
        <v>771723.0800000001</v>
      </c>
      <c r="K191" s="96">
        <v>7</v>
      </c>
      <c r="L191" s="95"/>
      <c r="M191" s="96">
        <v>11</v>
      </c>
      <c r="N191" s="95"/>
      <c r="O191" s="95">
        <v>1</v>
      </c>
      <c r="P191" s="95">
        <v>12879</v>
      </c>
      <c r="Q191" s="95">
        <v>36500</v>
      </c>
      <c r="R191" s="95">
        <v>90153</v>
      </c>
      <c r="S191" s="96">
        <v>4</v>
      </c>
      <c r="T191" s="95"/>
      <c r="U191" s="96">
        <v>14</v>
      </c>
      <c r="V191" s="95"/>
      <c r="W191" s="126">
        <v>0.5</v>
      </c>
      <c r="X191" s="126">
        <v>21.175</v>
      </c>
      <c r="Y191" s="126">
        <v>67.2</v>
      </c>
      <c r="Z191" s="126">
        <v>84.7</v>
      </c>
      <c r="AA191" s="96">
        <v>13</v>
      </c>
      <c r="AB191" s="95"/>
      <c r="AC191" s="96">
        <v>5</v>
      </c>
      <c r="AD191" s="95"/>
      <c r="AE191" s="127">
        <v>1</v>
      </c>
      <c r="AF191" s="127">
        <v>1411.3630769230772</v>
      </c>
      <c r="AG191" s="127">
        <v>13140</v>
      </c>
      <c r="AH191" s="127">
        <v>18347.720000000005</v>
      </c>
      <c r="AI191" s="96">
        <v>5</v>
      </c>
      <c r="AJ191" s="95"/>
      <c r="AK191" s="96">
        <v>13</v>
      </c>
      <c r="AL191" s="95"/>
      <c r="AM191" s="95">
        <v>1</v>
      </c>
      <c r="AN191" s="95">
        <v>13547.9</v>
      </c>
      <c r="AO191" s="95">
        <v>53424</v>
      </c>
      <c r="AP191" s="97">
        <v>67739.5</v>
      </c>
    </row>
    <row r="192" spans="1:42" ht="15.75" customHeight="1">
      <c r="A192" s="497"/>
      <c r="B192" s="98" t="s">
        <v>10</v>
      </c>
      <c r="C192" s="99">
        <v>11</v>
      </c>
      <c r="D192" s="100"/>
      <c r="E192" s="101">
        <v>1</v>
      </c>
      <c r="F192" s="100"/>
      <c r="G192" s="124">
        <v>1325</v>
      </c>
      <c r="H192" s="124">
        <v>95897.00000000001</v>
      </c>
      <c r="I192" s="124">
        <v>836622</v>
      </c>
      <c r="J192" s="124">
        <v>1054867.0000000002</v>
      </c>
      <c r="K192" s="101">
        <v>2</v>
      </c>
      <c r="L192" s="100"/>
      <c r="M192" s="101">
        <v>10</v>
      </c>
      <c r="N192" s="100"/>
      <c r="O192" s="100">
        <v>25550</v>
      </c>
      <c r="P192" s="100">
        <v>104381</v>
      </c>
      <c r="Q192" s="100">
        <v>183212</v>
      </c>
      <c r="R192" s="100">
        <v>208762</v>
      </c>
      <c r="S192" s="101">
        <v>2</v>
      </c>
      <c r="T192" s="100"/>
      <c r="U192" s="101">
        <v>10</v>
      </c>
      <c r="V192" s="100"/>
      <c r="W192" s="128">
        <v>83</v>
      </c>
      <c r="X192" s="128">
        <v>2049</v>
      </c>
      <c r="Y192" s="128">
        <v>4015</v>
      </c>
      <c r="Z192" s="128">
        <v>4098</v>
      </c>
      <c r="AA192" s="101">
        <v>5</v>
      </c>
      <c r="AB192" s="100"/>
      <c r="AC192" s="101">
        <v>7</v>
      </c>
      <c r="AD192" s="100"/>
      <c r="AE192" s="129">
        <v>248</v>
      </c>
      <c r="AF192" s="129">
        <v>5929.6</v>
      </c>
      <c r="AG192" s="129">
        <v>15170</v>
      </c>
      <c r="AH192" s="129">
        <v>29648</v>
      </c>
      <c r="AI192" s="101">
        <v>2</v>
      </c>
      <c r="AJ192" s="100"/>
      <c r="AK192" s="101">
        <v>10</v>
      </c>
      <c r="AL192" s="100"/>
      <c r="AM192" s="100">
        <v>1749</v>
      </c>
      <c r="AN192" s="100">
        <v>53150.5</v>
      </c>
      <c r="AO192" s="100">
        <v>104552</v>
      </c>
      <c r="AP192" s="102">
        <v>106301</v>
      </c>
    </row>
    <row r="193" spans="1:42" ht="15.75" customHeight="1">
      <c r="A193" s="497"/>
      <c r="B193" s="98" t="s">
        <v>11</v>
      </c>
      <c r="C193" s="99">
        <v>4</v>
      </c>
      <c r="D193" s="100"/>
      <c r="E193" s="101">
        <v>2</v>
      </c>
      <c r="F193" s="100"/>
      <c r="G193" s="124">
        <v>1</v>
      </c>
      <c r="H193" s="124">
        <v>1561.6175</v>
      </c>
      <c r="I193" s="124">
        <v>6240</v>
      </c>
      <c r="J193" s="124">
        <v>6246.47</v>
      </c>
      <c r="K193" s="101">
        <v>1</v>
      </c>
      <c r="L193" s="100"/>
      <c r="M193" s="101">
        <v>5</v>
      </c>
      <c r="N193" s="100"/>
      <c r="O193" s="100">
        <v>0.5</v>
      </c>
      <c r="P193" s="100">
        <v>0.5</v>
      </c>
      <c r="Q193" s="100">
        <v>0.5</v>
      </c>
      <c r="R193" s="100">
        <v>0.5</v>
      </c>
      <c r="S193" s="101">
        <v>2</v>
      </c>
      <c r="T193" s="100"/>
      <c r="U193" s="101">
        <v>4</v>
      </c>
      <c r="V193" s="100"/>
      <c r="W193" s="128">
        <v>0.056</v>
      </c>
      <c r="X193" s="128">
        <v>0.278</v>
      </c>
      <c r="Y193" s="128">
        <v>0.5</v>
      </c>
      <c r="Z193" s="128">
        <v>0.556</v>
      </c>
      <c r="AA193" s="101">
        <v>3</v>
      </c>
      <c r="AB193" s="100"/>
      <c r="AC193" s="101">
        <v>3</v>
      </c>
      <c r="AD193" s="100"/>
      <c r="AE193" s="129">
        <v>0.623</v>
      </c>
      <c r="AF193" s="129">
        <v>762.8743333333333</v>
      </c>
      <c r="AG193" s="129">
        <v>1820</v>
      </c>
      <c r="AH193" s="129">
        <v>2288.623</v>
      </c>
      <c r="AI193" s="101">
        <v>2</v>
      </c>
      <c r="AJ193" s="100"/>
      <c r="AK193" s="101">
        <v>4</v>
      </c>
      <c r="AL193" s="100"/>
      <c r="AM193" s="100">
        <v>0.0001</v>
      </c>
      <c r="AN193" s="100">
        <v>0.050050000000000004</v>
      </c>
      <c r="AO193" s="100">
        <v>0.1</v>
      </c>
      <c r="AP193" s="102">
        <v>0.10010000000000001</v>
      </c>
    </row>
    <row r="194" spans="1:42" ht="15.75" customHeight="1">
      <c r="A194" s="497"/>
      <c r="B194" s="98" t="s">
        <v>12</v>
      </c>
      <c r="C194" s="99">
        <v>1</v>
      </c>
      <c r="D194" s="100"/>
      <c r="E194" s="101">
        <v>1</v>
      </c>
      <c r="F194" s="100"/>
      <c r="G194" s="124">
        <v>2409</v>
      </c>
      <c r="H194" s="124">
        <v>2409</v>
      </c>
      <c r="I194" s="124">
        <v>2409</v>
      </c>
      <c r="J194" s="124">
        <v>2409</v>
      </c>
      <c r="K194" s="101">
        <v>0</v>
      </c>
      <c r="L194" s="100"/>
      <c r="M194" s="101">
        <v>2</v>
      </c>
      <c r="N194" s="100"/>
      <c r="O194" s="111" t="s">
        <v>18</v>
      </c>
      <c r="P194" s="111" t="s">
        <v>18</v>
      </c>
      <c r="Q194" s="111" t="s">
        <v>18</v>
      </c>
      <c r="R194" s="111" t="s">
        <v>18</v>
      </c>
      <c r="S194" s="101">
        <v>0</v>
      </c>
      <c r="T194" s="100"/>
      <c r="U194" s="101">
        <v>2</v>
      </c>
      <c r="V194" s="100"/>
      <c r="W194" s="111" t="s">
        <v>18</v>
      </c>
      <c r="X194" s="111" t="s">
        <v>18</v>
      </c>
      <c r="Y194" s="111" t="s">
        <v>18</v>
      </c>
      <c r="Z194" s="111" t="s">
        <v>18</v>
      </c>
      <c r="AA194" s="101">
        <v>1</v>
      </c>
      <c r="AB194" s="100"/>
      <c r="AC194" s="101">
        <v>1</v>
      </c>
      <c r="AD194" s="100"/>
      <c r="AE194" s="129">
        <v>1</v>
      </c>
      <c r="AF194" s="129">
        <v>1</v>
      </c>
      <c r="AG194" s="129">
        <v>1</v>
      </c>
      <c r="AH194" s="129">
        <v>1</v>
      </c>
      <c r="AI194" s="101">
        <v>2</v>
      </c>
      <c r="AJ194" s="100"/>
      <c r="AK194" s="101">
        <v>0</v>
      </c>
      <c r="AL194" s="100"/>
      <c r="AM194" s="100">
        <v>3199</v>
      </c>
      <c r="AN194" s="100">
        <v>3199</v>
      </c>
      <c r="AO194" s="100">
        <v>3199</v>
      </c>
      <c r="AP194" s="102">
        <v>3199</v>
      </c>
    </row>
    <row r="195" spans="1:42" ht="15.75" customHeight="1">
      <c r="A195" s="497"/>
      <c r="B195" s="98" t="s">
        <v>13</v>
      </c>
      <c r="C195" s="99">
        <v>0</v>
      </c>
      <c r="D195" s="100"/>
      <c r="E195" s="101">
        <v>0</v>
      </c>
      <c r="F195" s="100"/>
      <c r="G195" s="111" t="s">
        <v>18</v>
      </c>
      <c r="H195" s="111" t="s">
        <v>18</v>
      </c>
      <c r="I195" s="111" t="s">
        <v>18</v>
      </c>
      <c r="J195" s="111" t="s">
        <v>18</v>
      </c>
      <c r="K195" s="101">
        <v>0</v>
      </c>
      <c r="L195" s="100"/>
      <c r="M195" s="101">
        <v>0</v>
      </c>
      <c r="N195" s="100"/>
      <c r="O195" s="111" t="s">
        <v>18</v>
      </c>
      <c r="P195" s="111" t="s">
        <v>18</v>
      </c>
      <c r="Q195" s="111" t="s">
        <v>18</v>
      </c>
      <c r="R195" s="111" t="s">
        <v>18</v>
      </c>
      <c r="S195" s="101">
        <v>0</v>
      </c>
      <c r="T195" s="100"/>
      <c r="U195" s="101">
        <v>0</v>
      </c>
      <c r="V195" s="100"/>
      <c r="W195" s="111" t="s">
        <v>18</v>
      </c>
      <c r="X195" s="111" t="s">
        <v>18</v>
      </c>
      <c r="Y195" s="111" t="s">
        <v>18</v>
      </c>
      <c r="Z195" s="111" t="s">
        <v>18</v>
      </c>
      <c r="AA195" s="101">
        <v>0</v>
      </c>
      <c r="AB195" s="100"/>
      <c r="AC195" s="101">
        <v>0</v>
      </c>
      <c r="AD195" s="100"/>
      <c r="AE195" s="111" t="s">
        <v>18</v>
      </c>
      <c r="AF195" s="111" t="s">
        <v>18</v>
      </c>
      <c r="AG195" s="111" t="s">
        <v>18</v>
      </c>
      <c r="AH195" s="111" t="s">
        <v>18</v>
      </c>
      <c r="AI195" s="101">
        <v>0</v>
      </c>
      <c r="AJ195" s="100"/>
      <c r="AK195" s="101">
        <v>0</v>
      </c>
      <c r="AL195" s="100"/>
      <c r="AM195" s="111" t="s">
        <v>18</v>
      </c>
      <c r="AN195" s="111" t="s">
        <v>18</v>
      </c>
      <c r="AO195" s="111" t="s">
        <v>18</v>
      </c>
      <c r="AP195" s="118" t="s">
        <v>18</v>
      </c>
    </row>
    <row r="196" spans="1:42" ht="13.5" thickBot="1">
      <c r="A196" s="498"/>
      <c r="B196" s="103" t="s">
        <v>5</v>
      </c>
      <c r="C196" s="104">
        <v>32</v>
      </c>
      <c r="D196" s="105"/>
      <c r="E196" s="106">
        <v>6</v>
      </c>
      <c r="F196" s="105"/>
      <c r="G196" s="125">
        <v>1</v>
      </c>
      <c r="H196" s="125">
        <v>57351.42343750001</v>
      </c>
      <c r="I196" s="125">
        <v>836622</v>
      </c>
      <c r="J196" s="125">
        <v>1835245.5500000003</v>
      </c>
      <c r="K196" s="106">
        <v>10</v>
      </c>
      <c r="L196" s="105"/>
      <c r="M196" s="106">
        <v>28</v>
      </c>
      <c r="N196" s="105"/>
      <c r="O196" s="105">
        <v>0.5</v>
      </c>
      <c r="P196" s="105">
        <v>29891.550000000003</v>
      </c>
      <c r="Q196" s="105">
        <v>183212</v>
      </c>
      <c r="R196" s="105">
        <v>298915.5</v>
      </c>
      <c r="S196" s="106">
        <v>8</v>
      </c>
      <c r="T196" s="105"/>
      <c r="U196" s="106">
        <v>30</v>
      </c>
      <c r="V196" s="105"/>
      <c r="W196" s="130">
        <v>0.056</v>
      </c>
      <c r="X196" s="130">
        <v>522.9070000000002</v>
      </c>
      <c r="Y196" s="130">
        <v>4015</v>
      </c>
      <c r="Z196" s="130">
        <v>4183.256000000001</v>
      </c>
      <c r="AA196" s="106">
        <v>22</v>
      </c>
      <c r="AB196" s="105"/>
      <c r="AC196" s="106">
        <v>16</v>
      </c>
      <c r="AD196" s="105"/>
      <c r="AE196" s="131">
        <v>0.623</v>
      </c>
      <c r="AF196" s="131">
        <v>2285.697409090909</v>
      </c>
      <c r="AG196" s="131">
        <v>15170</v>
      </c>
      <c r="AH196" s="131">
        <v>50285.34299999999</v>
      </c>
      <c r="AI196" s="106">
        <v>11</v>
      </c>
      <c r="AJ196" s="105"/>
      <c r="AK196" s="106">
        <v>27</v>
      </c>
      <c r="AL196" s="105"/>
      <c r="AM196" s="105">
        <v>0.0001</v>
      </c>
      <c r="AN196" s="105">
        <v>17723.960009999995</v>
      </c>
      <c r="AO196" s="105">
        <v>104552</v>
      </c>
      <c r="AP196" s="107">
        <v>177239.60009999995</v>
      </c>
    </row>
    <row r="197" ht="13.5">
      <c r="A197" s="87" t="s">
        <v>194</v>
      </c>
    </row>
    <row r="198" ht="13.5">
      <c r="A198" s="87" t="s">
        <v>195</v>
      </c>
    </row>
    <row r="200" spans="1:8" ht="18" customHeight="1" thickBot="1">
      <c r="A200" s="505" t="s">
        <v>0</v>
      </c>
      <c r="B200" s="506"/>
      <c r="C200" s="506"/>
      <c r="D200" s="506"/>
      <c r="E200" s="506"/>
      <c r="F200" s="506"/>
      <c r="G200" s="506"/>
      <c r="H200" s="506"/>
    </row>
    <row r="201" spans="1:8" ht="60.75" customHeight="1" thickBot="1">
      <c r="A201" s="499" t="s">
        <v>1</v>
      </c>
      <c r="B201" s="500"/>
      <c r="C201" s="516" t="s">
        <v>66</v>
      </c>
      <c r="D201" s="492"/>
      <c r="E201" s="492"/>
      <c r="F201" s="493"/>
      <c r="G201" s="112" t="s">
        <v>67</v>
      </c>
      <c r="H201" s="109" t="s">
        <v>68</v>
      </c>
    </row>
    <row r="202" spans="1:8" ht="15.75" customHeight="1" thickBot="1">
      <c r="A202" s="497"/>
      <c r="B202" s="501"/>
      <c r="C202" s="504" t="s">
        <v>3</v>
      </c>
      <c r="D202" s="488"/>
      <c r="E202" s="487" t="s">
        <v>4</v>
      </c>
      <c r="F202" s="488"/>
      <c r="G202" s="489" t="s">
        <v>16</v>
      </c>
      <c r="H202" s="485" t="s">
        <v>16</v>
      </c>
    </row>
    <row r="203" spans="1:8" ht="15.75" customHeight="1" thickBot="1">
      <c r="A203" s="498"/>
      <c r="B203" s="502"/>
      <c r="C203" s="90" t="s">
        <v>6</v>
      </c>
      <c r="D203" s="91" t="s">
        <v>7</v>
      </c>
      <c r="E203" s="91" t="s">
        <v>6</v>
      </c>
      <c r="F203" s="91" t="s">
        <v>7</v>
      </c>
      <c r="G203" s="490"/>
      <c r="H203" s="486"/>
    </row>
    <row r="204" spans="1:8" ht="15.75" customHeight="1" thickBot="1">
      <c r="A204" s="496" t="s">
        <v>8</v>
      </c>
      <c r="B204" s="93" t="s">
        <v>9</v>
      </c>
      <c r="C204" s="94">
        <v>10</v>
      </c>
      <c r="D204" s="95"/>
      <c r="E204" s="96">
        <v>3</v>
      </c>
      <c r="F204" s="95"/>
      <c r="G204" s="96">
        <v>12</v>
      </c>
      <c r="H204" s="120">
        <v>35</v>
      </c>
    </row>
    <row r="205" spans="1:8" ht="15.75" customHeight="1">
      <c r="A205" s="497"/>
      <c r="B205" s="98" t="s">
        <v>10</v>
      </c>
      <c r="C205" s="99">
        <v>5</v>
      </c>
      <c r="D205" s="100"/>
      <c r="E205" s="101">
        <v>2</v>
      </c>
      <c r="F205" s="100"/>
      <c r="G205" s="101">
        <v>2</v>
      </c>
      <c r="H205" s="121">
        <v>10</v>
      </c>
    </row>
    <row r="206" spans="1:8" ht="15.75" customHeight="1">
      <c r="A206" s="497"/>
      <c r="B206" s="98" t="s">
        <v>11</v>
      </c>
      <c r="C206" s="99">
        <v>0</v>
      </c>
      <c r="D206" s="100"/>
      <c r="E206" s="101">
        <v>3</v>
      </c>
      <c r="F206" s="100"/>
      <c r="G206" s="101">
        <v>16</v>
      </c>
      <c r="H206" s="121">
        <v>22</v>
      </c>
    </row>
    <row r="207" spans="1:8" ht="15.75" customHeight="1">
      <c r="A207" s="497"/>
      <c r="B207" s="98" t="s">
        <v>12</v>
      </c>
      <c r="C207" s="99">
        <v>0</v>
      </c>
      <c r="D207" s="100"/>
      <c r="E207" s="101">
        <v>1</v>
      </c>
      <c r="F207" s="100"/>
      <c r="G207" s="101">
        <v>2</v>
      </c>
      <c r="H207" s="121">
        <v>3</v>
      </c>
    </row>
    <row r="208" spans="1:8" ht="15.75" customHeight="1">
      <c r="A208" s="497"/>
      <c r="B208" s="98" t="s">
        <v>13</v>
      </c>
      <c r="C208" s="99">
        <v>0</v>
      </c>
      <c r="D208" s="100"/>
      <c r="E208" s="101">
        <v>0</v>
      </c>
      <c r="F208" s="100"/>
      <c r="G208" s="111" t="s">
        <v>18</v>
      </c>
      <c r="H208" s="118" t="s">
        <v>18</v>
      </c>
    </row>
    <row r="209" spans="1:8" ht="15.75" customHeight="1" thickBot="1">
      <c r="A209" s="498"/>
      <c r="B209" s="103" t="s">
        <v>5</v>
      </c>
      <c r="C209" s="104">
        <v>15</v>
      </c>
      <c r="D209" s="105"/>
      <c r="E209" s="106">
        <v>9</v>
      </c>
      <c r="F209" s="105"/>
      <c r="G209" s="106">
        <v>32</v>
      </c>
      <c r="H209" s="122">
        <v>70</v>
      </c>
    </row>
    <row r="211" ht="13.5">
      <c r="A211" s="87" t="s">
        <v>69</v>
      </c>
    </row>
    <row r="213" ht="13.5">
      <c r="A213" s="87" t="s">
        <v>194</v>
      </c>
    </row>
    <row r="214" ht="13.5">
      <c r="A214" s="87" t="s">
        <v>195</v>
      </c>
    </row>
    <row r="216" spans="1:42" ht="18" customHeight="1" thickBot="1">
      <c r="A216" s="505" t="s">
        <v>0</v>
      </c>
      <c r="B216" s="506"/>
      <c r="C216" s="506"/>
      <c r="D216" s="506"/>
      <c r="E216" s="506"/>
      <c r="F216" s="506"/>
      <c r="G216" s="506"/>
      <c r="H216" s="506"/>
      <c r="I216" s="506"/>
      <c r="J216" s="506"/>
      <c r="K216" s="506"/>
      <c r="L216" s="506"/>
      <c r="M216" s="506"/>
      <c r="N216" s="506"/>
      <c r="O216" s="506"/>
      <c r="P216" s="506"/>
      <c r="Q216" s="506"/>
      <c r="R216" s="506"/>
      <c r="S216" s="506"/>
      <c r="T216" s="506"/>
      <c r="U216" s="506"/>
      <c r="V216" s="506"/>
      <c r="W216" s="506"/>
      <c r="X216" s="506"/>
      <c r="Y216" s="506"/>
      <c r="Z216" s="506"/>
      <c r="AA216" s="506"/>
      <c r="AB216" s="506"/>
      <c r="AC216" s="506"/>
      <c r="AD216" s="506"/>
      <c r="AE216" s="506"/>
      <c r="AF216" s="506"/>
      <c r="AG216" s="506"/>
      <c r="AH216" s="506"/>
      <c r="AI216" s="506"/>
      <c r="AJ216" s="506"/>
      <c r="AK216" s="506"/>
      <c r="AL216" s="506"/>
      <c r="AM216" s="506"/>
      <c r="AN216" s="506"/>
      <c r="AO216" s="506"/>
      <c r="AP216" s="506"/>
    </row>
    <row r="217" spans="1:42" ht="27" customHeight="1" thickBot="1">
      <c r="A217" s="499" t="s">
        <v>1</v>
      </c>
      <c r="B217" s="500"/>
      <c r="C217" s="516" t="s">
        <v>70</v>
      </c>
      <c r="D217" s="492"/>
      <c r="E217" s="492"/>
      <c r="F217" s="492"/>
      <c r="G217" s="492"/>
      <c r="H217" s="493"/>
      <c r="I217" s="512" t="s">
        <v>71</v>
      </c>
      <c r="J217" s="492"/>
      <c r="K217" s="492"/>
      <c r="L217" s="493"/>
      <c r="M217" s="512" t="s">
        <v>72</v>
      </c>
      <c r="N217" s="492"/>
      <c r="O217" s="492"/>
      <c r="P217" s="493"/>
      <c r="Q217" s="512" t="s">
        <v>73</v>
      </c>
      <c r="R217" s="492"/>
      <c r="S217" s="492"/>
      <c r="T217" s="493"/>
      <c r="U217" s="512" t="s">
        <v>74</v>
      </c>
      <c r="V217" s="492"/>
      <c r="W217" s="492"/>
      <c r="X217" s="493"/>
      <c r="Y217" s="512" t="s">
        <v>75</v>
      </c>
      <c r="Z217" s="492"/>
      <c r="AA217" s="492"/>
      <c r="AB217" s="492"/>
      <c r="AC217" s="492"/>
      <c r="AD217" s="493"/>
      <c r="AE217" s="512" t="s">
        <v>76</v>
      </c>
      <c r="AF217" s="492"/>
      <c r="AG217" s="492"/>
      <c r="AH217" s="492"/>
      <c r="AI217" s="492"/>
      <c r="AJ217" s="493"/>
      <c r="AK217" s="511" t="s">
        <v>77</v>
      </c>
      <c r="AL217" s="492"/>
      <c r="AM217" s="492"/>
      <c r="AN217" s="492"/>
      <c r="AO217" s="492"/>
      <c r="AP217" s="495"/>
    </row>
    <row r="218" spans="1:42" ht="15.75" customHeight="1" thickBot="1">
      <c r="A218" s="497"/>
      <c r="B218" s="501"/>
      <c r="C218" s="504" t="s">
        <v>3</v>
      </c>
      <c r="D218" s="488"/>
      <c r="E218" s="487" t="s">
        <v>4</v>
      </c>
      <c r="F218" s="488"/>
      <c r="G218" s="487" t="s">
        <v>5</v>
      </c>
      <c r="H218" s="488"/>
      <c r="I218" s="489" t="s">
        <v>39</v>
      </c>
      <c r="J218" s="489" t="s">
        <v>40</v>
      </c>
      <c r="K218" s="489" t="s">
        <v>41</v>
      </c>
      <c r="L218" s="489" t="s">
        <v>16</v>
      </c>
      <c r="M218" s="489" t="s">
        <v>39</v>
      </c>
      <c r="N218" s="489" t="s">
        <v>40</v>
      </c>
      <c r="O218" s="489" t="s">
        <v>41</v>
      </c>
      <c r="P218" s="489" t="s">
        <v>16</v>
      </c>
      <c r="Q218" s="489" t="s">
        <v>39</v>
      </c>
      <c r="R218" s="489" t="s">
        <v>40</v>
      </c>
      <c r="S218" s="489" t="s">
        <v>41</v>
      </c>
      <c r="T218" s="489" t="s">
        <v>16</v>
      </c>
      <c r="U218" s="489" t="s">
        <v>39</v>
      </c>
      <c r="V218" s="489" t="s">
        <v>40</v>
      </c>
      <c r="W218" s="489" t="s">
        <v>41</v>
      </c>
      <c r="X218" s="489" t="s">
        <v>16</v>
      </c>
      <c r="Y218" s="487" t="s">
        <v>3</v>
      </c>
      <c r="Z218" s="488"/>
      <c r="AA218" s="487" t="s">
        <v>4</v>
      </c>
      <c r="AB218" s="488"/>
      <c r="AC218" s="487" t="s">
        <v>5</v>
      </c>
      <c r="AD218" s="488"/>
      <c r="AE218" s="487" t="s">
        <v>3</v>
      </c>
      <c r="AF218" s="488"/>
      <c r="AG218" s="487" t="s">
        <v>4</v>
      </c>
      <c r="AH218" s="488"/>
      <c r="AI218" s="487" t="s">
        <v>5</v>
      </c>
      <c r="AJ218" s="488"/>
      <c r="AK218" s="487" t="s">
        <v>3</v>
      </c>
      <c r="AL218" s="488"/>
      <c r="AM218" s="487" t="s">
        <v>4</v>
      </c>
      <c r="AN218" s="488"/>
      <c r="AO218" s="509" t="s">
        <v>5</v>
      </c>
      <c r="AP218" s="510"/>
    </row>
    <row r="219" spans="1:42" ht="15.75" customHeight="1" thickBot="1">
      <c r="A219" s="498"/>
      <c r="B219" s="502"/>
      <c r="C219" s="90" t="s">
        <v>6</v>
      </c>
      <c r="D219" s="91" t="s">
        <v>7</v>
      </c>
      <c r="E219" s="91" t="s">
        <v>6</v>
      </c>
      <c r="F219" s="91" t="s">
        <v>7</v>
      </c>
      <c r="G219" s="91" t="s">
        <v>6</v>
      </c>
      <c r="H219" s="91" t="s">
        <v>7</v>
      </c>
      <c r="I219" s="490"/>
      <c r="J219" s="490"/>
      <c r="K219" s="490"/>
      <c r="L219" s="490"/>
      <c r="M219" s="490"/>
      <c r="N219" s="490"/>
      <c r="O219" s="490"/>
      <c r="P219" s="490"/>
      <c r="Q219" s="490"/>
      <c r="R219" s="490"/>
      <c r="S219" s="490"/>
      <c r="T219" s="490"/>
      <c r="U219" s="490"/>
      <c r="V219" s="490"/>
      <c r="W219" s="490"/>
      <c r="X219" s="490"/>
      <c r="Y219" s="91" t="s">
        <v>6</v>
      </c>
      <c r="Z219" s="91" t="s">
        <v>7</v>
      </c>
      <c r="AA219" s="91" t="s">
        <v>6</v>
      </c>
      <c r="AB219" s="91"/>
      <c r="AC219" s="91" t="s">
        <v>6</v>
      </c>
      <c r="AD219" s="91"/>
      <c r="AE219" s="91" t="s">
        <v>6</v>
      </c>
      <c r="AF219" s="91"/>
      <c r="AG219" s="91" t="s">
        <v>6</v>
      </c>
      <c r="AH219" s="91"/>
      <c r="AI219" s="91" t="s">
        <v>6</v>
      </c>
      <c r="AJ219" s="91"/>
      <c r="AK219" s="91" t="s">
        <v>6</v>
      </c>
      <c r="AL219" s="91"/>
      <c r="AM219" s="91" t="s">
        <v>6</v>
      </c>
      <c r="AN219" s="91"/>
      <c r="AO219" s="91" t="s">
        <v>6</v>
      </c>
      <c r="AP219" s="92"/>
    </row>
    <row r="220" spans="1:42" ht="15.75" customHeight="1" thickBot="1">
      <c r="A220" s="496" t="s">
        <v>8</v>
      </c>
      <c r="B220" s="93" t="s">
        <v>9</v>
      </c>
      <c r="C220" s="94">
        <v>82</v>
      </c>
      <c r="D220" s="95"/>
      <c r="E220" s="96">
        <v>10</v>
      </c>
      <c r="F220" s="95"/>
      <c r="G220" s="96">
        <v>92</v>
      </c>
      <c r="H220" s="95"/>
      <c r="I220" s="96">
        <v>1</v>
      </c>
      <c r="J220" s="96">
        <v>1.0666666666666667</v>
      </c>
      <c r="K220" s="96">
        <v>3</v>
      </c>
      <c r="L220" s="96">
        <v>48</v>
      </c>
      <c r="M220" s="96">
        <v>100</v>
      </c>
      <c r="N220" s="96">
        <v>82648.88888888889</v>
      </c>
      <c r="O220" s="96">
        <v>500000</v>
      </c>
      <c r="P220" s="96">
        <v>3719200</v>
      </c>
      <c r="Q220" s="96">
        <v>1</v>
      </c>
      <c r="R220" s="96">
        <v>1.0952380952380953</v>
      </c>
      <c r="S220" s="96">
        <v>2</v>
      </c>
      <c r="T220" s="96">
        <v>46.00000000000001</v>
      </c>
      <c r="U220" s="96">
        <v>200</v>
      </c>
      <c r="V220" s="96">
        <v>24580.35714285714</v>
      </c>
      <c r="W220" s="96">
        <v>120000</v>
      </c>
      <c r="X220" s="96">
        <v>1032374.9999999999</v>
      </c>
      <c r="Y220" s="96">
        <v>13</v>
      </c>
      <c r="Z220" s="95"/>
      <c r="AA220" s="96">
        <v>69</v>
      </c>
      <c r="AB220" s="95"/>
      <c r="AC220" s="96">
        <v>82</v>
      </c>
      <c r="AD220" s="95"/>
      <c r="AE220" s="96">
        <v>4</v>
      </c>
      <c r="AF220" s="95"/>
      <c r="AG220" s="96">
        <v>12</v>
      </c>
      <c r="AH220" s="95"/>
      <c r="AI220" s="96">
        <v>16</v>
      </c>
      <c r="AJ220" s="95"/>
      <c r="AK220" s="96">
        <v>11</v>
      </c>
      <c r="AL220" s="95"/>
      <c r="AM220" s="96">
        <v>66</v>
      </c>
      <c r="AN220" s="95"/>
      <c r="AO220" s="96">
        <v>77</v>
      </c>
      <c r="AP220" s="97"/>
    </row>
    <row r="221" spans="1:42" ht="15.75" customHeight="1">
      <c r="A221" s="497"/>
      <c r="B221" s="98" t="s">
        <v>10</v>
      </c>
      <c r="C221" s="99">
        <v>80</v>
      </c>
      <c r="D221" s="100"/>
      <c r="E221" s="101">
        <v>5</v>
      </c>
      <c r="F221" s="100"/>
      <c r="G221" s="101">
        <v>85</v>
      </c>
      <c r="H221" s="100"/>
      <c r="I221" s="101">
        <v>1</v>
      </c>
      <c r="J221" s="101">
        <v>1.041666666666667</v>
      </c>
      <c r="K221" s="101">
        <v>2</v>
      </c>
      <c r="L221" s="101">
        <v>25.000000000000007</v>
      </c>
      <c r="M221" s="101">
        <v>10</v>
      </c>
      <c r="N221" s="101">
        <v>186042.70833333337</v>
      </c>
      <c r="O221" s="101">
        <v>2100000</v>
      </c>
      <c r="P221" s="101">
        <v>4465025.000000001</v>
      </c>
      <c r="Q221" s="101">
        <v>1</v>
      </c>
      <c r="R221" s="101">
        <v>1.016949152542373</v>
      </c>
      <c r="S221" s="101">
        <v>2</v>
      </c>
      <c r="T221" s="101">
        <v>60.00000000000001</v>
      </c>
      <c r="U221" s="101">
        <v>600</v>
      </c>
      <c r="V221" s="101">
        <v>49058.08771929826</v>
      </c>
      <c r="W221" s="101">
        <v>347500</v>
      </c>
      <c r="X221" s="101">
        <v>2796311.000000001</v>
      </c>
      <c r="Y221" s="101">
        <v>8</v>
      </c>
      <c r="Z221" s="100"/>
      <c r="AA221" s="101">
        <v>72</v>
      </c>
      <c r="AB221" s="100"/>
      <c r="AC221" s="101">
        <v>80</v>
      </c>
      <c r="AD221" s="100"/>
      <c r="AE221" s="101">
        <v>1</v>
      </c>
      <c r="AF221" s="100"/>
      <c r="AG221" s="101">
        <v>21</v>
      </c>
      <c r="AH221" s="100"/>
      <c r="AI221" s="101">
        <v>22</v>
      </c>
      <c r="AJ221" s="100"/>
      <c r="AK221" s="101">
        <v>9</v>
      </c>
      <c r="AL221" s="100"/>
      <c r="AM221" s="101">
        <v>68</v>
      </c>
      <c r="AN221" s="100"/>
      <c r="AO221" s="101">
        <v>77</v>
      </c>
      <c r="AP221" s="102"/>
    </row>
    <row r="222" spans="1:42" ht="15.75" customHeight="1">
      <c r="A222" s="497"/>
      <c r="B222" s="98" t="s">
        <v>11</v>
      </c>
      <c r="C222" s="99">
        <v>39</v>
      </c>
      <c r="D222" s="100"/>
      <c r="E222" s="101">
        <v>2</v>
      </c>
      <c r="F222" s="100"/>
      <c r="G222" s="101">
        <v>41</v>
      </c>
      <c r="H222" s="100"/>
      <c r="I222" s="101">
        <v>1</v>
      </c>
      <c r="J222" s="101">
        <v>1</v>
      </c>
      <c r="K222" s="101">
        <v>1</v>
      </c>
      <c r="L222" s="101">
        <v>23</v>
      </c>
      <c r="M222" s="101">
        <v>1</v>
      </c>
      <c r="N222" s="101">
        <v>64782</v>
      </c>
      <c r="O222" s="101">
        <v>450000</v>
      </c>
      <c r="P222" s="101">
        <v>1554768</v>
      </c>
      <c r="Q222" s="101">
        <v>1</v>
      </c>
      <c r="R222" s="101">
        <v>1.1500000000000001</v>
      </c>
      <c r="S222" s="101">
        <v>4</v>
      </c>
      <c r="T222" s="101">
        <v>23.000000000000004</v>
      </c>
      <c r="U222" s="101">
        <v>186</v>
      </c>
      <c r="V222" s="101">
        <v>18799.3</v>
      </c>
      <c r="W222" s="101">
        <v>60000</v>
      </c>
      <c r="X222" s="101">
        <v>375986</v>
      </c>
      <c r="Y222" s="101">
        <v>0</v>
      </c>
      <c r="Z222" s="100"/>
      <c r="AA222" s="101">
        <v>39</v>
      </c>
      <c r="AB222" s="100"/>
      <c r="AC222" s="101">
        <v>39</v>
      </c>
      <c r="AD222" s="100"/>
      <c r="AE222" s="101">
        <v>0</v>
      </c>
      <c r="AF222" s="100"/>
      <c r="AG222" s="101">
        <v>1</v>
      </c>
      <c r="AH222" s="100"/>
      <c r="AI222" s="101">
        <v>1</v>
      </c>
      <c r="AJ222" s="100"/>
      <c r="AK222" s="101">
        <v>4</v>
      </c>
      <c r="AL222" s="100"/>
      <c r="AM222" s="101">
        <v>37</v>
      </c>
      <c r="AN222" s="100"/>
      <c r="AO222" s="101">
        <v>41</v>
      </c>
      <c r="AP222" s="102"/>
    </row>
    <row r="223" spans="1:42" ht="15.75" customHeight="1">
      <c r="A223" s="497"/>
      <c r="B223" s="98" t="s">
        <v>12</v>
      </c>
      <c r="C223" s="99">
        <v>3</v>
      </c>
      <c r="D223" s="100"/>
      <c r="E223" s="101">
        <v>0</v>
      </c>
      <c r="F223" s="100"/>
      <c r="G223" s="101">
        <v>3</v>
      </c>
      <c r="H223" s="100"/>
      <c r="I223" s="101">
        <v>1</v>
      </c>
      <c r="J223" s="101">
        <v>1</v>
      </c>
      <c r="K223" s="101">
        <v>1</v>
      </c>
      <c r="L223" s="101">
        <v>1</v>
      </c>
      <c r="M223" s="101">
        <v>800</v>
      </c>
      <c r="N223" s="101">
        <v>800</v>
      </c>
      <c r="O223" s="101">
        <v>800</v>
      </c>
      <c r="P223" s="101">
        <v>800</v>
      </c>
      <c r="Q223" s="101">
        <v>1</v>
      </c>
      <c r="R223" s="101">
        <v>1</v>
      </c>
      <c r="S223" s="101">
        <v>1</v>
      </c>
      <c r="T223" s="101">
        <v>2</v>
      </c>
      <c r="U223" s="101">
        <v>20000</v>
      </c>
      <c r="V223" s="101">
        <v>25000</v>
      </c>
      <c r="W223" s="101">
        <v>30000</v>
      </c>
      <c r="X223" s="101">
        <v>50000</v>
      </c>
      <c r="Y223" s="101">
        <v>0</v>
      </c>
      <c r="Z223" s="100"/>
      <c r="AA223" s="101">
        <v>3</v>
      </c>
      <c r="AB223" s="100"/>
      <c r="AC223" s="101">
        <v>3</v>
      </c>
      <c r="AD223" s="100"/>
      <c r="AE223" s="101">
        <v>0</v>
      </c>
      <c r="AF223" s="100"/>
      <c r="AG223" s="101">
        <v>0</v>
      </c>
      <c r="AH223" s="100"/>
      <c r="AI223" s="101">
        <v>0</v>
      </c>
      <c r="AJ223" s="100"/>
      <c r="AK223" s="101">
        <v>0</v>
      </c>
      <c r="AL223" s="100"/>
      <c r="AM223" s="101">
        <v>3</v>
      </c>
      <c r="AN223" s="100"/>
      <c r="AO223" s="101">
        <v>3</v>
      </c>
      <c r="AP223" s="102"/>
    </row>
    <row r="224" spans="1:42" ht="15.75" customHeight="1">
      <c r="A224" s="497"/>
      <c r="B224" s="98" t="s">
        <v>13</v>
      </c>
      <c r="C224" s="99">
        <v>0</v>
      </c>
      <c r="D224" s="100"/>
      <c r="E224" s="101">
        <v>0</v>
      </c>
      <c r="F224" s="100"/>
      <c r="G224" s="101">
        <v>0</v>
      </c>
      <c r="H224" s="100"/>
      <c r="I224" s="111" t="s">
        <v>18</v>
      </c>
      <c r="J224" s="111" t="s">
        <v>18</v>
      </c>
      <c r="K224" s="111" t="s">
        <v>18</v>
      </c>
      <c r="L224" s="111" t="s">
        <v>18</v>
      </c>
      <c r="M224" s="111" t="s">
        <v>18</v>
      </c>
      <c r="N224" s="111" t="s">
        <v>18</v>
      </c>
      <c r="O224" s="111" t="s">
        <v>18</v>
      </c>
      <c r="P224" s="111" t="s">
        <v>18</v>
      </c>
      <c r="Q224" s="111" t="s">
        <v>18</v>
      </c>
      <c r="R224" s="111" t="s">
        <v>18</v>
      </c>
      <c r="S224" s="111" t="s">
        <v>18</v>
      </c>
      <c r="T224" s="111" t="s">
        <v>18</v>
      </c>
      <c r="U224" s="111" t="s">
        <v>18</v>
      </c>
      <c r="V224" s="111" t="s">
        <v>18</v>
      </c>
      <c r="W224" s="111" t="s">
        <v>18</v>
      </c>
      <c r="X224" s="111" t="s">
        <v>18</v>
      </c>
      <c r="Y224" s="101">
        <v>0</v>
      </c>
      <c r="Z224" s="100"/>
      <c r="AA224" s="101">
        <v>0</v>
      </c>
      <c r="AB224" s="100"/>
      <c r="AC224" s="101">
        <v>0</v>
      </c>
      <c r="AD224" s="100"/>
      <c r="AE224" s="101">
        <v>0</v>
      </c>
      <c r="AF224" s="100"/>
      <c r="AG224" s="101">
        <v>0</v>
      </c>
      <c r="AH224" s="100"/>
      <c r="AI224" s="101">
        <v>0</v>
      </c>
      <c r="AJ224" s="100"/>
      <c r="AK224" s="101">
        <v>0</v>
      </c>
      <c r="AL224" s="100"/>
      <c r="AM224" s="101">
        <v>0</v>
      </c>
      <c r="AN224" s="100"/>
      <c r="AO224" s="101">
        <v>0</v>
      </c>
      <c r="AP224" s="102"/>
    </row>
    <row r="225" spans="1:42" ht="15.75" customHeight="1" thickBot="1">
      <c r="A225" s="498"/>
      <c r="B225" s="103" t="s">
        <v>5</v>
      </c>
      <c r="C225" s="104">
        <v>204</v>
      </c>
      <c r="D225" s="105"/>
      <c r="E225" s="106">
        <v>17</v>
      </c>
      <c r="F225" s="105"/>
      <c r="G225" s="106">
        <v>221</v>
      </c>
      <c r="H225" s="105"/>
      <c r="I225" s="106">
        <v>1</v>
      </c>
      <c r="J225" s="106">
        <v>1.0430107526881718</v>
      </c>
      <c r="K225" s="106">
        <v>3</v>
      </c>
      <c r="L225" s="106">
        <v>96.99999999999997</v>
      </c>
      <c r="M225" s="106">
        <v>1</v>
      </c>
      <c r="N225" s="106">
        <v>103614.81914893619</v>
      </c>
      <c r="O225" s="106">
        <v>2100000</v>
      </c>
      <c r="P225" s="106">
        <v>9739793.000000002</v>
      </c>
      <c r="Q225" s="106">
        <v>1</v>
      </c>
      <c r="R225" s="106">
        <v>1.0650406504065044</v>
      </c>
      <c r="S225" s="106">
        <v>4</v>
      </c>
      <c r="T225" s="106">
        <v>131.00000000000006</v>
      </c>
      <c r="U225" s="106">
        <v>186</v>
      </c>
      <c r="V225" s="106">
        <v>35162.5785123967</v>
      </c>
      <c r="W225" s="106">
        <v>347500</v>
      </c>
      <c r="X225" s="106">
        <v>4254672.000000001</v>
      </c>
      <c r="Y225" s="106">
        <v>21</v>
      </c>
      <c r="Z225" s="105"/>
      <c r="AA225" s="106">
        <v>183</v>
      </c>
      <c r="AB225" s="105"/>
      <c r="AC225" s="106">
        <v>204</v>
      </c>
      <c r="AD225" s="105"/>
      <c r="AE225" s="106">
        <v>5</v>
      </c>
      <c r="AF225" s="105"/>
      <c r="AG225" s="106">
        <v>34</v>
      </c>
      <c r="AH225" s="105"/>
      <c r="AI225" s="106">
        <v>39</v>
      </c>
      <c r="AJ225" s="105"/>
      <c r="AK225" s="106">
        <v>24</v>
      </c>
      <c r="AL225" s="105"/>
      <c r="AM225" s="106">
        <v>174</v>
      </c>
      <c r="AN225" s="105"/>
      <c r="AO225" s="106">
        <v>198</v>
      </c>
      <c r="AP225" s="107"/>
    </row>
    <row r="226" ht="13.5">
      <c r="A226" s="87" t="s">
        <v>194</v>
      </c>
    </row>
    <row r="227" ht="13.5">
      <c r="A227" s="87" t="s">
        <v>195</v>
      </c>
    </row>
    <row r="229" spans="1:80" ht="18" customHeight="1" thickBot="1">
      <c r="A229" s="505" t="s">
        <v>0</v>
      </c>
      <c r="B229" s="506"/>
      <c r="C229" s="506"/>
      <c r="D229" s="506"/>
      <c r="E229" s="506"/>
      <c r="F229" s="506"/>
      <c r="G229" s="506"/>
      <c r="H229" s="506"/>
      <c r="I229" s="506"/>
      <c r="J229" s="506"/>
      <c r="K229" s="506"/>
      <c r="L229" s="506"/>
      <c r="M229" s="506"/>
      <c r="N229" s="506"/>
      <c r="O229" s="506"/>
      <c r="P229" s="506"/>
      <c r="Q229" s="506"/>
      <c r="R229" s="506"/>
      <c r="S229" s="506"/>
      <c r="T229" s="506"/>
      <c r="U229" s="506"/>
      <c r="V229" s="506"/>
      <c r="W229" s="506"/>
      <c r="X229" s="506"/>
      <c r="Y229" s="506"/>
      <c r="Z229" s="506"/>
      <c r="AA229" s="506"/>
      <c r="AB229" s="506"/>
      <c r="AC229" s="506"/>
      <c r="AD229" s="506"/>
      <c r="AE229" s="506"/>
      <c r="AF229" s="506"/>
      <c r="AG229" s="506"/>
      <c r="AH229" s="506"/>
      <c r="AI229" s="506"/>
      <c r="AJ229" s="506"/>
      <c r="AK229" s="506"/>
      <c r="AL229" s="506"/>
      <c r="AM229" s="506"/>
      <c r="AN229" s="506"/>
      <c r="AO229" s="506"/>
      <c r="AP229" s="506"/>
      <c r="AQ229" s="506"/>
      <c r="AR229" s="506"/>
      <c r="AS229" s="506"/>
      <c r="AT229" s="506"/>
      <c r="AU229" s="506"/>
      <c r="AV229" s="506"/>
      <c r="AW229" s="506"/>
      <c r="AX229" s="506"/>
      <c r="AY229" s="506"/>
      <c r="AZ229" s="506"/>
      <c r="BA229" s="506"/>
      <c r="BB229" s="506"/>
      <c r="BC229" s="506"/>
      <c r="BD229" s="506"/>
      <c r="BE229" s="506"/>
      <c r="BF229" s="506"/>
      <c r="BG229" s="506"/>
      <c r="BH229" s="506"/>
      <c r="BI229" s="506"/>
      <c r="BJ229" s="506"/>
      <c r="BK229" s="506"/>
      <c r="BL229" s="506"/>
      <c r="BM229" s="506"/>
      <c r="BN229" s="506"/>
      <c r="BO229" s="506"/>
      <c r="BP229" s="506"/>
      <c r="BQ229" s="506"/>
      <c r="BR229" s="506"/>
      <c r="BS229" s="506"/>
      <c r="BT229" s="506"/>
      <c r="BU229" s="506"/>
      <c r="BV229" s="506"/>
      <c r="BW229" s="506"/>
      <c r="BX229" s="506"/>
      <c r="BY229" s="506"/>
      <c r="BZ229" s="506"/>
      <c r="CA229" s="506"/>
      <c r="CB229" s="506"/>
    </row>
    <row r="230" spans="1:80" ht="27" customHeight="1" thickBot="1">
      <c r="A230" s="499" t="s">
        <v>1</v>
      </c>
      <c r="B230" s="500"/>
      <c r="C230" s="516" t="s">
        <v>78</v>
      </c>
      <c r="D230" s="492"/>
      <c r="E230" s="492"/>
      <c r="F230" s="492"/>
      <c r="G230" s="492"/>
      <c r="H230" s="493"/>
      <c r="I230" s="512" t="s">
        <v>79</v>
      </c>
      <c r="J230" s="492"/>
      <c r="K230" s="492"/>
      <c r="L230" s="492"/>
      <c r="M230" s="492"/>
      <c r="N230" s="493"/>
      <c r="O230" s="512" t="s">
        <v>80</v>
      </c>
      <c r="P230" s="492"/>
      <c r="Q230" s="492"/>
      <c r="R230" s="492"/>
      <c r="S230" s="492"/>
      <c r="T230" s="493"/>
      <c r="U230" s="512" t="s">
        <v>81</v>
      </c>
      <c r="V230" s="492"/>
      <c r="W230" s="492"/>
      <c r="X230" s="492"/>
      <c r="Y230" s="492"/>
      <c r="Z230" s="493"/>
      <c r="AA230" s="512" t="s">
        <v>82</v>
      </c>
      <c r="AB230" s="492"/>
      <c r="AC230" s="492"/>
      <c r="AD230" s="492"/>
      <c r="AE230" s="492"/>
      <c r="AF230" s="493"/>
      <c r="AG230" s="512" t="s">
        <v>83</v>
      </c>
      <c r="AH230" s="492"/>
      <c r="AI230" s="492"/>
      <c r="AJ230" s="492"/>
      <c r="AK230" s="492"/>
      <c r="AL230" s="493"/>
      <c r="AM230" s="512" t="s">
        <v>84</v>
      </c>
      <c r="AN230" s="492"/>
      <c r="AO230" s="492"/>
      <c r="AP230" s="492"/>
      <c r="AQ230" s="492"/>
      <c r="AR230" s="493"/>
      <c r="AS230" s="512" t="s">
        <v>85</v>
      </c>
      <c r="AT230" s="492"/>
      <c r="AU230" s="492"/>
      <c r="AV230" s="492"/>
      <c r="AW230" s="492"/>
      <c r="AX230" s="493"/>
      <c r="AY230" s="512" t="s">
        <v>86</v>
      </c>
      <c r="AZ230" s="492"/>
      <c r="BA230" s="492"/>
      <c r="BB230" s="492"/>
      <c r="BC230" s="492"/>
      <c r="BD230" s="493"/>
      <c r="BE230" s="512" t="s">
        <v>87</v>
      </c>
      <c r="BF230" s="492"/>
      <c r="BG230" s="492"/>
      <c r="BH230" s="492"/>
      <c r="BI230" s="492"/>
      <c r="BJ230" s="493"/>
      <c r="BK230" s="512" t="s">
        <v>88</v>
      </c>
      <c r="BL230" s="492"/>
      <c r="BM230" s="492"/>
      <c r="BN230" s="492"/>
      <c r="BO230" s="492"/>
      <c r="BP230" s="493"/>
      <c r="BQ230" s="512" t="s">
        <v>89</v>
      </c>
      <c r="BR230" s="492"/>
      <c r="BS230" s="492"/>
      <c r="BT230" s="492"/>
      <c r="BU230" s="492"/>
      <c r="BV230" s="493"/>
      <c r="BW230" s="511" t="s">
        <v>90</v>
      </c>
      <c r="BX230" s="492"/>
      <c r="BY230" s="492"/>
      <c r="BZ230" s="492"/>
      <c r="CA230" s="492"/>
      <c r="CB230" s="495"/>
    </row>
    <row r="231" spans="1:80" ht="15.75" customHeight="1">
      <c r="A231" s="497"/>
      <c r="B231" s="501"/>
      <c r="C231" s="504" t="s">
        <v>3</v>
      </c>
      <c r="D231" s="488"/>
      <c r="E231" s="487" t="s">
        <v>4</v>
      </c>
      <c r="F231" s="488"/>
      <c r="G231" s="487" t="s">
        <v>5</v>
      </c>
      <c r="H231" s="488"/>
      <c r="I231" s="487" t="s">
        <v>3</v>
      </c>
      <c r="J231" s="488"/>
      <c r="K231" s="487" t="s">
        <v>4</v>
      </c>
      <c r="L231" s="488"/>
      <c r="M231" s="487" t="s">
        <v>5</v>
      </c>
      <c r="N231" s="488"/>
      <c r="O231" s="487" t="s">
        <v>3</v>
      </c>
      <c r="P231" s="488"/>
      <c r="Q231" s="487" t="s">
        <v>4</v>
      </c>
      <c r="R231" s="488"/>
      <c r="S231" s="487" t="s">
        <v>5</v>
      </c>
      <c r="T231" s="488"/>
      <c r="U231" s="487" t="s">
        <v>3</v>
      </c>
      <c r="V231" s="488"/>
      <c r="W231" s="487" t="s">
        <v>4</v>
      </c>
      <c r="X231" s="488"/>
      <c r="Y231" s="487" t="s">
        <v>5</v>
      </c>
      <c r="Z231" s="488"/>
      <c r="AA231" s="487" t="s">
        <v>3</v>
      </c>
      <c r="AB231" s="488"/>
      <c r="AC231" s="487" t="s">
        <v>4</v>
      </c>
      <c r="AD231" s="488"/>
      <c r="AE231" s="487" t="s">
        <v>5</v>
      </c>
      <c r="AF231" s="488"/>
      <c r="AG231" s="487" t="s">
        <v>3</v>
      </c>
      <c r="AH231" s="488"/>
      <c r="AI231" s="487" t="s">
        <v>4</v>
      </c>
      <c r="AJ231" s="488"/>
      <c r="AK231" s="487" t="s">
        <v>5</v>
      </c>
      <c r="AL231" s="488"/>
      <c r="AM231" s="487" t="s">
        <v>3</v>
      </c>
      <c r="AN231" s="488"/>
      <c r="AO231" s="487" t="s">
        <v>4</v>
      </c>
      <c r="AP231" s="488"/>
      <c r="AQ231" s="487" t="s">
        <v>5</v>
      </c>
      <c r="AR231" s="488"/>
      <c r="AS231" s="487" t="s">
        <v>3</v>
      </c>
      <c r="AT231" s="488"/>
      <c r="AU231" s="487" t="s">
        <v>4</v>
      </c>
      <c r="AV231" s="488"/>
      <c r="AW231" s="487" t="s">
        <v>5</v>
      </c>
      <c r="AX231" s="488"/>
      <c r="AY231" s="487" t="s">
        <v>3</v>
      </c>
      <c r="AZ231" s="488"/>
      <c r="BA231" s="487" t="s">
        <v>4</v>
      </c>
      <c r="BB231" s="488"/>
      <c r="BC231" s="487" t="s">
        <v>5</v>
      </c>
      <c r="BD231" s="488"/>
      <c r="BE231" s="487" t="s">
        <v>3</v>
      </c>
      <c r="BF231" s="488"/>
      <c r="BG231" s="487" t="s">
        <v>4</v>
      </c>
      <c r="BH231" s="488"/>
      <c r="BI231" s="487" t="s">
        <v>5</v>
      </c>
      <c r="BJ231" s="488"/>
      <c r="BK231" s="487" t="s">
        <v>3</v>
      </c>
      <c r="BL231" s="488"/>
      <c r="BM231" s="487" t="s">
        <v>4</v>
      </c>
      <c r="BN231" s="488"/>
      <c r="BO231" s="487" t="s">
        <v>5</v>
      </c>
      <c r="BP231" s="488"/>
      <c r="BQ231" s="487" t="s">
        <v>3</v>
      </c>
      <c r="BR231" s="488"/>
      <c r="BS231" s="487" t="s">
        <v>4</v>
      </c>
      <c r="BT231" s="488"/>
      <c r="BU231" s="487" t="s">
        <v>5</v>
      </c>
      <c r="BV231" s="488"/>
      <c r="BW231" s="487" t="s">
        <v>3</v>
      </c>
      <c r="BX231" s="488"/>
      <c r="BY231" s="487" t="s">
        <v>4</v>
      </c>
      <c r="BZ231" s="488"/>
      <c r="CA231" s="509" t="s">
        <v>5</v>
      </c>
      <c r="CB231" s="510"/>
    </row>
    <row r="232" spans="1:80" ht="15.75" customHeight="1" thickBot="1">
      <c r="A232" s="498"/>
      <c r="B232" s="502"/>
      <c r="C232" s="90" t="s">
        <v>6</v>
      </c>
      <c r="D232" s="91" t="s">
        <v>7</v>
      </c>
      <c r="E232" s="91" t="s">
        <v>6</v>
      </c>
      <c r="F232" s="91" t="s">
        <v>7</v>
      </c>
      <c r="G232" s="91" t="s">
        <v>6</v>
      </c>
      <c r="H232" s="91" t="s">
        <v>7</v>
      </c>
      <c r="I232" s="91" t="s">
        <v>6</v>
      </c>
      <c r="J232" s="91" t="s">
        <v>7</v>
      </c>
      <c r="K232" s="91" t="s">
        <v>6</v>
      </c>
      <c r="L232" s="91"/>
      <c r="M232" s="91" t="s">
        <v>6</v>
      </c>
      <c r="N232" s="91"/>
      <c r="O232" s="91" t="s">
        <v>6</v>
      </c>
      <c r="P232" s="91"/>
      <c r="Q232" s="91" t="s">
        <v>6</v>
      </c>
      <c r="R232" s="91"/>
      <c r="S232" s="91" t="s">
        <v>6</v>
      </c>
      <c r="T232" s="91"/>
      <c r="U232" s="91" t="s">
        <v>6</v>
      </c>
      <c r="V232" s="91"/>
      <c r="W232" s="91" t="s">
        <v>6</v>
      </c>
      <c r="X232" s="91"/>
      <c r="Y232" s="91" t="s">
        <v>6</v>
      </c>
      <c r="Z232" s="91"/>
      <c r="AA232" s="91" t="s">
        <v>6</v>
      </c>
      <c r="AB232" s="91"/>
      <c r="AC232" s="91" t="s">
        <v>6</v>
      </c>
      <c r="AD232" s="91"/>
      <c r="AE232" s="91" t="s">
        <v>6</v>
      </c>
      <c r="AF232" s="91"/>
      <c r="AG232" s="91" t="s">
        <v>6</v>
      </c>
      <c r="AH232" s="91" t="s">
        <v>7</v>
      </c>
      <c r="AI232" s="91" t="s">
        <v>6</v>
      </c>
      <c r="AJ232" s="91" t="s">
        <v>7</v>
      </c>
      <c r="AK232" s="91" t="s">
        <v>6</v>
      </c>
      <c r="AL232" s="91" t="s">
        <v>7</v>
      </c>
      <c r="AM232" s="91" t="s">
        <v>6</v>
      </c>
      <c r="AN232" s="91" t="s">
        <v>7</v>
      </c>
      <c r="AO232" s="91" t="s">
        <v>6</v>
      </c>
      <c r="AP232" s="91" t="s">
        <v>7</v>
      </c>
      <c r="AQ232" s="91" t="s">
        <v>6</v>
      </c>
      <c r="AR232" s="91" t="s">
        <v>7</v>
      </c>
      <c r="AS232" s="91" t="s">
        <v>6</v>
      </c>
      <c r="AT232" s="91" t="s">
        <v>7</v>
      </c>
      <c r="AU232" s="91" t="s">
        <v>6</v>
      </c>
      <c r="AV232" s="91" t="s">
        <v>7</v>
      </c>
      <c r="AW232" s="91" t="s">
        <v>6</v>
      </c>
      <c r="AX232" s="91" t="s">
        <v>7</v>
      </c>
      <c r="AY232" s="91" t="s">
        <v>6</v>
      </c>
      <c r="AZ232" s="91" t="s">
        <v>7</v>
      </c>
      <c r="BA232" s="91" t="s">
        <v>6</v>
      </c>
      <c r="BB232" s="91" t="s">
        <v>7</v>
      </c>
      <c r="BC232" s="91" t="s">
        <v>6</v>
      </c>
      <c r="BD232" s="91" t="s">
        <v>7</v>
      </c>
      <c r="BE232" s="91" t="s">
        <v>6</v>
      </c>
      <c r="BF232" s="91" t="s">
        <v>7</v>
      </c>
      <c r="BG232" s="91" t="s">
        <v>6</v>
      </c>
      <c r="BH232" s="91" t="s">
        <v>7</v>
      </c>
      <c r="BI232" s="91" t="s">
        <v>6</v>
      </c>
      <c r="BJ232" s="91" t="s">
        <v>7</v>
      </c>
      <c r="BK232" s="91" t="s">
        <v>6</v>
      </c>
      <c r="BL232" s="91" t="s">
        <v>7</v>
      </c>
      <c r="BM232" s="91" t="s">
        <v>6</v>
      </c>
      <c r="BN232" s="91" t="s">
        <v>7</v>
      </c>
      <c r="BO232" s="91" t="s">
        <v>6</v>
      </c>
      <c r="BP232" s="91" t="s">
        <v>7</v>
      </c>
      <c r="BQ232" s="91" t="s">
        <v>6</v>
      </c>
      <c r="BR232" s="91" t="s">
        <v>7</v>
      </c>
      <c r="BS232" s="91" t="s">
        <v>6</v>
      </c>
      <c r="BT232" s="91" t="s">
        <v>7</v>
      </c>
      <c r="BU232" s="91" t="s">
        <v>6</v>
      </c>
      <c r="BV232" s="91" t="s">
        <v>7</v>
      </c>
      <c r="BW232" s="91" t="s">
        <v>6</v>
      </c>
      <c r="BX232" s="91" t="s">
        <v>7</v>
      </c>
      <c r="BY232" s="91" t="s">
        <v>6</v>
      </c>
      <c r="BZ232" s="91" t="s">
        <v>7</v>
      </c>
      <c r="CA232" s="91" t="s">
        <v>6</v>
      </c>
      <c r="CB232" s="92" t="s">
        <v>7</v>
      </c>
    </row>
    <row r="233" spans="1:80" ht="15.75" customHeight="1" thickBot="1">
      <c r="A233" s="496" t="s">
        <v>8</v>
      </c>
      <c r="B233" s="93" t="s">
        <v>9</v>
      </c>
      <c r="C233" s="94">
        <v>35</v>
      </c>
      <c r="D233" s="95"/>
      <c r="E233" s="96">
        <v>57</v>
      </c>
      <c r="F233" s="95"/>
      <c r="G233" s="96">
        <v>92</v>
      </c>
      <c r="H233" s="95"/>
      <c r="I233" s="96">
        <v>6</v>
      </c>
      <c r="J233" s="95"/>
      <c r="K233" s="96">
        <v>29</v>
      </c>
      <c r="L233" s="95"/>
      <c r="M233" s="96">
        <v>35</v>
      </c>
      <c r="N233" s="95"/>
      <c r="O233" s="96">
        <v>7</v>
      </c>
      <c r="P233" s="95"/>
      <c r="Q233" s="96">
        <v>28</v>
      </c>
      <c r="R233" s="95"/>
      <c r="S233" s="96">
        <v>35</v>
      </c>
      <c r="T233" s="95"/>
      <c r="U233" s="96">
        <v>4</v>
      </c>
      <c r="V233" s="95"/>
      <c r="W233" s="96">
        <v>31</v>
      </c>
      <c r="X233" s="95"/>
      <c r="Y233" s="96">
        <v>35</v>
      </c>
      <c r="Z233" s="95"/>
      <c r="AA233" s="96">
        <v>16</v>
      </c>
      <c r="AB233" s="95"/>
      <c r="AC233" s="96">
        <v>19</v>
      </c>
      <c r="AD233" s="95"/>
      <c r="AE233" s="96">
        <v>35</v>
      </c>
      <c r="AF233" s="95"/>
      <c r="AG233" s="96">
        <v>0</v>
      </c>
      <c r="AH233" s="95">
        <v>0</v>
      </c>
      <c r="AI233" s="96">
        <v>35</v>
      </c>
      <c r="AJ233" s="95">
        <v>1</v>
      </c>
      <c r="AK233" s="96">
        <v>35</v>
      </c>
      <c r="AL233" s="95">
        <v>1</v>
      </c>
      <c r="AM233" s="96">
        <v>0</v>
      </c>
      <c r="AN233" s="95">
        <v>0</v>
      </c>
      <c r="AO233" s="96">
        <v>35</v>
      </c>
      <c r="AP233" s="95">
        <v>1</v>
      </c>
      <c r="AQ233" s="96">
        <v>35</v>
      </c>
      <c r="AR233" s="95">
        <v>1</v>
      </c>
      <c r="AS233" s="96">
        <v>0</v>
      </c>
      <c r="AT233" s="95">
        <v>0</v>
      </c>
      <c r="AU233" s="96">
        <v>35</v>
      </c>
      <c r="AV233" s="95">
        <v>1</v>
      </c>
      <c r="AW233" s="96">
        <v>35</v>
      </c>
      <c r="AX233" s="95">
        <v>1</v>
      </c>
      <c r="AY233" s="96">
        <v>0</v>
      </c>
      <c r="AZ233" s="95">
        <v>0</v>
      </c>
      <c r="BA233" s="96">
        <v>35</v>
      </c>
      <c r="BB233" s="95">
        <v>1</v>
      </c>
      <c r="BC233" s="96">
        <v>35</v>
      </c>
      <c r="BD233" s="95">
        <v>1</v>
      </c>
      <c r="BE233" s="96">
        <v>2</v>
      </c>
      <c r="BF233" s="95">
        <v>0.05714285714285714</v>
      </c>
      <c r="BG233" s="96">
        <v>33</v>
      </c>
      <c r="BH233" s="95">
        <v>0.942857142857143</v>
      </c>
      <c r="BI233" s="96">
        <v>35</v>
      </c>
      <c r="BJ233" s="95">
        <v>1</v>
      </c>
      <c r="BK233" s="96">
        <v>0</v>
      </c>
      <c r="BL233" s="95">
        <v>0</v>
      </c>
      <c r="BM233" s="96">
        <v>35</v>
      </c>
      <c r="BN233" s="95">
        <v>1</v>
      </c>
      <c r="BO233" s="96">
        <v>35</v>
      </c>
      <c r="BP233" s="95">
        <v>1</v>
      </c>
      <c r="BQ233" s="96">
        <v>1</v>
      </c>
      <c r="BR233" s="95">
        <v>0.02857142857142857</v>
      </c>
      <c r="BS233" s="96">
        <v>34</v>
      </c>
      <c r="BT233" s="95">
        <v>0.9714285714285714</v>
      </c>
      <c r="BU233" s="96">
        <v>35</v>
      </c>
      <c r="BV233" s="95">
        <v>1</v>
      </c>
      <c r="BW233" s="96">
        <v>3</v>
      </c>
      <c r="BX233" s="95">
        <v>0.125</v>
      </c>
      <c r="BY233" s="96">
        <v>21</v>
      </c>
      <c r="BZ233" s="95">
        <v>0.875</v>
      </c>
      <c r="CA233" s="96">
        <v>24</v>
      </c>
      <c r="CB233" s="97">
        <v>1</v>
      </c>
    </row>
    <row r="234" spans="1:80" ht="15.75" customHeight="1">
      <c r="A234" s="497"/>
      <c r="B234" s="98" t="s">
        <v>10</v>
      </c>
      <c r="C234" s="99">
        <v>25</v>
      </c>
      <c r="D234" s="100"/>
      <c r="E234" s="101">
        <v>60</v>
      </c>
      <c r="F234" s="100"/>
      <c r="G234" s="101">
        <v>85</v>
      </c>
      <c r="H234" s="100"/>
      <c r="I234" s="101">
        <v>1</v>
      </c>
      <c r="J234" s="100"/>
      <c r="K234" s="101">
        <v>24</v>
      </c>
      <c r="L234" s="100"/>
      <c r="M234" s="101">
        <v>25</v>
      </c>
      <c r="N234" s="100"/>
      <c r="O234" s="101">
        <v>2</v>
      </c>
      <c r="P234" s="100"/>
      <c r="Q234" s="101">
        <v>23</v>
      </c>
      <c r="R234" s="100"/>
      <c r="S234" s="101">
        <v>25</v>
      </c>
      <c r="T234" s="100"/>
      <c r="U234" s="101">
        <v>5</v>
      </c>
      <c r="V234" s="100"/>
      <c r="W234" s="101">
        <v>20</v>
      </c>
      <c r="X234" s="100"/>
      <c r="Y234" s="101">
        <v>25</v>
      </c>
      <c r="Z234" s="100"/>
      <c r="AA234" s="101">
        <v>6</v>
      </c>
      <c r="AB234" s="100"/>
      <c r="AC234" s="101">
        <v>19</v>
      </c>
      <c r="AD234" s="100"/>
      <c r="AE234" s="101">
        <v>25</v>
      </c>
      <c r="AF234" s="100"/>
      <c r="AG234" s="101">
        <v>0</v>
      </c>
      <c r="AH234" s="100">
        <v>0</v>
      </c>
      <c r="AI234" s="101">
        <v>25</v>
      </c>
      <c r="AJ234" s="100">
        <v>1</v>
      </c>
      <c r="AK234" s="101">
        <v>25</v>
      </c>
      <c r="AL234" s="100">
        <v>1</v>
      </c>
      <c r="AM234" s="101">
        <v>1</v>
      </c>
      <c r="AN234" s="100">
        <v>0.04</v>
      </c>
      <c r="AO234" s="101">
        <v>24</v>
      </c>
      <c r="AP234" s="100">
        <v>0.96</v>
      </c>
      <c r="AQ234" s="101">
        <v>25</v>
      </c>
      <c r="AR234" s="100">
        <v>1</v>
      </c>
      <c r="AS234" s="101">
        <v>0</v>
      </c>
      <c r="AT234" s="100">
        <v>0</v>
      </c>
      <c r="AU234" s="101">
        <v>25</v>
      </c>
      <c r="AV234" s="100">
        <v>1</v>
      </c>
      <c r="AW234" s="101">
        <v>25</v>
      </c>
      <c r="AX234" s="100">
        <v>1</v>
      </c>
      <c r="AY234" s="101">
        <v>0</v>
      </c>
      <c r="AZ234" s="100">
        <v>0</v>
      </c>
      <c r="BA234" s="101">
        <v>25</v>
      </c>
      <c r="BB234" s="100">
        <v>1</v>
      </c>
      <c r="BC234" s="101">
        <v>25</v>
      </c>
      <c r="BD234" s="100">
        <v>1</v>
      </c>
      <c r="BE234" s="101">
        <v>0</v>
      </c>
      <c r="BF234" s="100">
        <v>0</v>
      </c>
      <c r="BG234" s="101">
        <v>25</v>
      </c>
      <c r="BH234" s="100">
        <v>1</v>
      </c>
      <c r="BI234" s="101">
        <v>25</v>
      </c>
      <c r="BJ234" s="100">
        <v>1</v>
      </c>
      <c r="BK234" s="101">
        <v>3</v>
      </c>
      <c r="BL234" s="100">
        <v>0.12</v>
      </c>
      <c r="BM234" s="101">
        <v>22</v>
      </c>
      <c r="BN234" s="100">
        <v>0.88</v>
      </c>
      <c r="BO234" s="101">
        <v>25</v>
      </c>
      <c r="BP234" s="100">
        <v>1</v>
      </c>
      <c r="BQ234" s="101">
        <v>0</v>
      </c>
      <c r="BR234" s="100">
        <v>0</v>
      </c>
      <c r="BS234" s="101">
        <v>25</v>
      </c>
      <c r="BT234" s="100">
        <v>1</v>
      </c>
      <c r="BU234" s="101">
        <v>25</v>
      </c>
      <c r="BV234" s="100">
        <v>1</v>
      </c>
      <c r="BW234" s="101">
        <v>2</v>
      </c>
      <c r="BX234" s="100">
        <v>0.16666666666666669</v>
      </c>
      <c r="BY234" s="101">
        <v>10</v>
      </c>
      <c r="BZ234" s="100">
        <v>0.8333333333333333</v>
      </c>
      <c r="CA234" s="101">
        <v>12</v>
      </c>
      <c r="CB234" s="102">
        <v>1</v>
      </c>
    </row>
    <row r="235" spans="1:80" ht="15.75" customHeight="1">
      <c r="A235" s="497"/>
      <c r="B235" s="98" t="s">
        <v>11</v>
      </c>
      <c r="C235" s="99">
        <v>25</v>
      </c>
      <c r="D235" s="100"/>
      <c r="E235" s="101">
        <v>16</v>
      </c>
      <c r="F235" s="100"/>
      <c r="G235" s="101">
        <v>41</v>
      </c>
      <c r="H235" s="100"/>
      <c r="I235" s="101">
        <v>4</v>
      </c>
      <c r="J235" s="100"/>
      <c r="K235" s="101">
        <v>21</v>
      </c>
      <c r="L235" s="100"/>
      <c r="M235" s="101">
        <v>25</v>
      </c>
      <c r="N235" s="100"/>
      <c r="O235" s="101">
        <v>4</v>
      </c>
      <c r="P235" s="100"/>
      <c r="Q235" s="101">
        <v>21</v>
      </c>
      <c r="R235" s="100"/>
      <c r="S235" s="101">
        <v>25</v>
      </c>
      <c r="T235" s="100"/>
      <c r="U235" s="101">
        <v>9</v>
      </c>
      <c r="V235" s="100"/>
      <c r="W235" s="101">
        <v>16</v>
      </c>
      <c r="X235" s="100"/>
      <c r="Y235" s="101">
        <v>25</v>
      </c>
      <c r="Z235" s="100"/>
      <c r="AA235" s="101">
        <v>8</v>
      </c>
      <c r="AB235" s="100"/>
      <c r="AC235" s="101">
        <v>17</v>
      </c>
      <c r="AD235" s="100"/>
      <c r="AE235" s="101">
        <v>25</v>
      </c>
      <c r="AF235" s="100"/>
      <c r="AG235" s="101">
        <v>0</v>
      </c>
      <c r="AH235" s="100">
        <v>0</v>
      </c>
      <c r="AI235" s="101">
        <v>25</v>
      </c>
      <c r="AJ235" s="100">
        <v>1</v>
      </c>
      <c r="AK235" s="101">
        <v>25</v>
      </c>
      <c r="AL235" s="100">
        <v>1</v>
      </c>
      <c r="AM235" s="101">
        <v>0</v>
      </c>
      <c r="AN235" s="100">
        <v>0</v>
      </c>
      <c r="AO235" s="101">
        <v>25</v>
      </c>
      <c r="AP235" s="100">
        <v>1</v>
      </c>
      <c r="AQ235" s="101">
        <v>25</v>
      </c>
      <c r="AR235" s="100">
        <v>1</v>
      </c>
      <c r="AS235" s="101">
        <v>0</v>
      </c>
      <c r="AT235" s="100">
        <v>0</v>
      </c>
      <c r="AU235" s="101">
        <v>25</v>
      </c>
      <c r="AV235" s="100">
        <v>1</v>
      </c>
      <c r="AW235" s="101">
        <v>25</v>
      </c>
      <c r="AX235" s="100">
        <v>1</v>
      </c>
      <c r="AY235" s="101">
        <v>0</v>
      </c>
      <c r="AZ235" s="100">
        <v>0</v>
      </c>
      <c r="BA235" s="101">
        <v>25</v>
      </c>
      <c r="BB235" s="100">
        <v>1</v>
      </c>
      <c r="BC235" s="101">
        <v>25</v>
      </c>
      <c r="BD235" s="100">
        <v>1</v>
      </c>
      <c r="BE235" s="101">
        <v>3</v>
      </c>
      <c r="BF235" s="100">
        <v>0.12</v>
      </c>
      <c r="BG235" s="101">
        <v>22</v>
      </c>
      <c r="BH235" s="100">
        <v>0.88</v>
      </c>
      <c r="BI235" s="101">
        <v>25</v>
      </c>
      <c r="BJ235" s="100">
        <v>1</v>
      </c>
      <c r="BK235" s="101">
        <v>3</v>
      </c>
      <c r="BL235" s="100">
        <v>0.12</v>
      </c>
      <c r="BM235" s="101">
        <v>22</v>
      </c>
      <c r="BN235" s="100">
        <v>0.88</v>
      </c>
      <c r="BO235" s="101">
        <v>25</v>
      </c>
      <c r="BP235" s="100">
        <v>1</v>
      </c>
      <c r="BQ235" s="101">
        <v>2</v>
      </c>
      <c r="BR235" s="100">
        <v>0.08</v>
      </c>
      <c r="BS235" s="101">
        <v>23</v>
      </c>
      <c r="BT235" s="100">
        <v>0.92</v>
      </c>
      <c r="BU235" s="101">
        <v>25</v>
      </c>
      <c r="BV235" s="100">
        <v>1</v>
      </c>
      <c r="BW235" s="101">
        <v>3</v>
      </c>
      <c r="BX235" s="100">
        <v>0.15</v>
      </c>
      <c r="BY235" s="101">
        <v>17</v>
      </c>
      <c r="BZ235" s="100">
        <v>0.85</v>
      </c>
      <c r="CA235" s="101">
        <v>20</v>
      </c>
      <c r="CB235" s="102">
        <v>1</v>
      </c>
    </row>
    <row r="236" spans="1:80" ht="15.75" customHeight="1">
      <c r="A236" s="497"/>
      <c r="B236" s="98" t="s">
        <v>12</v>
      </c>
      <c r="C236" s="99">
        <v>0</v>
      </c>
      <c r="D236" s="100"/>
      <c r="E236" s="101">
        <v>3</v>
      </c>
      <c r="F236" s="100"/>
      <c r="G236" s="101">
        <v>3</v>
      </c>
      <c r="H236" s="100"/>
      <c r="I236" s="101">
        <v>0</v>
      </c>
      <c r="J236" s="100"/>
      <c r="K236" s="101">
        <v>0</v>
      </c>
      <c r="L236" s="100"/>
      <c r="M236" s="101">
        <v>0</v>
      </c>
      <c r="N236" s="100"/>
      <c r="O236" s="101">
        <v>0</v>
      </c>
      <c r="P236" s="100"/>
      <c r="Q236" s="101">
        <v>0</v>
      </c>
      <c r="R236" s="100"/>
      <c r="S236" s="101">
        <v>0</v>
      </c>
      <c r="T236" s="100"/>
      <c r="U236" s="101">
        <v>0</v>
      </c>
      <c r="V236" s="100"/>
      <c r="W236" s="101">
        <v>0</v>
      </c>
      <c r="X236" s="100"/>
      <c r="Y236" s="101">
        <v>0</v>
      </c>
      <c r="Z236" s="100"/>
      <c r="AA236" s="101">
        <v>0</v>
      </c>
      <c r="AB236" s="100"/>
      <c r="AC236" s="101">
        <v>0</v>
      </c>
      <c r="AD236" s="100"/>
      <c r="AE236" s="101">
        <v>0</v>
      </c>
      <c r="AF236" s="100"/>
      <c r="AG236" s="101">
        <v>0</v>
      </c>
      <c r="AH236" s="100">
        <v>0</v>
      </c>
      <c r="AI236" s="101">
        <v>0</v>
      </c>
      <c r="AJ236" s="100">
        <v>0</v>
      </c>
      <c r="AK236" s="101">
        <v>0</v>
      </c>
      <c r="AL236" s="100">
        <v>0</v>
      </c>
      <c r="AM236" s="101">
        <v>0</v>
      </c>
      <c r="AN236" s="100">
        <v>0</v>
      </c>
      <c r="AO236" s="101">
        <v>0</v>
      </c>
      <c r="AP236" s="100">
        <v>0</v>
      </c>
      <c r="AQ236" s="101">
        <v>0</v>
      </c>
      <c r="AR236" s="100">
        <v>0</v>
      </c>
      <c r="AS236" s="101">
        <v>0</v>
      </c>
      <c r="AT236" s="100">
        <v>0</v>
      </c>
      <c r="AU236" s="101">
        <v>0</v>
      </c>
      <c r="AV236" s="100">
        <v>0</v>
      </c>
      <c r="AW236" s="101">
        <v>0</v>
      </c>
      <c r="AX236" s="100">
        <v>0</v>
      </c>
      <c r="AY236" s="101">
        <v>0</v>
      </c>
      <c r="AZ236" s="100">
        <v>0</v>
      </c>
      <c r="BA236" s="101">
        <v>0</v>
      </c>
      <c r="BB236" s="100">
        <v>0</v>
      </c>
      <c r="BC236" s="101">
        <v>0</v>
      </c>
      <c r="BD236" s="100">
        <v>0</v>
      </c>
      <c r="BE236" s="101">
        <v>0</v>
      </c>
      <c r="BF236" s="100">
        <v>0</v>
      </c>
      <c r="BG236" s="101">
        <v>0</v>
      </c>
      <c r="BH236" s="100">
        <v>0</v>
      </c>
      <c r="BI236" s="101">
        <v>0</v>
      </c>
      <c r="BJ236" s="100">
        <v>0</v>
      </c>
      <c r="BK236" s="101">
        <v>0</v>
      </c>
      <c r="BL236" s="100">
        <v>0</v>
      </c>
      <c r="BM236" s="101">
        <v>0</v>
      </c>
      <c r="BN236" s="100">
        <v>0</v>
      </c>
      <c r="BO236" s="101">
        <v>0</v>
      </c>
      <c r="BP236" s="100">
        <v>0</v>
      </c>
      <c r="BQ236" s="101">
        <v>0</v>
      </c>
      <c r="BR236" s="100">
        <v>0</v>
      </c>
      <c r="BS236" s="101">
        <v>0</v>
      </c>
      <c r="BT236" s="100">
        <v>0</v>
      </c>
      <c r="BU236" s="101">
        <v>0</v>
      </c>
      <c r="BV236" s="100">
        <v>0</v>
      </c>
      <c r="BW236" s="101">
        <v>0</v>
      </c>
      <c r="BX236" s="100">
        <v>0</v>
      </c>
      <c r="BY236" s="101">
        <v>0</v>
      </c>
      <c r="BZ236" s="100">
        <v>0</v>
      </c>
      <c r="CA236" s="101">
        <v>0</v>
      </c>
      <c r="CB236" s="102">
        <v>0</v>
      </c>
    </row>
    <row r="237" spans="1:80" ht="15.75" customHeight="1">
      <c r="A237" s="497"/>
      <c r="B237" s="98" t="s">
        <v>13</v>
      </c>
      <c r="C237" s="99">
        <v>0</v>
      </c>
      <c r="D237" s="100"/>
      <c r="E237" s="101">
        <v>0</v>
      </c>
      <c r="F237" s="100"/>
      <c r="G237" s="101">
        <v>0</v>
      </c>
      <c r="H237" s="100"/>
      <c r="I237" s="101">
        <v>0</v>
      </c>
      <c r="J237" s="100"/>
      <c r="K237" s="101">
        <v>0</v>
      </c>
      <c r="L237" s="100"/>
      <c r="M237" s="101">
        <v>0</v>
      </c>
      <c r="N237" s="100"/>
      <c r="O237" s="101">
        <v>0</v>
      </c>
      <c r="P237" s="100"/>
      <c r="Q237" s="101">
        <v>0</v>
      </c>
      <c r="R237" s="100"/>
      <c r="S237" s="101">
        <v>0</v>
      </c>
      <c r="T237" s="100"/>
      <c r="U237" s="101">
        <v>0</v>
      </c>
      <c r="V237" s="100"/>
      <c r="W237" s="101">
        <v>0</v>
      </c>
      <c r="X237" s="100"/>
      <c r="Y237" s="101">
        <v>0</v>
      </c>
      <c r="Z237" s="100"/>
      <c r="AA237" s="101">
        <v>0</v>
      </c>
      <c r="AB237" s="100"/>
      <c r="AC237" s="101">
        <v>0</v>
      </c>
      <c r="AD237" s="100"/>
      <c r="AE237" s="101">
        <v>0</v>
      </c>
      <c r="AF237" s="100"/>
      <c r="AG237" s="101">
        <v>0</v>
      </c>
      <c r="AH237" s="100">
        <v>0</v>
      </c>
      <c r="AI237" s="101">
        <v>0</v>
      </c>
      <c r="AJ237" s="100">
        <v>0</v>
      </c>
      <c r="AK237" s="101">
        <v>0</v>
      </c>
      <c r="AL237" s="100">
        <v>0</v>
      </c>
      <c r="AM237" s="101">
        <v>0</v>
      </c>
      <c r="AN237" s="100">
        <v>0</v>
      </c>
      <c r="AO237" s="101">
        <v>0</v>
      </c>
      <c r="AP237" s="100">
        <v>0</v>
      </c>
      <c r="AQ237" s="101">
        <v>0</v>
      </c>
      <c r="AR237" s="100">
        <v>0</v>
      </c>
      <c r="AS237" s="101">
        <v>0</v>
      </c>
      <c r="AT237" s="100">
        <v>0</v>
      </c>
      <c r="AU237" s="101">
        <v>0</v>
      </c>
      <c r="AV237" s="100">
        <v>0</v>
      </c>
      <c r="AW237" s="101">
        <v>0</v>
      </c>
      <c r="AX237" s="100">
        <v>0</v>
      </c>
      <c r="AY237" s="101">
        <v>0</v>
      </c>
      <c r="AZ237" s="100">
        <v>0</v>
      </c>
      <c r="BA237" s="101">
        <v>0</v>
      </c>
      <c r="BB237" s="100">
        <v>0</v>
      </c>
      <c r="BC237" s="101">
        <v>0</v>
      </c>
      <c r="BD237" s="100">
        <v>0</v>
      </c>
      <c r="BE237" s="101">
        <v>0</v>
      </c>
      <c r="BF237" s="100">
        <v>0</v>
      </c>
      <c r="BG237" s="101">
        <v>0</v>
      </c>
      <c r="BH237" s="100">
        <v>0</v>
      </c>
      <c r="BI237" s="101">
        <v>0</v>
      </c>
      <c r="BJ237" s="100">
        <v>0</v>
      </c>
      <c r="BK237" s="101">
        <v>0</v>
      </c>
      <c r="BL237" s="100">
        <v>0</v>
      </c>
      <c r="BM237" s="101">
        <v>0</v>
      </c>
      <c r="BN237" s="100">
        <v>0</v>
      </c>
      <c r="BO237" s="101">
        <v>0</v>
      </c>
      <c r="BP237" s="100">
        <v>0</v>
      </c>
      <c r="BQ237" s="101">
        <v>0</v>
      </c>
      <c r="BR237" s="100">
        <v>0</v>
      </c>
      <c r="BS237" s="101">
        <v>0</v>
      </c>
      <c r="BT237" s="100">
        <v>0</v>
      </c>
      <c r="BU237" s="101">
        <v>0</v>
      </c>
      <c r="BV237" s="100">
        <v>0</v>
      </c>
      <c r="BW237" s="101">
        <v>0</v>
      </c>
      <c r="BX237" s="100">
        <v>0</v>
      </c>
      <c r="BY237" s="101">
        <v>0</v>
      </c>
      <c r="BZ237" s="100">
        <v>0</v>
      </c>
      <c r="CA237" s="101">
        <v>0</v>
      </c>
      <c r="CB237" s="102">
        <v>0</v>
      </c>
    </row>
    <row r="238" spans="1:80" ht="15.75" customHeight="1" thickBot="1">
      <c r="A238" s="498"/>
      <c r="B238" s="103" t="s">
        <v>5</v>
      </c>
      <c r="C238" s="104">
        <v>85</v>
      </c>
      <c r="D238" s="105"/>
      <c r="E238" s="106">
        <v>136</v>
      </c>
      <c r="F238" s="105"/>
      <c r="G238" s="106">
        <v>221</v>
      </c>
      <c r="H238" s="105"/>
      <c r="I238" s="106">
        <v>11</v>
      </c>
      <c r="J238" s="105"/>
      <c r="K238" s="106">
        <v>74</v>
      </c>
      <c r="L238" s="105"/>
      <c r="M238" s="106">
        <v>85</v>
      </c>
      <c r="N238" s="105"/>
      <c r="O238" s="106">
        <v>13</v>
      </c>
      <c r="P238" s="105"/>
      <c r="Q238" s="106">
        <v>72</v>
      </c>
      <c r="R238" s="105"/>
      <c r="S238" s="106">
        <v>85</v>
      </c>
      <c r="T238" s="105"/>
      <c r="U238" s="106">
        <v>18</v>
      </c>
      <c r="V238" s="105"/>
      <c r="W238" s="106">
        <v>67</v>
      </c>
      <c r="X238" s="105"/>
      <c r="Y238" s="106">
        <v>85</v>
      </c>
      <c r="Z238" s="105"/>
      <c r="AA238" s="106">
        <v>30</v>
      </c>
      <c r="AB238" s="105"/>
      <c r="AC238" s="106">
        <v>55</v>
      </c>
      <c r="AD238" s="105"/>
      <c r="AE238" s="106">
        <v>85</v>
      </c>
      <c r="AF238" s="105"/>
      <c r="AG238" s="106">
        <v>0</v>
      </c>
      <c r="AH238" s="105">
        <v>0</v>
      </c>
      <c r="AI238" s="106">
        <v>85</v>
      </c>
      <c r="AJ238" s="105">
        <v>1</v>
      </c>
      <c r="AK238" s="106">
        <v>85</v>
      </c>
      <c r="AL238" s="105">
        <v>1</v>
      </c>
      <c r="AM238" s="106">
        <v>1</v>
      </c>
      <c r="AN238" s="105">
        <v>0.011764705882352941</v>
      </c>
      <c r="AO238" s="106">
        <v>84</v>
      </c>
      <c r="AP238" s="105">
        <v>0.9882352941176471</v>
      </c>
      <c r="AQ238" s="106">
        <v>85</v>
      </c>
      <c r="AR238" s="105">
        <v>1</v>
      </c>
      <c r="AS238" s="106">
        <v>0</v>
      </c>
      <c r="AT238" s="105">
        <v>0</v>
      </c>
      <c r="AU238" s="106">
        <v>85</v>
      </c>
      <c r="AV238" s="105">
        <v>1</v>
      </c>
      <c r="AW238" s="106">
        <v>85</v>
      </c>
      <c r="AX238" s="105">
        <v>1</v>
      </c>
      <c r="AY238" s="106">
        <v>0</v>
      </c>
      <c r="AZ238" s="105">
        <v>0</v>
      </c>
      <c r="BA238" s="106">
        <v>85</v>
      </c>
      <c r="BB238" s="105">
        <v>1</v>
      </c>
      <c r="BC238" s="106">
        <v>85</v>
      </c>
      <c r="BD238" s="105">
        <v>1</v>
      </c>
      <c r="BE238" s="106">
        <v>5</v>
      </c>
      <c r="BF238" s="105">
        <v>0.05882352941176471</v>
      </c>
      <c r="BG238" s="106">
        <v>80</v>
      </c>
      <c r="BH238" s="105">
        <v>0.9411764705882354</v>
      </c>
      <c r="BI238" s="106">
        <v>85</v>
      </c>
      <c r="BJ238" s="105">
        <v>1</v>
      </c>
      <c r="BK238" s="106">
        <v>6</v>
      </c>
      <c r="BL238" s="105">
        <v>0.07058823529411765</v>
      </c>
      <c r="BM238" s="106">
        <v>79</v>
      </c>
      <c r="BN238" s="105">
        <v>0.9294117647058823</v>
      </c>
      <c r="BO238" s="106">
        <v>85</v>
      </c>
      <c r="BP238" s="105">
        <v>1</v>
      </c>
      <c r="BQ238" s="106">
        <v>3</v>
      </c>
      <c r="BR238" s="105">
        <v>0.03529411764705882</v>
      </c>
      <c r="BS238" s="106">
        <v>82</v>
      </c>
      <c r="BT238" s="105">
        <v>0.9647058823529412</v>
      </c>
      <c r="BU238" s="106">
        <v>85</v>
      </c>
      <c r="BV238" s="105">
        <v>1</v>
      </c>
      <c r="BW238" s="106">
        <v>8</v>
      </c>
      <c r="BX238" s="105">
        <v>0.14285714285714288</v>
      </c>
      <c r="BY238" s="106">
        <v>48</v>
      </c>
      <c r="BZ238" s="105">
        <v>0.8571428571428571</v>
      </c>
      <c r="CA238" s="106">
        <v>56</v>
      </c>
      <c r="CB238" s="107">
        <v>1</v>
      </c>
    </row>
    <row r="239" ht="13.5">
      <c r="A239" s="87" t="s">
        <v>194</v>
      </c>
    </row>
    <row r="240" ht="13.5">
      <c r="A240" s="87" t="s">
        <v>195</v>
      </c>
    </row>
    <row r="241" ht="13.5">
      <c r="A241" s="87"/>
    </row>
    <row r="242" spans="1:6" ht="13.5" thickBot="1">
      <c r="A242" s="505" t="s">
        <v>0</v>
      </c>
      <c r="B242" s="506"/>
      <c r="C242" s="506"/>
      <c r="D242" s="506"/>
      <c r="E242" s="506"/>
      <c r="F242" s="506"/>
    </row>
    <row r="243" spans="1:6" ht="13.5" thickBot="1">
      <c r="A243" s="499" t="s">
        <v>1</v>
      </c>
      <c r="B243" s="500"/>
      <c r="C243" s="513" t="s">
        <v>91</v>
      </c>
      <c r="D243" s="514"/>
      <c r="E243" s="514"/>
      <c r="F243" s="515"/>
    </row>
    <row r="244" spans="1:6" ht="13.5" thickBot="1">
      <c r="A244" s="498"/>
      <c r="B244" s="502"/>
      <c r="C244" s="90" t="s">
        <v>39</v>
      </c>
      <c r="D244" s="91" t="s">
        <v>40</v>
      </c>
      <c r="E244" s="91" t="s">
        <v>41</v>
      </c>
      <c r="F244" s="92" t="s">
        <v>16</v>
      </c>
    </row>
    <row r="245" spans="1:6" ht="13.5" thickBot="1">
      <c r="A245" s="496" t="s">
        <v>8</v>
      </c>
      <c r="B245" s="93" t="s">
        <v>9</v>
      </c>
      <c r="C245" s="132">
        <v>1</v>
      </c>
      <c r="D245" s="126">
        <v>16185.991428571433</v>
      </c>
      <c r="E245" s="126">
        <v>620000</v>
      </c>
      <c r="F245" s="133">
        <v>1472925.2200000004</v>
      </c>
    </row>
    <row r="246" spans="1:6" ht="12.75">
      <c r="A246" s="497"/>
      <c r="B246" s="98" t="s">
        <v>10</v>
      </c>
      <c r="C246" s="134">
        <v>1</v>
      </c>
      <c r="D246" s="128">
        <v>33310.673493975904</v>
      </c>
      <c r="E246" s="128">
        <v>1139556</v>
      </c>
      <c r="F246" s="135">
        <v>2764785.9</v>
      </c>
    </row>
    <row r="247" spans="1:6" ht="12.75">
      <c r="A247" s="497"/>
      <c r="B247" s="98" t="s">
        <v>11</v>
      </c>
      <c r="C247" s="134">
        <v>5.31</v>
      </c>
      <c r="D247" s="128">
        <v>2943.3002702702706</v>
      </c>
      <c r="E247" s="128">
        <v>23360</v>
      </c>
      <c r="F247" s="135">
        <v>108902.11000000002</v>
      </c>
    </row>
    <row r="248" spans="1:6" ht="12.75">
      <c r="A248" s="497"/>
      <c r="B248" s="98" t="s">
        <v>12</v>
      </c>
      <c r="C248" s="134">
        <v>1223</v>
      </c>
      <c r="D248" s="128">
        <v>2700</v>
      </c>
      <c r="E248" s="128">
        <v>4177</v>
      </c>
      <c r="F248" s="135">
        <v>5400</v>
      </c>
    </row>
    <row r="249" spans="1:6" ht="12.75">
      <c r="A249" s="497"/>
      <c r="B249" s="98" t="s">
        <v>13</v>
      </c>
      <c r="C249" s="110" t="s">
        <v>18</v>
      </c>
      <c r="D249" s="111" t="s">
        <v>18</v>
      </c>
      <c r="E249" s="111" t="s">
        <v>18</v>
      </c>
      <c r="F249" s="118" t="s">
        <v>18</v>
      </c>
    </row>
    <row r="250" spans="1:6" ht="13.5" thickBot="1">
      <c r="A250" s="498"/>
      <c r="B250" s="103" t="s">
        <v>5</v>
      </c>
      <c r="C250" s="136">
        <v>1</v>
      </c>
      <c r="D250" s="130">
        <v>20431.98699530516</v>
      </c>
      <c r="E250" s="130">
        <v>1139556</v>
      </c>
      <c r="F250" s="137">
        <v>4352013.2299999995</v>
      </c>
    </row>
    <row r="251" ht="13.5">
      <c r="A251" s="87" t="s">
        <v>194</v>
      </c>
    </row>
    <row r="252" ht="13.5">
      <c r="A252" s="87" t="s">
        <v>195</v>
      </c>
    </row>
    <row r="253" ht="13.5" thickBot="1"/>
    <row r="254" spans="1:48" ht="13.5" thickBot="1">
      <c r="A254" s="499" t="s">
        <v>1</v>
      </c>
      <c r="B254" s="500"/>
      <c r="C254" s="516" t="s">
        <v>92</v>
      </c>
      <c r="D254" s="492"/>
      <c r="E254" s="492"/>
      <c r="F254" s="492"/>
      <c r="G254" s="492"/>
      <c r="H254" s="493"/>
      <c r="I254" s="512" t="s">
        <v>93</v>
      </c>
      <c r="J254" s="492"/>
      <c r="K254" s="492"/>
      <c r="L254" s="492"/>
      <c r="M254" s="492"/>
      <c r="N254" s="493"/>
      <c r="O254" s="512" t="s">
        <v>94</v>
      </c>
      <c r="P254" s="492"/>
      <c r="Q254" s="492"/>
      <c r="R254" s="493"/>
      <c r="S254" s="512" t="s">
        <v>95</v>
      </c>
      <c r="T254" s="492"/>
      <c r="U254" s="492"/>
      <c r="V254" s="492"/>
      <c r="W254" s="492"/>
      <c r="X254" s="493"/>
      <c r="Y254" s="512" t="s">
        <v>96</v>
      </c>
      <c r="Z254" s="492"/>
      <c r="AA254" s="492"/>
      <c r="AB254" s="493"/>
      <c r="AC254" s="512" t="s">
        <v>97</v>
      </c>
      <c r="AD254" s="492"/>
      <c r="AE254" s="492"/>
      <c r="AF254" s="492"/>
      <c r="AG254" s="492"/>
      <c r="AH254" s="493"/>
      <c r="AI254" s="512" t="s">
        <v>98</v>
      </c>
      <c r="AJ254" s="492"/>
      <c r="AK254" s="492"/>
      <c r="AL254" s="493"/>
      <c r="AM254" s="512" t="s">
        <v>99</v>
      </c>
      <c r="AN254" s="492"/>
      <c r="AO254" s="492"/>
      <c r="AP254" s="492"/>
      <c r="AQ254" s="492"/>
      <c r="AR254" s="493"/>
      <c r="AS254" s="511" t="s">
        <v>100</v>
      </c>
      <c r="AT254" s="492"/>
      <c r="AU254" s="492"/>
      <c r="AV254" s="495"/>
    </row>
    <row r="255" spans="1:48" ht="13.5" thickBot="1">
      <c r="A255" s="497"/>
      <c r="B255" s="501"/>
      <c r="C255" s="504" t="s">
        <v>3</v>
      </c>
      <c r="D255" s="488"/>
      <c r="E255" s="487" t="s">
        <v>4</v>
      </c>
      <c r="F255" s="488"/>
      <c r="G255" s="487" t="s">
        <v>5</v>
      </c>
      <c r="H255" s="488"/>
      <c r="I255" s="487" t="s">
        <v>3</v>
      </c>
      <c r="J255" s="488"/>
      <c r="K255" s="487" t="s">
        <v>4</v>
      </c>
      <c r="L255" s="488"/>
      <c r="M255" s="487" t="s">
        <v>5</v>
      </c>
      <c r="N255" s="488"/>
      <c r="O255" s="489" t="s">
        <v>39</v>
      </c>
      <c r="P255" s="489" t="s">
        <v>40</v>
      </c>
      <c r="Q255" s="489" t="s">
        <v>41</v>
      </c>
      <c r="R255" s="489" t="s">
        <v>16</v>
      </c>
      <c r="S255" s="487" t="s">
        <v>3</v>
      </c>
      <c r="T255" s="488"/>
      <c r="U255" s="487" t="s">
        <v>4</v>
      </c>
      <c r="V255" s="488"/>
      <c r="W255" s="487" t="s">
        <v>5</v>
      </c>
      <c r="X255" s="488"/>
      <c r="Y255" s="489" t="s">
        <v>39</v>
      </c>
      <c r="Z255" s="489" t="s">
        <v>40</v>
      </c>
      <c r="AA255" s="489" t="s">
        <v>41</v>
      </c>
      <c r="AB255" s="489" t="s">
        <v>16</v>
      </c>
      <c r="AC255" s="487" t="s">
        <v>3</v>
      </c>
      <c r="AD255" s="488"/>
      <c r="AE255" s="487" t="s">
        <v>4</v>
      </c>
      <c r="AF255" s="488"/>
      <c r="AG255" s="487" t="s">
        <v>5</v>
      </c>
      <c r="AH255" s="488"/>
      <c r="AI255" s="489" t="s">
        <v>39</v>
      </c>
      <c r="AJ255" s="489" t="s">
        <v>40</v>
      </c>
      <c r="AK255" s="489" t="s">
        <v>41</v>
      </c>
      <c r="AL255" s="489" t="s">
        <v>16</v>
      </c>
      <c r="AM255" s="487" t="s">
        <v>3</v>
      </c>
      <c r="AN255" s="488"/>
      <c r="AO255" s="487" t="s">
        <v>4</v>
      </c>
      <c r="AP255" s="488"/>
      <c r="AQ255" s="487" t="s">
        <v>5</v>
      </c>
      <c r="AR255" s="488"/>
      <c r="AS255" s="489" t="s">
        <v>39</v>
      </c>
      <c r="AT255" s="489" t="s">
        <v>40</v>
      </c>
      <c r="AU255" s="489" t="s">
        <v>41</v>
      </c>
      <c r="AV255" s="485" t="s">
        <v>16</v>
      </c>
    </row>
    <row r="256" spans="1:48" ht="13.5" thickBot="1">
      <c r="A256" s="498"/>
      <c r="B256" s="502"/>
      <c r="C256" s="90" t="s">
        <v>6</v>
      </c>
      <c r="D256" s="91"/>
      <c r="E256" s="91" t="s">
        <v>6</v>
      </c>
      <c r="F256" s="91"/>
      <c r="G256" s="91" t="s">
        <v>6</v>
      </c>
      <c r="H256" s="91"/>
      <c r="I256" s="91" t="s">
        <v>6</v>
      </c>
      <c r="J256" s="91"/>
      <c r="K256" s="91" t="s">
        <v>6</v>
      </c>
      <c r="L256" s="91"/>
      <c r="M256" s="91" t="s">
        <v>6</v>
      </c>
      <c r="N256" s="91"/>
      <c r="O256" s="490"/>
      <c r="P256" s="490"/>
      <c r="Q256" s="490"/>
      <c r="R256" s="490"/>
      <c r="S256" s="91" t="s">
        <v>6</v>
      </c>
      <c r="T256" s="91"/>
      <c r="U256" s="91" t="s">
        <v>6</v>
      </c>
      <c r="V256" s="91"/>
      <c r="W256" s="91" t="s">
        <v>6</v>
      </c>
      <c r="X256" s="91"/>
      <c r="Y256" s="490"/>
      <c r="Z256" s="490"/>
      <c r="AA256" s="490"/>
      <c r="AB256" s="490"/>
      <c r="AC256" s="91" t="s">
        <v>6</v>
      </c>
      <c r="AD256" s="91"/>
      <c r="AE256" s="91" t="s">
        <v>6</v>
      </c>
      <c r="AF256" s="91"/>
      <c r="AG256" s="91" t="s">
        <v>6</v>
      </c>
      <c r="AH256" s="91" t="s">
        <v>7</v>
      </c>
      <c r="AI256" s="490"/>
      <c r="AJ256" s="490"/>
      <c r="AK256" s="490"/>
      <c r="AL256" s="490"/>
      <c r="AM256" s="91" t="s">
        <v>6</v>
      </c>
      <c r="AN256" s="91" t="s">
        <v>7</v>
      </c>
      <c r="AO256" s="91" t="s">
        <v>6</v>
      </c>
      <c r="AP256" s="91" t="s">
        <v>7</v>
      </c>
      <c r="AQ256" s="91" t="s">
        <v>6</v>
      </c>
      <c r="AR256" s="91" t="s">
        <v>7</v>
      </c>
      <c r="AS256" s="490"/>
      <c r="AT256" s="490"/>
      <c r="AU256" s="490"/>
      <c r="AV256" s="486"/>
    </row>
    <row r="257" spans="1:48" ht="13.5" thickBot="1">
      <c r="A257" s="496" t="s">
        <v>8</v>
      </c>
      <c r="B257" s="93" t="s">
        <v>9</v>
      </c>
      <c r="C257" s="94">
        <v>37</v>
      </c>
      <c r="D257" s="95"/>
      <c r="E257" s="96">
        <v>55</v>
      </c>
      <c r="F257" s="95"/>
      <c r="G257" s="96">
        <v>92</v>
      </c>
      <c r="H257" s="95"/>
      <c r="I257" s="96">
        <v>33</v>
      </c>
      <c r="J257" s="95"/>
      <c r="K257" s="96">
        <v>4</v>
      </c>
      <c r="L257" s="95"/>
      <c r="M257" s="96">
        <v>37</v>
      </c>
      <c r="N257" s="95"/>
      <c r="O257" s="126">
        <v>12</v>
      </c>
      <c r="P257" s="126">
        <v>2952.8038749999996</v>
      </c>
      <c r="Q257" s="126">
        <v>25270</v>
      </c>
      <c r="R257" s="126">
        <v>94489.72399999999</v>
      </c>
      <c r="S257" s="96">
        <v>30</v>
      </c>
      <c r="T257" s="95"/>
      <c r="U257" s="96">
        <v>7</v>
      </c>
      <c r="V257" s="95"/>
      <c r="W257" s="96">
        <v>37</v>
      </c>
      <c r="X257" s="95"/>
      <c r="Y257" s="126">
        <v>6.3</v>
      </c>
      <c r="Z257" s="126">
        <v>4668.864827586207</v>
      </c>
      <c r="AA257" s="126">
        <v>69136</v>
      </c>
      <c r="AB257" s="126">
        <v>135397.08000000002</v>
      </c>
      <c r="AC257" s="96">
        <v>16</v>
      </c>
      <c r="AD257" s="95"/>
      <c r="AE257" s="96">
        <v>21</v>
      </c>
      <c r="AF257" s="95"/>
      <c r="AG257" s="96">
        <v>37</v>
      </c>
      <c r="AH257" s="95">
        <v>1</v>
      </c>
      <c r="AI257" s="126">
        <v>0.16</v>
      </c>
      <c r="AJ257" s="126">
        <v>92.02624999999998</v>
      </c>
      <c r="AK257" s="126">
        <v>672</v>
      </c>
      <c r="AL257" s="126">
        <v>1472.4199999999996</v>
      </c>
      <c r="AM257" s="96">
        <v>5</v>
      </c>
      <c r="AN257" s="95">
        <v>0.13513513513513514</v>
      </c>
      <c r="AO257" s="96">
        <v>32</v>
      </c>
      <c r="AP257" s="95">
        <v>0.8648648648648648</v>
      </c>
      <c r="AQ257" s="96">
        <v>37</v>
      </c>
      <c r="AR257" s="95">
        <v>1</v>
      </c>
      <c r="AS257" s="96">
        <v>4</v>
      </c>
      <c r="AT257" s="96">
        <v>5017.6</v>
      </c>
      <c r="AU257" s="96">
        <v>24994</v>
      </c>
      <c r="AV257" s="120">
        <v>25088</v>
      </c>
    </row>
    <row r="258" spans="1:48" ht="12.75">
      <c r="A258" s="497"/>
      <c r="B258" s="98" t="s">
        <v>10</v>
      </c>
      <c r="C258" s="99">
        <v>11</v>
      </c>
      <c r="D258" s="100"/>
      <c r="E258" s="101">
        <v>74</v>
      </c>
      <c r="F258" s="100"/>
      <c r="G258" s="101">
        <v>85</v>
      </c>
      <c r="H258" s="100"/>
      <c r="I258" s="101">
        <v>8</v>
      </c>
      <c r="J258" s="100"/>
      <c r="K258" s="101">
        <v>3</v>
      </c>
      <c r="L258" s="100"/>
      <c r="M258" s="101">
        <v>11</v>
      </c>
      <c r="N258" s="100"/>
      <c r="O258" s="128">
        <v>1120</v>
      </c>
      <c r="P258" s="128">
        <v>17041.125</v>
      </c>
      <c r="Q258" s="128">
        <v>62017</v>
      </c>
      <c r="R258" s="128">
        <v>136329</v>
      </c>
      <c r="S258" s="101">
        <v>7</v>
      </c>
      <c r="T258" s="100"/>
      <c r="U258" s="101">
        <v>4</v>
      </c>
      <c r="V258" s="100"/>
      <c r="W258" s="101">
        <v>11</v>
      </c>
      <c r="X258" s="100"/>
      <c r="Y258" s="128">
        <v>480</v>
      </c>
      <c r="Z258" s="128">
        <v>6465.285714285714</v>
      </c>
      <c r="AA258" s="128">
        <v>17520</v>
      </c>
      <c r="AB258" s="128">
        <v>45257</v>
      </c>
      <c r="AC258" s="101">
        <v>5</v>
      </c>
      <c r="AD258" s="100"/>
      <c r="AE258" s="101">
        <v>6</v>
      </c>
      <c r="AF258" s="100"/>
      <c r="AG258" s="101">
        <v>11</v>
      </c>
      <c r="AH258" s="100">
        <v>1</v>
      </c>
      <c r="AI258" s="128">
        <v>1</v>
      </c>
      <c r="AJ258" s="128">
        <v>598.4</v>
      </c>
      <c r="AK258" s="128">
        <v>2555</v>
      </c>
      <c r="AL258" s="128">
        <v>2992</v>
      </c>
      <c r="AM258" s="101">
        <v>3</v>
      </c>
      <c r="AN258" s="100">
        <v>0.2727272727272727</v>
      </c>
      <c r="AO258" s="101">
        <v>8</v>
      </c>
      <c r="AP258" s="100">
        <v>0.7272727272727273</v>
      </c>
      <c r="AQ258" s="101">
        <v>11</v>
      </c>
      <c r="AR258" s="100">
        <v>1</v>
      </c>
      <c r="AS258" s="101">
        <v>700</v>
      </c>
      <c r="AT258" s="101">
        <v>791.6666666666666</v>
      </c>
      <c r="AU258" s="101">
        <v>975</v>
      </c>
      <c r="AV258" s="121">
        <v>2375</v>
      </c>
    </row>
    <row r="259" spans="1:48" ht="12.75">
      <c r="A259" s="497"/>
      <c r="B259" s="98" t="s">
        <v>11</v>
      </c>
      <c r="C259" s="99">
        <v>25</v>
      </c>
      <c r="D259" s="100"/>
      <c r="E259" s="101">
        <v>16</v>
      </c>
      <c r="F259" s="100"/>
      <c r="G259" s="101">
        <v>41</v>
      </c>
      <c r="H259" s="100"/>
      <c r="I259" s="101">
        <v>23</v>
      </c>
      <c r="J259" s="100"/>
      <c r="K259" s="101">
        <v>2</v>
      </c>
      <c r="L259" s="100"/>
      <c r="M259" s="101">
        <v>25</v>
      </c>
      <c r="N259" s="100"/>
      <c r="O259" s="128">
        <v>1</v>
      </c>
      <c r="P259" s="128">
        <v>1416.769090909091</v>
      </c>
      <c r="Q259" s="128">
        <v>13655.58</v>
      </c>
      <c r="R259" s="128">
        <v>31168.92</v>
      </c>
      <c r="S259" s="101">
        <v>23</v>
      </c>
      <c r="T259" s="100"/>
      <c r="U259" s="101">
        <v>2</v>
      </c>
      <c r="V259" s="100"/>
      <c r="W259" s="101">
        <v>25</v>
      </c>
      <c r="X259" s="100"/>
      <c r="Y259" s="128">
        <v>1</v>
      </c>
      <c r="Z259" s="128">
        <v>953.2345454545454</v>
      </c>
      <c r="AA259" s="128">
        <v>4653</v>
      </c>
      <c r="AB259" s="128">
        <v>20971.159999999996</v>
      </c>
      <c r="AC259" s="101">
        <v>8</v>
      </c>
      <c r="AD259" s="100"/>
      <c r="AE259" s="101">
        <v>17</v>
      </c>
      <c r="AF259" s="100"/>
      <c r="AG259" s="101">
        <v>25</v>
      </c>
      <c r="AH259" s="100">
        <v>1</v>
      </c>
      <c r="AI259" s="128">
        <v>0.01</v>
      </c>
      <c r="AJ259" s="128">
        <v>10.265</v>
      </c>
      <c r="AK259" s="128">
        <v>40</v>
      </c>
      <c r="AL259" s="128">
        <v>82.12</v>
      </c>
      <c r="AM259" s="101">
        <v>4</v>
      </c>
      <c r="AN259" s="100">
        <v>0.16</v>
      </c>
      <c r="AO259" s="101">
        <v>21</v>
      </c>
      <c r="AP259" s="100">
        <v>0.84</v>
      </c>
      <c r="AQ259" s="101">
        <v>25</v>
      </c>
      <c r="AR259" s="100">
        <v>1</v>
      </c>
      <c r="AS259" s="101">
        <v>1</v>
      </c>
      <c r="AT259" s="101">
        <v>21.5</v>
      </c>
      <c r="AU259" s="101">
        <v>83</v>
      </c>
      <c r="AV259" s="121">
        <v>86</v>
      </c>
    </row>
    <row r="260" spans="1:48" ht="12.75">
      <c r="A260" s="497"/>
      <c r="B260" s="98" t="s">
        <v>12</v>
      </c>
      <c r="C260" s="99">
        <v>3</v>
      </c>
      <c r="D260" s="100"/>
      <c r="E260" s="101">
        <v>0</v>
      </c>
      <c r="F260" s="100"/>
      <c r="G260" s="101">
        <v>3</v>
      </c>
      <c r="H260" s="100"/>
      <c r="I260" s="101">
        <v>3</v>
      </c>
      <c r="J260" s="100"/>
      <c r="K260" s="101">
        <v>0</v>
      </c>
      <c r="L260" s="100"/>
      <c r="M260" s="101">
        <v>3</v>
      </c>
      <c r="N260" s="100"/>
      <c r="O260" s="128">
        <v>370</v>
      </c>
      <c r="P260" s="128">
        <v>536.6666666666666</v>
      </c>
      <c r="Q260" s="128">
        <v>828</v>
      </c>
      <c r="R260" s="128">
        <v>1610</v>
      </c>
      <c r="S260" s="101">
        <v>3</v>
      </c>
      <c r="T260" s="100"/>
      <c r="U260" s="101">
        <v>0</v>
      </c>
      <c r="V260" s="100"/>
      <c r="W260" s="101">
        <v>3</v>
      </c>
      <c r="X260" s="100"/>
      <c r="Y260" s="128">
        <v>335</v>
      </c>
      <c r="Z260" s="128">
        <v>494</v>
      </c>
      <c r="AA260" s="128">
        <v>694</v>
      </c>
      <c r="AB260" s="128">
        <v>1482</v>
      </c>
      <c r="AC260" s="101">
        <v>2</v>
      </c>
      <c r="AD260" s="100"/>
      <c r="AE260" s="101">
        <v>1</v>
      </c>
      <c r="AF260" s="100"/>
      <c r="AG260" s="101">
        <v>3</v>
      </c>
      <c r="AH260" s="100">
        <v>1</v>
      </c>
      <c r="AI260" s="128">
        <v>2</v>
      </c>
      <c r="AJ260" s="128">
        <v>7.5</v>
      </c>
      <c r="AK260" s="128">
        <v>13</v>
      </c>
      <c r="AL260" s="128">
        <v>15</v>
      </c>
      <c r="AM260" s="101">
        <v>0</v>
      </c>
      <c r="AN260" s="100">
        <v>0</v>
      </c>
      <c r="AO260" s="101">
        <v>3</v>
      </c>
      <c r="AP260" s="100">
        <v>1</v>
      </c>
      <c r="AQ260" s="101">
        <v>3</v>
      </c>
      <c r="AR260" s="100">
        <v>1</v>
      </c>
      <c r="AS260" s="111" t="s">
        <v>18</v>
      </c>
      <c r="AT260" s="111" t="s">
        <v>18</v>
      </c>
      <c r="AU260" s="111" t="s">
        <v>18</v>
      </c>
      <c r="AV260" s="118" t="s">
        <v>18</v>
      </c>
    </row>
    <row r="261" spans="1:48" ht="12.75">
      <c r="A261" s="497"/>
      <c r="B261" s="98" t="s">
        <v>13</v>
      </c>
      <c r="C261" s="99">
        <v>0</v>
      </c>
      <c r="D261" s="100"/>
      <c r="E261" s="101">
        <v>0</v>
      </c>
      <c r="F261" s="100"/>
      <c r="G261" s="101">
        <v>0</v>
      </c>
      <c r="H261" s="100"/>
      <c r="I261" s="101">
        <v>0</v>
      </c>
      <c r="J261" s="100"/>
      <c r="K261" s="101">
        <v>0</v>
      </c>
      <c r="L261" s="100"/>
      <c r="M261" s="101">
        <v>0</v>
      </c>
      <c r="N261" s="100"/>
      <c r="O261" s="111" t="s">
        <v>18</v>
      </c>
      <c r="P261" s="111" t="s">
        <v>18</v>
      </c>
      <c r="Q261" s="111" t="s">
        <v>18</v>
      </c>
      <c r="R261" s="111" t="s">
        <v>18</v>
      </c>
      <c r="S261" s="101">
        <v>0</v>
      </c>
      <c r="T261" s="100"/>
      <c r="U261" s="101">
        <v>0</v>
      </c>
      <c r="V261" s="100"/>
      <c r="W261" s="101">
        <v>0</v>
      </c>
      <c r="X261" s="100"/>
      <c r="Y261" s="111" t="s">
        <v>18</v>
      </c>
      <c r="Z261" s="111" t="s">
        <v>18</v>
      </c>
      <c r="AA261" s="111" t="s">
        <v>18</v>
      </c>
      <c r="AB261" s="111" t="s">
        <v>18</v>
      </c>
      <c r="AC261" s="101">
        <v>0</v>
      </c>
      <c r="AD261" s="100"/>
      <c r="AE261" s="101">
        <v>0</v>
      </c>
      <c r="AF261" s="100"/>
      <c r="AG261" s="101">
        <v>0</v>
      </c>
      <c r="AH261" s="100">
        <v>0</v>
      </c>
      <c r="AI261" s="111" t="s">
        <v>18</v>
      </c>
      <c r="AJ261" s="111" t="s">
        <v>18</v>
      </c>
      <c r="AK261" s="111" t="s">
        <v>18</v>
      </c>
      <c r="AL261" s="111" t="s">
        <v>18</v>
      </c>
      <c r="AM261" s="101">
        <v>0</v>
      </c>
      <c r="AN261" s="100">
        <v>0</v>
      </c>
      <c r="AO261" s="101">
        <v>0</v>
      </c>
      <c r="AP261" s="100">
        <v>0</v>
      </c>
      <c r="AQ261" s="101">
        <v>0</v>
      </c>
      <c r="AR261" s="100">
        <v>0</v>
      </c>
      <c r="AS261" s="111" t="s">
        <v>18</v>
      </c>
      <c r="AT261" s="111" t="s">
        <v>18</v>
      </c>
      <c r="AU261" s="111" t="s">
        <v>18</v>
      </c>
      <c r="AV261" s="118" t="s">
        <v>18</v>
      </c>
    </row>
    <row r="262" spans="1:48" ht="13.5" thickBot="1">
      <c r="A262" s="498"/>
      <c r="B262" s="103" t="s">
        <v>5</v>
      </c>
      <c r="C262" s="104">
        <v>76</v>
      </c>
      <c r="D262" s="105"/>
      <c r="E262" s="106">
        <v>145</v>
      </c>
      <c r="F262" s="105"/>
      <c r="G262" s="106">
        <v>221</v>
      </c>
      <c r="H262" s="105"/>
      <c r="I262" s="106">
        <v>67</v>
      </c>
      <c r="J262" s="105"/>
      <c r="K262" s="106">
        <v>9</v>
      </c>
      <c r="L262" s="105"/>
      <c r="M262" s="106">
        <v>76</v>
      </c>
      <c r="N262" s="105"/>
      <c r="O262" s="130">
        <v>1</v>
      </c>
      <c r="P262" s="130">
        <v>4055.3483692307695</v>
      </c>
      <c r="Q262" s="130">
        <v>62017</v>
      </c>
      <c r="R262" s="130">
        <v>263597.64400000003</v>
      </c>
      <c r="S262" s="106">
        <v>63</v>
      </c>
      <c r="T262" s="105"/>
      <c r="U262" s="106">
        <v>13</v>
      </c>
      <c r="V262" s="105"/>
      <c r="W262" s="106">
        <v>76</v>
      </c>
      <c r="X262" s="105"/>
      <c r="Y262" s="130">
        <v>1</v>
      </c>
      <c r="Z262" s="130">
        <v>3329.6268852458998</v>
      </c>
      <c r="AA262" s="130">
        <v>69136</v>
      </c>
      <c r="AB262" s="130">
        <v>203107.23999999987</v>
      </c>
      <c r="AC262" s="106">
        <v>31</v>
      </c>
      <c r="AD262" s="105"/>
      <c r="AE262" s="106">
        <v>45</v>
      </c>
      <c r="AF262" s="105"/>
      <c r="AG262" s="106">
        <v>76</v>
      </c>
      <c r="AH262" s="105">
        <v>1</v>
      </c>
      <c r="AI262" s="130">
        <v>0.01</v>
      </c>
      <c r="AJ262" s="130">
        <v>147.1464516129032</v>
      </c>
      <c r="AK262" s="130">
        <v>2555</v>
      </c>
      <c r="AL262" s="130">
        <v>4561.539999999999</v>
      </c>
      <c r="AM262" s="106">
        <v>12</v>
      </c>
      <c r="AN262" s="105">
        <v>0.15789473684210525</v>
      </c>
      <c r="AO262" s="106">
        <v>64</v>
      </c>
      <c r="AP262" s="105">
        <v>0.8421052631578948</v>
      </c>
      <c r="AQ262" s="106">
        <v>76</v>
      </c>
      <c r="AR262" s="105">
        <v>1</v>
      </c>
      <c r="AS262" s="106">
        <v>1</v>
      </c>
      <c r="AT262" s="106">
        <v>2295.75</v>
      </c>
      <c r="AU262" s="106">
        <v>24994</v>
      </c>
      <c r="AV262" s="122">
        <v>27549</v>
      </c>
    </row>
    <row r="263" ht="13.5">
      <c r="A263" s="87" t="s">
        <v>194</v>
      </c>
    </row>
    <row r="264" ht="13.5">
      <c r="A264" s="87" t="s">
        <v>195</v>
      </c>
    </row>
  </sheetData>
  <sheetProtection/>
  <mergeCells count="367">
    <mergeCell ref="AV255:AV256"/>
    <mergeCell ref="A257:A262"/>
    <mergeCell ref="AI255:AI256"/>
    <mergeCell ref="AJ255:AJ256"/>
    <mergeCell ref="AK255:AK256"/>
    <mergeCell ref="AL255:AL256"/>
    <mergeCell ref="S255:T255"/>
    <mergeCell ref="U255:V255"/>
    <mergeCell ref="Z255:Z256"/>
    <mergeCell ref="AA255:AA256"/>
    <mergeCell ref="CA231:CB231"/>
    <mergeCell ref="A233:A238"/>
    <mergeCell ref="A242:F242"/>
    <mergeCell ref="A243:B244"/>
    <mergeCell ref="C243:F243"/>
    <mergeCell ref="A245:A250"/>
    <mergeCell ref="BI231:BJ231"/>
    <mergeCell ref="BK231:BL231"/>
    <mergeCell ref="BM231:BN231"/>
    <mergeCell ref="BO231:BP231"/>
    <mergeCell ref="A254:B256"/>
    <mergeCell ref="C254:H254"/>
    <mergeCell ref="I254:N254"/>
    <mergeCell ref="O254:R254"/>
    <mergeCell ref="S254:X254"/>
    <mergeCell ref="Y254:AB254"/>
    <mergeCell ref="O255:O256"/>
    <mergeCell ref="P255:P256"/>
    <mergeCell ref="Q255:Q256"/>
    <mergeCell ref="R255:R256"/>
    <mergeCell ref="AC254:AH254"/>
    <mergeCell ref="AI254:AL254"/>
    <mergeCell ref="W255:X255"/>
    <mergeCell ref="Y255:Y256"/>
    <mergeCell ref="AB255:AB256"/>
    <mergeCell ref="AC255:AD255"/>
    <mergeCell ref="AM254:AR254"/>
    <mergeCell ref="AS254:AV254"/>
    <mergeCell ref="AE255:AF255"/>
    <mergeCell ref="AG255:AH255"/>
    <mergeCell ref="AQ255:AR255"/>
    <mergeCell ref="AS255:AS256"/>
    <mergeCell ref="AM255:AN255"/>
    <mergeCell ref="AO255:AP255"/>
    <mergeCell ref="AT255:AT256"/>
    <mergeCell ref="AU255:AU256"/>
    <mergeCell ref="C255:D255"/>
    <mergeCell ref="E255:F255"/>
    <mergeCell ref="G255:H255"/>
    <mergeCell ref="I255:J255"/>
    <mergeCell ref="K255:L255"/>
    <mergeCell ref="M255:N255"/>
    <mergeCell ref="BQ231:BR231"/>
    <mergeCell ref="BS231:BT231"/>
    <mergeCell ref="BU231:BV231"/>
    <mergeCell ref="BW231:BX231"/>
    <mergeCell ref="BY231:BZ231"/>
    <mergeCell ref="AQ231:AR231"/>
    <mergeCell ref="AS231:AT231"/>
    <mergeCell ref="AU231:AV231"/>
    <mergeCell ref="AW231:AX231"/>
    <mergeCell ref="AY231:AZ231"/>
    <mergeCell ref="BA231:BB231"/>
    <mergeCell ref="BC231:BD231"/>
    <mergeCell ref="BE231:BF231"/>
    <mergeCell ref="BG231:BH231"/>
    <mergeCell ref="Y231:Z231"/>
    <mergeCell ref="AA231:AB231"/>
    <mergeCell ref="AC231:AD231"/>
    <mergeCell ref="AE231:AF231"/>
    <mergeCell ref="AG231:AH231"/>
    <mergeCell ref="AI231:AJ231"/>
    <mergeCell ref="AM231:AN231"/>
    <mergeCell ref="AO231:AP231"/>
    <mergeCell ref="G231:H231"/>
    <mergeCell ref="I231:J231"/>
    <mergeCell ref="K231:L231"/>
    <mergeCell ref="M231:N231"/>
    <mergeCell ref="O231:P231"/>
    <mergeCell ref="Q231:R231"/>
    <mergeCell ref="S231:T231"/>
    <mergeCell ref="U231:V231"/>
    <mergeCell ref="W231:X231"/>
    <mergeCell ref="AE218:AF218"/>
    <mergeCell ref="AG218:AH218"/>
    <mergeCell ref="AI218:AJ218"/>
    <mergeCell ref="AK218:AL218"/>
    <mergeCell ref="AG230:AL230"/>
    <mergeCell ref="AA218:AB218"/>
    <mergeCell ref="AC218:AD218"/>
    <mergeCell ref="AK231:AL231"/>
    <mergeCell ref="AM218:AN218"/>
    <mergeCell ref="AO218:AP218"/>
    <mergeCell ref="A220:A225"/>
    <mergeCell ref="A229:CB229"/>
    <mergeCell ref="A230:B232"/>
    <mergeCell ref="C230:H230"/>
    <mergeCell ref="I230:N230"/>
    <mergeCell ref="O230:T230"/>
    <mergeCell ref="U230:Z230"/>
    <mergeCell ref="AA230:AF230"/>
    <mergeCell ref="AM230:AR230"/>
    <mergeCell ref="AS230:AX230"/>
    <mergeCell ref="AY230:BD230"/>
    <mergeCell ref="BE230:BJ230"/>
    <mergeCell ref="BK230:BP230"/>
    <mergeCell ref="BQ230:BV230"/>
    <mergeCell ref="BW230:CB230"/>
    <mergeCell ref="C231:D231"/>
    <mergeCell ref="E231:F231"/>
    <mergeCell ref="S218:S219"/>
    <mergeCell ref="T218:T219"/>
    <mergeCell ref="U218:U219"/>
    <mergeCell ref="V218:V219"/>
    <mergeCell ref="W218:W219"/>
    <mergeCell ref="X218:X219"/>
    <mergeCell ref="Y218:Z218"/>
    <mergeCell ref="A204:A209"/>
    <mergeCell ref="A216:AP216"/>
    <mergeCell ref="A217:B219"/>
    <mergeCell ref="C217:H217"/>
    <mergeCell ref="I217:L217"/>
    <mergeCell ref="M217:P217"/>
    <mergeCell ref="Q217:T217"/>
    <mergeCell ref="U217:X217"/>
    <mergeCell ref="Y217:AD217"/>
    <mergeCell ref="AE217:AJ217"/>
    <mergeCell ref="AK217:AP217"/>
    <mergeCell ref="C218:D218"/>
    <mergeCell ref="E218:F218"/>
    <mergeCell ref="G218:H218"/>
    <mergeCell ref="I218:I219"/>
    <mergeCell ref="J218:J219"/>
    <mergeCell ref="K218:K219"/>
    <mergeCell ref="L218:L219"/>
    <mergeCell ref="M218:M219"/>
    <mergeCell ref="N218:N219"/>
    <mergeCell ref="O218:O219"/>
    <mergeCell ref="P218:P219"/>
    <mergeCell ref="Q218:Q219"/>
    <mergeCell ref="R218:R219"/>
    <mergeCell ref="AP189:AP190"/>
    <mergeCell ref="A191:A196"/>
    <mergeCell ref="A200:H200"/>
    <mergeCell ref="A201:B203"/>
    <mergeCell ref="C201:F201"/>
    <mergeCell ref="C202:D202"/>
    <mergeCell ref="E202:F202"/>
    <mergeCell ref="G202:G203"/>
    <mergeCell ref="H202:H203"/>
    <mergeCell ref="AE189:AE190"/>
    <mergeCell ref="AF189:AF190"/>
    <mergeCell ref="AG189:AG190"/>
    <mergeCell ref="R189:R190"/>
    <mergeCell ref="S189:T189"/>
    <mergeCell ref="U189:V189"/>
    <mergeCell ref="W189:W190"/>
    <mergeCell ref="AH189:AH190"/>
    <mergeCell ref="AI189:AJ189"/>
    <mergeCell ref="AK189:AL189"/>
    <mergeCell ref="AM189:AM190"/>
    <mergeCell ref="AN189:AN190"/>
    <mergeCell ref="AO189:AO190"/>
    <mergeCell ref="X189:X190"/>
    <mergeCell ref="Y189:Y190"/>
    <mergeCell ref="Z189:Z190"/>
    <mergeCell ref="AA189:AB189"/>
    <mergeCell ref="AC189:AD189"/>
    <mergeCell ref="A178:A183"/>
    <mergeCell ref="A187:AP187"/>
    <mergeCell ref="A188:B190"/>
    <mergeCell ref="C188:F188"/>
    <mergeCell ref="G188:J188"/>
    <mergeCell ref="K188:N188"/>
    <mergeCell ref="O188:R188"/>
    <mergeCell ref="S188:V188"/>
    <mergeCell ref="W188:Z188"/>
    <mergeCell ref="AA188:AD188"/>
    <mergeCell ref="AE188:AH188"/>
    <mergeCell ref="AI188:AL188"/>
    <mergeCell ref="AM188:AP188"/>
    <mergeCell ref="C189:D189"/>
    <mergeCell ref="E189:F189"/>
    <mergeCell ref="G189:G190"/>
    <mergeCell ref="H189:H190"/>
    <mergeCell ref="I189:I190"/>
    <mergeCell ref="J189:J190"/>
    <mergeCell ref="K189:L189"/>
    <mergeCell ref="M189:N189"/>
    <mergeCell ref="O189:O190"/>
    <mergeCell ref="P189:P190"/>
    <mergeCell ref="Q189:Q190"/>
    <mergeCell ref="A165:A170"/>
    <mergeCell ref="A174:V174"/>
    <mergeCell ref="A175:B177"/>
    <mergeCell ref="C175:F175"/>
    <mergeCell ref="G175:J175"/>
    <mergeCell ref="K175:N175"/>
    <mergeCell ref="O175:R175"/>
    <mergeCell ref="S175:V175"/>
    <mergeCell ref="C176:D176"/>
    <mergeCell ref="E176:F176"/>
    <mergeCell ref="G176:H176"/>
    <mergeCell ref="I176:J176"/>
    <mergeCell ref="K176:L176"/>
    <mergeCell ref="M176:N176"/>
    <mergeCell ref="O176:P176"/>
    <mergeCell ref="Q176:R176"/>
    <mergeCell ref="S176:T176"/>
    <mergeCell ref="U176:V176"/>
    <mergeCell ref="A152:A157"/>
    <mergeCell ref="A161:V161"/>
    <mergeCell ref="A162:B164"/>
    <mergeCell ref="C162:F162"/>
    <mergeCell ref="G162:J162"/>
    <mergeCell ref="K162:N162"/>
    <mergeCell ref="O162:R162"/>
    <mergeCell ref="S162:V162"/>
    <mergeCell ref="C163:D163"/>
    <mergeCell ref="E163:F163"/>
    <mergeCell ref="G163:H163"/>
    <mergeCell ref="I163:J163"/>
    <mergeCell ref="K163:K164"/>
    <mergeCell ref="L163:L164"/>
    <mergeCell ref="M163:M164"/>
    <mergeCell ref="N163:N164"/>
    <mergeCell ref="O163:P163"/>
    <mergeCell ref="Q163:R163"/>
    <mergeCell ref="S163:S164"/>
    <mergeCell ref="T163:T164"/>
    <mergeCell ref="U163:U164"/>
    <mergeCell ref="V163:V164"/>
    <mergeCell ref="A139:A144"/>
    <mergeCell ref="A148:R148"/>
    <mergeCell ref="M137:M138"/>
    <mergeCell ref="N137:N138"/>
    <mergeCell ref="O137:P137"/>
    <mergeCell ref="Q137:R137"/>
    <mergeCell ref="A149:B151"/>
    <mergeCell ref="C149:F149"/>
    <mergeCell ref="G149:J149"/>
    <mergeCell ref="C150:D150"/>
    <mergeCell ref="E150:F150"/>
    <mergeCell ref="G150:G151"/>
    <mergeCell ref="H150:H151"/>
    <mergeCell ref="I150:I151"/>
    <mergeCell ref="J150:J151"/>
    <mergeCell ref="O150:O151"/>
    <mergeCell ref="P150:P151"/>
    <mergeCell ref="Q150:Q151"/>
    <mergeCell ref="R150:R151"/>
    <mergeCell ref="K137:K138"/>
    <mergeCell ref="L137:L138"/>
    <mergeCell ref="K149:N149"/>
    <mergeCell ref="O149:R149"/>
    <mergeCell ref="K150:L150"/>
    <mergeCell ref="M150:N150"/>
    <mergeCell ref="A114:A119"/>
    <mergeCell ref="A123:D123"/>
    <mergeCell ref="A124:B125"/>
    <mergeCell ref="A126:A131"/>
    <mergeCell ref="A135:Z135"/>
    <mergeCell ref="A136:B138"/>
    <mergeCell ref="C136:F136"/>
    <mergeCell ref="G136:J136"/>
    <mergeCell ref="S137:T137"/>
    <mergeCell ref="U137:V137"/>
    <mergeCell ref="S136:V136"/>
    <mergeCell ref="W136:Z136"/>
    <mergeCell ref="C137:D137"/>
    <mergeCell ref="E137:F137"/>
    <mergeCell ref="G137:G138"/>
    <mergeCell ref="H137:H138"/>
    <mergeCell ref="I137:I138"/>
    <mergeCell ref="J137:J138"/>
    <mergeCell ref="W137:W138"/>
    <mergeCell ref="X137:X138"/>
    <mergeCell ref="Y137:Y138"/>
    <mergeCell ref="Z137:Z138"/>
    <mergeCell ref="A100:A105"/>
    <mergeCell ref="K136:N136"/>
    <mergeCell ref="O136:R136"/>
    <mergeCell ref="A110:J110"/>
    <mergeCell ref="A111:B113"/>
    <mergeCell ref="C111:F111"/>
    <mergeCell ref="G111:J111"/>
    <mergeCell ref="C112:D112"/>
    <mergeCell ref="E112:F112"/>
    <mergeCell ref="G112:H112"/>
    <mergeCell ref="I112:J112"/>
    <mergeCell ref="A84:B86"/>
    <mergeCell ref="C84:H84"/>
    <mergeCell ref="C85:D85"/>
    <mergeCell ref="E85:F85"/>
    <mergeCell ref="G85:H85"/>
    <mergeCell ref="A87:A92"/>
    <mergeCell ref="A96:R96"/>
    <mergeCell ref="A97:B99"/>
    <mergeCell ref="C97:F97"/>
    <mergeCell ref="G97:J97"/>
    <mergeCell ref="K97:N97"/>
    <mergeCell ref="O97:R97"/>
    <mergeCell ref="C98:D98"/>
    <mergeCell ref="E98:F98"/>
    <mergeCell ref="G98:H98"/>
    <mergeCell ref="I98:J98"/>
    <mergeCell ref="K98:L98"/>
    <mergeCell ref="M98:N98"/>
    <mergeCell ref="O98:P98"/>
    <mergeCell ref="Q98:R98"/>
    <mergeCell ref="A61:A66"/>
    <mergeCell ref="A70:H70"/>
    <mergeCell ref="A71:B73"/>
    <mergeCell ref="C71:H71"/>
    <mergeCell ref="C72:D72"/>
    <mergeCell ref="E72:F72"/>
    <mergeCell ref="G72:H72"/>
    <mergeCell ref="A74:A79"/>
    <mergeCell ref="A83:H83"/>
    <mergeCell ref="A48:A53"/>
    <mergeCell ref="A57:T57"/>
    <mergeCell ref="A58:B60"/>
    <mergeCell ref="C58:H58"/>
    <mergeCell ref="I58:N58"/>
    <mergeCell ref="O58:T58"/>
    <mergeCell ref="C59:D59"/>
    <mergeCell ref="E59:F59"/>
    <mergeCell ref="G59:H59"/>
    <mergeCell ref="I59:J59"/>
    <mergeCell ref="K59:L59"/>
    <mergeCell ref="M59:N59"/>
    <mergeCell ref="O59:P59"/>
    <mergeCell ref="Q59:R59"/>
    <mergeCell ref="S59:T59"/>
    <mergeCell ref="A45:B47"/>
    <mergeCell ref="C45:H45"/>
    <mergeCell ref="I45:N45"/>
    <mergeCell ref="O45:T45"/>
    <mergeCell ref="C46:D46"/>
    <mergeCell ref="E46:F46"/>
    <mergeCell ref="G46:H46"/>
    <mergeCell ref="I46:J46"/>
    <mergeCell ref="K46:L46"/>
    <mergeCell ref="Q46:R46"/>
    <mergeCell ref="S46:T46"/>
    <mergeCell ref="A21:A26"/>
    <mergeCell ref="A31:H31"/>
    <mergeCell ref="A32:B34"/>
    <mergeCell ref="C32:H32"/>
    <mergeCell ref="C33:D33"/>
    <mergeCell ref="E33:F33"/>
    <mergeCell ref="A44:T44"/>
    <mergeCell ref="A8:A13"/>
    <mergeCell ref="A18:F18"/>
    <mergeCell ref="A19:B20"/>
    <mergeCell ref="M46:N46"/>
    <mergeCell ref="O46:P46"/>
    <mergeCell ref="C19:D19"/>
    <mergeCell ref="E19:F19"/>
    <mergeCell ref="G33:H33"/>
    <mergeCell ref="A35:A40"/>
    <mergeCell ref="A4:H4"/>
    <mergeCell ref="A5:B7"/>
    <mergeCell ref="C5:H5"/>
    <mergeCell ref="C6:D6"/>
    <mergeCell ref="E6:F6"/>
    <mergeCell ref="G6:H6"/>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CB202"/>
  <sheetViews>
    <sheetView zoomScale="90" zoomScaleNormal="90" zoomScalePageLayoutView="0" workbookViewId="0" topLeftCell="A124">
      <selection activeCell="S134" sqref="S134:V134"/>
    </sheetView>
  </sheetViews>
  <sheetFormatPr defaultColWidth="9.140625" defaultRowHeight="12.75"/>
  <cols>
    <col min="1" max="1" width="14.421875" style="0" customWidth="1"/>
    <col min="2" max="2" width="20.421875" style="0" customWidth="1"/>
    <col min="3" max="22" width="13.57421875" style="0" customWidth="1"/>
    <col min="23" max="26" width="12.7109375" style="0" customWidth="1"/>
    <col min="27" max="30" width="11.7109375" style="0" customWidth="1"/>
    <col min="31" max="32" width="12.57421875" style="0" customWidth="1"/>
    <col min="33" max="42" width="13.57421875" style="0" customWidth="1"/>
    <col min="43" max="44" width="13.00390625" style="0" customWidth="1"/>
    <col min="45" max="50" width="12.7109375" style="0" customWidth="1"/>
    <col min="51" max="56" width="11.7109375" style="0" customWidth="1"/>
    <col min="57" max="68" width="13.57421875" style="0" customWidth="1"/>
    <col min="69" max="74" width="12.8515625" style="0" customWidth="1"/>
    <col min="75" max="80" width="11.8515625" style="0" customWidth="1"/>
  </cols>
  <sheetData>
    <row r="1" spans="1:8" ht="18" customHeight="1" thickBot="1">
      <c r="A1" s="538" t="s">
        <v>0</v>
      </c>
      <c r="B1" s="539"/>
      <c r="C1" s="539"/>
      <c r="D1" s="539"/>
      <c r="E1" s="539"/>
      <c r="F1" s="539"/>
      <c r="G1" s="539"/>
      <c r="H1" s="539"/>
    </row>
    <row r="2" spans="1:8" ht="27" customHeight="1">
      <c r="A2" s="530" t="s">
        <v>1</v>
      </c>
      <c r="B2" s="531"/>
      <c r="C2" s="549" t="s">
        <v>2</v>
      </c>
      <c r="D2" s="535"/>
      <c r="E2" s="535"/>
      <c r="F2" s="535"/>
      <c r="G2" s="535"/>
      <c r="H2" s="544"/>
    </row>
    <row r="3" spans="1:8" ht="15.75" customHeight="1">
      <c r="A3" s="527"/>
      <c r="B3" s="532"/>
      <c r="C3" s="529" t="s">
        <v>3</v>
      </c>
      <c r="D3" s="525"/>
      <c r="E3" s="524" t="s">
        <v>4</v>
      </c>
      <c r="F3" s="525"/>
      <c r="G3" s="547" t="s">
        <v>5</v>
      </c>
      <c r="H3" s="548"/>
    </row>
    <row r="4" spans="1:8" ht="15.75" customHeight="1">
      <c r="A4" s="528"/>
      <c r="B4" s="533"/>
      <c r="C4" s="3" t="s">
        <v>6</v>
      </c>
      <c r="D4" s="4" t="s">
        <v>7</v>
      </c>
      <c r="E4" s="4" t="s">
        <v>6</v>
      </c>
      <c r="F4" s="4" t="s">
        <v>7</v>
      </c>
      <c r="G4" s="4" t="s">
        <v>6</v>
      </c>
      <c r="H4" s="5" t="s">
        <v>7</v>
      </c>
    </row>
    <row r="5" spans="1:8" ht="15.75" customHeight="1">
      <c r="A5" s="526" t="s">
        <v>8</v>
      </c>
      <c r="B5" s="6" t="s">
        <v>9</v>
      </c>
      <c r="C5" s="7">
        <v>76</v>
      </c>
      <c r="D5" s="8">
        <v>0.826086956521739</v>
      </c>
      <c r="E5" s="9">
        <v>16</v>
      </c>
      <c r="F5" s="8">
        <v>0.17391304347826086</v>
      </c>
      <c r="G5" s="9">
        <v>92</v>
      </c>
      <c r="H5" s="10">
        <v>1</v>
      </c>
    </row>
    <row r="6" spans="1:8" ht="15.75" customHeight="1">
      <c r="A6" s="527"/>
      <c r="B6" s="11" t="s">
        <v>10</v>
      </c>
      <c r="C6" s="12">
        <v>70</v>
      </c>
      <c r="D6" s="13">
        <v>0.823529411764706</v>
      </c>
      <c r="E6" s="14">
        <v>15</v>
      </c>
      <c r="F6" s="13">
        <v>0.17647058823529413</v>
      </c>
      <c r="G6" s="14">
        <v>85</v>
      </c>
      <c r="H6" s="15">
        <v>1</v>
      </c>
    </row>
    <row r="7" spans="1:8" ht="15.75" customHeight="1">
      <c r="A7" s="527"/>
      <c r="B7" s="11" t="s">
        <v>11</v>
      </c>
      <c r="C7" s="12">
        <v>33</v>
      </c>
      <c r="D7" s="13">
        <v>0.8048780487804877</v>
      </c>
      <c r="E7" s="14">
        <v>8</v>
      </c>
      <c r="F7" s="13">
        <v>0.1951219512195122</v>
      </c>
      <c r="G7" s="14">
        <v>41</v>
      </c>
      <c r="H7" s="15">
        <v>1</v>
      </c>
    </row>
    <row r="8" spans="1:8" ht="15.75" customHeight="1">
      <c r="A8" s="527"/>
      <c r="B8" s="11" t="s">
        <v>12</v>
      </c>
      <c r="C8" s="12">
        <v>3</v>
      </c>
      <c r="D8" s="13">
        <v>1</v>
      </c>
      <c r="E8" s="14">
        <v>0</v>
      </c>
      <c r="F8" s="13">
        <v>0</v>
      </c>
      <c r="G8" s="14">
        <v>3</v>
      </c>
      <c r="H8" s="15">
        <v>1</v>
      </c>
    </row>
    <row r="9" spans="1:8" ht="15.75" customHeight="1" hidden="1">
      <c r="A9" s="527"/>
      <c r="B9" s="11" t="s">
        <v>13</v>
      </c>
      <c r="C9" s="12">
        <v>0</v>
      </c>
      <c r="D9" s="13">
        <v>0</v>
      </c>
      <c r="E9" s="14">
        <v>0</v>
      </c>
      <c r="F9" s="13">
        <v>0</v>
      </c>
      <c r="G9" s="14">
        <v>0</v>
      </c>
      <c r="H9" s="15">
        <v>0</v>
      </c>
    </row>
    <row r="10" spans="1:8" ht="15.75" customHeight="1" thickBot="1">
      <c r="A10" s="528"/>
      <c r="B10" s="16" t="s">
        <v>5</v>
      </c>
      <c r="C10" s="17">
        <v>182</v>
      </c>
      <c r="D10" s="18">
        <v>0.823529411764706</v>
      </c>
      <c r="E10" s="19">
        <v>39</v>
      </c>
      <c r="F10" s="18">
        <v>0.17647058823529413</v>
      </c>
      <c r="G10" s="19">
        <v>221</v>
      </c>
      <c r="H10" s="20">
        <v>1</v>
      </c>
    </row>
    <row r="11" spans="1:8" ht="15.75" customHeight="1">
      <c r="A11" s="2"/>
      <c r="B11" s="41"/>
      <c r="C11" s="42">
        <f>C10</f>
        <v>182</v>
      </c>
      <c r="D11" s="43"/>
      <c r="E11" s="42">
        <f>E10</f>
        <v>39</v>
      </c>
      <c r="F11" s="43"/>
      <c r="G11" s="42">
        <f>G10</f>
        <v>221</v>
      </c>
      <c r="H11" s="43"/>
    </row>
    <row r="12" ht="13.5" thickBot="1"/>
    <row r="13" spans="1:6" ht="36" customHeight="1" thickBot="1">
      <c r="A13" s="530" t="s">
        <v>1</v>
      </c>
      <c r="B13" s="531"/>
      <c r="C13" s="554" t="s">
        <v>14</v>
      </c>
      <c r="D13" s="536"/>
      <c r="E13" s="543" t="s">
        <v>15</v>
      </c>
      <c r="F13" s="544"/>
    </row>
    <row r="14" spans="1:6" ht="27" customHeight="1">
      <c r="A14" s="528"/>
      <c r="B14" s="533"/>
      <c r="C14" s="3" t="s">
        <v>16</v>
      </c>
      <c r="D14" s="4" t="s">
        <v>17</v>
      </c>
      <c r="E14" s="4" t="s">
        <v>16</v>
      </c>
      <c r="F14" s="5" t="s">
        <v>17</v>
      </c>
    </row>
    <row r="15" spans="1:6" ht="15.75" customHeight="1">
      <c r="A15" s="526" t="s">
        <v>8</v>
      </c>
      <c r="B15" s="6" t="s">
        <v>9</v>
      </c>
      <c r="C15" s="7">
        <v>1367.0000000000005</v>
      </c>
      <c r="D15" s="8"/>
      <c r="E15" s="9">
        <v>43.00000000000002</v>
      </c>
      <c r="F15" s="10"/>
    </row>
    <row r="16" spans="1:6" ht="15.75" customHeight="1">
      <c r="A16" s="527"/>
      <c r="B16" s="11" t="s">
        <v>10</v>
      </c>
      <c r="C16" s="12">
        <v>771.0000000000002</v>
      </c>
      <c r="D16" s="13"/>
      <c r="E16" s="14">
        <v>183</v>
      </c>
      <c r="F16" s="15"/>
    </row>
    <row r="17" spans="1:6" ht="15.75" customHeight="1">
      <c r="A17" s="527"/>
      <c r="B17" s="11" t="s">
        <v>11</v>
      </c>
      <c r="C17" s="12">
        <v>352.9999999999999</v>
      </c>
      <c r="D17" s="13"/>
      <c r="E17" s="14">
        <v>6.000000000000001</v>
      </c>
      <c r="F17" s="15"/>
    </row>
    <row r="18" spans="1:6" ht="15.75" customHeight="1">
      <c r="A18" s="527"/>
      <c r="B18" s="11" t="s">
        <v>12</v>
      </c>
      <c r="C18" s="12">
        <v>98</v>
      </c>
      <c r="D18" s="13"/>
      <c r="E18" s="14">
        <v>0</v>
      </c>
      <c r="F18" s="15"/>
    </row>
    <row r="19" spans="1:6" ht="15.75" customHeight="1" thickBot="1">
      <c r="A19" s="528"/>
      <c r="B19" s="16" t="s">
        <v>5</v>
      </c>
      <c r="C19" s="17">
        <v>2588.9999999999986</v>
      </c>
      <c r="D19" s="18"/>
      <c r="E19" s="19">
        <v>231.99999999999986</v>
      </c>
      <c r="F19" s="20"/>
    </row>
    <row r="20" spans="1:6" ht="15.75" customHeight="1">
      <c r="A20" s="2"/>
      <c r="B20" s="41"/>
      <c r="C20" s="42">
        <f>C19</f>
        <v>2588.9999999999986</v>
      </c>
      <c r="D20" s="43"/>
      <c r="E20" s="42">
        <f>E19</f>
        <v>231.99999999999986</v>
      </c>
      <c r="F20" s="43"/>
    </row>
    <row r="21" ht="13.5" thickBot="1"/>
    <row r="22" spans="1:8" ht="27" customHeight="1" thickBot="1">
      <c r="A22" s="530" t="s">
        <v>1</v>
      </c>
      <c r="B22" s="531"/>
      <c r="C22" s="549" t="s">
        <v>19</v>
      </c>
      <c r="D22" s="535"/>
      <c r="E22" s="535"/>
      <c r="F22" s="535"/>
      <c r="G22" s="535"/>
      <c r="H22" s="544"/>
    </row>
    <row r="23" spans="1:8" ht="15.75" customHeight="1">
      <c r="A23" s="527"/>
      <c r="B23" s="532"/>
      <c r="C23" s="529" t="s">
        <v>3</v>
      </c>
      <c r="D23" s="525"/>
      <c r="E23" s="524" t="s">
        <v>4</v>
      </c>
      <c r="F23" s="525"/>
      <c r="G23" s="547" t="s">
        <v>5</v>
      </c>
      <c r="H23" s="548"/>
    </row>
    <row r="24" spans="1:8" ht="15.75" customHeight="1">
      <c r="A24" s="528"/>
      <c r="B24" s="533"/>
      <c r="C24" s="3" t="s">
        <v>6</v>
      </c>
      <c r="D24" s="4"/>
      <c r="E24" s="4" t="s">
        <v>6</v>
      </c>
      <c r="F24" s="4"/>
      <c r="G24" s="4" t="s">
        <v>6</v>
      </c>
      <c r="H24" s="5"/>
    </row>
    <row r="25" spans="1:8" ht="15.75" customHeight="1">
      <c r="A25" s="526" t="s">
        <v>8</v>
      </c>
      <c r="B25" s="6" t="s">
        <v>9</v>
      </c>
      <c r="C25" s="7">
        <v>77</v>
      </c>
      <c r="D25" s="8"/>
      <c r="E25" s="9">
        <v>15</v>
      </c>
      <c r="F25" s="8"/>
      <c r="G25" s="9">
        <v>92</v>
      </c>
      <c r="H25" s="10"/>
    </row>
    <row r="26" spans="1:8" ht="15.75" customHeight="1">
      <c r="A26" s="527"/>
      <c r="B26" s="11" t="s">
        <v>10</v>
      </c>
      <c r="C26" s="12">
        <v>62</v>
      </c>
      <c r="D26" s="13"/>
      <c r="E26" s="14">
        <v>23</v>
      </c>
      <c r="F26" s="13"/>
      <c r="G26" s="14">
        <v>85</v>
      </c>
      <c r="H26" s="15"/>
    </row>
    <row r="27" spans="1:8" ht="15.75" customHeight="1">
      <c r="A27" s="527"/>
      <c r="B27" s="11" t="s">
        <v>11</v>
      </c>
      <c r="C27" s="12">
        <v>33</v>
      </c>
      <c r="D27" s="13"/>
      <c r="E27" s="14">
        <v>8</v>
      </c>
      <c r="F27" s="13"/>
      <c r="G27" s="14">
        <v>41</v>
      </c>
      <c r="H27" s="15"/>
    </row>
    <row r="28" spans="1:8" ht="15.75" customHeight="1">
      <c r="A28" s="527"/>
      <c r="B28" s="11" t="s">
        <v>12</v>
      </c>
      <c r="C28" s="12">
        <v>3</v>
      </c>
      <c r="D28" s="13"/>
      <c r="E28" s="14">
        <v>0</v>
      </c>
      <c r="F28" s="13"/>
      <c r="G28" s="14">
        <v>3</v>
      </c>
      <c r="H28" s="15"/>
    </row>
    <row r="29" spans="1:8" ht="15.75" customHeight="1" thickBot="1">
      <c r="A29" s="528"/>
      <c r="B29" s="16" t="s">
        <v>5</v>
      </c>
      <c r="C29" s="17">
        <v>175</v>
      </c>
      <c r="D29" s="18"/>
      <c r="E29" s="19">
        <v>46</v>
      </c>
      <c r="F29" s="18"/>
      <c r="G29" s="19">
        <v>221</v>
      </c>
      <c r="H29" s="20"/>
    </row>
    <row r="30" spans="3:7" ht="12.75">
      <c r="C30" s="42">
        <f>C29</f>
        <v>175</v>
      </c>
      <c r="D30" s="43"/>
      <c r="E30" s="42">
        <f>E29</f>
        <v>46</v>
      </c>
      <c r="G30" s="42">
        <f>G29</f>
        <v>221</v>
      </c>
    </row>
    <row r="31" spans="1:20" ht="19.5" customHeight="1" thickBot="1">
      <c r="A31" s="538" t="s">
        <v>0</v>
      </c>
      <c r="B31" s="539"/>
      <c r="C31" s="539"/>
      <c r="D31" s="539"/>
      <c r="E31" s="539"/>
      <c r="F31" s="539"/>
      <c r="G31" s="539"/>
      <c r="H31" s="539"/>
      <c r="I31" s="539"/>
      <c r="J31" s="539"/>
      <c r="K31" s="539"/>
      <c r="L31" s="539"/>
      <c r="M31" s="539"/>
      <c r="N31" s="539"/>
      <c r="O31" s="539"/>
      <c r="P31" s="539"/>
      <c r="Q31" s="539"/>
      <c r="R31" s="539"/>
      <c r="S31" s="539"/>
      <c r="T31" s="539"/>
    </row>
    <row r="32" spans="1:20" ht="15.75" customHeight="1">
      <c r="A32" s="530" t="s">
        <v>1</v>
      </c>
      <c r="B32" s="531"/>
      <c r="C32" s="534" t="s">
        <v>20</v>
      </c>
      <c r="D32" s="535"/>
      <c r="E32" s="535"/>
      <c r="F32" s="535"/>
      <c r="G32" s="535"/>
      <c r="H32" s="536"/>
      <c r="I32" s="555" t="s">
        <v>21</v>
      </c>
      <c r="J32" s="535"/>
      <c r="K32" s="535"/>
      <c r="L32" s="535"/>
      <c r="M32" s="535"/>
      <c r="N32" s="536"/>
      <c r="O32" s="556" t="s">
        <v>22</v>
      </c>
      <c r="P32" s="535"/>
      <c r="Q32" s="535"/>
      <c r="R32" s="535"/>
      <c r="S32" s="535"/>
      <c r="T32" s="544"/>
    </row>
    <row r="33" spans="1:20" ht="15.75" customHeight="1">
      <c r="A33" s="527"/>
      <c r="B33" s="532"/>
      <c r="C33" s="529" t="s">
        <v>3</v>
      </c>
      <c r="D33" s="525"/>
      <c r="E33" s="524" t="s">
        <v>4</v>
      </c>
      <c r="F33" s="525"/>
      <c r="G33" s="524" t="s">
        <v>5</v>
      </c>
      <c r="H33" s="525"/>
      <c r="I33" s="524" t="s">
        <v>3</v>
      </c>
      <c r="J33" s="525"/>
      <c r="K33" s="524" t="s">
        <v>4</v>
      </c>
      <c r="L33" s="525"/>
      <c r="M33" s="524" t="s">
        <v>5</v>
      </c>
      <c r="N33" s="525"/>
      <c r="O33" s="524" t="s">
        <v>3</v>
      </c>
      <c r="P33" s="525"/>
      <c r="Q33" s="524" t="s">
        <v>4</v>
      </c>
      <c r="R33" s="525"/>
      <c r="S33" s="547" t="s">
        <v>5</v>
      </c>
      <c r="T33" s="548"/>
    </row>
    <row r="34" spans="1:20" ht="15.75" customHeight="1">
      <c r="A34" s="528"/>
      <c r="B34" s="533"/>
      <c r="C34" s="3" t="s">
        <v>6</v>
      </c>
      <c r="D34" s="4"/>
      <c r="E34" s="4" t="s">
        <v>6</v>
      </c>
      <c r="F34" s="4"/>
      <c r="G34" s="4" t="s">
        <v>6</v>
      </c>
      <c r="H34" s="4"/>
      <c r="I34" s="4" t="s">
        <v>6</v>
      </c>
      <c r="J34" s="4"/>
      <c r="K34" s="4" t="s">
        <v>6</v>
      </c>
      <c r="L34" s="4"/>
      <c r="M34" s="4" t="s">
        <v>6</v>
      </c>
      <c r="N34" s="4"/>
      <c r="O34" s="4" t="s">
        <v>6</v>
      </c>
      <c r="P34" s="4"/>
      <c r="Q34" s="4" t="s">
        <v>6</v>
      </c>
      <c r="R34" s="4"/>
      <c r="S34" s="4" t="s">
        <v>6</v>
      </c>
      <c r="T34" s="5"/>
    </row>
    <row r="35" spans="1:20" ht="15.75" customHeight="1">
      <c r="A35" s="526" t="s">
        <v>8</v>
      </c>
      <c r="B35" s="6" t="s">
        <v>9</v>
      </c>
      <c r="C35" s="7">
        <v>54</v>
      </c>
      <c r="D35" s="8"/>
      <c r="E35" s="9">
        <v>23</v>
      </c>
      <c r="F35" s="8"/>
      <c r="G35" s="9">
        <v>77</v>
      </c>
      <c r="H35" s="8"/>
      <c r="I35" s="9">
        <v>43</v>
      </c>
      <c r="J35" s="8"/>
      <c r="K35" s="9">
        <v>34</v>
      </c>
      <c r="L35" s="8"/>
      <c r="M35" s="9">
        <v>77</v>
      </c>
      <c r="N35" s="8"/>
      <c r="O35" s="9">
        <v>15</v>
      </c>
      <c r="P35" s="8"/>
      <c r="Q35" s="9">
        <v>62</v>
      </c>
      <c r="R35" s="8"/>
      <c r="S35" s="9">
        <v>77</v>
      </c>
      <c r="T35" s="10"/>
    </row>
    <row r="36" spans="1:20" ht="15.75" customHeight="1">
      <c r="A36" s="527"/>
      <c r="B36" s="11" t="s">
        <v>10</v>
      </c>
      <c r="C36" s="12">
        <v>55</v>
      </c>
      <c r="D36" s="13"/>
      <c r="E36" s="14">
        <v>7</v>
      </c>
      <c r="F36" s="13"/>
      <c r="G36" s="14">
        <v>62</v>
      </c>
      <c r="H36" s="13"/>
      <c r="I36" s="14">
        <v>14</v>
      </c>
      <c r="J36" s="13"/>
      <c r="K36" s="14">
        <v>48</v>
      </c>
      <c r="L36" s="13"/>
      <c r="M36" s="14">
        <v>62</v>
      </c>
      <c r="N36" s="13"/>
      <c r="O36" s="14">
        <v>3</v>
      </c>
      <c r="P36" s="13"/>
      <c r="Q36" s="14">
        <v>59</v>
      </c>
      <c r="R36" s="13"/>
      <c r="S36" s="14">
        <v>62</v>
      </c>
      <c r="T36" s="15"/>
    </row>
    <row r="37" spans="1:20" ht="15.75" customHeight="1">
      <c r="A37" s="527"/>
      <c r="B37" s="11" t="s">
        <v>11</v>
      </c>
      <c r="C37" s="12">
        <v>25</v>
      </c>
      <c r="D37" s="13"/>
      <c r="E37" s="14">
        <v>8</v>
      </c>
      <c r="F37" s="13"/>
      <c r="G37" s="14">
        <v>33</v>
      </c>
      <c r="H37" s="13"/>
      <c r="I37" s="14">
        <v>19</v>
      </c>
      <c r="J37" s="13"/>
      <c r="K37" s="14">
        <v>14</v>
      </c>
      <c r="L37" s="13"/>
      <c r="M37" s="14">
        <v>33</v>
      </c>
      <c r="N37" s="13"/>
      <c r="O37" s="14">
        <v>5</v>
      </c>
      <c r="P37" s="13"/>
      <c r="Q37" s="14">
        <v>28</v>
      </c>
      <c r="R37" s="13"/>
      <c r="S37" s="14">
        <v>33</v>
      </c>
      <c r="T37" s="15"/>
    </row>
    <row r="38" spans="1:20" ht="15.75" customHeight="1">
      <c r="A38" s="527"/>
      <c r="B38" s="11" t="s">
        <v>12</v>
      </c>
      <c r="C38" s="12">
        <v>3</v>
      </c>
      <c r="D38" s="13"/>
      <c r="E38" s="14">
        <v>0</v>
      </c>
      <c r="F38" s="13"/>
      <c r="G38" s="14">
        <v>3</v>
      </c>
      <c r="H38" s="13"/>
      <c r="I38" s="14">
        <v>3</v>
      </c>
      <c r="J38" s="13"/>
      <c r="K38" s="14">
        <v>0</v>
      </c>
      <c r="L38" s="13"/>
      <c r="M38" s="14">
        <v>3</v>
      </c>
      <c r="N38" s="13"/>
      <c r="O38" s="14">
        <v>0</v>
      </c>
      <c r="P38" s="13"/>
      <c r="Q38" s="14">
        <v>3</v>
      </c>
      <c r="R38" s="13"/>
      <c r="S38" s="14">
        <v>3</v>
      </c>
      <c r="T38" s="15"/>
    </row>
    <row r="39" spans="1:20" ht="15.75" customHeight="1" thickBot="1">
      <c r="A39" s="528"/>
      <c r="B39" s="16" t="s">
        <v>5</v>
      </c>
      <c r="C39" s="17">
        <v>137</v>
      </c>
      <c r="D39" s="18"/>
      <c r="E39" s="19">
        <v>38</v>
      </c>
      <c r="F39" s="18"/>
      <c r="G39" s="19">
        <v>175</v>
      </c>
      <c r="H39" s="18"/>
      <c r="I39" s="19">
        <v>79</v>
      </c>
      <c r="J39" s="18"/>
      <c r="K39" s="19">
        <v>96</v>
      </c>
      <c r="L39" s="18"/>
      <c r="M39" s="19">
        <v>175</v>
      </c>
      <c r="N39" s="18"/>
      <c r="O39" s="19">
        <v>23</v>
      </c>
      <c r="P39" s="18"/>
      <c r="Q39" s="19">
        <v>152</v>
      </c>
      <c r="R39" s="18"/>
      <c r="S39" s="19">
        <v>175</v>
      </c>
      <c r="T39" s="20"/>
    </row>
    <row r="40" spans="1:20" ht="18" customHeight="1" thickBot="1">
      <c r="A40" s="538" t="s">
        <v>0</v>
      </c>
      <c r="B40" s="539"/>
      <c r="C40" s="539"/>
      <c r="D40" s="539"/>
      <c r="E40" s="539"/>
      <c r="F40" s="539"/>
      <c r="G40" s="539"/>
      <c r="H40" s="539"/>
      <c r="I40" s="539"/>
      <c r="J40" s="539"/>
      <c r="K40" s="539"/>
      <c r="L40" s="539"/>
      <c r="M40" s="539"/>
      <c r="N40" s="539"/>
      <c r="O40" s="539"/>
      <c r="P40" s="539"/>
      <c r="Q40" s="539"/>
      <c r="R40" s="539"/>
      <c r="S40" s="539"/>
      <c r="T40" s="539"/>
    </row>
    <row r="41" spans="1:20" ht="15.75" customHeight="1">
      <c r="A41" s="530" t="s">
        <v>1</v>
      </c>
      <c r="B41" s="531"/>
      <c r="C41" s="534" t="s">
        <v>20</v>
      </c>
      <c r="D41" s="535"/>
      <c r="E41" s="535"/>
      <c r="F41" s="535"/>
      <c r="G41" s="535"/>
      <c r="H41" s="536"/>
      <c r="I41" s="537" t="s">
        <v>21</v>
      </c>
      <c r="J41" s="535"/>
      <c r="K41" s="535"/>
      <c r="L41" s="535"/>
      <c r="M41" s="535"/>
      <c r="N41" s="536"/>
      <c r="O41" s="543" t="s">
        <v>22</v>
      </c>
      <c r="P41" s="535"/>
      <c r="Q41" s="535"/>
      <c r="R41" s="535"/>
      <c r="S41" s="535"/>
      <c r="T41" s="544"/>
    </row>
    <row r="42" spans="1:20" ht="15.75" customHeight="1">
      <c r="A42" s="527"/>
      <c r="B42" s="532"/>
      <c r="C42" s="529" t="s">
        <v>3</v>
      </c>
      <c r="D42" s="525"/>
      <c r="E42" s="524" t="s">
        <v>4</v>
      </c>
      <c r="F42" s="525"/>
      <c r="G42" s="524" t="s">
        <v>5</v>
      </c>
      <c r="H42" s="525"/>
      <c r="I42" s="524" t="s">
        <v>3</v>
      </c>
      <c r="J42" s="525"/>
      <c r="K42" s="524" t="s">
        <v>4</v>
      </c>
      <c r="L42" s="525"/>
      <c r="M42" s="524" t="s">
        <v>5</v>
      </c>
      <c r="N42" s="525"/>
      <c r="O42" s="524" t="s">
        <v>3</v>
      </c>
      <c r="P42" s="525"/>
      <c r="Q42" s="524" t="s">
        <v>4</v>
      </c>
      <c r="R42" s="525"/>
      <c r="S42" s="547" t="s">
        <v>5</v>
      </c>
      <c r="T42" s="548"/>
    </row>
    <row r="43" spans="1:20" ht="15.75" customHeight="1">
      <c r="A43" s="528"/>
      <c r="B43" s="533"/>
      <c r="C43" s="3" t="s">
        <v>6</v>
      </c>
      <c r="D43" s="4" t="s">
        <v>7</v>
      </c>
      <c r="E43" s="4" t="s">
        <v>6</v>
      </c>
      <c r="F43" s="4" t="s">
        <v>7</v>
      </c>
      <c r="G43" s="4" t="s">
        <v>6</v>
      </c>
      <c r="H43" s="4" t="s">
        <v>7</v>
      </c>
      <c r="I43" s="4" t="s">
        <v>6</v>
      </c>
      <c r="J43" s="4" t="s">
        <v>7</v>
      </c>
      <c r="K43" s="4" t="s">
        <v>6</v>
      </c>
      <c r="L43" s="4" t="s">
        <v>7</v>
      </c>
      <c r="M43" s="4" t="s">
        <v>6</v>
      </c>
      <c r="N43" s="4" t="s">
        <v>7</v>
      </c>
      <c r="O43" s="4" t="s">
        <v>6</v>
      </c>
      <c r="P43" s="4" t="s">
        <v>7</v>
      </c>
      <c r="Q43" s="4" t="s">
        <v>6</v>
      </c>
      <c r="R43" s="4" t="s">
        <v>7</v>
      </c>
      <c r="S43" s="4" t="s">
        <v>6</v>
      </c>
      <c r="T43" s="5" t="s">
        <v>7</v>
      </c>
    </row>
    <row r="44" spans="1:20" ht="15.75" customHeight="1">
      <c r="A44" s="526" t="s">
        <v>8</v>
      </c>
      <c r="B44" s="6" t="s">
        <v>9</v>
      </c>
      <c r="C44" s="7">
        <v>54</v>
      </c>
      <c r="D44" s="8">
        <v>0.7012987012987013</v>
      </c>
      <c r="E44" s="9">
        <v>23</v>
      </c>
      <c r="F44" s="8">
        <v>0.2987012987012987</v>
      </c>
      <c r="G44" s="9">
        <v>77</v>
      </c>
      <c r="H44" s="8">
        <v>1</v>
      </c>
      <c r="I44" s="9">
        <v>43</v>
      </c>
      <c r="J44" s="8">
        <v>0.5584415584415584</v>
      </c>
      <c r="K44" s="9">
        <v>34</v>
      </c>
      <c r="L44" s="8">
        <v>0.4415584415584416</v>
      </c>
      <c r="M44" s="9">
        <v>77</v>
      </c>
      <c r="N44" s="8">
        <v>1</v>
      </c>
      <c r="O44" s="9">
        <v>15</v>
      </c>
      <c r="P44" s="8">
        <v>0.1948051948051948</v>
      </c>
      <c r="Q44" s="9">
        <v>62</v>
      </c>
      <c r="R44" s="8">
        <v>0.8051948051948052</v>
      </c>
      <c r="S44" s="9">
        <v>77</v>
      </c>
      <c r="T44" s="10">
        <v>1</v>
      </c>
    </row>
    <row r="45" spans="1:20" ht="15.75" customHeight="1">
      <c r="A45" s="527"/>
      <c r="B45" s="11" t="s">
        <v>10</v>
      </c>
      <c r="C45" s="12">
        <v>55</v>
      </c>
      <c r="D45" s="13">
        <v>0.8870967741935484</v>
      </c>
      <c r="E45" s="14">
        <v>7</v>
      </c>
      <c r="F45" s="13">
        <v>0.11290322580645162</v>
      </c>
      <c r="G45" s="14">
        <v>62</v>
      </c>
      <c r="H45" s="13">
        <v>1</v>
      </c>
      <c r="I45" s="14">
        <v>14</v>
      </c>
      <c r="J45" s="13">
        <v>0.22580645161290325</v>
      </c>
      <c r="K45" s="14">
        <v>48</v>
      </c>
      <c r="L45" s="13">
        <v>0.7741935483870968</v>
      </c>
      <c r="M45" s="14">
        <v>62</v>
      </c>
      <c r="N45" s="13">
        <v>1</v>
      </c>
      <c r="O45" s="14">
        <v>3</v>
      </c>
      <c r="P45" s="13">
        <v>0.04838709677419355</v>
      </c>
      <c r="Q45" s="14">
        <v>59</v>
      </c>
      <c r="R45" s="13">
        <v>0.9516129032258064</v>
      </c>
      <c r="S45" s="14">
        <v>62</v>
      </c>
      <c r="T45" s="15">
        <v>1</v>
      </c>
    </row>
    <row r="46" spans="1:20" ht="15.75" customHeight="1">
      <c r="A46" s="527"/>
      <c r="B46" s="11" t="s">
        <v>11</v>
      </c>
      <c r="C46" s="12">
        <v>25</v>
      </c>
      <c r="D46" s="13">
        <v>0.7575757575757575</v>
      </c>
      <c r="E46" s="14">
        <v>8</v>
      </c>
      <c r="F46" s="13">
        <v>0.24242424242424243</v>
      </c>
      <c r="G46" s="14">
        <v>33</v>
      </c>
      <c r="H46" s="13">
        <v>1</v>
      </c>
      <c r="I46" s="14">
        <v>19</v>
      </c>
      <c r="J46" s="13">
        <v>0.5757575757575758</v>
      </c>
      <c r="K46" s="14">
        <v>14</v>
      </c>
      <c r="L46" s="13">
        <v>0.4242424242424242</v>
      </c>
      <c r="M46" s="14">
        <v>33</v>
      </c>
      <c r="N46" s="13">
        <v>1</v>
      </c>
      <c r="O46" s="14">
        <v>5</v>
      </c>
      <c r="P46" s="13">
        <v>0.15151515151515152</v>
      </c>
      <c r="Q46" s="14">
        <v>28</v>
      </c>
      <c r="R46" s="13">
        <v>0.8484848484848484</v>
      </c>
      <c r="S46" s="14">
        <v>33</v>
      </c>
      <c r="T46" s="15">
        <v>1</v>
      </c>
    </row>
    <row r="47" spans="1:20" ht="15.75" customHeight="1">
      <c r="A47" s="527"/>
      <c r="B47" s="11" t="s">
        <v>12</v>
      </c>
      <c r="C47" s="12">
        <v>3</v>
      </c>
      <c r="D47" s="13">
        <v>1</v>
      </c>
      <c r="E47" s="14">
        <v>0</v>
      </c>
      <c r="F47" s="13">
        <v>0</v>
      </c>
      <c r="G47" s="14">
        <v>3</v>
      </c>
      <c r="H47" s="13">
        <v>1</v>
      </c>
      <c r="I47" s="14">
        <v>3</v>
      </c>
      <c r="J47" s="13">
        <v>1</v>
      </c>
      <c r="K47" s="14">
        <v>0</v>
      </c>
      <c r="L47" s="13">
        <v>0</v>
      </c>
      <c r="M47" s="14">
        <v>3</v>
      </c>
      <c r="N47" s="13">
        <v>1</v>
      </c>
      <c r="O47" s="14">
        <v>0</v>
      </c>
      <c r="P47" s="13">
        <v>0</v>
      </c>
      <c r="Q47" s="14">
        <v>3</v>
      </c>
      <c r="R47" s="13">
        <v>1</v>
      </c>
      <c r="S47" s="14">
        <v>3</v>
      </c>
      <c r="T47" s="15">
        <v>1</v>
      </c>
    </row>
    <row r="48" spans="1:20" ht="15.75" customHeight="1" thickBot="1">
      <c r="A48" s="528"/>
      <c r="B48" s="16" t="s">
        <v>5</v>
      </c>
      <c r="C48" s="17">
        <v>137</v>
      </c>
      <c r="D48" s="18">
        <v>0.7828571428571429</v>
      </c>
      <c r="E48" s="19">
        <v>38</v>
      </c>
      <c r="F48" s="18">
        <v>0.21714285714285717</v>
      </c>
      <c r="G48" s="19">
        <v>175</v>
      </c>
      <c r="H48" s="18">
        <v>1</v>
      </c>
      <c r="I48" s="19">
        <v>79</v>
      </c>
      <c r="J48" s="18">
        <v>0.45142857142857146</v>
      </c>
      <c r="K48" s="19">
        <v>96</v>
      </c>
      <c r="L48" s="18">
        <v>0.5485714285714285</v>
      </c>
      <c r="M48" s="19">
        <v>175</v>
      </c>
      <c r="N48" s="18">
        <v>1</v>
      </c>
      <c r="O48" s="19">
        <v>23</v>
      </c>
      <c r="P48" s="18">
        <v>0.13142857142857142</v>
      </c>
      <c r="Q48" s="19">
        <v>152</v>
      </c>
      <c r="R48" s="18">
        <v>0.8685714285714287</v>
      </c>
      <c r="S48" s="19">
        <v>175</v>
      </c>
      <c r="T48" s="20">
        <v>1</v>
      </c>
    </row>
    <row r="50" spans="1:8" ht="18" customHeight="1" thickBot="1">
      <c r="A50" s="538" t="s">
        <v>0</v>
      </c>
      <c r="B50" s="539"/>
      <c r="C50" s="539"/>
      <c r="D50" s="539"/>
      <c r="E50" s="539"/>
      <c r="F50" s="539"/>
      <c r="G50" s="539"/>
      <c r="H50" s="539"/>
    </row>
    <row r="51" spans="1:8" ht="15.75" customHeight="1">
      <c r="A51" s="530" t="s">
        <v>1</v>
      </c>
      <c r="B51" s="531"/>
      <c r="C51" s="549" t="s">
        <v>23</v>
      </c>
      <c r="D51" s="535"/>
      <c r="E51" s="535"/>
      <c r="F51" s="535"/>
      <c r="G51" s="535"/>
      <c r="H51" s="544"/>
    </row>
    <row r="52" spans="1:8" ht="15.75" customHeight="1">
      <c r="A52" s="527"/>
      <c r="B52" s="532"/>
      <c r="C52" s="529" t="s">
        <v>3</v>
      </c>
      <c r="D52" s="525"/>
      <c r="E52" s="524" t="s">
        <v>4</v>
      </c>
      <c r="F52" s="525"/>
      <c r="G52" s="547" t="s">
        <v>5</v>
      </c>
      <c r="H52" s="548"/>
    </row>
    <row r="53" spans="1:8" ht="15.75" customHeight="1">
      <c r="A53" s="528"/>
      <c r="B53" s="533"/>
      <c r="C53" s="3" t="s">
        <v>6</v>
      </c>
      <c r="D53" s="4" t="s">
        <v>7</v>
      </c>
      <c r="E53" s="4" t="s">
        <v>6</v>
      </c>
      <c r="F53" s="4" t="s">
        <v>7</v>
      </c>
      <c r="G53" s="4" t="s">
        <v>6</v>
      </c>
      <c r="H53" s="5" t="s">
        <v>7</v>
      </c>
    </row>
    <row r="54" spans="1:8" ht="15.75" customHeight="1">
      <c r="A54" s="526" t="s">
        <v>8</v>
      </c>
      <c r="B54" s="6" t="s">
        <v>9</v>
      </c>
      <c r="C54" s="7">
        <v>64</v>
      </c>
      <c r="D54" s="8"/>
      <c r="E54" s="9">
        <v>28</v>
      </c>
      <c r="F54" s="8"/>
      <c r="G54" s="9">
        <v>92</v>
      </c>
      <c r="H54" s="10"/>
    </row>
    <row r="55" spans="1:8" ht="15.75" customHeight="1">
      <c r="A55" s="527"/>
      <c r="B55" s="11" t="s">
        <v>10</v>
      </c>
      <c r="C55" s="12">
        <v>51</v>
      </c>
      <c r="D55" s="13"/>
      <c r="E55" s="14">
        <v>34</v>
      </c>
      <c r="F55" s="13"/>
      <c r="G55" s="14">
        <v>85</v>
      </c>
      <c r="H55" s="15"/>
    </row>
    <row r="56" spans="1:8" ht="15.75" customHeight="1">
      <c r="A56" s="527"/>
      <c r="B56" s="11" t="s">
        <v>11</v>
      </c>
      <c r="C56" s="12">
        <v>23</v>
      </c>
      <c r="D56" s="13"/>
      <c r="E56" s="14">
        <v>18</v>
      </c>
      <c r="F56" s="13"/>
      <c r="G56" s="14">
        <v>41</v>
      </c>
      <c r="H56" s="15"/>
    </row>
    <row r="57" spans="1:8" ht="15.75" customHeight="1">
      <c r="A57" s="527"/>
      <c r="B57" s="11" t="s">
        <v>12</v>
      </c>
      <c r="C57" s="12">
        <v>2</v>
      </c>
      <c r="D57" s="13"/>
      <c r="E57" s="14">
        <v>1</v>
      </c>
      <c r="F57" s="13"/>
      <c r="G57" s="14">
        <v>3</v>
      </c>
      <c r="H57" s="15"/>
    </row>
    <row r="58" spans="1:8" ht="15.75" customHeight="1" thickBot="1">
      <c r="A58" s="528"/>
      <c r="B58" s="16" t="s">
        <v>5</v>
      </c>
      <c r="C58" s="17">
        <v>140</v>
      </c>
      <c r="D58" s="18"/>
      <c r="E58" s="19">
        <v>81</v>
      </c>
      <c r="F58" s="18"/>
      <c r="G58" s="19">
        <v>221</v>
      </c>
      <c r="H58" s="20"/>
    </row>
    <row r="59" spans="1:8" ht="15.75" customHeight="1">
      <c r="A59" s="2"/>
      <c r="B59" s="41"/>
      <c r="C59" s="84"/>
      <c r="E59" s="84"/>
      <c r="G59" s="84"/>
      <c r="H59" s="43"/>
    </row>
    <row r="61" spans="1:8" ht="18" customHeight="1" thickBot="1">
      <c r="A61" s="538" t="s">
        <v>0</v>
      </c>
      <c r="B61" s="539"/>
      <c r="C61" s="539"/>
      <c r="D61" s="539"/>
      <c r="E61" s="539"/>
      <c r="F61" s="539"/>
      <c r="G61" s="539"/>
      <c r="H61" s="539"/>
    </row>
    <row r="62" spans="1:8" ht="27" customHeight="1">
      <c r="A62" s="530" t="s">
        <v>1</v>
      </c>
      <c r="B62" s="531"/>
      <c r="C62" s="549" t="s">
        <v>24</v>
      </c>
      <c r="D62" s="535"/>
      <c r="E62" s="535"/>
      <c r="F62" s="535"/>
      <c r="G62" s="535"/>
      <c r="H62" s="544"/>
    </row>
    <row r="63" spans="1:8" ht="15.75" customHeight="1">
      <c r="A63" s="527"/>
      <c r="B63" s="532"/>
      <c r="C63" s="529" t="s">
        <v>3</v>
      </c>
      <c r="D63" s="525"/>
      <c r="E63" s="524" t="s">
        <v>4</v>
      </c>
      <c r="F63" s="525"/>
      <c r="G63" s="547" t="s">
        <v>5</v>
      </c>
      <c r="H63" s="548"/>
    </row>
    <row r="64" spans="1:8" ht="15.75" customHeight="1">
      <c r="A64" s="528"/>
      <c r="B64" s="533"/>
      <c r="C64" s="3" t="s">
        <v>6</v>
      </c>
      <c r="D64" s="4"/>
      <c r="E64" s="4" t="s">
        <v>6</v>
      </c>
      <c r="F64" s="4"/>
      <c r="G64" s="4" t="s">
        <v>6</v>
      </c>
      <c r="H64" s="5"/>
    </row>
    <row r="65" spans="1:8" ht="15.75" customHeight="1">
      <c r="A65" s="526" t="s">
        <v>8</v>
      </c>
      <c r="B65" s="6" t="s">
        <v>9</v>
      </c>
      <c r="C65" s="7">
        <v>29</v>
      </c>
      <c r="D65" s="8"/>
      <c r="E65" s="9">
        <v>35</v>
      </c>
      <c r="F65" s="8"/>
      <c r="G65" s="9">
        <v>64</v>
      </c>
      <c r="H65" s="10"/>
    </row>
    <row r="66" spans="1:8" ht="15.75" customHeight="1">
      <c r="A66" s="527"/>
      <c r="B66" s="11" t="s">
        <v>10</v>
      </c>
      <c r="C66" s="12">
        <v>6</v>
      </c>
      <c r="D66" s="13"/>
      <c r="E66" s="14">
        <v>45</v>
      </c>
      <c r="F66" s="13"/>
      <c r="G66" s="14">
        <v>51</v>
      </c>
      <c r="H66" s="15"/>
    </row>
    <row r="67" spans="1:8" ht="15.75" customHeight="1">
      <c r="A67" s="527"/>
      <c r="B67" s="11" t="s">
        <v>11</v>
      </c>
      <c r="C67" s="12">
        <v>10</v>
      </c>
      <c r="D67" s="13"/>
      <c r="E67" s="14">
        <v>13</v>
      </c>
      <c r="F67" s="13"/>
      <c r="G67" s="14">
        <v>23</v>
      </c>
      <c r="H67" s="15"/>
    </row>
    <row r="68" spans="1:8" ht="15.75" customHeight="1">
      <c r="A68" s="527"/>
      <c r="B68" s="11" t="s">
        <v>12</v>
      </c>
      <c r="C68" s="12">
        <v>0</v>
      </c>
      <c r="D68" s="13"/>
      <c r="E68" s="14">
        <v>2</v>
      </c>
      <c r="F68" s="13"/>
      <c r="G68" s="14">
        <v>2</v>
      </c>
      <c r="H68" s="15"/>
    </row>
    <row r="69" spans="1:8" ht="15.75" customHeight="1" thickBot="1">
      <c r="A69" s="528"/>
      <c r="B69" s="16" t="s">
        <v>5</v>
      </c>
      <c r="C69" s="17">
        <v>45</v>
      </c>
      <c r="D69" s="18"/>
      <c r="E69" s="19">
        <v>95</v>
      </c>
      <c r="F69" s="18"/>
      <c r="G69" s="19">
        <v>140</v>
      </c>
      <c r="H69" s="20"/>
    </row>
    <row r="70" spans="1:8" ht="15.75" customHeight="1">
      <c r="A70" s="2"/>
      <c r="B70" s="41"/>
      <c r="C70" s="84"/>
      <c r="E70" s="84"/>
      <c r="G70" s="84"/>
      <c r="H70" s="43"/>
    </row>
    <row r="72" spans="1:18" ht="18" customHeight="1" thickBot="1">
      <c r="A72" s="538" t="s">
        <v>0</v>
      </c>
      <c r="B72" s="539"/>
      <c r="C72" s="539"/>
      <c r="D72" s="539"/>
      <c r="E72" s="539"/>
      <c r="F72" s="539"/>
      <c r="G72" s="539"/>
      <c r="H72" s="539"/>
      <c r="I72" s="539"/>
      <c r="J72" s="539"/>
      <c r="K72" s="539"/>
      <c r="L72" s="539"/>
      <c r="M72" s="539"/>
      <c r="N72" s="539"/>
      <c r="O72" s="539"/>
      <c r="P72" s="539"/>
      <c r="Q72" s="539"/>
      <c r="R72" s="539"/>
    </row>
    <row r="73" spans="1:18" ht="49.5" customHeight="1">
      <c r="A73" s="530" t="s">
        <v>1</v>
      </c>
      <c r="B73" s="531"/>
      <c r="C73" s="534" t="s">
        <v>25</v>
      </c>
      <c r="D73" s="535"/>
      <c r="E73" s="535"/>
      <c r="F73" s="536"/>
      <c r="G73" s="537" t="s">
        <v>26</v>
      </c>
      <c r="H73" s="535"/>
      <c r="I73" s="535"/>
      <c r="J73" s="536"/>
      <c r="K73" s="537" t="s">
        <v>27</v>
      </c>
      <c r="L73" s="535"/>
      <c r="M73" s="535"/>
      <c r="N73" s="536"/>
      <c r="O73" s="543" t="s">
        <v>28</v>
      </c>
      <c r="P73" s="535"/>
      <c r="Q73" s="535"/>
      <c r="R73" s="544"/>
    </row>
    <row r="74" spans="1:18" ht="15.75" customHeight="1">
      <c r="A74" s="527"/>
      <c r="B74" s="532"/>
      <c r="C74" s="529" t="s">
        <v>3</v>
      </c>
      <c r="D74" s="525"/>
      <c r="E74" s="524" t="s">
        <v>4</v>
      </c>
      <c r="F74" s="525"/>
      <c r="G74" s="524" t="s">
        <v>3</v>
      </c>
      <c r="H74" s="525"/>
      <c r="I74" s="524" t="s">
        <v>4</v>
      </c>
      <c r="J74" s="525"/>
      <c r="K74" s="524" t="s">
        <v>3</v>
      </c>
      <c r="L74" s="525"/>
      <c r="M74" s="524" t="s">
        <v>4</v>
      </c>
      <c r="N74" s="525"/>
      <c r="O74" s="524" t="s">
        <v>3</v>
      </c>
      <c r="P74" s="525"/>
      <c r="Q74" s="547" t="s">
        <v>4</v>
      </c>
      <c r="R74" s="548"/>
    </row>
    <row r="75" spans="1:18" ht="15.75" customHeight="1">
      <c r="A75" s="528"/>
      <c r="B75" s="533"/>
      <c r="C75" s="3" t="s">
        <v>6</v>
      </c>
      <c r="D75" s="4" t="s">
        <v>7</v>
      </c>
      <c r="E75" s="4" t="s">
        <v>6</v>
      </c>
      <c r="F75" s="4" t="s">
        <v>7</v>
      </c>
      <c r="G75" s="4" t="s">
        <v>6</v>
      </c>
      <c r="H75" s="4" t="s">
        <v>7</v>
      </c>
      <c r="I75" s="4" t="s">
        <v>6</v>
      </c>
      <c r="J75" s="4"/>
      <c r="K75" s="4" t="s">
        <v>6</v>
      </c>
      <c r="L75" s="4"/>
      <c r="M75" s="4" t="s">
        <v>6</v>
      </c>
      <c r="N75" s="4"/>
      <c r="O75" s="4" t="s">
        <v>6</v>
      </c>
      <c r="P75" s="4"/>
      <c r="Q75" s="4" t="s">
        <v>6</v>
      </c>
      <c r="R75" s="5"/>
    </row>
    <row r="76" spans="1:18" ht="15.75" customHeight="1">
      <c r="A76" s="526" t="s">
        <v>8</v>
      </c>
      <c r="B76" s="6" t="s">
        <v>9</v>
      </c>
      <c r="C76" s="7">
        <v>40</v>
      </c>
      <c r="D76" s="8"/>
      <c r="E76" s="9">
        <v>52</v>
      </c>
      <c r="F76" s="8"/>
      <c r="G76" s="9">
        <v>56</v>
      </c>
      <c r="H76" s="8"/>
      <c r="I76" s="9">
        <v>36</v>
      </c>
      <c r="J76" s="8"/>
      <c r="K76" s="9">
        <v>43</v>
      </c>
      <c r="L76" s="8"/>
      <c r="M76" s="9">
        <v>49</v>
      </c>
      <c r="N76" s="8"/>
      <c r="O76" s="9">
        <v>54</v>
      </c>
      <c r="P76" s="8"/>
      <c r="Q76" s="9">
        <v>38</v>
      </c>
      <c r="R76" s="10"/>
    </row>
    <row r="77" spans="1:18" ht="15.75" customHeight="1">
      <c r="A77" s="527"/>
      <c r="B77" s="11" t="s">
        <v>10</v>
      </c>
      <c r="C77" s="12">
        <v>28</v>
      </c>
      <c r="D77" s="13"/>
      <c r="E77" s="14">
        <v>57</v>
      </c>
      <c r="F77" s="13"/>
      <c r="G77" s="14">
        <v>50</v>
      </c>
      <c r="H77" s="13"/>
      <c r="I77" s="14">
        <v>35</v>
      </c>
      <c r="J77" s="13"/>
      <c r="K77" s="14">
        <v>23</v>
      </c>
      <c r="L77" s="13"/>
      <c r="M77" s="14">
        <v>62</v>
      </c>
      <c r="N77" s="13"/>
      <c r="O77" s="14">
        <v>40</v>
      </c>
      <c r="P77" s="13"/>
      <c r="Q77" s="14">
        <v>45</v>
      </c>
      <c r="R77" s="15"/>
    </row>
    <row r="78" spans="1:18" ht="15.75" customHeight="1">
      <c r="A78" s="527"/>
      <c r="B78" s="11" t="s">
        <v>11</v>
      </c>
      <c r="C78" s="12">
        <v>12</v>
      </c>
      <c r="D78" s="13"/>
      <c r="E78" s="14">
        <v>29</v>
      </c>
      <c r="F78" s="13"/>
      <c r="G78" s="14">
        <v>27</v>
      </c>
      <c r="H78" s="13"/>
      <c r="I78" s="14">
        <v>14</v>
      </c>
      <c r="J78" s="13"/>
      <c r="K78" s="14">
        <v>17</v>
      </c>
      <c r="L78" s="13"/>
      <c r="M78" s="14">
        <v>24</v>
      </c>
      <c r="N78" s="13"/>
      <c r="O78" s="14">
        <v>22</v>
      </c>
      <c r="P78" s="13"/>
      <c r="Q78" s="14">
        <v>19</v>
      </c>
      <c r="R78" s="15"/>
    </row>
    <row r="79" spans="1:18" ht="15.75" customHeight="1">
      <c r="A79" s="527"/>
      <c r="B79" s="11" t="s">
        <v>12</v>
      </c>
      <c r="C79" s="12">
        <v>0</v>
      </c>
      <c r="D79" s="13"/>
      <c r="E79" s="14">
        <v>3</v>
      </c>
      <c r="F79" s="13"/>
      <c r="G79" s="14">
        <v>2</v>
      </c>
      <c r="H79" s="13"/>
      <c r="I79" s="14">
        <v>1</v>
      </c>
      <c r="J79" s="13"/>
      <c r="K79" s="14">
        <v>0</v>
      </c>
      <c r="L79" s="13"/>
      <c r="M79" s="14">
        <v>3</v>
      </c>
      <c r="N79" s="13"/>
      <c r="O79" s="14">
        <v>1</v>
      </c>
      <c r="P79" s="13"/>
      <c r="Q79" s="14">
        <v>2</v>
      </c>
      <c r="R79" s="15"/>
    </row>
    <row r="80" spans="1:18" ht="15.75" customHeight="1" thickBot="1">
      <c r="A80" s="528"/>
      <c r="B80" s="16" t="s">
        <v>5</v>
      </c>
      <c r="C80" s="17">
        <v>80</v>
      </c>
      <c r="D80" s="18"/>
      <c r="E80" s="19">
        <v>141</v>
      </c>
      <c r="F80" s="18"/>
      <c r="G80" s="19">
        <v>135</v>
      </c>
      <c r="H80" s="18"/>
      <c r="I80" s="19">
        <v>86</v>
      </c>
      <c r="J80" s="18"/>
      <c r="K80" s="19">
        <v>83</v>
      </c>
      <c r="L80" s="18"/>
      <c r="M80" s="19">
        <v>138</v>
      </c>
      <c r="N80" s="18"/>
      <c r="O80" s="19">
        <v>117</v>
      </c>
      <c r="P80" s="18"/>
      <c r="Q80" s="19">
        <v>104</v>
      </c>
      <c r="R80" s="20"/>
    </row>
    <row r="81" spans="1:18" ht="15.75" customHeight="1">
      <c r="A81" s="2"/>
      <c r="B81" s="41"/>
      <c r="C81" s="84"/>
      <c r="E81" s="84"/>
      <c r="G81" s="84"/>
      <c r="H81" s="43"/>
      <c r="I81" s="84"/>
      <c r="K81" s="84"/>
      <c r="L81" s="43"/>
      <c r="M81" s="84"/>
      <c r="N81" s="43"/>
      <c r="O81" s="84"/>
      <c r="P81" s="43"/>
      <c r="Q81" s="84"/>
      <c r="R81" s="43"/>
    </row>
    <row r="82" ht="13.5">
      <c r="A82" s="1"/>
    </row>
    <row r="83" spans="1:10" ht="18" customHeight="1" thickBot="1">
      <c r="A83" s="538" t="s">
        <v>0</v>
      </c>
      <c r="B83" s="539"/>
      <c r="C83" s="539"/>
      <c r="D83" s="539"/>
      <c r="E83" s="539"/>
      <c r="F83" s="539"/>
      <c r="G83" s="539"/>
      <c r="H83" s="539"/>
      <c r="I83" s="539"/>
      <c r="J83" s="539"/>
    </row>
    <row r="84" spans="1:10" ht="27" customHeight="1">
      <c r="A84" s="530" t="s">
        <v>1</v>
      </c>
      <c r="B84" s="531"/>
      <c r="C84" s="534" t="s">
        <v>29</v>
      </c>
      <c r="D84" s="535"/>
      <c r="E84" s="535"/>
      <c r="F84" s="536"/>
      <c r="G84" s="556" t="s">
        <v>30</v>
      </c>
      <c r="H84" s="535"/>
      <c r="I84" s="535"/>
      <c r="J84" s="544"/>
    </row>
    <row r="85" spans="1:10" ht="15.75" customHeight="1">
      <c r="A85" s="527"/>
      <c r="B85" s="532"/>
      <c r="C85" s="529" t="s">
        <v>3</v>
      </c>
      <c r="D85" s="525"/>
      <c r="E85" s="524" t="s">
        <v>4</v>
      </c>
      <c r="F85" s="525"/>
      <c r="G85" s="524" t="s">
        <v>3</v>
      </c>
      <c r="H85" s="525"/>
      <c r="I85" s="547" t="s">
        <v>4</v>
      </c>
      <c r="J85" s="548"/>
    </row>
    <row r="86" spans="1:10" ht="15.75" customHeight="1">
      <c r="A86" s="528"/>
      <c r="B86" s="533"/>
      <c r="C86" s="3" t="s">
        <v>6</v>
      </c>
      <c r="D86" s="4" t="s">
        <v>7</v>
      </c>
      <c r="E86" s="4" t="s">
        <v>6</v>
      </c>
      <c r="F86" s="4" t="s">
        <v>7</v>
      </c>
      <c r="G86" s="4" t="s">
        <v>6</v>
      </c>
      <c r="H86" s="4" t="s">
        <v>7</v>
      </c>
      <c r="I86" s="4" t="s">
        <v>6</v>
      </c>
      <c r="J86" s="5" t="s">
        <v>7</v>
      </c>
    </row>
    <row r="87" spans="1:10" ht="15.75" customHeight="1">
      <c r="A87" s="526" t="s">
        <v>8</v>
      </c>
      <c r="B87" s="6" t="s">
        <v>9</v>
      </c>
      <c r="C87" s="7">
        <v>58</v>
      </c>
      <c r="D87" s="8"/>
      <c r="E87" s="9">
        <v>34</v>
      </c>
      <c r="F87" s="8"/>
      <c r="G87" s="9">
        <v>90</v>
      </c>
      <c r="H87" s="8"/>
      <c r="I87" s="9">
        <v>2</v>
      </c>
      <c r="J87" s="10"/>
    </row>
    <row r="88" spans="1:10" ht="15.75" customHeight="1">
      <c r="A88" s="527"/>
      <c r="B88" s="11" t="s">
        <v>10</v>
      </c>
      <c r="C88" s="12">
        <v>55</v>
      </c>
      <c r="D88" s="13"/>
      <c r="E88" s="14">
        <v>30</v>
      </c>
      <c r="F88" s="13"/>
      <c r="G88" s="14">
        <v>83</v>
      </c>
      <c r="H88" s="13"/>
      <c r="I88" s="14">
        <v>2</v>
      </c>
      <c r="J88" s="15"/>
    </row>
    <row r="89" spans="1:10" ht="15.75" customHeight="1">
      <c r="A89" s="527"/>
      <c r="B89" s="11" t="s">
        <v>11</v>
      </c>
      <c r="C89" s="12">
        <v>30</v>
      </c>
      <c r="D89" s="13"/>
      <c r="E89" s="14">
        <v>11</v>
      </c>
      <c r="F89" s="13"/>
      <c r="G89" s="14">
        <v>40</v>
      </c>
      <c r="H89" s="13"/>
      <c r="I89" s="14">
        <v>1</v>
      </c>
      <c r="J89" s="15"/>
    </row>
    <row r="90" spans="1:10" ht="15.75" customHeight="1">
      <c r="A90" s="527"/>
      <c r="B90" s="11" t="s">
        <v>12</v>
      </c>
      <c r="C90" s="12">
        <v>3</v>
      </c>
      <c r="D90" s="13"/>
      <c r="E90" s="14">
        <v>0</v>
      </c>
      <c r="F90" s="13"/>
      <c r="G90" s="14">
        <v>3</v>
      </c>
      <c r="H90" s="13"/>
      <c r="I90" s="14">
        <v>0</v>
      </c>
      <c r="J90" s="15"/>
    </row>
    <row r="91" spans="1:10" ht="15.75" customHeight="1" thickBot="1">
      <c r="A91" s="528"/>
      <c r="B91" s="16" t="s">
        <v>5</v>
      </c>
      <c r="C91" s="17">
        <v>146</v>
      </c>
      <c r="D91" s="18"/>
      <c r="E91" s="19">
        <v>75</v>
      </c>
      <c r="F91" s="18"/>
      <c r="G91" s="19">
        <v>216</v>
      </c>
      <c r="H91" s="18"/>
      <c r="I91" s="19">
        <v>5</v>
      </c>
      <c r="J91" s="20"/>
    </row>
    <row r="92" spans="1:18" ht="15.75" customHeight="1">
      <c r="A92" s="2"/>
      <c r="B92" s="41"/>
      <c r="C92" s="84"/>
      <c r="E92" s="84"/>
      <c r="G92" s="84"/>
      <c r="H92" s="43"/>
      <c r="I92" s="84"/>
      <c r="K92" s="84"/>
      <c r="L92" s="43"/>
      <c r="M92" s="84"/>
      <c r="N92" s="43"/>
      <c r="O92" s="84"/>
      <c r="P92" s="43"/>
      <c r="Q92" s="84"/>
      <c r="R92" s="43"/>
    </row>
    <row r="94" spans="1:4" ht="18" customHeight="1" thickBot="1">
      <c r="A94" s="538" t="s">
        <v>0</v>
      </c>
      <c r="B94" s="539"/>
      <c r="C94" s="539"/>
      <c r="D94" s="539"/>
    </row>
    <row r="95" spans="1:4" ht="70.5" customHeight="1">
      <c r="A95" s="530" t="s">
        <v>1</v>
      </c>
      <c r="B95" s="531"/>
      <c r="C95" s="21" t="s">
        <v>32</v>
      </c>
      <c r="D95" s="22" t="s">
        <v>31</v>
      </c>
    </row>
    <row r="96" spans="1:4" ht="15.75" customHeight="1">
      <c r="A96" s="528"/>
      <c r="B96" s="533"/>
      <c r="C96" s="3" t="s">
        <v>16</v>
      </c>
      <c r="D96" s="5" t="s">
        <v>16</v>
      </c>
    </row>
    <row r="97" spans="1:4" ht="15.75" customHeight="1">
      <c r="A97" s="526" t="s">
        <v>8</v>
      </c>
      <c r="B97" s="6" t="s">
        <v>9</v>
      </c>
      <c r="C97" s="7">
        <v>445</v>
      </c>
      <c r="D97" s="25">
        <v>3440.3799999999997</v>
      </c>
    </row>
    <row r="98" spans="1:4" ht="15.75" customHeight="1">
      <c r="A98" s="527"/>
      <c r="B98" s="11" t="s">
        <v>10</v>
      </c>
      <c r="C98" s="12">
        <v>414.9999999999997</v>
      </c>
      <c r="D98" s="26">
        <v>3054.8</v>
      </c>
    </row>
    <row r="99" spans="1:4" ht="15.75" customHeight="1">
      <c r="A99" s="527"/>
      <c r="B99" s="11" t="s">
        <v>11</v>
      </c>
      <c r="C99" s="12">
        <v>78.00000000000001</v>
      </c>
      <c r="D99" s="26">
        <v>450.4399999999999</v>
      </c>
    </row>
    <row r="100" spans="1:4" ht="15.75" customHeight="1">
      <c r="A100" s="527"/>
      <c r="B100" s="11" t="s">
        <v>12</v>
      </c>
      <c r="C100" s="12">
        <v>8</v>
      </c>
      <c r="D100" s="26">
        <v>56</v>
      </c>
    </row>
    <row r="101" spans="1:4" ht="15.75" customHeight="1" thickBot="1">
      <c r="A101" s="528"/>
      <c r="B101" s="16" t="s">
        <v>5</v>
      </c>
      <c r="C101" s="17">
        <v>945.9999999999997</v>
      </c>
      <c r="D101" s="28">
        <v>7001.619999999992</v>
      </c>
    </row>
    <row r="102" ht="12.75">
      <c r="C102" s="84"/>
    </row>
    <row r="103" spans="1:26" ht="18" customHeight="1" thickBot="1">
      <c r="A103" s="538" t="s">
        <v>0</v>
      </c>
      <c r="B103" s="539"/>
      <c r="C103" s="539"/>
      <c r="D103" s="539"/>
      <c r="E103" s="539"/>
      <c r="F103" s="539"/>
      <c r="G103" s="539"/>
      <c r="H103" s="539"/>
      <c r="I103" s="539"/>
      <c r="J103" s="539"/>
      <c r="K103" s="539"/>
      <c r="L103" s="539"/>
      <c r="M103" s="539"/>
      <c r="N103" s="539"/>
      <c r="O103" s="539"/>
      <c r="P103" s="539"/>
      <c r="Q103" s="539"/>
      <c r="R103" s="539"/>
      <c r="S103" s="539"/>
      <c r="T103" s="539"/>
      <c r="U103" s="539"/>
      <c r="V103" s="539"/>
      <c r="W103" s="539"/>
      <c r="X103" s="539"/>
      <c r="Y103" s="539"/>
      <c r="Z103" s="539"/>
    </row>
    <row r="104" spans="1:26" ht="27" customHeight="1">
      <c r="A104" s="530" t="s">
        <v>1</v>
      </c>
      <c r="B104" s="531"/>
      <c r="C104" s="534" t="s">
        <v>34</v>
      </c>
      <c r="D104" s="535"/>
      <c r="E104" s="535"/>
      <c r="F104" s="536"/>
      <c r="G104" s="555" t="s">
        <v>171</v>
      </c>
      <c r="H104" s="535"/>
      <c r="I104" s="535"/>
      <c r="J104" s="536"/>
      <c r="K104" s="555" t="s">
        <v>35</v>
      </c>
      <c r="L104" s="535"/>
      <c r="M104" s="535"/>
      <c r="N104" s="536"/>
      <c r="O104" s="555" t="s">
        <v>36</v>
      </c>
      <c r="P104" s="535"/>
      <c r="Q104" s="535"/>
      <c r="R104" s="536"/>
      <c r="S104" s="537" t="s">
        <v>37</v>
      </c>
      <c r="T104" s="535"/>
      <c r="U104" s="535"/>
      <c r="V104" s="536"/>
      <c r="W104" s="543" t="s">
        <v>38</v>
      </c>
      <c r="X104" s="535"/>
      <c r="Y104" s="535"/>
      <c r="Z104" s="544"/>
    </row>
    <row r="105" spans="1:26" ht="15.75" customHeight="1">
      <c r="A105" s="527"/>
      <c r="B105" s="532"/>
      <c r="C105" s="529" t="s">
        <v>3</v>
      </c>
      <c r="D105" s="525"/>
      <c r="E105" s="524" t="s">
        <v>4</v>
      </c>
      <c r="F105" s="525"/>
      <c r="G105" s="522" t="s">
        <v>39</v>
      </c>
      <c r="H105" s="522" t="s">
        <v>40</v>
      </c>
      <c r="I105" s="522" t="s">
        <v>41</v>
      </c>
      <c r="J105" s="522" t="s">
        <v>16</v>
      </c>
      <c r="K105" s="522" t="s">
        <v>39</v>
      </c>
      <c r="L105" s="522" t="s">
        <v>40</v>
      </c>
      <c r="M105" s="522" t="s">
        <v>41</v>
      </c>
      <c r="N105" s="522" t="s">
        <v>16</v>
      </c>
      <c r="O105" s="524" t="s">
        <v>3</v>
      </c>
      <c r="P105" s="525"/>
      <c r="Q105" s="524" t="s">
        <v>4</v>
      </c>
      <c r="R105" s="525"/>
      <c r="S105" s="524" t="s">
        <v>3</v>
      </c>
      <c r="T105" s="525"/>
      <c r="U105" s="524" t="s">
        <v>4</v>
      </c>
      <c r="V105" s="525"/>
      <c r="W105" s="522" t="s">
        <v>39</v>
      </c>
      <c r="X105" s="522" t="s">
        <v>40</v>
      </c>
      <c r="Y105" s="522" t="s">
        <v>41</v>
      </c>
      <c r="Z105" s="545" t="s">
        <v>16</v>
      </c>
    </row>
    <row r="106" spans="1:26" ht="15.75" customHeight="1">
      <c r="A106" s="528"/>
      <c r="B106" s="533"/>
      <c r="C106" s="3" t="s">
        <v>6</v>
      </c>
      <c r="D106" s="4" t="s">
        <v>7</v>
      </c>
      <c r="E106" s="4" t="s">
        <v>6</v>
      </c>
      <c r="F106" s="4" t="s">
        <v>7</v>
      </c>
      <c r="G106" s="523"/>
      <c r="H106" s="523"/>
      <c r="I106" s="523"/>
      <c r="J106" s="523"/>
      <c r="K106" s="523"/>
      <c r="L106" s="523"/>
      <c r="M106" s="523"/>
      <c r="N106" s="523"/>
      <c r="O106" s="4" t="s">
        <v>6</v>
      </c>
      <c r="P106" s="4" t="s">
        <v>7</v>
      </c>
      <c r="Q106" s="4" t="s">
        <v>6</v>
      </c>
      <c r="R106" s="4" t="s">
        <v>7</v>
      </c>
      <c r="S106" s="4" t="s">
        <v>6</v>
      </c>
      <c r="T106" s="4" t="s">
        <v>7</v>
      </c>
      <c r="U106" s="4" t="s">
        <v>6</v>
      </c>
      <c r="V106" s="4" t="s">
        <v>7</v>
      </c>
      <c r="W106" s="523"/>
      <c r="X106" s="523"/>
      <c r="Y106" s="523"/>
      <c r="Z106" s="546"/>
    </row>
    <row r="107" spans="1:26" ht="15.75" customHeight="1">
      <c r="A107" s="526" t="s">
        <v>8</v>
      </c>
      <c r="B107" s="6" t="s">
        <v>9</v>
      </c>
      <c r="C107" s="7">
        <v>90</v>
      </c>
      <c r="D107" s="8"/>
      <c r="E107" s="9">
        <v>2</v>
      </c>
      <c r="F107" s="8"/>
      <c r="G107" s="9">
        <v>10</v>
      </c>
      <c r="H107" s="9">
        <v>75.70000000000002</v>
      </c>
      <c r="I107" s="9">
        <v>100</v>
      </c>
      <c r="J107" s="9">
        <v>6813.000000000002</v>
      </c>
      <c r="K107" s="9">
        <v>1</v>
      </c>
      <c r="L107" s="9">
        <v>149.64444444444447</v>
      </c>
      <c r="M107" s="9">
        <v>2920</v>
      </c>
      <c r="N107" s="9">
        <v>13468.000000000002</v>
      </c>
      <c r="O107" s="9">
        <v>10</v>
      </c>
      <c r="P107" s="8"/>
      <c r="Q107" s="9">
        <v>80</v>
      </c>
      <c r="R107" s="8"/>
      <c r="S107" s="9">
        <v>90</v>
      </c>
      <c r="T107" s="8"/>
      <c r="U107" s="9">
        <v>0</v>
      </c>
      <c r="V107" s="8"/>
      <c r="W107" s="9">
        <v>1</v>
      </c>
      <c r="X107" s="9">
        <v>81.44444444444446</v>
      </c>
      <c r="Y107" s="9">
        <v>6004</v>
      </c>
      <c r="Z107" s="29">
        <v>7330.000000000001</v>
      </c>
    </row>
    <row r="108" spans="1:26" ht="15.75" customHeight="1">
      <c r="A108" s="527"/>
      <c r="B108" s="11" t="s">
        <v>10</v>
      </c>
      <c r="C108" s="12">
        <v>84</v>
      </c>
      <c r="D108" s="13"/>
      <c r="E108" s="14">
        <v>1</v>
      </c>
      <c r="F108" s="13"/>
      <c r="G108" s="14">
        <v>25</v>
      </c>
      <c r="H108" s="14">
        <v>79.65476190476191</v>
      </c>
      <c r="I108" s="14">
        <v>960</v>
      </c>
      <c r="J108" s="14">
        <v>6691.000000000001</v>
      </c>
      <c r="K108" s="14">
        <v>1</v>
      </c>
      <c r="L108" s="14">
        <v>442.3928571428572</v>
      </c>
      <c r="M108" s="14">
        <v>18280</v>
      </c>
      <c r="N108" s="14">
        <v>37161.00000000001</v>
      </c>
      <c r="O108" s="14">
        <v>9</v>
      </c>
      <c r="P108" s="13"/>
      <c r="Q108" s="14">
        <v>75</v>
      </c>
      <c r="R108" s="13"/>
      <c r="S108" s="14">
        <v>82</v>
      </c>
      <c r="T108" s="13"/>
      <c r="U108" s="14">
        <v>2</v>
      </c>
      <c r="V108" s="13"/>
      <c r="W108" s="14">
        <v>1</v>
      </c>
      <c r="X108" s="14">
        <v>34.58333333333332</v>
      </c>
      <c r="Y108" s="14">
        <v>868</v>
      </c>
      <c r="Z108" s="30">
        <v>2904.999999999999</v>
      </c>
    </row>
    <row r="109" spans="1:26" ht="15.75" customHeight="1">
      <c r="A109" s="527"/>
      <c r="B109" s="11" t="s">
        <v>11</v>
      </c>
      <c r="C109" s="12">
        <v>38</v>
      </c>
      <c r="D109" s="13"/>
      <c r="E109" s="14">
        <v>3</v>
      </c>
      <c r="F109" s="13"/>
      <c r="G109" s="14">
        <v>10</v>
      </c>
      <c r="H109" s="14">
        <v>68.97368421052632</v>
      </c>
      <c r="I109" s="14">
        <v>100</v>
      </c>
      <c r="J109" s="14">
        <v>2621</v>
      </c>
      <c r="K109" s="14">
        <v>1</v>
      </c>
      <c r="L109" s="14">
        <v>102.89473684210529</v>
      </c>
      <c r="M109" s="14">
        <v>1825</v>
      </c>
      <c r="N109" s="14">
        <v>3910.000000000001</v>
      </c>
      <c r="O109" s="14">
        <v>3</v>
      </c>
      <c r="P109" s="13"/>
      <c r="Q109" s="14">
        <v>35</v>
      </c>
      <c r="R109" s="13"/>
      <c r="S109" s="14">
        <v>37</v>
      </c>
      <c r="T109" s="13"/>
      <c r="U109" s="14">
        <v>1</v>
      </c>
      <c r="V109" s="13"/>
      <c r="W109" s="14">
        <v>1</v>
      </c>
      <c r="X109" s="14">
        <v>7.947368421052631</v>
      </c>
      <c r="Y109" s="14">
        <v>50</v>
      </c>
      <c r="Z109" s="30">
        <v>302</v>
      </c>
    </row>
    <row r="110" spans="1:26" ht="15.75" customHeight="1">
      <c r="A110" s="527"/>
      <c r="B110" s="11" t="s">
        <v>12</v>
      </c>
      <c r="C110" s="12">
        <v>3</v>
      </c>
      <c r="D110" s="13"/>
      <c r="E110" s="14">
        <v>0</v>
      </c>
      <c r="F110" s="13"/>
      <c r="G110" s="14">
        <v>33</v>
      </c>
      <c r="H110" s="14">
        <v>67.66666666666667</v>
      </c>
      <c r="I110" s="14">
        <v>100</v>
      </c>
      <c r="J110" s="14">
        <v>203</v>
      </c>
      <c r="K110" s="14">
        <v>6</v>
      </c>
      <c r="L110" s="14">
        <v>62</v>
      </c>
      <c r="M110" s="14">
        <v>172</v>
      </c>
      <c r="N110" s="14">
        <v>186</v>
      </c>
      <c r="O110" s="14">
        <v>0</v>
      </c>
      <c r="P110" s="13"/>
      <c r="Q110" s="14">
        <v>3</v>
      </c>
      <c r="R110" s="13"/>
      <c r="S110" s="14">
        <v>3</v>
      </c>
      <c r="T110" s="13"/>
      <c r="U110" s="14">
        <v>0</v>
      </c>
      <c r="V110" s="13"/>
      <c r="W110" s="14">
        <v>3</v>
      </c>
      <c r="X110" s="14">
        <v>4.666666666666667</v>
      </c>
      <c r="Y110" s="14">
        <v>7</v>
      </c>
      <c r="Z110" s="30">
        <v>14</v>
      </c>
    </row>
    <row r="111" spans="1:26" ht="15.75" customHeight="1" thickBot="1">
      <c r="A111" s="528"/>
      <c r="B111" s="16" t="s">
        <v>5</v>
      </c>
      <c r="C111" s="17">
        <v>215</v>
      </c>
      <c r="D111" s="18"/>
      <c r="E111" s="19">
        <v>6</v>
      </c>
      <c r="F111" s="18"/>
      <c r="G111" s="19">
        <v>10</v>
      </c>
      <c r="H111" s="19">
        <v>75.94418604651163</v>
      </c>
      <c r="I111" s="19">
        <v>960</v>
      </c>
      <c r="J111" s="19">
        <v>16328</v>
      </c>
      <c r="K111" s="19">
        <v>1</v>
      </c>
      <c r="L111" s="19">
        <v>254.53488372093037</v>
      </c>
      <c r="M111" s="19">
        <v>18280</v>
      </c>
      <c r="N111" s="19">
        <v>54725.00000000003</v>
      </c>
      <c r="O111" s="19">
        <v>22</v>
      </c>
      <c r="P111" s="18"/>
      <c r="Q111" s="19">
        <v>193</v>
      </c>
      <c r="R111" s="18"/>
      <c r="S111" s="19">
        <v>212</v>
      </c>
      <c r="T111" s="18"/>
      <c r="U111" s="19">
        <v>3</v>
      </c>
      <c r="V111" s="18"/>
      <c r="W111" s="19">
        <v>1</v>
      </c>
      <c r="X111" s="19">
        <v>49.07441860465114</v>
      </c>
      <c r="Y111" s="19">
        <v>6004</v>
      </c>
      <c r="Z111" s="31">
        <v>10550.999999999996</v>
      </c>
    </row>
    <row r="113" spans="1:18" ht="18" customHeight="1" thickBot="1">
      <c r="A113" s="538" t="s">
        <v>0</v>
      </c>
      <c r="B113" s="539"/>
      <c r="C113" s="539"/>
      <c r="D113" s="539"/>
      <c r="E113" s="539"/>
      <c r="F113" s="539"/>
      <c r="G113" s="539"/>
      <c r="H113" s="539"/>
      <c r="I113" s="539"/>
      <c r="J113" s="539"/>
      <c r="K113" s="539"/>
      <c r="L113" s="539"/>
      <c r="M113" s="539"/>
      <c r="N113" s="539"/>
      <c r="O113" s="539"/>
      <c r="P113" s="539"/>
      <c r="Q113" s="539"/>
      <c r="R113" s="539"/>
    </row>
    <row r="114" spans="1:18" ht="27" customHeight="1">
      <c r="A114" s="530" t="s">
        <v>1</v>
      </c>
      <c r="B114" s="531"/>
      <c r="C114" s="534" t="s">
        <v>44</v>
      </c>
      <c r="D114" s="535"/>
      <c r="E114" s="535"/>
      <c r="F114" s="536"/>
      <c r="G114" s="555" t="s">
        <v>42</v>
      </c>
      <c r="H114" s="535"/>
      <c r="I114" s="535"/>
      <c r="J114" s="536"/>
      <c r="K114" s="555" t="s">
        <v>45</v>
      </c>
      <c r="L114" s="535"/>
      <c r="M114" s="535"/>
      <c r="N114" s="536"/>
      <c r="O114" s="543" t="s">
        <v>43</v>
      </c>
      <c r="P114" s="535"/>
      <c r="Q114" s="535"/>
      <c r="R114" s="544"/>
    </row>
    <row r="115" spans="1:18" ht="15.75" customHeight="1">
      <c r="A115" s="527"/>
      <c r="B115" s="532"/>
      <c r="C115" s="529" t="s">
        <v>3</v>
      </c>
      <c r="D115" s="525"/>
      <c r="E115" s="524" t="s">
        <v>4</v>
      </c>
      <c r="F115" s="525"/>
      <c r="G115" s="522" t="s">
        <v>39</v>
      </c>
      <c r="H115" s="522" t="s">
        <v>40</v>
      </c>
      <c r="I115" s="522" t="s">
        <v>41</v>
      </c>
      <c r="J115" s="522" t="s">
        <v>16</v>
      </c>
      <c r="K115" s="524" t="s">
        <v>3</v>
      </c>
      <c r="L115" s="525"/>
      <c r="M115" s="524" t="s">
        <v>4</v>
      </c>
      <c r="N115" s="525"/>
      <c r="O115" s="522" t="s">
        <v>39</v>
      </c>
      <c r="P115" s="522" t="s">
        <v>40</v>
      </c>
      <c r="Q115" s="522" t="s">
        <v>41</v>
      </c>
      <c r="R115" s="545" t="s">
        <v>16</v>
      </c>
    </row>
    <row r="116" spans="1:18" ht="15.75" customHeight="1">
      <c r="A116" s="528"/>
      <c r="B116" s="533"/>
      <c r="C116" s="3" t="s">
        <v>6</v>
      </c>
      <c r="D116" s="4" t="s">
        <v>7</v>
      </c>
      <c r="E116" s="4" t="s">
        <v>6</v>
      </c>
      <c r="F116" s="4" t="s">
        <v>7</v>
      </c>
      <c r="G116" s="523"/>
      <c r="H116" s="523"/>
      <c r="I116" s="523"/>
      <c r="J116" s="523"/>
      <c r="K116" s="4" t="s">
        <v>6</v>
      </c>
      <c r="L116" s="4" t="s">
        <v>7</v>
      </c>
      <c r="M116" s="4" t="s">
        <v>6</v>
      </c>
      <c r="N116" s="4" t="s">
        <v>7</v>
      </c>
      <c r="O116" s="523"/>
      <c r="P116" s="523"/>
      <c r="Q116" s="523"/>
      <c r="R116" s="546"/>
    </row>
    <row r="117" spans="1:18" ht="15.75" customHeight="1">
      <c r="A117" s="526" t="s">
        <v>8</v>
      </c>
      <c r="B117" s="6" t="s">
        <v>9</v>
      </c>
      <c r="C117" s="7">
        <v>90</v>
      </c>
      <c r="D117" s="8"/>
      <c r="E117" s="9">
        <v>2</v>
      </c>
      <c r="F117" s="8"/>
      <c r="G117" s="9">
        <v>10</v>
      </c>
      <c r="H117" s="9">
        <v>79.85555555555557</v>
      </c>
      <c r="I117" s="9">
        <v>100</v>
      </c>
      <c r="J117" s="9">
        <v>7187.000000000001</v>
      </c>
      <c r="K117" s="9">
        <v>41</v>
      </c>
      <c r="L117" s="8"/>
      <c r="M117" s="9">
        <v>51</v>
      </c>
      <c r="N117" s="8"/>
      <c r="O117" s="9">
        <v>5</v>
      </c>
      <c r="P117" s="9">
        <v>60.31707317073171</v>
      </c>
      <c r="Q117" s="9">
        <v>100</v>
      </c>
      <c r="R117" s="29">
        <v>2473</v>
      </c>
    </row>
    <row r="118" spans="1:18" ht="15.75" customHeight="1">
      <c r="A118" s="527"/>
      <c r="B118" s="11" t="s">
        <v>10</v>
      </c>
      <c r="C118" s="12">
        <v>83</v>
      </c>
      <c r="D118" s="13"/>
      <c r="E118" s="14">
        <v>2</v>
      </c>
      <c r="F118" s="13"/>
      <c r="G118" s="14">
        <v>8</v>
      </c>
      <c r="H118" s="14">
        <v>70.19277108433735</v>
      </c>
      <c r="I118" s="14">
        <v>100</v>
      </c>
      <c r="J118" s="14">
        <v>5826</v>
      </c>
      <c r="K118" s="14">
        <v>44</v>
      </c>
      <c r="L118" s="13"/>
      <c r="M118" s="14">
        <v>41</v>
      </c>
      <c r="N118" s="13"/>
      <c r="O118" s="14">
        <v>10</v>
      </c>
      <c r="P118" s="14">
        <v>49.36363636363638</v>
      </c>
      <c r="Q118" s="14">
        <v>100</v>
      </c>
      <c r="R118" s="30">
        <v>2172.000000000001</v>
      </c>
    </row>
    <row r="119" spans="1:18" ht="15.75" customHeight="1">
      <c r="A119" s="527"/>
      <c r="B119" s="11" t="s">
        <v>11</v>
      </c>
      <c r="C119" s="12">
        <v>39</v>
      </c>
      <c r="D119" s="13"/>
      <c r="E119" s="14">
        <v>2</v>
      </c>
      <c r="F119" s="13"/>
      <c r="G119" s="14">
        <v>1</v>
      </c>
      <c r="H119" s="14">
        <v>245.12820512820525</v>
      </c>
      <c r="I119" s="14">
        <v>6958</v>
      </c>
      <c r="J119" s="14">
        <v>9560.000000000005</v>
      </c>
      <c r="K119" s="14">
        <v>16</v>
      </c>
      <c r="L119" s="13"/>
      <c r="M119" s="14">
        <v>25</v>
      </c>
      <c r="N119" s="13"/>
      <c r="O119" s="14">
        <v>5</v>
      </c>
      <c r="P119" s="14">
        <v>243.81250000000003</v>
      </c>
      <c r="Q119" s="14">
        <v>3041</v>
      </c>
      <c r="R119" s="30">
        <v>3901.0000000000005</v>
      </c>
    </row>
    <row r="120" spans="1:18" ht="15.75" customHeight="1">
      <c r="A120" s="527"/>
      <c r="B120" s="11" t="s">
        <v>12</v>
      </c>
      <c r="C120" s="12">
        <v>3</v>
      </c>
      <c r="D120" s="13"/>
      <c r="E120" s="14">
        <v>0</v>
      </c>
      <c r="F120" s="13"/>
      <c r="G120" s="14">
        <v>33</v>
      </c>
      <c r="H120" s="14">
        <v>77.66666666666667</v>
      </c>
      <c r="I120" s="14">
        <v>100</v>
      </c>
      <c r="J120" s="14">
        <v>233</v>
      </c>
      <c r="K120" s="14">
        <v>0</v>
      </c>
      <c r="L120" s="13"/>
      <c r="M120" s="14">
        <v>3</v>
      </c>
      <c r="N120" s="13"/>
      <c r="O120" s="23" t="s">
        <v>18</v>
      </c>
      <c r="P120" s="23" t="s">
        <v>18</v>
      </c>
      <c r="Q120" s="23" t="s">
        <v>18</v>
      </c>
      <c r="R120" s="27" t="s">
        <v>18</v>
      </c>
    </row>
    <row r="121" spans="1:18" ht="15.75" customHeight="1" thickBot="1">
      <c r="A121" s="528"/>
      <c r="B121" s="16" t="s">
        <v>5</v>
      </c>
      <c r="C121" s="17">
        <v>215</v>
      </c>
      <c r="D121" s="18"/>
      <c r="E121" s="19">
        <v>6</v>
      </c>
      <c r="F121" s="18"/>
      <c r="G121" s="19">
        <v>1</v>
      </c>
      <c r="H121" s="19">
        <v>106.07441860465113</v>
      </c>
      <c r="I121" s="19">
        <v>6958</v>
      </c>
      <c r="J121" s="19">
        <v>22805.999999999993</v>
      </c>
      <c r="K121" s="19">
        <v>101</v>
      </c>
      <c r="L121" s="18"/>
      <c r="M121" s="19">
        <v>120</v>
      </c>
      <c r="N121" s="18"/>
      <c r="O121" s="19">
        <v>5</v>
      </c>
      <c r="P121" s="19">
        <v>84.61386138613862</v>
      </c>
      <c r="Q121" s="19">
        <v>3041</v>
      </c>
      <c r="R121" s="31">
        <v>8546.000000000002</v>
      </c>
    </row>
    <row r="123" spans="1:22" ht="18" customHeight="1" thickBot="1">
      <c r="A123" s="538" t="s">
        <v>0</v>
      </c>
      <c r="B123" s="539"/>
      <c r="C123" s="539"/>
      <c r="D123" s="539"/>
      <c r="E123" s="539"/>
      <c r="F123" s="539"/>
      <c r="G123" s="539"/>
      <c r="H123" s="539"/>
      <c r="I123" s="539"/>
      <c r="J123" s="539"/>
      <c r="K123" s="539"/>
      <c r="L123" s="539"/>
      <c r="M123" s="539"/>
      <c r="N123" s="539"/>
      <c r="O123" s="539"/>
      <c r="P123" s="539"/>
      <c r="Q123" s="539"/>
      <c r="R123" s="539"/>
      <c r="S123" s="539"/>
      <c r="T123" s="539"/>
      <c r="U123" s="539"/>
      <c r="V123" s="539"/>
    </row>
    <row r="124" spans="1:22" ht="27" customHeight="1">
      <c r="A124" s="530" t="s">
        <v>1</v>
      </c>
      <c r="B124" s="531"/>
      <c r="C124" s="554" t="s">
        <v>46</v>
      </c>
      <c r="D124" s="535"/>
      <c r="E124" s="535"/>
      <c r="F124" s="536"/>
      <c r="G124" s="537" t="s">
        <v>47</v>
      </c>
      <c r="H124" s="535"/>
      <c r="I124" s="535"/>
      <c r="J124" s="536"/>
      <c r="K124" s="555" t="s">
        <v>188</v>
      </c>
      <c r="L124" s="535"/>
      <c r="M124" s="535"/>
      <c r="N124" s="536"/>
      <c r="O124" s="537" t="s">
        <v>49</v>
      </c>
      <c r="P124" s="535"/>
      <c r="Q124" s="535"/>
      <c r="R124" s="536"/>
      <c r="S124" s="543" t="s">
        <v>50</v>
      </c>
      <c r="T124" s="535"/>
      <c r="U124" s="535"/>
      <c r="V124" s="544"/>
    </row>
    <row r="125" spans="1:22" ht="15.75" customHeight="1">
      <c r="A125" s="527"/>
      <c r="B125" s="532"/>
      <c r="C125" s="529" t="s">
        <v>3</v>
      </c>
      <c r="D125" s="525"/>
      <c r="E125" s="524" t="s">
        <v>4</v>
      </c>
      <c r="F125" s="525"/>
      <c r="G125" s="524" t="s">
        <v>3</v>
      </c>
      <c r="H125" s="525"/>
      <c r="I125" s="524" t="s">
        <v>4</v>
      </c>
      <c r="J125" s="525"/>
      <c r="K125" s="522" t="s">
        <v>39</v>
      </c>
      <c r="L125" s="522" t="s">
        <v>40</v>
      </c>
      <c r="M125" s="522" t="s">
        <v>41</v>
      </c>
      <c r="N125" s="522" t="s">
        <v>16</v>
      </c>
      <c r="O125" s="524" t="s">
        <v>3</v>
      </c>
      <c r="P125" s="525"/>
      <c r="Q125" s="524" t="s">
        <v>4</v>
      </c>
      <c r="R125" s="525"/>
      <c r="S125" s="522" t="s">
        <v>39</v>
      </c>
      <c r="T125" s="522" t="s">
        <v>40</v>
      </c>
      <c r="U125" s="522" t="s">
        <v>41</v>
      </c>
      <c r="V125" s="545" t="s">
        <v>16</v>
      </c>
    </row>
    <row r="126" spans="1:22" ht="15.75" customHeight="1">
      <c r="A126" s="528"/>
      <c r="B126" s="533"/>
      <c r="C126" s="3" t="s">
        <v>6</v>
      </c>
      <c r="D126" s="4" t="s">
        <v>7</v>
      </c>
      <c r="E126" s="4" t="s">
        <v>6</v>
      </c>
      <c r="F126" s="4"/>
      <c r="G126" s="4" t="s">
        <v>6</v>
      </c>
      <c r="H126" s="4" t="s">
        <v>7</v>
      </c>
      <c r="I126" s="4" t="s">
        <v>6</v>
      </c>
      <c r="J126" s="4" t="s">
        <v>7</v>
      </c>
      <c r="K126" s="523"/>
      <c r="L126" s="523"/>
      <c r="M126" s="523"/>
      <c r="N126" s="523"/>
      <c r="O126" s="4" t="s">
        <v>6</v>
      </c>
      <c r="P126" s="4" t="s">
        <v>7</v>
      </c>
      <c r="Q126" s="4" t="s">
        <v>6</v>
      </c>
      <c r="R126" s="4" t="s">
        <v>7</v>
      </c>
      <c r="S126" s="523"/>
      <c r="T126" s="523"/>
      <c r="U126" s="523"/>
      <c r="V126" s="546"/>
    </row>
    <row r="127" spans="1:22" ht="15.75" customHeight="1">
      <c r="A127" s="526" t="s">
        <v>8</v>
      </c>
      <c r="B127" s="6" t="s">
        <v>9</v>
      </c>
      <c r="C127" s="7">
        <v>32</v>
      </c>
      <c r="D127" s="8"/>
      <c r="E127" s="9">
        <v>60</v>
      </c>
      <c r="F127" s="8"/>
      <c r="G127" s="9">
        <v>8</v>
      </c>
      <c r="H127" s="8"/>
      <c r="I127" s="9">
        <v>24</v>
      </c>
      <c r="J127" s="8"/>
      <c r="K127" s="32">
        <v>0.22</v>
      </c>
      <c r="L127" s="32">
        <v>48.0275</v>
      </c>
      <c r="M127" s="32">
        <v>300</v>
      </c>
      <c r="N127" s="32">
        <v>384.22</v>
      </c>
      <c r="O127" s="9">
        <v>14</v>
      </c>
      <c r="P127" s="8"/>
      <c r="Q127" s="9">
        <v>18</v>
      </c>
      <c r="R127" s="8"/>
      <c r="S127" s="32">
        <v>8</v>
      </c>
      <c r="T127" s="32">
        <v>70.38571428571429</v>
      </c>
      <c r="U127" s="32">
        <v>500</v>
      </c>
      <c r="V127" s="25">
        <v>985.4</v>
      </c>
    </row>
    <row r="128" spans="1:22" ht="15.75" customHeight="1">
      <c r="A128" s="527"/>
      <c r="B128" s="11" t="s">
        <v>10</v>
      </c>
      <c r="C128" s="12">
        <v>22</v>
      </c>
      <c r="D128" s="13"/>
      <c r="E128" s="14">
        <v>63</v>
      </c>
      <c r="F128" s="13"/>
      <c r="G128" s="14">
        <v>5</v>
      </c>
      <c r="H128" s="13"/>
      <c r="I128" s="14">
        <v>17</v>
      </c>
      <c r="J128" s="13"/>
      <c r="K128" s="33">
        <v>1</v>
      </c>
      <c r="L128" s="33">
        <v>7.2</v>
      </c>
      <c r="M128" s="33">
        <v>16</v>
      </c>
      <c r="N128" s="33">
        <v>36</v>
      </c>
      <c r="O128" s="14">
        <v>12</v>
      </c>
      <c r="P128" s="13"/>
      <c r="Q128" s="14">
        <v>10</v>
      </c>
      <c r="R128" s="13"/>
      <c r="S128" s="33">
        <v>1</v>
      </c>
      <c r="T128" s="33">
        <v>8939.416666666664</v>
      </c>
      <c r="U128" s="33">
        <v>106945</v>
      </c>
      <c r="V128" s="26">
        <v>107272.99999999997</v>
      </c>
    </row>
    <row r="129" spans="1:22" ht="15.75" customHeight="1">
      <c r="A129" s="527"/>
      <c r="B129" s="11" t="s">
        <v>11</v>
      </c>
      <c r="C129" s="12">
        <v>11</v>
      </c>
      <c r="D129" s="13"/>
      <c r="E129" s="14">
        <v>30</v>
      </c>
      <c r="F129" s="13"/>
      <c r="G129" s="14">
        <v>4</v>
      </c>
      <c r="H129" s="13"/>
      <c r="I129" s="14">
        <v>7</v>
      </c>
      <c r="J129" s="13"/>
      <c r="K129" s="33">
        <v>0.5</v>
      </c>
      <c r="L129" s="33">
        <v>14.2025</v>
      </c>
      <c r="M129" s="33">
        <v>50</v>
      </c>
      <c r="N129" s="33">
        <v>56.81</v>
      </c>
      <c r="O129" s="14">
        <v>3</v>
      </c>
      <c r="P129" s="13"/>
      <c r="Q129" s="14">
        <v>8</v>
      </c>
      <c r="R129" s="13"/>
      <c r="S129" s="33">
        <v>0.2</v>
      </c>
      <c r="T129" s="33">
        <v>0.55</v>
      </c>
      <c r="U129" s="33">
        <v>1</v>
      </c>
      <c r="V129" s="26">
        <v>1.6500000000000001</v>
      </c>
    </row>
    <row r="130" spans="1:22" ht="15.75" customHeight="1">
      <c r="A130" s="527"/>
      <c r="B130" s="11" t="s">
        <v>12</v>
      </c>
      <c r="C130" s="12">
        <v>3</v>
      </c>
      <c r="D130" s="13"/>
      <c r="E130" s="14">
        <v>0</v>
      </c>
      <c r="F130" s="13"/>
      <c r="G130" s="14">
        <v>1</v>
      </c>
      <c r="H130" s="13"/>
      <c r="I130" s="14">
        <v>2</v>
      </c>
      <c r="J130" s="13"/>
      <c r="K130" s="33">
        <v>0.5</v>
      </c>
      <c r="L130" s="33">
        <v>0.5</v>
      </c>
      <c r="M130" s="33">
        <v>0.5</v>
      </c>
      <c r="N130" s="33">
        <v>0.5</v>
      </c>
      <c r="O130" s="14">
        <v>2</v>
      </c>
      <c r="P130" s="13"/>
      <c r="Q130" s="14">
        <v>1</v>
      </c>
      <c r="R130" s="13"/>
      <c r="S130" s="33">
        <v>1</v>
      </c>
      <c r="T130" s="33">
        <v>15.5</v>
      </c>
      <c r="U130" s="33">
        <v>30</v>
      </c>
      <c r="V130" s="26">
        <v>31</v>
      </c>
    </row>
    <row r="131" spans="1:22" ht="15.75" customHeight="1" thickBot="1">
      <c r="A131" s="528"/>
      <c r="B131" s="16" t="s">
        <v>5</v>
      </c>
      <c r="C131" s="17">
        <v>68</v>
      </c>
      <c r="D131" s="18"/>
      <c r="E131" s="19">
        <v>153</v>
      </c>
      <c r="F131" s="18"/>
      <c r="G131" s="19">
        <v>18</v>
      </c>
      <c r="H131" s="18"/>
      <c r="I131" s="19">
        <v>50</v>
      </c>
      <c r="J131" s="18"/>
      <c r="K131" s="34">
        <v>0.22</v>
      </c>
      <c r="L131" s="34">
        <v>26.529444444444444</v>
      </c>
      <c r="M131" s="34">
        <v>300</v>
      </c>
      <c r="N131" s="34">
        <v>477.53</v>
      </c>
      <c r="O131" s="19">
        <v>31</v>
      </c>
      <c r="P131" s="18"/>
      <c r="Q131" s="19">
        <v>37</v>
      </c>
      <c r="R131" s="18"/>
      <c r="S131" s="34">
        <v>0.2</v>
      </c>
      <c r="T131" s="34">
        <v>3493.259677419354</v>
      </c>
      <c r="U131" s="34">
        <v>106945</v>
      </c>
      <c r="V131" s="28">
        <v>108291.04999999997</v>
      </c>
    </row>
    <row r="133" spans="1:22" ht="18" customHeight="1" thickBot="1">
      <c r="A133" s="538" t="s">
        <v>0</v>
      </c>
      <c r="B133" s="539"/>
      <c r="C133" s="539"/>
      <c r="D133" s="539"/>
      <c r="E133" s="539"/>
      <c r="F133" s="539"/>
      <c r="G133" s="539"/>
      <c r="H133" s="539"/>
      <c r="I133" s="539"/>
      <c r="J133" s="539"/>
      <c r="K133" s="539"/>
      <c r="L133" s="539"/>
      <c r="M133" s="539"/>
      <c r="N133" s="539"/>
      <c r="O133" s="539"/>
      <c r="P133" s="539"/>
      <c r="Q133" s="539"/>
      <c r="R133" s="539"/>
      <c r="S133" s="539"/>
      <c r="T133" s="539"/>
      <c r="U133" s="539"/>
      <c r="V133" s="539"/>
    </row>
    <row r="134" spans="1:22" ht="27" customHeight="1">
      <c r="A134" s="530" t="s">
        <v>1</v>
      </c>
      <c r="B134" s="531"/>
      <c r="C134" s="554" t="s">
        <v>51</v>
      </c>
      <c r="D134" s="535"/>
      <c r="E134" s="535"/>
      <c r="F134" s="536"/>
      <c r="G134" s="555" t="s">
        <v>52</v>
      </c>
      <c r="H134" s="535"/>
      <c r="I134" s="535"/>
      <c r="J134" s="536"/>
      <c r="K134" s="555" t="s">
        <v>53</v>
      </c>
      <c r="L134" s="535"/>
      <c r="M134" s="535"/>
      <c r="N134" s="536"/>
      <c r="O134" s="555" t="s">
        <v>54</v>
      </c>
      <c r="P134" s="535"/>
      <c r="Q134" s="535"/>
      <c r="R134" s="536"/>
      <c r="S134" s="556" t="s">
        <v>55</v>
      </c>
      <c r="T134" s="535"/>
      <c r="U134" s="535"/>
      <c r="V134" s="544"/>
    </row>
    <row r="135" spans="1:22" ht="15.75" customHeight="1">
      <c r="A135" s="527"/>
      <c r="B135" s="532"/>
      <c r="C135" s="529" t="s">
        <v>3</v>
      </c>
      <c r="D135" s="525"/>
      <c r="E135" s="524" t="s">
        <v>4</v>
      </c>
      <c r="F135" s="525"/>
      <c r="G135" s="524" t="s">
        <v>3</v>
      </c>
      <c r="H135" s="525"/>
      <c r="I135" s="524" t="s">
        <v>4</v>
      </c>
      <c r="J135" s="525"/>
      <c r="K135" s="524" t="s">
        <v>3</v>
      </c>
      <c r="L135" s="525"/>
      <c r="M135" s="524" t="s">
        <v>4</v>
      </c>
      <c r="N135" s="525"/>
      <c r="O135" s="524" t="s">
        <v>3</v>
      </c>
      <c r="P135" s="525"/>
      <c r="Q135" s="524" t="s">
        <v>4</v>
      </c>
      <c r="R135" s="525"/>
      <c r="S135" s="524" t="s">
        <v>3</v>
      </c>
      <c r="T135" s="525"/>
      <c r="U135" s="547" t="s">
        <v>4</v>
      </c>
      <c r="V135" s="548"/>
    </row>
    <row r="136" spans="1:22" ht="15.75" customHeight="1">
      <c r="A136" s="528"/>
      <c r="B136" s="533"/>
      <c r="C136" s="3" t="s">
        <v>6</v>
      </c>
      <c r="D136" s="4"/>
      <c r="E136" s="4" t="s">
        <v>6</v>
      </c>
      <c r="F136" s="4"/>
      <c r="G136" s="4" t="s">
        <v>6</v>
      </c>
      <c r="H136" s="4"/>
      <c r="I136" s="4" t="s">
        <v>6</v>
      </c>
      <c r="J136" s="4"/>
      <c r="K136" s="4" t="s">
        <v>6</v>
      </c>
      <c r="L136" s="4"/>
      <c r="M136" s="4" t="s">
        <v>6</v>
      </c>
      <c r="N136" s="4"/>
      <c r="O136" s="4" t="s">
        <v>6</v>
      </c>
      <c r="P136" s="4"/>
      <c r="Q136" s="4" t="s">
        <v>6</v>
      </c>
      <c r="R136" s="4"/>
      <c r="S136" s="4" t="s">
        <v>6</v>
      </c>
      <c r="T136" s="4"/>
      <c r="U136" s="4" t="s">
        <v>6</v>
      </c>
      <c r="V136" s="5"/>
    </row>
    <row r="137" spans="1:22" ht="15.75" customHeight="1">
      <c r="A137" s="526" t="s">
        <v>8</v>
      </c>
      <c r="B137" s="6" t="s">
        <v>9</v>
      </c>
      <c r="C137" s="7">
        <v>48</v>
      </c>
      <c r="D137" s="8"/>
      <c r="E137" s="9">
        <v>44</v>
      </c>
      <c r="F137" s="8"/>
      <c r="G137" s="9">
        <v>34</v>
      </c>
      <c r="H137" s="8"/>
      <c r="I137" s="9">
        <v>14</v>
      </c>
      <c r="J137" s="8"/>
      <c r="K137" s="9">
        <v>20</v>
      </c>
      <c r="L137" s="8"/>
      <c r="M137" s="9">
        <v>28</v>
      </c>
      <c r="N137" s="8"/>
      <c r="O137" s="9">
        <v>19</v>
      </c>
      <c r="P137" s="8"/>
      <c r="Q137" s="9">
        <v>29</v>
      </c>
      <c r="R137" s="8"/>
      <c r="S137" s="9">
        <v>20</v>
      </c>
      <c r="T137" s="8"/>
      <c r="U137" s="9">
        <v>28</v>
      </c>
      <c r="V137" s="10"/>
    </row>
    <row r="138" spans="1:22" ht="15.75" customHeight="1">
      <c r="A138" s="527"/>
      <c r="B138" s="11" t="s">
        <v>10</v>
      </c>
      <c r="C138" s="12">
        <v>29</v>
      </c>
      <c r="D138" s="13"/>
      <c r="E138" s="14">
        <v>56</v>
      </c>
      <c r="F138" s="13"/>
      <c r="G138" s="14">
        <v>19</v>
      </c>
      <c r="H138" s="13"/>
      <c r="I138" s="14">
        <v>10</v>
      </c>
      <c r="J138" s="13"/>
      <c r="K138" s="14">
        <v>2</v>
      </c>
      <c r="L138" s="13"/>
      <c r="M138" s="14">
        <v>27</v>
      </c>
      <c r="N138" s="13"/>
      <c r="O138" s="14">
        <v>5</v>
      </c>
      <c r="P138" s="13"/>
      <c r="Q138" s="14">
        <v>24</v>
      </c>
      <c r="R138" s="13"/>
      <c r="S138" s="14">
        <v>5</v>
      </c>
      <c r="T138" s="13"/>
      <c r="U138" s="14">
        <v>24</v>
      </c>
      <c r="V138" s="15"/>
    </row>
    <row r="139" spans="1:22" ht="15.75" customHeight="1">
      <c r="A139" s="527"/>
      <c r="B139" s="11" t="s">
        <v>11</v>
      </c>
      <c r="C139" s="12">
        <v>20</v>
      </c>
      <c r="D139" s="13"/>
      <c r="E139" s="14">
        <v>21</v>
      </c>
      <c r="F139" s="13"/>
      <c r="G139" s="14">
        <v>12</v>
      </c>
      <c r="H139" s="13"/>
      <c r="I139" s="14">
        <v>8</v>
      </c>
      <c r="J139" s="13"/>
      <c r="K139" s="14">
        <v>3</v>
      </c>
      <c r="L139" s="13"/>
      <c r="M139" s="14">
        <v>17</v>
      </c>
      <c r="N139" s="13"/>
      <c r="O139" s="14">
        <v>2</v>
      </c>
      <c r="P139" s="13"/>
      <c r="Q139" s="14">
        <v>18</v>
      </c>
      <c r="R139" s="13"/>
      <c r="S139" s="14">
        <v>5</v>
      </c>
      <c r="T139" s="13"/>
      <c r="U139" s="14">
        <v>15</v>
      </c>
      <c r="V139" s="15"/>
    </row>
    <row r="140" spans="1:22" ht="15.75" customHeight="1">
      <c r="A140" s="527"/>
      <c r="B140" s="11" t="s">
        <v>12</v>
      </c>
      <c r="C140" s="12">
        <v>3</v>
      </c>
      <c r="D140" s="13"/>
      <c r="E140" s="14">
        <v>0</v>
      </c>
      <c r="F140" s="13"/>
      <c r="G140" s="14">
        <v>2</v>
      </c>
      <c r="H140" s="13"/>
      <c r="I140" s="14">
        <v>1</v>
      </c>
      <c r="J140" s="13"/>
      <c r="K140" s="14">
        <v>0</v>
      </c>
      <c r="L140" s="13"/>
      <c r="M140" s="14">
        <v>3</v>
      </c>
      <c r="N140" s="13"/>
      <c r="O140" s="14">
        <v>2</v>
      </c>
      <c r="P140" s="13"/>
      <c r="Q140" s="14">
        <v>1</v>
      </c>
      <c r="R140" s="13"/>
      <c r="S140" s="14">
        <v>0</v>
      </c>
      <c r="T140" s="13"/>
      <c r="U140" s="14">
        <v>3</v>
      </c>
      <c r="V140" s="15"/>
    </row>
    <row r="141" spans="1:22" ht="15.75" customHeight="1" thickBot="1">
      <c r="A141" s="528"/>
      <c r="B141" s="16" t="s">
        <v>5</v>
      </c>
      <c r="C141" s="17">
        <v>100</v>
      </c>
      <c r="D141" s="18"/>
      <c r="E141" s="19">
        <v>121</v>
      </c>
      <c r="F141" s="18"/>
      <c r="G141" s="19">
        <v>67</v>
      </c>
      <c r="H141" s="18"/>
      <c r="I141" s="19">
        <v>33</v>
      </c>
      <c r="J141" s="18"/>
      <c r="K141" s="19">
        <v>25</v>
      </c>
      <c r="L141" s="18"/>
      <c r="M141" s="19">
        <v>75</v>
      </c>
      <c r="N141" s="18"/>
      <c r="O141" s="19">
        <v>28</v>
      </c>
      <c r="P141" s="18"/>
      <c r="Q141" s="19">
        <v>72</v>
      </c>
      <c r="R141" s="18"/>
      <c r="S141" s="19">
        <v>30</v>
      </c>
      <c r="T141" s="18"/>
      <c r="U141" s="19">
        <v>70</v>
      </c>
      <c r="V141" s="20"/>
    </row>
    <row r="143" spans="1:42" ht="18" customHeight="1" thickBot="1">
      <c r="A143" s="538" t="s">
        <v>0</v>
      </c>
      <c r="B143" s="539"/>
      <c r="C143" s="539"/>
      <c r="D143" s="539"/>
      <c r="E143" s="539"/>
      <c r="F143" s="539"/>
      <c r="G143" s="539"/>
      <c r="H143" s="539"/>
      <c r="I143" s="539"/>
      <c r="J143" s="539"/>
      <c r="K143" s="539"/>
      <c r="L143" s="539"/>
      <c r="M143" s="539"/>
      <c r="N143" s="539"/>
      <c r="O143" s="539"/>
      <c r="P143" s="539"/>
      <c r="Q143" s="539"/>
      <c r="R143" s="539"/>
      <c r="S143" s="539"/>
      <c r="T143" s="539"/>
      <c r="U143" s="539"/>
      <c r="V143" s="539"/>
      <c r="W143" s="539"/>
      <c r="X143" s="539"/>
      <c r="Y143" s="539"/>
      <c r="Z143" s="539"/>
      <c r="AA143" s="539"/>
      <c r="AB143" s="539"/>
      <c r="AC143" s="539"/>
      <c r="AD143" s="539"/>
      <c r="AE143" s="539"/>
      <c r="AF143" s="539"/>
      <c r="AG143" s="539"/>
      <c r="AH143" s="539"/>
      <c r="AI143" s="539"/>
      <c r="AJ143" s="539"/>
      <c r="AK143" s="539"/>
      <c r="AL143" s="539"/>
      <c r="AM143" s="539"/>
      <c r="AN143" s="539"/>
      <c r="AO143" s="539"/>
      <c r="AP143" s="539"/>
    </row>
    <row r="144" spans="1:42" ht="15.75" customHeight="1" thickBot="1">
      <c r="A144" s="530" t="s">
        <v>1</v>
      </c>
      <c r="B144" s="531"/>
      <c r="C144" s="534" t="s">
        <v>56</v>
      </c>
      <c r="D144" s="535"/>
      <c r="E144" s="535"/>
      <c r="F144" s="536"/>
      <c r="G144" s="537" t="s">
        <v>57</v>
      </c>
      <c r="H144" s="535"/>
      <c r="I144" s="535"/>
      <c r="J144" s="536"/>
      <c r="K144" s="537" t="s">
        <v>58</v>
      </c>
      <c r="L144" s="535"/>
      <c r="M144" s="535"/>
      <c r="N144" s="536"/>
      <c r="O144" s="537" t="s">
        <v>59</v>
      </c>
      <c r="P144" s="535"/>
      <c r="Q144" s="535"/>
      <c r="R144" s="536"/>
      <c r="S144" s="537" t="s">
        <v>60</v>
      </c>
      <c r="T144" s="535"/>
      <c r="U144" s="535"/>
      <c r="V144" s="536"/>
      <c r="W144" s="537" t="s">
        <v>61</v>
      </c>
      <c r="X144" s="535"/>
      <c r="Y144" s="535"/>
      <c r="Z144" s="536"/>
      <c r="AA144" s="537" t="s">
        <v>62</v>
      </c>
      <c r="AB144" s="535"/>
      <c r="AC144" s="535"/>
      <c r="AD144" s="536"/>
      <c r="AE144" s="537" t="s">
        <v>63</v>
      </c>
      <c r="AF144" s="535"/>
      <c r="AG144" s="535"/>
      <c r="AH144" s="536"/>
      <c r="AI144" s="537" t="s">
        <v>64</v>
      </c>
      <c r="AJ144" s="535"/>
      <c r="AK144" s="535"/>
      <c r="AL144" s="536"/>
      <c r="AM144" s="543" t="s">
        <v>65</v>
      </c>
      <c r="AN144" s="535"/>
      <c r="AO144" s="535"/>
      <c r="AP144" s="544"/>
    </row>
    <row r="145" spans="1:42" ht="15.75" customHeight="1" thickBot="1">
      <c r="A145" s="527"/>
      <c r="B145" s="532"/>
      <c r="C145" s="529" t="s">
        <v>3</v>
      </c>
      <c r="D145" s="525"/>
      <c r="E145" s="524" t="s">
        <v>4</v>
      </c>
      <c r="F145" s="525"/>
      <c r="G145" s="522" t="s">
        <v>39</v>
      </c>
      <c r="H145" s="522" t="s">
        <v>40</v>
      </c>
      <c r="I145" s="522" t="s">
        <v>41</v>
      </c>
      <c r="J145" s="522" t="s">
        <v>16</v>
      </c>
      <c r="K145" s="524" t="s">
        <v>3</v>
      </c>
      <c r="L145" s="525"/>
      <c r="M145" s="524" t="s">
        <v>4</v>
      </c>
      <c r="N145" s="525"/>
      <c r="O145" s="522" t="s">
        <v>39</v>
      </c>
      <c r="P145" s="522" t="s">
        <v>40</v>
      </c>
      <c r="Q145" s="522" t="s">
        <v>41</v>
      </c>
      <c r="R145" s="522" t="s">
        <v>16</v>
      </c>
      <c r="S145" s="524" t="s">
        <v>3</v>
      </c>
      <c r="T145" s="525"/>
      <c r="U145" s="524" t="s">
        <v>4</v>
      </c>
      <c r="V145" s="525"/>
      <c r="W145" s="522" t="s">
        <v>39</v>
      </c>
      <c r="X145" s="522" t="s">
        <v>40</v>
      </c>
      <c r="Y145" s="522" t="s">
        <v>41</v>
      </c>
      <c r="Z145" s="522" t="s">
        <v>16</v>
      </c>
      <c r="AA145" s="524" t="s">
        <v>3</v>
      </c>
      <c r="AB145" s="525"/>
      <c r="AC145" s="524" t="s">
        <v>4</v>
      </c>
      <c r="AD145" s="525"/>
      <c r="AE145" s="522" t="s">
        <v>39</v>
      </c>
      <c r="AF145" s="522" t="s">
        <v>40</v>
      </c>
      <c r="AG145" s="522" t="s">
        <v>41</v>
      </c>
      <c r="AH145" s="522" t="s">
        <v>16</v>
      </c>
      <c r="AI145" s="524" t="s">
        <v>3</v>
      </c>
      <c r="AJ145" s="525"/>
      <c r="AK145" s="524" t="s">
        <v>4</v>
      </c>
      <c r="AL145" s="525"/>
      <c r="AM145" s="522" t="s">
        <v>39</v>
      </c>
      <c r="AN145" s="522" t="s">
        <v>40</v>
      </c>
      <c r="AO145" s="522" t="s">
        <v>41</v>
      </c>
      <c r="AP145" s="545" t="s">
        <v>16</v>
      </c>
    </row>
    <row r="146" spans="1:42" ht="15.75" customHeight="1" thickBot="1">
      <c r="A146" s="528"/>
      <c r="B146" s="533"/>
      <c r="C146" s="3" t="s">
        <v>6</v>
      </c>
      <c r="D146" s="4" t="s">
        <v>7</v>
      </c>
      <c r="E146" s="4" t="s">
        <v>6</v>
      </c>
      <c r="F146" s="4" t="s">
        <v>7</v>
      </c>
      <c r="G146" s="523"/>
      <c r="H146" s="523"/>
      <c r="I146" s="523"/>
      <c r="J146" s="523"/>
      <c r="K146" s="4" t="s">
        <v>6</v>
      </c>
      <c r="L146" s="4" t="s">
        <v>7</v>
      </c>
      <c r="M146" s="4" t="s">
        <v>6</v>
      </c>
      <c r="N146" s="4" t="s">
        <v>7</v>
      </c>
      <c r="O146" s="523"/>
      <c r="P146" s="523"/>
      <c r="Q146" s="523"/>
      <c r="R146" s="523"/>
      <c r="S146" s="4" t="s">
        <v>6</v>
      </c>
      <c r="T146" s="4" t="s">
        <v>7</v>
      </c>
      <c r="U146" s="4" t="s">
        <v>6</v>
      </c>
      <c r="V146" s="4" t="s">
        <v>7</v>
      </c>
      <c r="W146" s="523"/>
      <c r="X146" s="523"/>
      <c r="Y146" s="523"/>
      <c r="Z146" s="523"/>
      <c r="AA146" s="4" t="s">
        <v>6</v>
      </c>
      <c r="AB146" s="4" t="s">
        <v>7</v>
      </c>
      <c r="AC146" s="4" t="s">
        <v>6</v>
      </c>
      <c r="AD146" s="4" t="s">
        <v>7</v>
      </c>
      <c r="AE146" s="523"/>
      <c r="AF146" s="523"/>
      <c r="AG146" s="523"/>
      <c r="AH146" s="523"/>
      <c r="AI146" s="4" t="s">
        <v>6</v>
      </c>
      <c r="AJ146" s="4" t="s">
        <v>7</v>
      </c>
      <c r="AK146" s="4" t="s">
        <v>6</v>
      </c>
      <c r="AL146" s="4" t="s">
        <v>7</v>
      </c>
      <c r="AM146" s="523"/>
      <c r="AN146" s="523"/>
      <c r="AO146" s="523"/>
      <c r="AP146" s="546"/>
    </row>
    <row r="147" spans="1:42" ht="15.75" customHeight="1" thickBot="1">
      <c r="A147" s="526" t="s">
        <v>8</v>
      </c>
      <c r="B147" s="6" t="s">
        <v>9</v>
      </c>
      <c r="C147" s="7">
        <v>16</v>
      </c>
      <c r="D147" s="8">
        <v>0.8888888888888888</v>
      </c>
      <c r="E147" s="9">
        <v>2</v>
      </c>
      <c r="F147" s="8">
        <v>0.1111111111111111</v>
      </c>
      <c r="G147" s="32">
        <v>3</v>
      </c>
      <c r="H147" s="32">
        <v>48232.692500000005</v>
      </c>
      <c r="I147" s="32">
        <v>564701</v>
      </c>
      <c r="J147" s="32">
        <v>771723.0800000001</v>
      </c>
      <c r="K147" s="9">
        <v>7</v>
      </c>
      <c r="L147" s="8">
        <v>0.38888888888888884</v>
      </c>
      <c r="M147" s="9">
        <v>11</v>
      </c>
      <c r="N147" s="8">
        <v>0.6111111111111112</v>
      </c>
      <c r="O147" s="8">
        <v>1</v>
      </c>
      <c r="P147" s="8">
        <v>12879</v>
      </c>
      <c r="Q147" s="8">
        <v>36500</v>
      </c>
      <c r="R147" s="8">
        <v>90153</v>
      </c>
      <c r="S147" s="9">
        <v>4</v>
      </c>
      <c r="T147" s="8">
        <v>0.2222222222222222</v>
      </c>
      <c r="U147" s="9">
        <v>14</v>
      </c>
      <c r="V147" s="8">
        <v>0.7777777777777777</v>
      </c>
      <c r="W147" s="35">
        <v>0.5</v>
      </c>
      <c r="X147" s="35">
        <v>21.175</v>
      </c>
      <c r="Y147" s="35">
        <v>67.2</v>
      </c>
      <c r="Z147" s="35">
        <v>84.7</v>
      </c>
      <c r="AA147" s="9">
        <v>13</v>
      </c>
      <c r="AB147" s="8">
        <v>0.7222222222222223</v>
      </c>
      <c r="AC147" s="9">
        <v>5</v>
      </c>
      <c r="AD147" s="8">
        <v>0.2777777777777778</v>
      </c>
      <c r="AE147" s="36">
        <v>1</v>
      </c>
      <c r="AF147" s="36">
        <v>1411.3630769230772</v>
      </c>
      <c r="AG147" s="36">
        <v>13140</v>
      </c>
      <c r="AH147" s="36">
        <v>18347.720000000005</v>
      </c>
      <c r="AI147" s="9">
        <v>5</v>
      </c>
      <c r="AJ147" s="8">
        <v>0.2777777777777778</v>
      </c>
      <c r="AK147" s="9">
        <v>13</v>
      </c>
      <c r="AL147" s="8">
        <v>0.7222222222222223</v>
      </c>
      <c r="AM147" s="8">
        <v>1</v>
      </c>
      <c r="AN147" s="8">
        <v>13547.9</v>
      </c>
      <c r="AO147" s="8">
        <v>53424</v>
      </c>
      <c r="AP147" s="10">
        <v>67739.5</v>
      </c>
    </row>
    <row r="148" spans="1:42" ht="15.75" customHeight="1">
      <c r="A148" s="527"/>
      <c r="B148" s="11" t="s">
        <v>10</v>
      </c>
      <c r="C148" s="12">
        <v>11</v>
      </c>
      <c r="D148" s="13">
        <v>0.9166666666666667</v>
      </c>
      <c r="E148" s="14">
        <v>1</v>
      </c>
      <c r="F148" s="13">
        <v>0.08333333333333334</v>
      </c>
      <c r="G148" s="33">
        <v>1325</v>
      </c>
      <c r="H148" s="33">
        <v>95897.00000000001</v>
      </c>
      <c r="I148" s="33">
        <v>836622</v>
      </c>
      <c r="J148" s="33">
        <v>1054867.0000000002</v>
      </c>
      <c r="K148" s="14">
        <v>2</v>
      </c>
      <c r="L148" s="13">
        <v>0.16666666666666669</v>
      </c>
      <c r="M148" s="14">
        <v>10</v>
      </c>
      <c r="N148" s="13">
        <v>0.8333333333333333</v>
      </c>
      <c r="O148" s="13">
        <v>25550</v>
      </c>
      <c r="P148" s="13">
        <v>104381</v>
      </c>
      <c r="Q148" s="13">
        <v>183212</v>
      </c>
      <c r="R148" s="13">
        <v>208762</v>
      </c>
      <c r="S148" s="14">
        <v>2</v>
      </c>
      <c r="T148" s="13">
        <v>0.16666666666666669</v>
      </c>
      <c r="U148" s="14">
        <v>10</v>
      </c>
      <c r="V148" s="13">
        <v>0.8333333333333333</v>
      </c>
      <c r="W148" s="37">
        <v>83</v>
      </c>
      <c r="X148" s="37">
        <v>2049</v>
      </c>
      <c r="Y148" s="37">
        <v>4015</v>
      </c>
      <c r="Z148" s="37">
        <v>4098</v>
      </c>
      <c r="AA148" s="14">
        <v>5</v>
      </c>
      <c r="AB148" s="13">
        <v>0.41666666666666663</v>
      </c>
      <c r="AC148" s="14">
        <v>7</v>
      </c>
      <c r="AD148" s="13">
        <v>0.5833333333333334</v>
      </c>
      <c r="AE148" s="38">
        <v>248</v>
      </c>
      <c r="AF148" s="38">
        <v>5929.6</v>
      </c>
      <c r="AG148" s="38">
        <v>15170</v>
      </c>
      <c r="AH148" s="38">
        <v>29648</v>
      </c>
      <c r="AI148" s="14">
        <v>2</v>
      </c>
      <c r="AJ148" s="13">
        <v>0.16666666666666669</v>
      </c>
      <c r="AK148" s="14">
        <v>10</v>
      </c>
      <c r="AL148" s="13">
        <v>0.8333333333333333</v>
      </c>
      <c r="AM148" s="13">
        <v>1749</v>
      </c>
      <c r="AN148" s="13">
        <v>53150.5</v>
      </c>
      <c r="AO148" s="13">
        <v>104552</v>
      </c>
      <c r="AP148" s="15">
        <v>106301</v>
      </c>
    </row>
    <row r="149" spans="1:42" ht="15.75" customHeight="1">
      <c r="A149" s="527"/>
      <c r="B149" s="11" t="s">
        <v>11</v>
      </c>
      <c r="C149" s="12">
        <v>4</v>
      </c>
      <c r="D149" s="13">
        <v>0.6666666666666667</v>
      </c>
      <c r="E149" s="14">
        <v>2</v>
      </c>
      <c r="F149" s="13">
        <v>0.33333333333333337</v>
      </c>
      <c r="G149" s="33">
        <v>1</v>
      </c>
      <c r="H149" s="33">
        <v>1561.6175</v>
      </c>
      <c r="I149" s="33">
        <v>6240</v>
      </c>
      <c r="J149" s="33">
        <v>6246.47</v>
      </c>
      <c r="K149" s="14">
        <v>1</v>
      </c>
      <c r="L149" s="13">
        <v>0.16666666666666669</v>
      </c>
      <c r="M149" s="14">
        <v>5</v>
      </c>
      <c r="N149" s="13">
        <v>0.8333333333333333</v>
      </c>
      <c r="O149" s="13">
        <v>0.5</v>
      </c>
      <c r="P149" s="13">
        <v>0.5</v>
      </c>
      <c r="Q149" s="13">
        <v>0.5</v>
      </c>
      <c r="R149" s="13">
        <v>0.5</v>
      </c>
      <c r="S149" s="14">
        <v>2</v>
      </c>
      <c r="T149" s="13">
        <v>0.33333333333333337</v>
      </c>
      <c r="U149" s="14">
        <v>4</v>
      </c>
      <c r="V149" s="13">
        <v>0.6666666666666667</v>
      </c>
      <c r="W149" s="37">
        <v>0.056</v>
      </c>
      <c r="X149" s="37">
        <v>0.278</v>
      </c>
      <c r="Y149" s="37">
        <v>0.5</v>
      </c>
      <c r="Z149" s="37">
        <v>0.556</v>
      </c>
      <c r="AA149" s="14">
        <v>3</v>
      </c>
      <c r="AB149" s="13">
        <v>0.5</v>
      </c>
      <c r="AC149" s="14">
        <v>3</v>
      </c>
      <c r="AD149" s="13">
        <v>0.5</v>
      </c>
      <c r="AE149" s="38">
        <v>0.623</v>
      </c>
      <c r="AF149" s="38">
        <v>762.8743333333333</v>
      </c>
      <c r="AG149" s="38">
        <v>1820</v>
      </c>
      <c r="AH149" s="38">
        <v>2288.623</v>
      </c>
      <c r="AI149" s="14">
        <v>2</v>
      </c>
      <c r="AJ149" s="13">
        <v>0.33333333333333337</v>
      </c>
      <c r="AK149" s="14">
        <v>4</v>
      </c>
      <c r="AL149" s="13">
        <v>0.6666666666666667</v>
      </c>
      <c r="AM149" s="13">
        <v>0.0001</v>
      </c>
      <c r="AN149" s="13">
        <v>0.050050000000000004</v>
      </c>
      <c r="AO149" s="13">
        <v>0.1</v>
      </c>
      <c r="AP149" s="15">
        <v>0.10010000000000001</v>
      </c>
    </row>
    <row r="150" spans="1:42" ht="15.75" customHeight="1">
      <c r="A150" s="527"/>
      <c r="B150" s="11" t="s">
        <v>12</v>
      </c>
      <c r="C150" s="12">
        <v>1</v>
      </c>
      <c r="D150" s="13">
        <v>0.5</v>
      </c>
      <c r="E150" s="14">
        <v>1</v>
      </c>
      <c r="F150" s="13">
        <v>0.5</v>
      </c>
      <c r="G150" s="33">
        <v>2409</v>
      </c>
      <c r="H150" s="33">
        <v>2409</v>
      </c>
      <c r="I150" s="33">
        <v>2409</v>
      </c>
      <c r="J150" s="33">
        <v>2409</v>
      </c>
      <c r="K150" s="14">
        <v>0</v>
      </c>
      <c r="L150" s="13">
        <v>0</v>
      </c>
      <c r="M150" s="14">
        <v>2</v>
      </c>
      <c r="N150" s="13">
        <v>1</v>
      </c>
      <c r="O150" s="23" t="s">
        <v>18</v>
      </c>
      <c r="P150" s="23" t="s">
        <v>18</v>
      </c>
      <c r="Q150" s="23" t="s">
        <v>18</v>
      </c>
      <c r="R150" s="23" t="s">
        <v>18</v>
      </c>
      <c r="S150" s="14">
        <v>0</v>
      </c>
      <c r="T150" s="13">
        <v>0</v>
      </c>
      <c r="U150" s="14">
        <v>2</v>
      </c>
      <c r="V150" s="13">
        <v>1</v>
      </c>
      <c r="W150" s="23" t="s">
        <v>18</v>
      </c>
      <c r="X150" s="23" t="s">
        <v>18</v>
      </c>
      <c r="Y150" s="23" t="s">
        <v>18</v>
      </c>
      <c r="Z150" s="23" t="s">
        <v>18</v>
      </c>
      <c r="AA150" s="14">
        <v>1</v>
      </c>
      <c r="AB150" s="13">
        <v>0.5</v>
      </c>
      <c r="AC150" s="14">
        <v>1</v>
      </c>
      <c r="AD150" s="13">
        <v>0.5</v>
      </c>
      <c r="AE150" s="38">
        <v>1</v>
      </c>
      <c r="AF150" s="38">
        <v>1</v>
      </c>
      <c r="AG150" s="38">
        <v>1</v>
      </c>
      <c r="AH150" s="38">
        <v>1</v>
      </c>
      <c r="AI150" s="14">
        <v>2</v>
      </c>
      <c r="AJ150" s="13">
        <v>1</v>
      </c>
      <c r="AK150" s="14">
        <v>0</v>
      </c>
      <c r="AL150" s="13">
        <v>0</v>
      </c>
      <c r="AM150" s="13">
        <v>3199</v>
      </c>
      <c r="AN150" s="13">
        <v>3199</v>
      </c>
      <c r="AO150" s="13">
        <v>3199</v>
      </c>
      <c r="AP150" s="15">
        <v>3199</v>
      </c>
    </row>
    <row r="151" spans="1:42" ht="13.5" thickBot="1">
      <c r="A151" s="528"/>
      <c r="B151" s="16" t="s">
        <v>5</v>
      </c>
      <c r="C151" s="17">
        <v>32</v>
      </c>
      <c r="D151" s="18">
        <v>0.8421052631578948</v>
      </c>
      <c r="E151" s="19">
        <v>6</v>
      </c>
      <c r="F151" s="18">
        <v>0.15789473684210525</v>
      </c>
      <c r="G151" s="34">
        <v>1</v>
      </c>
      <c r="H151" s="34">
        <v>57351.42343750001</v>
      </c>
      <c r="I151" s="34">
        <v>836622</v>
      </c>
      <c r="J151" s="34">
        <v>1835245.5500000003</v>
      </c>
      <c r="K151" s="19">
        <v>10</v>
      </c>
      <c r="L151" s="18">
        <v>0.2631578947368421</v>
      </c>
      <c r="M151" s="19">
        <v>28</v>
      </c>
      <c r="N151" s="18">
        <v>0.736842105263158</v>
      </c>
      <c r="O151" s="18">
        <v>0.5</v>
      </c>
      <c r="P151" s="18">
        <v>29891.550000000003</v>
      </c>
      <c r="Q151" s="18">
        <v>183212</v>
      </c>
      <c r="R151" s="18">
        <v>298915.5</v>
      </c>
      <c r="S151" s="19">
        <v>8</v>
      </c>
      <c r="T151" s="18">
        <v>0.2105263157894737</v>
      </c>
      <c r="U151" s="19">
        <v>30</v>
      </c>
      <c r="V151" s="18">
        <v>0.7894736842105263</v>
      </c>
      <c r="W151" s="39">
        <v>0.056</v>
      </c>
      <c r="X151" s="39">
        <v>522.9070000000002</v>
      </c>
      <c r="Y151" s="39">
        <v>4015</v>
      </c>
      <c r="Z151" s="39">
        <v>4183.256000000001</v>
      </c>
      <c r="AA151" s="19">
        <v>22</v>
      </c>
      <c r="AB151" s="18">
        <v>0.5789473684210527</v>
      </c>
      <c r="AC151" s="19">
        <v>16</v>
      </c>
      <c r="AD151" s="18">
        <v>0.4210526315789474</v>
      </c>
      <c r="AE151" s="40">
        <v>0.623</v>
      </c>
      <c r="AF151" s="40">
        <v>2285.697409090909</v>
      </c>
      <c r="AG151" s="40">
        <v>15170</v>
      </c>
      <c r="AH151" s="40">
        <v>50285.34299999999</v>
      </c>
      <c r="AI151" s="19">
        <v>11</v>
      </c>
      <c r="AJ151" s="18">
        <v>0.2894736842105263</v>
      </c>
      <c r="AK151" s="19">
        <v>27</v>
      </c>
      <c r="AL151" s="18">
        <v>0.7105263157894737</v>
      </c>
      <c r="AM151" s="18">
        <v>0.0001</v>
      </c>
      <c r="AN151" s="18">
        <v>17723.960009999995</v>
      </c>
      <c r="AO151" s="18">
        <v>104552</v>
      </c>
      <c r="AP151" s="20">
        <v>177239.60009999995</v>
      </c>
    </row>
    <row r="153" spans="1:8" ht="18" customHeight="1" thickBot="1">
      <c r="A153" s="538" t="s">
        <v>0</v>
      </c>
      <c r="B153" s="539"/>
      <c r="C153" s="539"/>
      <c r="D153" s="539"/>
      <c r="E153" s="539"/>
      <c r="F153" s="539"/>
      <c r="G153" s="539"/>
      <c r="H153" s="539"/>
    </row>
    <row r="154" spans="1:8" ht="60.75" customHeight="1">
      <c r="A154" s="530" t="s">
        <v>1</v>
      </c>
      <c r="B154" s="531"/>
      <c r="C154" s="534" t="s">
        <v>66</v>
      </c>
      <c r="D154" s="535"/>
      <c r="E154" s="535"/>
      <c r="F154" s="536"/>
      <c r="G154" s="24" t="s">
        <v>67</v>
      </c>
      <c r="H154" s="22" t="s">
        <v>68</v>
      </c>
    </row>
    <row r="155" spans="1:8" ht="15.75" customHeight="1">
      <c r="A155" s="527"/>
      <c r="B155" s="532"/>
      <c r="C155" s="529" t="s">
        <v>3</v>
      </c>
      <c r="D155" s="525"/>
      <c r="E155" s="524" t="s">
        <v>4</v>
      </c>
      <c r="F155" s="525"/>
      <c r="G155" s="522" t="s">
        <v>16</v>
      </c>
      <c r="H155" s="545" t="s">
        <v>16</v>
      </c>
    </row>
    <row r="156" spans="1:8" ht="15.75" customHeight="1">
      <c r="A156" s="528"/>
      <c r="B156" s="533"/>
      <c r="C156" s="3" t="s">
        <v>6</v>
      </c>
      <c r="D156" s="4" t="s">
        <v>7</v>
      </c>
      <c r="E156" s="4" t="s">
        <v>6</v>
      </c>
      <c r="F156" s="4" t="s">
        <v>7</v>
      </c>
      <c r="G156" s="523"/>
      <c r="H156" s="546"/>
    </row>
    <row r="157" spans="1:8" ht="15.75" customHeight="1">
      <c r="A157" s="526" t="s">
        <v>8</v>
      </c>
      <c r="B157" s="6" t="s">
        <v>9</v>
      </c>
      <c r="C157" s="7">
        <v>10</v>
      </c>
      <c r="D157" s="8">
        <v>0.7692307692307692</v>
      </c>
      <c r="E157" s="9">
        <v>3</v>
      </c>
      <c r="F157" s="8">
        <v>0.23076923076923075</v>
      </c>
      <c r="G157" s="9">
        <v>12</v>
      </c>
      <c r="H157" s="29">
        <v>35</v>
      </c>
    </row>
    <row r="158" spans="1:8" ht="15.75" customHeight="1">
      <c r="A158" s="527"/>
      <c r="B158" s="11" t="s">
        <v>10</v>
      </c>
      <c r="C158" s="12">
        <v>5</v>
      </c>
      <c r="D158" s="13">
        <v>0.7142857142857143</v>
      </c>
      <c r="E158" s="14">
        <v>2</v>
      </c>
      <c r="F158" s="13">
        <v>0.28571428571428575</v>
      </c>
      <c r="G158" s="14">
        <v>2</v>
      </c>
      <c r="H158" s="30">
        <v>10</v>
      </c>
    </row>
    <row r="159" spans="1:8" ht="15.75" customHeight="1">
      <c r="A159" s="527"/>
      <c r="B159" s="11" t="s">
        <v>11</v>
      </c>
      <c r="C159" s="12">
        <v>0</v>
      </c>
      <c r="D159" s="13">
        <v>0</v>
      </c>
      <c r="E159" s="14">
        <v>3</v>
      </c>
      <c r="F159" s="13">
        <v>1</v>
      </c>
      <c r="G159" s="14">
        <v>16</v>
      </c>
      <c r="H159" s="30">
        <v>22</v>
      </c>
    </row>
    <row r="160" spans="1:8" ht="15.75" customHeight="1">
      <c r="A160" s="527"/>
      <c r="B160" s="11" t="s">
        <v>12</v>
      </c>
      <c r="C160" s="12">
        <v>0</v>
      </c>
      <c r="D160" s="13">
        <v>0</v>
      </c>
      <c r="E160" s="14">
        <v>1</v>
      </c>
      <c r="F160" s="13">
        <v>1</v>
      </c>
      <c r="G160" s="14">
        <v>2</v>
      </c>
      <c r="H160" s="30">
        <v>3</v>
      </c>
    </row>
    <row r="161" spans="1:8" ht="15.75" customHeight="1" thickBot="1">
      <c r="A161" s="528"/>
      <c r="B161" s="16" t="s">
        <v>5</v>
      </c>
      <c r="C161" s="17">
        <v>15</v>
      </c>
      <c r="D161" s="18">
        <v>0.625</v>
      </c>
      <c r="E161" s="19">
        <v>9</v>
      </c>
      <c r="F161" s="18">
        <v>0.375</v>
      </c>
      <c r="G161" s="19">
        <v>32</v>
      </c>
      <c r="H161" s="31">
        <v>70</v>
      </c>
    </row>
    <row r="163" ht="13.5">
      <c r="A163" s="1" t="s">
        <v>69</v>
      </c>
    </row>
    <row r="166" spans="1:42" ht="18" customHeight="1">
      <c r="A166" s="538" t="s">
        <v>0</v>
      </c>
      <c r="B166" s="539"/>
      <c r="C166" s="539"/>
      <c r="D166" s="539"/>
      <c r="E166" s="539"/>
      <c r="F166" s="539"/>
      <c r="G166" s="539"/>
      <c r="H166" s="539"/>
      <c r="I166" s="539"/>
      <c r="J166" s="539"/>
      <c r="K166" s="539"/>
      <c r="L166" s="539"/>
      <c r="M166" s="539"/>
      <c r="N166" s="539"/>
      <c r="O166" s="539"/>
      <c r="P166" s="539"/>
      <c r="Q166" s="539"/>
      <c r="R166" s="539"/>
      <c r="S166" s="539"/>
      <c r="T166" s="539"/>
      <c r="U166" s="539"/>
      <c r="V166" s="539"/>
      <c r="W166" s="539"/>
      <c r="X166" s="539"/>
      <c r="Y166" s="539"/>
      <c r="Z166" s="539"/>
      <c r="AA166" s="539"/>
      <c r="AB166" s="539"/>
      <c r="AC166" s="539"/>
      <c r="AD166" s="539"/>
      <c r="AE166" s="539"/>
      <c r="AF166" s="539"/>
      <c r="AG166" s="539"/>
      <c r="AH166" s="539"/>
      <c r="AI166" s="539"/>
      <c r="AJ166" s="539"/>
      <c r="AK166" s="539"/>
      <c r="AL166" s="539"/>
      <c r="AM166" s="539"/>
      <c r="AN166" s="539"/>
      <c r="AO166" s="539"/>
      <c r="AP166" s="539"/>
    </row>
    <row r="167" spans="1:42" ht="27" customHeight="1">
      <c r="A167" s="530" t="s">
        <v>1</v>
      </c>
      <c r="B167" s="531"/>
      <c r="C167" s="534" t="s">
        <v>70</v>
      </c>
      <c r="D167" s="535"/>
      <c r="E167" s="535"/>
      <c r="F167" s="535"/>
      <c r="G167" s="535"/>
      <c r="H167" s="536"/>
      <c r="I167" s="537" t="s">
        <v>71</v>
      </c>
      <c r="J167" s="535"/>
      <c r="K167" s="535"/>
      <c r="L167" s="536"/>
      <c r="M167" s="537" t="s">
        <v>72</v>
      </c>
      <c r="N167" s="535"/>
      <c r="O167" s="535"/>
      <c r="P167" s="536"/>
      <c r="Q167" s="537" t="s">
        <v>73</v>
      </c>
      <c r="R167" s="535"/>
      <c r="S167" s="535"/>
      <c r="T167" s="536"/>
      <c r="U167" s="537" t="s">
        <v>74</v>
      </c>
      <c r="V167" s="535"/>
      <c r="W167" s="535"/>
      <c r="X167" s="536"/>
      <c r="Y167" s="537" t="s">
        <v>75</v>
      </c>
      <c r="Z167" s="535"/>
      <c r="AA167" s="535"/>
      <c r="AB167" s="535"/>
      <c r="AC167" s="535"/>
      <c r="AD167" s="536"/>
      <c r="AE167" s="537" t="s">
        <v>76</v>
      </c>
      <c r="AF167" s="535"/>
      <c r="AG167" s="535"/>
      <c r="AH167" s="535"/>
      <c r="AI167" s="535"/>
      <c r="AJ167" s="536"/>
      <c r="AK167" s="543" t="s">
        <v>77</v>
      </c>
      <c r="AL167" s="535"/>
      <c r="AM167" s="535"/>
      <c r="AN167" s="535"/>
      <c r="AO167" s="535"/>
      <c r="AP167" s="544"/>
    </row>
    <row r="168" spans="1:42" ht="15.75" customHeight="1">
      <c r="A168" s="527"/>
      <c r="B168" s="532"/>
      <c r="C168" s="529" t="s">
        <v>3</v>
      </c>
      <c r="D168" s="525"/>
      <c r="E168" s="524" t="s">
        <v>4</v>
      </c>
      <c r="F168" s="525"/>
      <c r="G168" s="524" t="s">
        <v>5</v>
      </c>
      <c r="H168" s="525"/>
      <c r="I168" s="522" t="s">
        <v>39</v>
      </c>
      <c r="J168" s="522" t="s">
        <v>40</v>
      </c>
      <c r="K168" s="522" t="s">
        <v>41</v>
      </c>
      <c r="L168" s="522" t="s">
        <v>16</v>
      </c>
      <c r="M168" s="522" t="s">
        <v>39</v>
      </c>
      <c r="N168" s="522" t="s">
        <v>40</v>
      </c>
      <c r="O168" s="522" t="s">
        <v>41</v>
      </c>
      <c r="P168" s="522" t="s">
        <v>16</v>
      </c>
      <c r="Q168" s="522" t="s">
        <v>39</v>
      </c>
      <c r="R168" s="522" t="s">
        <v>40</v>
      </c>
      <c r="S168" s="522" t="s">
        <v>41</v>
      </c>
      <c r="T168" s="522" t="s">
        <v>16</v>
      </c>
      <c r="U168" s="522" t="s">
        <v>39</v>
      </c>
      <c r="V168" s="522" t="s">
        <v>40</v>
      </c>
      <c r="W168" s="522" t="s">
        <v>41</v>
      </c>
      <c r="X168" s="522" t="s">
        <v>16</v>
      </c>
      <c r="Y168" s="524" t="s">
        <v>3</v>
      </c>
      <c r="Z168" s="525"/>
      <c r="AA168" s="524" t="s">
        <v>4</v>
      </c>
      <c r="AB168" s="525"/>
      <c r="AC168" s="524" t="s">
        <v>5</v>
      </c>
      <c r="AD168" s="525"/>
      <c r="AE168" s="524" t="s">
        <v>3</v>
      </c>
      <c r="AF168" s="525"/>
      <c r="AG168" s="524" t="s">
        <v>4</v>
      </c>
      <c r="AH168" s="525"/>
      <c r="AI168" s="524" t="s">
        <v>5</v>
      </c>
      <c r="AJ168" s="525"/>
      <c r="AK168" s="524" t="s">
        <v>3</v>
      </c>
      <c r="AL168" s="525"/>
      <c r="AM168" s="524" t="s">
        <v>4</v>
      </c>
      <c r="AN168" s="525"/>
      <c r="AO168" s="547" t="s">
        <v>5</v>
      </c>
      <c r="AP168" s="548"/>
    </row>
    <row r="169" spans="1:42" ht="15.75" customHeight="1">
      <c r="A169" s="528"/>
      <c r="B169" s="533"/>
      <c r="C169" s="3" t="s">
        <v>6</v>
      </c>
      <c r="D169" s="4" t="s">
        <v>7</v>
      </c>
      <c r="E169" s="4" t="s">
        <v>6</v>
      </c>
      <c r="F169" s="4" t="s">
        <v>7</v>
      </c>
      <c r="G169" s="4" t="s">
        <v>6</v>
      </c>
      <c r="H169" s="4" t="s">
        <v>7</v>
      </c>
      <c r="I169" s="523"/>
      <c r="J169" s="523"/>
      <c r="K169" s="523"/>
      <c r="L169" s="523"/>
      <c r="M169" s="523"/>
      <c r="N169" s="523"/>
      <c r="O169" s="523"/>
      <c r="P169" s="523"/>
      <c r="Q169" s="523"/>
      <c r="R169" s="523"/>
      <c r="S169" s="523"/>
      <c r="T169" s="523"/>
      <c r="U169" s="523"/>
      <c r="V169" s="523"/>
      <c r="W169" s="523"/>
      <c r="X169" s="523"/>
      <c r="Y169" s="4" t="s">
        <v>6</v>
      </c>
      <c r="Z169" s="4" t="s">
        <v>7</v>
      </c>
      <c r="AA169" s="4" t="s">
        <v>6</v>
      </c>
      <c r="AB169" s="4" t="s">
        <v>7</v>
      </c>
      <c r="AC169" s="4" t="s">
        <v>6</v>
      </c>
      <c r="AD169" s="4" t="s">
        <v>7</v>
      </c>
      <c r="AE169" s="4" t="s">
        <v>6</v>
      </c>
      <c r="AF169" s="4" t="s">
        <v>7</v>
      </c>
      <c r="AG169" s="4" t="s">
        <v>6</v>
      </c>
      <c r="AH169" s="4" t="s">
        <v>7</v>
      </c>
      <c r="AI169" s="4" t="s">
        <v>6</v>
      </c>
      <c r="AJ169" s="4" t="s">
        <v>7</v>
      </c>
      <c r="AK169" s="4" t="s">
        <v>6</v>
      </c>
      <c r="AL169" s="4" t="s">
        <v>7</v>
      </c>
      <c r="AM169" s="4" t="s">
        <v>6</v>
      </c>
      <c r="AN169" s="4" t="s">
        <v>7</v>
      </c>
      <c r="AO169" s="4" t="s">
        <v>6</v>
      </c>
      <c r="AP169" s="5" t="s">
        <v>7</v>
      </c>
    </row>
    <row r="170" spans="1:42" ht="15.75" customHeight="1">
      <c r="A170" s="526" t="s">
        <v>8</v>
      </c>
      <c r="B170" s="6" t="s">
        <v>9</v>
      </c>
      <c r="C170" s="7">
        <v>82</v>
      </c>
      <c r="D170" s="8">
        <v>0.891304347826087</v>
      </c>
      <c r="E170" s="9">
        <v>10</v>
      </c>
      <c r="F170" s="8">
        <v>0.10869565217391304</v>
      </c>
      <c r="G170" s="9">
        <v>92</v>
      </c>
      <c r="H170" s="8">
        <v>1</v>
      </c>
      <c r="I170" s="9">
        <v>1</v>
      </c>
      <c r="J170" s="9">
        <v>1.0666666666666667</v>
      </c>
      <c r="K170" s="9">
        <v>3</v>
      </c>
      <c r="L170" s="9">
        <v>48</v>
      </c>
      <c r="M170" s="9">
        <v>100</v>
      </c>
      <c r="N170" s="9">
        <v>82648.88888888889</v>
      </c>
      <c r="O170" s="9">
        <v>500000</v>
      </c>
      <c r="P170" s="9">
        <v>3719200</v>
      </c>
      <c r="Q170" s="9">
        <v>1</v>
      </c>
      <c r="R170" s="9">
        <v>1.0952380952380953</v>
      </c>
      <c r="S170" s="9">
        <v>2</v>
      </c>
      <c r="T170" s="9">
        <v>46.00000000000001</v>
      </c>
      <c r="U170" s="9">
        <v>200</v>
      </c>
      <c r="V170" s="9">
        <v>24580.35714285714</v>
      </c>
      <c r="W170" s="9">
        <v>120000</v>
      </c>
      <c r="X170" s="9">
        <v>1032374.9999999999</v>
      </c>
      <c r="Y170" s="9">
        <v>13</v>
      </c>
      <c r="Z170" s="8">
        <v>0.15853658536585366</v>
      </c>
      <c r="AA170" s="9">
        <v>69</v>
      </c>
      <c r="AB170" s="8">
        <v>0.8414634146341463</v>
      </c>
      <c r="AC170" s="9">
        <v>82</v>
      </c>
      <c r="AD170" s="8">
        <v>1</v>
      </c>
      <c r="AE170" s="9">
        <v>4</v>
      </c>
      <c r="AF170" s="8">
        <v>0.25</v>
      </c>
      <c r="AG170" s="9">
        <v>12</v>
      </c>
      <c r="AH170" s="8">
        <v>0.75</v>
      </c>
      <c r="AI170" s="9">
        <v>16</v>
      </c>
      <c r="AJ170" s="8">
        <v>1</v>
      </c>
      <c r="AK170" s="9">
        <v>11</v>
      </c>
      <c r="AL170" s="8">
        <v>0.14285714285714288</v>
      </c>
      <c r="AM170" s="9">
        <v>66</v>
      </c>
      <c r="AN170" s="8">
        <v>0.8571428571428571</v>
      </c>
      <c r="AO170" s="9">
        <v>77</v>
      </c>
      <c r="AP170" s="10">
        <v>1</v>
      </c>
    </row>
    <row r="171" spans="1:42" ht="15.75" customHeight="1">
      <c r="A171" s="527"/>
      <c r="B171" s="11" t="s">
        <v>10</v>
      </c>
      <c r="C171" s="12">
        <v>80</v>
      </c>
      <c r="D171" s="13">
        <v>0.9411764705882354</v>
      </c>
      <c r="E171" s="14">
        <v>5</v>
      </c>
      <c r="F171" s="13">
        <v>0.05882352941176471</v>
      </c>
      <c r="G171" s="14">
        <v>85</v>
      </c>
      <c r="H171" s="13">
        <v>1</v>
      </c>
      <c r="I171" s="14">
        <v>1</v>
      </c>
      <c r="J171" s="14">
        <v>1.041666666666667</v>
      </c>
      <c r="K171" s="14">
        <v>2</v>
      </c>
      <c r="L171" s="14">
        <v>25.000000000000007</v>
      </c>
      <c r="M171" s="14">
        <v>10</v>
      </c>
      <c r="N171" s="14">
        <v>186042.70833333337</v>
      </c>
      <c r="O171" s="14">
        <v>2100000</v>
      </c>
      <c r="P171" s="14">
        <v>4465025.000000001</v>
      </c>
      <c r="Q171" s="14">
        <v>1</v>
      </c>
      <c r="R171" s="14">
        <v>1.016949152542373</v>
      </c>
      <c r="S171" s="14">
        <v>2</v>
      </c>
      <c r="T171" s="14">
        <v>60.00000000000001</v>
      </c>
      <c r="U171" s="14">
        <v>600</v>
      </c>
      <c r="V171" s="14">
        <v>49058.08771929826</v>
      </c>
      <c r="W171" s="14">
        <v>347500</v>
      </c>
      <c r="X171" s="14">
        <v>2796311.000000001</v>
      </c>
      <c r="Y171" s="14">
        <v>8</v>
      </c>
      <c r="Z171" s="13">
        <v>0.1</v>
      </c>
      <c r="AA171" s="14">
        <v>72</v>
      </c>
      <c r="AB171" s="13">
        <v>0.9</v>
      </c>
      <c r="AC171" s="14">
        <v>80</v>
      </c>
      <c r="AD171" s="13">
        <v>1</v>
      </c>
      <c r="AE171" s="14">
        <v>1</v>
      </c>
      <c r="AF171" s="13">
        <v>0.045454545454545456</v>
      </c>
      <c r="AG171" s="14">
        <v>21</v>
      </c>
      <c r="AH171" s="13">
        <v>0.9545454545454546</v>
      </c>
      <c r="AI171" s="14">
        <v>22</v>
      </c>
      <c r="AJ171" s="13">
        <v>1</v>
      </c>
      <c r="AK171" s="14">
        <v>9</v>
      </c>
      <c r="AL171" s="13">
        <v>0.1168831168831169</v>
      </c>
      <c r="AM171" s="14">
        <v>68</v>
      </c>
      <c r="AN171" s="13">
        <v>0.8831168831168832</v>
      </c>
      <c r="AO171" s="14">
        <v>77</v>
      </c>
      <c r="AP171" s="15">
        <v>1</v>
      </c>
    </row>
    <row r="172" spans="1:42" ht="15.75" customHeight="1">
      <c r="A172" s="527"/>
      <c r="B172" s="11" t="s">
        <v>11</v>
      </c>
      <c r="C172" s="12">
        <v>39</v>
      </c>
      <c r="D172" s="13">
        <v>0.951219512195122</v>
      </c>
      <c r="E172" s="14">
        <v>2</v>
      </c>
      <c r="F172" s="13">
        <v>0.04878048780487805</v>
      </c>
      <c r="G172" s="14">
        <v>41</v>
      </c>
      <c r="H172" s="13">
        <v>1</v>
      </c>
      <c r="I172" s="14">
        <v>1</v>
      </c>
      <c r="J172" s="14">
        <v>1</v>
      </c>
      <c r="K172" s="14">
        <v>1</v>
      </c>
      <c r="L172" s="14">
        <v>23</v>
      </c>
      <c r="M172" s="14">
        <v>1</v>
      </c>
      <c r="N172" s="14">
        <v>64782</v>
      </c>
      <c r="O172" s="14">
        <v>450000</v>
      </c>
      <c r="P172" s="14">
        <v>1554768</v>
      </c>
      <c r="Q172" s="14">
        <v>1</v>
      </c>
      <c r="R172" s="14">
        <v>1.1500000000000001</v>
      </c>
      <c r="S172" s="14">
        <v>4</v>
      </c>
      <c r="T172" s="14">
        <v>23.000000000000004</v>
      </c>
      <c r="U172" s="14">
        <v>186</v>
      </c>
      <c r="V172" s="14">
        <v>18799.3</v>
      </c>
      <c r="W172" s="14">
        <v>60000</v>
      </c>
      <c r="X172" s="14">
        <v>375986</v>
      </c>
      <c r="Y172" s="14">
        <v>0</v>
      </c>
      <c r="Z172" s="13">
        <v>0</v>
      </c>
      <c r="AA172" s="14">
        <v>39</v>
      </c>
      <c r="AB172" s="13">
        <v>1</v>
      </c>
      <c r="AC172" s="14">
        <v>39</v>
      </c>
      <c r="AD172" s="13">
        <v>1</v>
      </c>
      <c r="AE172" s="14">
        <v>0</v>
      </c>
      <c r="AF172" s="13">
        <v>0</v>
      </c>
      <c r="AG172" s="14">
        <v>1</v>
      </c>
      <c r="AH172" s="13">
        <v>1</v>
      </c>
      <c r="AI172" s="14">
        <v>1</v>
      </c>
      <c r="AJ172" s="13">
        <v>1</v>
      </c>
      <c r="AK172" s="14">
        <v>4</v>
      </c>
      <c r="AL172" s="13">
        <v>0.0975609756097561</v>
      </c>
      <c r="AM172" s="14">
        <v>37</v>
      </c>
      <c r="AN172" s="13">
        <v>0.9024390243902439</v>
      </c>
      <c r="AO172" s="14">
        <v>41</v>
      </c>
      <c r="AP172" s="15">
        <v>1</v>
      </c>
    </row>
    <row r="173" spans="1:42" ht="15.75" customHeight="1">
      <c r="A173" s="527"/>
      <c r="B173" s="11" t="s">
        <v>12</v>
      </c>
      <c r="C173" s="12">
        <v>3</v>
      </c>
      <c r="D173" s="13">
        <v>1</v>
      </c>
      <c r="E173" s="14">
        <v>0</v>
      </c>
      <c r="F173" s="13">
        <v>0</v>
      </c>
      <c r="G173" s="14">
        <v>3</v>
      </c>
      <c r="H173" s="13">
        <v>1</v>
      </c>
      <c r="I173" s="14">
        <v>1</v>
      </c>
      <c r="J173" s="14">
        <v>1</v>
      </c>
      <c r="K173" s="14">
        <v>1</v>
      </c>
      <c r="L173" s="14">
        <v>1</v>
      </c>
      <c r="M173" s="14">
        <v>800</v>
      </c>
      <c r="N173" s="14">
        <v>800</v>
      </c>
      <c r="O173" s="14">
        <v>800</v>
      </c>
      <c r="P173" s="14">
        <v>800</v>
      </c>
      <c r="Q173" s="14">
        <v>1</v>
      </c>
      <c r="R173" s="14">
        <v>1</v>
      </c>
      <c r="S173" s="14">
        <v>1</v>
      </c>
      <c r="T173" s="14">
        <v>2</v>
      </c>
      <c r="U173" s="14">
        <v>20000</v>
      </c>
      <c r="V173" s="14">
        <v>25000</v>
      </c>
      <c r="W173" s="14">
        <v>30000</v>
      </c>
      <c r="X173" s="14">
        <v>50000</v>
      </c>
      <c r="Y173" s="14">
        <v>0</v>
      </c>
      <c r="Z173" s="13">
        <v>0</v>
      </c>
      <c r="AA173" s="14">
        <v>3</v>
      </c>
      <c r="AB173" s="13">
        <v>1</v>
      </c>
      <c r="AC173" s="14">
        <v>3</v>
      </c>
      <c r="AD173" s="13">
        <v>1</v>
      </c>
      <c r="AE173" s="14">
        <v>0</v>
      </c>
      <c r="AF173" s="13">
        <v>0</v>
      </c>
      <c r="AG173" s="14">
        <v>0</v>
      </c>
      <c r="AH173" s="13">
        <v>0</v>
      </c>
      <c r="AI173" s="14">
        <v>0</v>
      </c>
      <c r="AJ173" s="13">
        <v>0</v>
      </c>
      <c r="AK173" s="14">
        <v>0</v>
      </c>
      <c r="AL173" s="13">
        <v>0</v>
      </c>
      <c r="AM173" s="14">
        <v>3</v>
      </c>
      <c r="AN173" s="13">
        <v>1</v>
      </c>
      <c r="AO173" s="14">
        <v>3</v>
      </c>
      <c r="AP173" s="15">
        <v>1</v>
      </c>
    </row>
    <row r="174" spans="1:42" ht="15.75" customHeight="1" thickBot="1">
      <c r="A174" s="528"/>
      <c r="B174" s="16" t="s">
        <v>5</v>
      </c>
      <c r="C174" s="17">
        <v>204</v>
      </c>
      <c r="D174" s="18">
        <v>0.923076923076923</v>
      </c>
      <c r="E174" s="19">
        <v>17</v>
      </c>
      <c r="F174" s="18">
        <v>0.07692307692307693</v>
      </c>
      <c r="G174" s="19">
        <v>221</v>
      </c>
      <c r="H174" s="18">
        <v>1</v>
      </c>
      <c r="I174" s="19">
        <v>1</v>
      </c>
      <c r="J174" s="19">
        <v>1.0430107526881718</v>
      </c>
      <c r="K174" s="19">
        <v>3</v>
      </c>
      <c r="L174" s="19">
        <v>96.99999999999997</v>
      </c>
      <c r="M174" s="19">
        <v>1</v>
      </c>
      <c r="N174" s="19">
        <v>103614.81914893619</v>
      </c>
      <c r="O174" s="19">
        <v>2100000</v>
      </c>
      <c r="P174" s="19">
        <v>9739793.000000002</v>
      </c>
      <c r="Q174" s="19">
        <v>1</v>
      </c>
      <c r="R174" s="19">
        <v>1.0650406504065044</v>
      </c>
      <c r="S174" s="19">
        <v>4</v>
      </c>
      <c r="T174" s="19">
        <v>131.00000000000006</v>
      </c>
      <c r="U174" s="19">
        <v>186</v>
      </c>
      <c r="V174" s="19">
        <v>35162.5785123967</v>
      </c>
      <c r="W174" s="19">
        <v>347500</v>
      </c>
      <c r="X174" s="19">
        <v>4254672.000000001</v>
      </c>
      <c r="Y174" s="19">
        <v>21</v>
      </c>
      <c r="Z174" s="18">
        <v>0.10294117647058824</v>
      </c>
      <c r="AA174" s="19">
        <v>183</v>
      </c>
      <c r="AB174" s="18">
        <v>0.8970588235294117</v>
      </c>
      <c r="AC174" s="19">
        <v>204</v>
      </c>
      <c r="AD174" s="18">
        <v>1</v>
      </c>
      <c r="AE174" s="19">
        <v>5</v>
      </c>
      <c r="AF174" s="18">
        <v>0.12820512820512822</v>
      </c>
      <c r="AG174" s="19">
        <v>34</v>
      </c>
      <c r="AH174" s="18">
        <v>0.8717948717948718</v>
      </c>
      <c r="AI174" s="19">
        <v>39</v>
      </c>
      <c r="AJ174" s="18">
        <v>1</v>
      </c>
      <c r="AK174" s="19">
        <v>24</v>
      </c>
      <c r="AL174" s="18">
        <v>0.12121212121212122</v>
      </c>
      <c r="AM174" s="19">
        <v>174</v>
      </c>
      <c r="AN174" s="18">
        <v>0.8787878787878788</v>
      </c>
      <c r="AO174" s="19">
        <v>198</v>
      </c>
      <c r="AP174" s="20">
        <v>1</v>
      </c>
    </row>
    <row r="176" spans="1:80" ht="18" customHeight="1" thickBot="1">
      <c r="A176" s="538" t="s">
        <v>0</v>
      </c>
      <c r="B176" s="539"/>
      <c r="C176" s="539"/>
      <c r="D176" s="539"/>
      <c r="E176" s="539"/>
      <c r="F176" s="539"/>
      <c r="G176" s="539"/>
      <c r="H176" s="539"/>
      <c r="I176" s="539"/>
      <c r="J176" s="539"/>
      <c r="K176" s="539"/>
      <c r="L176" s="539"/>
      <c r="M176" s="539"/>
      <c r="N176" s="539"/>
      <c r="O176" s="539"/>
      <c r="P176" s="539"/>
      <c r="Q176" s="539"/>
      <c r="R176" s="539"/>
      <c r="S176" s="539"/>
      <c r="T176" s="539"/>
      <c r="U176" s="539"/>
      <c r="V176" s="539"/>
      <c r="W176" s="539"/>
      <c r="X176" s="539"/>
      <c r="Y176" s="539"/>
      <c r="Z176" s="539"/>
      <c r="AA176" s="539"/>
      <c r="AB176" s="539"/>
      <c r="AC176" s="539"/>
      <c r="AD176" s="539"/>
      <c r="AE176" s="539"/>
      <c r="AF176" s="539"/>
      <c r="AG176" s="539"/>
      <c r="AH176" s="539"/>
      <c r="AI176" s="539"/>
      <c r="AJ176" s="539"/>
      <c r="AK176" s="539"/>
      <c r="AL176" s="539"/>
      <c r="AM176" s="539"/>
      <c r="AN176" s="539"/>
      <c r="AO176" s="539"/>
      <c r="AP176" s="539"/>
      <c r="AQ176" s="539"/>
      <c r="AR176" s="539"/>
      <c r="AS176" s="539"/>
      <c r="AT176" s="539"/>
      <c r="AU176" s="539"/>
      <c r="AV176" s="539"/>
      <c r="AW176" s="539"/>
      <c r="AX176" s="539"/>
      <c r="AY176" s="539"/>
      <c r="AZ176" s="539"/>
      <c r="BA176" s="539"/>
      <c r="BB176" s="539"/>
      <c r="BC176" s="539"/>
      <c r="BD176" s="539"/>
      <c r="BE176" s="539"/>
      <c r="BF176" s="539"/>
      <c r="BG176" s="539"/>
      <c r="BH176" s="539"/>
      <c r="BI176" s="539"/>
      <c r="BJ176" s="539"/>
      <c r="BK176" s="539"/>
      <c r="BL176" s="539"/>
      <c r="BM176" s="539"/>
      <c r="BN176" s="539"/>
      <c r="BO176" s="539"/>
      <c r="BP176" s="539"/>
      <c r="BQ176" s="539"/>
      <c r="BR176" s="539"/>
      <c r="BS176" s="539"/>
      <c r="BT176" s="539"/>
      <c r="BU176" s="539"/>
      <c r="BV176" s="539"/>
      <c r="BW176" s="539"/>
      <c r="BX176" s="539"/>
      <c r="BY176" s="539"/>
      <c r="BZ176" s="539"/>
      <c r="CA176" s="539"/>
      <c r="CB176" s="539"/>
    </row>
    <row r="177" spans="1:80" ht="27" customHeight="1">
      <c r="A177" s="530" t="s">
        <v>1</v>
      </c>
      <c r="B177" s="531"/>
      <c r="C177" s="534" t="s">
        <v>78</v>
      </c>
      <c r="D177" s="535"/>
      <c r="E177" s="535"/>
      <c r="F177" s="535"/>
      <c r="G177" s="535"/>
      <c r="H177" s="536"/>
      <c r="I177" s="537" t="s">
        <v>79</v>
      </c>
      <c r="J177" s="535"/>
      <c r="K177" s="535"/>
      <c r="L177" s="535"/>
      <c r="M177" s="535"/>
      <c r="N177" s="536"/>
      <c r="O177" s="537" t="s">
        <v>80</v>
      </c>
      <c r="P177" s="535"/>
      <c r="Q177" s="535"/>
      <c r="R177" s="535"/>
      <c r="S177" s="535"/>
      <c r="T177" s="536"/>
      <c r="U177" s="537" t="s">
        <v>81</v>
      </c>
      <c r="V177" s="535"/>
      <c r="W177" s="535"/>
      <c r="X177" s="535"/>
      <c r="Y177" s="535"/>
      <c r="Z177" s="536"/>
      <c r="AA177" s="537" t="s">
        <v>82</v>
      </c>
      <c r="AB177" s="535"/>
      <c r="AC177" s="535"/>
      <c r="AD177" s="535"/>
      <c r="AE177" s="535"/>
      <c r="AF177" s="536"/>
      <c r="AG177" s="537" t="s">
        <v>83</v>
      </c>
      <c r="AH177" s="535"/>
      <c r="AI177" s="535"/>
      <c r="AJ177" s="535"/>
      <c r="AK177" s="535"/>
      <c r="AL177" s="536"/>
      <c r="AM177" s="537" t="s">
        <v>84</v>
      </c>
      <c r="AN177" s="535"/>
      <c r="AO177" s="535"/>
      <c r="AP177" s="535"/>
      <c r="AQ177" s="535"/>
      <c r="AR177" s="536"/>
      <c r="AS177" s="537" t="s">
        <v>85</v>
      </c>
      <c r="AT177" s="535"/>
      <c r="AU177" s="535"/>
      <c r="AV177" s="535"/>
      <c r="AW177" s="535"/>
      <c r="AX177" s="536"/>
      <c r="AY177" s="537" t="s">
        <v>86</v>
      </c>
      <c r="AZ177" s="535"/>
      <c r="BA177" s="535"/>
      <c r="BB177" s="535"/>
      <c r="BC177" s="535"/>
      <c r="BD177" s="536"/>
      <c r="BE177" s="537" t="s">
        <v>87</v>
      </c>
      <c r="BF177" s="535"/>
      <c r="BG177" s="535"/>
      <c r="BH177" s="535"/>
      <c r="BI177" s="535"/>
      <c r="BJ177" s="536"/>
      <c r="BK177" s="537" t="s">
        <v>88</v>
      </c>
      <c r="BL177" s="535"/>
      <c r="BM177" s="535"/>
      <c r="BN177" s="535"/>
      <c r="BO177" s="535"/>
      <c r="BP177" s="536"/>
      <c r="BQ177" s="537" t="s">
        <v>89</v>
      </c>
      <c r="BR177" s="535"/>
      <c r="BS177" s="535"/>
      <c r="BT177" s="535"/>
      <c r="BU177" s="535"/>
      <c r="BV177" s="536"/>
      <c r="BW177" s="543" t="s">
        <v>90</v>
      </c>
      <c r="BX177" s="535"/>
      <c r="BY177" s="535"/>
      <c r="BZ177" s="535"/>
      <c r="CA177" s="535"/>
      <c r="CB177" s="544"/>
    </row>
    <row r="178" spans="1:80" ht="15.75" customHeight="1">
      <c r="A178" s="527"/>
      <c r="B178" s="532"/>
      <c r="C178" s="529" t="s">
        <v>3</v>
      </c>
      <c r="D178" s="525"/>
      <c r="E178" s="524" t="s">
        <v>4</v>
      </c>
      <c r="F178" s="525"/>
      <c r="G178" s="524" t="s">
        <v>5</v>
      </c>
      <c r="H178" s="525"/>
      <c r="I178" s="524" t="s">
        <v>3</v>
      </c>
      <c r="J178" s="525"/>
      <c r="K178" s="524" t="s">
        <v>4</v>
      </c>
      <c r="L178" s="525"/>
      <c r="M178" s="524" t="s">
        <v>5</v>
      </c>
      <c r="N178" s="525"/>
      <c r="O178" s="524" t="s">
        <v>3</v>
      </c>
      <c r="P178" s="525"/>
      <c r="Q178" s="524" t="s">
        <v>4</v>
      </c>
      <c r="R178" s="525"/>
      <c r="S178" s="524" t="s">
        <v>5</v>
      </c>
      <c r="T178" s="525"/>
      <c r="U178" s="524" t="s">
        <v>3</v>
      </c>
      <c r="V178" s="525"/>
      <c r="W178" s="524" t="s">
        <v>4</v>
      </c>
      <c r="X178" s="525"/>
      <c r="Y178" s="524" t="s">
        <v>5</v>
      </c>
      <c r="Z178" s="525"/>
      <c r="AA178" s="524" t="s">
        <v>3</v>
      </c>
      <c r="AB178" s="525"/>
      <c r="AC178" s="524" t="s">
        <v>4</v>
      </c>
      <c r="AD178" s="525"/>
      <c r="AE178" s="524" t="s">
        <v>5</v>
      </c>
      <c r="AF178" s="525"/>
      <c r="AG178" s="524" t="s">
        <v>3</v>
      </c>
      <c r="AH178" s="525"/>
      <c r="AI178" s="524" t="s">
        <v>4</v>
      </c>
      <c r="AJ178" s="525"/>
      <c r="AK178" s="524" t="s">
        <v>5</v>
      </c>
      <c r="AL178" s="525"/>
      <c r="AM178" s="524" t="s">
        <v>3</v>
      </c>
      <c r="AN178" s="525"/>
      <c r="AO178" s="524" t="s">
        <v>4</v>
      </c>
      <c r="AP178" s="525"/>
      <c r="AQ178" s="524" t="s">
        <v>5</v>
      </c>
      <c r="AR178" s="525"/>
      <c r="AS178" s="524" t="s">
        <v>3</v>
      </c>
      <c r="AT178" s="525"/>
      <c r="AU178" s="524" t="s">
        <v>4</v>
      </c>
      <c r="AV178" s="525"/>
      <c r="AW178" s="524" t="s">
        <v>5</v>
      </c>
      <c r="AX178" s="525"/>
      <c r="AY178" s="524" t="s">
        <v>3</v>
      </c>
      <c r="AZ178" s="525"/>
      <c r="BA178" s="524" t="s">
        <v>4</v>
      </c>
      <c r="BB178" s="525"/>
      <c r="BC178" s="524" t="s">
        <v>5</v>
      </c>
      <c r="BD178" s="525"/>
      <c r="BE178" s="524" t="s">
        <v>3</v>
      </c>
      <c r="BF178" s="525"/>
      <c r="BG178" s="524" t="s">
        <v>4</v>
      </c>
      <c r="BH178" s="525"/>
      <c r="BI178" s="524" t="s">
        <v>5</v>
      </c>
      <c r="BJ178" s="525"/>
      <c r="BK178" s="524" t="s">
        <v>3</v>
      </c>
      <c r="BL178" s="525"/>
      <c r="BM178" s="524" t="s">
        <v>4</v>
      </c>
      <c r="BN178" s="525"/>
      <c r="BO178" s="524" t="s">
        <v>5</v>
      </c>
      <c r="BP178" s="525"/>
      <c r="BQ178" s="524" t="s">
        <v>3</v>
      </c>
      <c r="BR178" s="525"/>
      <c r="BS178" s="524" t="s">
        <v>4</v>
      </c>
      <c r="BT178" s="525"/>
      <c r="BU178" s="524" t="s">
        <v>5</v>
      </c>
      <c r="BV178" s="525"/>
      <c r="BW178" s="524" t="s">
        <v>3</v>
      </c>
      <c r="BX178" s="525"/>
      <c r="BY178" s="524" t="s">
        <v>4</v>
      </c>
      <c r="BZ178" s="525"/>
      <c r="CA178" s="547" t="s">
        <v>5</v>
      </c>
      <c r="CB178" s="548"/>
    </row>
    <row r="179" spans="1:80" ht="15.75" customHeight="1">
      <c r="A179" s="528"/>
      <c r="B179" s="533"/>
      <c r="C179" s="3" t="s">
        <v>6</v>
      </c>
      <c r="D179" s="4"/>
      <c r="E179" s="4" t="s">
        <v>6</v>
      </c>
      <c r="F179" s="4"/>
      <c r="G179" s="4" t="s">
        <v>6</v>
      </c>
      <c r="H179" s="4"/>
      <c r="I179" s="4" t="s">
        <v>6</v>
      </c>
      <c r="J179" s="4"/>
      <c r="K179" s="4" t="s">
        <v>6</v>
      </c>
      <c r="L179" s="4"/>
      <c r="M179" s="4" t="s">
        <v>6</v>
      </c>
      <c r="N179" s="4"/>
      <c r="O179" s="4" t="s">
        <v>6</v>
      </c>
      <c r="P179" s="4"/>
      <c r="Q179" s="4" t="s">
        <v>6</v>
      </c>
      <c r="R179" s="4"/>
      <c r="S179" s="4" t="s">
        <v>6</v>
      </c>
      <c r="T179" s="4"/>
      <c r="U179" s="4" t="s">
        <v>6</v>
      </c>
      <c r="V179" s="4"/>
      <c r="W179" s="4" t="s">
        <v>6</v>
      </c>
      <c r="X179" s="4"/>
      <c r="Y179" s="4" t="s">
        <v>6</v>
      </c>
      <c r="Z179" s="4"/>
      <c r="AA179" s="4" t="s">
        <v>6</v>
      </c>
      <c r="AB179" s="4"/>
      <c r="AC179" s="4" t="s">
        <v>6</v>
      </c>
      <c r="AD179" s="4"/>
      <c r="AE179" s="4" t="s">
        <v>6</v>
      </c>
      <c r="AF179" s="4"/>
      <c r="AG179" s="4" t="s">
        <v>6</v>
      </c>
      <c r="AH179" s="4"/>
      <c r="AI179" s="4" t="s">
        <v>6</v>
      </c>
      <c r="AJ179" s="4"/>
      <c r="AK179" s="4" t="s">
        <v>6</v>
      </c>
      <c r="AL179" s="4"/>
      <c r="AM179" s="4" t="s">
        <v>6</v>
      </c>
      <c r="AN179" s="4"/>
      <c r="AO179" s="4" t="s">
        <v>6</v>
      </c>
      <c r="AP179" s="4"/>
      <c r="AQ179" s="4" t="s">
        <v>6</v>
      </c>
      <c r="AR179" s="4"/>
      <c r="AS179" s="4" t="s">
        <v>6</v>
      </c>
      <c r="AT179" s="4"/>
      <c r="AU179" s="4" t="s">
        <v>6</v>
      </c>
      <c r="AV179" s="4"/>
      <c r="AW179" s="4" t="s">
        <v>6</v>
      </c>
      <c r="AX179" s="4"/>
      <c r="AY179" s="4" t="s">
        <v>6</v>
      </c>
      <c r="AZ179" s="4"/>
      <c r="BA179" s="4" t="s">
        <v>6</v>
      </c>
      <c r="BB179" s="4"/>
      <c r="BC179" s="4" t="s">
        <v>6</v>
      </c>
      <c r="BD179" s="4"/>
      <c r="BE179" s="4" t="s">
        <v>6</v>
      </c>
      <c r="BF179" s="4"/>
      <c r="BG179" s="4" t="s">
        <v>6</v>
      </c>
      <c r="BH179" s="4"/>
      <c r="BI179" s="4" t="s">
        <v>6</v>
      </c>
      <c r="BJ179" s="4"/>
      <c r="BK179" s="4" t="s">
        <v>6</v>
      </c>
      <c r="BL179" s="4"/>
      <c r="BM179" s="4" t="s">
        <v>6</v>
      </c>
      <c r="BN179" s="4"/>
      <c r="BO179" s="4" t="s">
        <v>6</v>
      </c>
      <c r="BP179" s="4"/>
      <c r="BQ179" s="4" t="s">
        <v>6</v>
      </c>
      <c r="BR179" s="4"/>
      <c r="BS179" s="4" t="s">
        <v>6</v>
      </c>
      <c r="BT179" s="4"/>
      <c r="BU179" s="4" t="s">
        <v>6</v>
      </c>
      <c r="BV179" s="4"/>
      <c r="BW179" s="4" t="s">
        <v>6</v>
      </c>
      <c r="BX179" s="4"/>
      <c r="BY179" s="4" t="s">
        <v>6</v>
      </c>
      <c r="BZ179" s="4"/>
      <c r="CA179" s="4" t="s">
        <v>6</v>
      </c>
      <c r="CB179" s="5"/>
    </row>
    <row r="180" spans="1:80" ht="15.75" customHeight="1">
      <c r="A180" s="526" t="s">
        <v>8</v>
      </c>
      <c r="B180" s="6" t="s">
        <v>9</v>
      </c>
      <c r="C180" s="7">
        <v>35</v>
      </c>
      <c r="D180" s="8"/>
      <c r="E180" s="9">
        <v>57</v>
      </c>
      <c r="F180" s="8"/>
      <c r="G180" s="9">
        <v>92</v>
      </c>
      <c r="H180" s="8"/>
      <c r="I180" s="9">
        <v>6</v>
      </c>
      <c r="J180" s="8"/>
      <c r="K180" s="9">
        <v>29</v>
      </c>
      <c r="L180" s="8"/>
      <c r="M180" s="9">
        <v>35</v>
      </c>
      <c r="N180" s="8"/>
      <c r="O180" s="9">
        <v>7</v>
      </c>
      <c r="P180" s="8"/>
      <c r="Q180" s="9">
        <v>28</v>
      </c>
      <c r="R180" s="8"/>
      <c r="S180" s="9">
        <v>35</v>
      </c>
      <c r="T180" s="8"/>
      <c r="U180" s="9">
        <v>4</v>
      </c>
      <c r="V180" s="8"/>
      <c r="W180" s="9">
        <v>31</v>
      </c>
      <c r="X180" s="8"/>
      <c r="Y180" s="9">
        <v>35</v>
      </c>
      <c r="Z180" s="8"/>
      <c r="AA180" s="9">
        <v>16</v>
      </c>
      <c r="AB180" s="8"/>
      <c r="AC180" s="9">
        <v>19</v>
      </c>
      <c r="AD180" s="8"/>
      <c r="AE180" s="9">
        <v>35</v>
      </c>
      <c r="AF180" s="8"/>
      <c r="AG180" s="9">
        <v>0</v>
      </c>
      <c r="AH180" s="8"/>
      <c r="AI180" s="9">
        <v>35</v>
      </c>
      <c r="AJ180" s="8"/>
      <c r="AK180" s="9">
        <v>35</v>
      </c>
      <c r="AL180" s="8"/>
      <c r="AM180" s="9">
        <v>0</v>
      </c>
      <c r="AN180" s="8"/>
      <c r="AO180" s="9">
        <v>35</v>
      </c>
      <c r="AP180" s="8"/>
      <c r="AQ180" s="9">
        <v>35</v>
      </c>
      <c r="AR180" s="8"/>
      <c r="AS180" s="9">
        <v>0</v>
      </c>
      <c r="AT180" s="8"/>
      <c r="AU180" s="9">
        <v>35</v>
      </c>
      <c r="AV180" s="8"/>
      <c r="AW180" s="9">
        <v>35</v>
      </c>
      <c r="AX180" s="8"/>
      <c r="AY180" s="9">
        <v>0</v>
      </c>
      <c r="AZ180" s="8"/>
      <c r="BA180" s="9">
        <v>35</v>
      </c>
      <c r="BB180" s="8"/>
      <c r="BC180" s="9">
        <v>35</v>
      </c>
      <c r="BD180" s="8"/>
      <c r="BE180" s="9">
        <v>2</v>
      </c>
      <c r="BF180" s="8"/>
      <c r="BG180" s="9">
        <v>33</v>
      </c>
      <c r="BH180" s="8"/>
      <c r="BI180" s="9">
        <v>35</v>
      </c>
      <c r="BJ180" s="8"/>
      <c r="BK180" s="9">
        <v>0</v>
      </c>
      <c r="BL180" s="8"/>
      <c r="BM180" s="9">
        <v>35</v>
      </c>
      <c r="BN180" s="8"/>
      <c r="BO180" s="9">
        <v>35</v>
      </c>
      <c r="BP180" s="8"/>
      <c r="BQ180" s="9">
        <v>1</v>
      </c>
      <c r="BR180" s="8"/>
      <c r="BS180" s="9">
        <v>34</v>
      </c>
      <c r="BT180" s="8"/>
      <c r="BU180" s="9">
        <v>35</v>
      </c>
      <c r="BV180" s="8"/>
      <c r="BW180" s="9">
        <v>3</v>
      </c>
      <c r="BX180" s="8"/>
      <c r="BY180" s="9">
        <v>21</v>
      </c>
      <c r="BZ180" s="8"/>
      <c r="CA180" s="9">
        <v>24</v>
      </c>
      <c r="CB180" s="10"/>
    </row>
    <row r="181" spans="1:80" ht="15.75" customHeight="1">
      <c r="A181" s="527"/>
      <c r="B181" s="11" t="s">
        <v>10</v>
      </c>
      <c r="C181" s="12">
        <v>25</v>
      </c>
      <c r="D181" s="13"/>
      <c r="E181" s="14">
        <v>60</v>
      </c>
      <c r="F181" s="13"/>
      <c r="G181" s="14">
        <v>85</v>
      </c>
      <c r="H181" s="13"/>
      <c r="I181" s="14">
        <v>1</v>
      </c>
      <c r="J181" s="13"/>
      <c r="K181" s="14">
        <v>24</v>
      </c>
      <c r="L181" s="13"/>
      <c r="M181" s="14">
        <v>25</v>
      </c>
      <c r="N181" s="13"/>
      <c r="O181" s="14">
        <v>2</v>
      </c>
      <c r="P181" s="13"/>
      <c r="Q181" s="14">
        <v>23</v>
      </c>
      <c r="R181" s="13"/>
      <c r="S181" s="14">
        <v>25</v>
      </c>
      <c r="T181" s="13"/>
      <c r="U181" s="14">
        <v>5</v>
      </c>
      <c r="V181" s="13"/>
      <c r="W181" s="14">
        <v>20</v>
      </c>
      <c r="X181" s="13"/>
      <c r="Y181" s="14">
        <v>25</v>
      </c>
      <c r="Z181" s="13"/>
      <c r="AA181" s="14">
        <v>6</v>
      </c>
      <c r="AB181" s="13"/>
      <c r="AC181" s="14">
        <v>19</v>
      </c>
      <c r="AD181" s="13"/>
      <c r="AE181" s="14">
        <v>25</v>
      </c>
      <c r="AF181" s="13"/>
      <c r="AG181" s="14">
        <v>0</v>
      </c>
      <c r="AH181" s="13"/>
      <c r="AI181" s="14">
        <v>25</v>
      </c>
      <c r="AJ181" s="13"/>
      <c r="AK181" s="14">
        <v>25</v>
      </c>
      <c r="AL181" s="13"/>
      <c r="AM181" s="14">
        <v>1</v>
      </c>
      <c r="AN181" s="13"/>
      <c r="AO181" s="14">
        <v>24</v>
      </c>
      <c r="AP181" s="13"/>
      <c r="AQ181" s="14">
        <v>25</v>
      </c>
      <c r="AR181" s="13"/>
      <c r="AS181" s="14">
        <v>0</v>
      </c>
      <c r="AT181" s="13"/>
      <c r="AU181" s="14">
        <v>25</v>
      </c>
      <c r="AV181" s="13"/>
      <c r="AW181" s="14">
        <v>25</v>
      </c>
      <c r="AX181" s="13"/>
      <c r="AY181" s="14">
        <v>0</v>
      </c>
      <c r="AZ181" s="13"/>
      <c r="BA181" s="14">
        <v>25</v>
      </c>
      <c r="BB181" s="13"/>
      <c r="BC181" s="14">
        <v>25</v>
      </c>
      <c r="BD181" s="13"/>
      <c r="BE181" s="14">
        <v>0</v>
      </c>
      <c r="BF181" s="13"/>
      <c r="BG181" s="14">
        <v>25</v>
      </c>
      <c r="BH181" s="13"/>
      <c r="BI181" s="14">
        <v>25</v>
      </c>
      <c r="BJ181" s="13"/>
      <c r="BK181" s="14">
        <v>3</v>
      </c>
      <c r="BL181" s="13"/>
      <c r="BM181" s="14">
        <v>22</v>
      </c>
      <c r="BN181" s="13"/>
      <c r="BO181" s="14">
        <v>25</v>
      </c>
      <c r="BP181" s="13"/>
      <c r="BQ181" s="14">
        <v>0</v>
      </c>
      <c r="BR181" s="13"/>
      <c r="BS181" s="14">
        <v>25</v>
      </c>
      <c r="BT181" s="13"/>
      <c r="BU181" s="14">
        <v>25</v>
      </c>
      <c r="BV181" s="13"/>
      <c r="BW181" s="14">
        <v>2</v>
      </c>
      <c r="BX181" s="13"/>
      <c r="BY181" s="14">
        <v>10</v>
      </c>
      <c r="BZ181" s="13"/>
      <c r="CA181" s="14">
        <v>12</v>
      </c>
      <c r="CB181" s="15"/>
    </row>
    <row r="182" spans="1:80" ht="15.75" customHeight="1">
      <c r="A182" s="527"/>
      <c r="B182" s="11" t="s">
        <v>11</v>
      </c>
      <c r="C182" s="12">
        <v>25</v>
      </c>
      <c r="D182" s="13"/>
      <c r="E182" s="14">
        <v>16</v>
      </c>
      <c r="F182" s="13"/>
      <c r="G182" s="14">
        <v>41</v>
      </c>
      <c r="H182" s="13"/>
      <c r="I182" s="14">
        <v>4</v>
      </c>
      <c r="J182" s="13"/>
      <c r="K182" s="14">
        <v>21</v>
      </c>
      <c r="L182" s="13"/>
      <c r="M182" s="14">
        <v>25</v>
      </c>
      <c r="N182" s="13"/>
      <c r="O182" s="14">
        <v>4</v>
      </c>
      <c r="P182" s="13"/>
      <c r="Q182" s="14">
        <v>21</v>
      </c>
      <c r="R182" s="13"/>
      <c r="S182" s="14">
        <v>25</v>
      </c>
      <c r="T182" s="13"/>
      <c r="U182" s="14">
        <v>9</v>
      </c>
      <c r="V182" s="13"/>
      <c r="W182" s="14">
        <v>16</v>
      </c>
      <c r="X182" s="13"/>
      <c r="Y182" s="14">
        <v>25</v>
      </c>
      <c r="Z182" s="13"/>
      <c r="AA182" s="14">
        <v>8</v>
      </c>
      <c r="AB182" s="13"/>
      <c r="AC182" s="14">
        <v>17</v>
      </c>
      <c r="AD182" s="13"/>
      <c r="AE182" s="14">
        <v>25</v>
      </c>
      <c r="AF182" s="13"/>
      <c r="AG182" s="14">
        <v>0</v>
      </c>
      <c r="AH182" s="13"/>
      <c r="AI182" s="14">
        <v>25</v>
      </c>
      <c r="AJ182" s="13"/>
      <c r="AK182" s="14">
        <v>25</v>
      </c>
      <c r="AL182" s="13"/>
      <c r="AM182" s="14">
        <v>0</v>
      </c>
      <c r="AN182" s="13"/>
      <c r="AO182" s="14">
        <v>25</v>
      </c>
      <c r="AP182" s="13"/>
      <c r="AQ182" s="14">
        <v>25</v>
      </c>
      <c r="AR182" s="13"/>
      <c r="AS182" s="14">
        <v>0</v>
      </c>
      <c r="AT182" s="13"/>
      <c r="AU182" s="14">
        <v>25</v>
      </c>
      <c r="AV182" s="13"/>
      <c r="AW182" s="14">
        <v>25</v>
      </c>
      <c r="AX182" s="13"/>
      <c r="AY182" s="14">
        <v>0</v>
      </c>
      <c r="AZ182" s="13"/>
      <c r="BA182" s="14">
        <v>25</v>
      </c>
      <c r="BB182" s="13"/>
      <c r="BC182" s="14">
        <v>25</v>
      </c>
      <c r="BD182" s="13"/>
      <c r="BE182" s="14">
        <v>3</v>
      </c>
      <c r="BF182" s="13"/>
      <c r="BG182" s="14">
        <v>22</v>
      </c>
      <c r="BH182" s="13"/>
      <c r="BI182" s="14">
        <v>25</v>
      </c>
      <c r="BJ182" s="13"/>
      <c r="BK182" s="14">
        <v>3</v>
      </c>
      <c r="BL182" s="13"/>
      <c r="BM182" s="14">
        <v>22</v>
      </c>
      <c r="BN182" s="13"/>
      <c r="BO182" s="14">
        <v>25</v>
      </c>
      <c r="BP182" s="13"/>
      <c r="BQ182" s="14">
        <v>2</v>
      </c>
      <c r="BR182" s="13"/>
      <c r="BS182" s="14">
        <v>23</v>
      </c>
      <c r="BT182" s="13"/>
      <c r="BU182" s="14">
        <v>25</v>
      </c>
      <c r="BV182" s="13"/>
      <c r="BW182" s="14">
        <v>3</v>
      </c>
      <c r="BX182" s="13"/>
      <c r="BY182" s="14">
        <v>17</v>
      </c>
      <c r="BZ182" s="13"/>
      <c r="CA182" s="14">
        <v>20</v>
      </c>
      <c r="CB182" s="15"/>
    </row>
    <row r="183" spans="1:80" ht="15.75" customHeight="1">
      <c r="A183" s="527"/>
      <c r="B183" s="11" t="s">
        <v>12</v>
      </c>
      <c r="C183" s="12">
        <v>0</v>
      </c>
      <c r="D183" s="13"/>
      <c r="E183" s="14">
        <v>3</v>
      </c>
      <c r="F183" s="13"/>
      <c r="G183" s="14">
        <v>3</v>
      </c>
      <c r="H183" s="13"/>
      <c r="I183" s="14">
        <v>0</v>
      </c>
      <c r="J183" s="13"/>
      <c r="K183" s="14">
        <v>0</v>
      </c>
      <c r="L183" s="13"/>
      <c r="M183" s="14">
        <v>0</v>
      </c>
      <c r="N183" s="13"/>
      <c r="O183" s="14">
        <v>0</v>
      </c>
      <c r="P183" s="13"/>
      <c r="Q183" s="14">
        <v>0</v>
      </c>
      <c r="R183" s="13"/>
      <c r="S183" s="14">
        <v>0</v>
      </c>
      <c r="T183" s="13"/>
      <c r="U183" s="14">
        <v>0</v>
      </c>
      <c r="V183" s="13"/>
      <c r="W183" s="14">
        <v>0</v>
      </c>
      <c r="X183" s="13"/>
      <c r="Y183" s="14">
        <v>0</v>
      </c>
      <c r="Z183" s="13"/>
      <c r="AA183" s="14">
        <v>0</v>
      </c>
      <c r="AB183" s="13"/>
      <c r="AC183" s="14">
        <v>0</v>
      </c>
      <c r="AD183" s="13"/>
      <c r="AE183" s="14">
        <v>0</v>
      </c>
      <c r="AF183" s="13"/>
      <c r="AG183" s="14">
        <v>0</v>
      </c>
      <c r="AH183" s="13"/>
      <c r="AI183" s="14">
        <v>0</v>
      </c>
      <c r="AJ183" s="13"/>
      <c r="AK183" s="14">
        <v>0</v>
      </c>
      <c r="AL183" s="13"/>
      <c r="AM183" s="14">
        <v>0</v>
      </c>
      <c r="AN183" s="13"/>
      <c r="AO183" s="14">
        <v>0</v>
      </c>
      <c r="AP183" s="13"/>
      <c r="AQ183" s="14">
        <v>0</v>
      </c>
      <c r="AR183" s="13"/>
      <c r="AS183" s="14">
        <v>0</v>
      </c>
      <c r="AT183" s="13"/>
      <c r="AU183" s="14">
        <v>0</v>
      </c>
      <c r="AV183" s="13"/>
      <c r="AW183" s="14">
        <v>0</v>
      </c>
      <c r="AX183" s="13"/>
      <c r="AY183" s="14">
        <v>0</v>
      </c>
      <c r="AZ183" s="13"/>
      <c r="BA183" s="14">
        <v>0</v>
      </c>
      <c r="BB183" s="13"/>
      <c r="BC183" s="14">
        <v>0</v>
      </c>
      <c r="BD183" s="13"/>
      <c r="BE183" s="14">
        <v>0</v>
      </c>
      <c r="BF183" s="13"/>
      <c r="BG183" s="14">
        <v>0</v>
      </c>
      <c r="BH183" s="13"/>
      <c r="BI183" s="14">
        <v>0</v>
      </c>
      <c r="BJ183" s="13"/>
      <c r="BK183" s="14">
        <v>0</v>
      </c>
      <c r="BL183" s="13"/>
      <c r="BM183" s="14">
        <v>0</v>
      </c>
      <c r="BN183" s="13"/>
      <c r="BO183" s="14">
        <v>0</v>
      </c>
      <c r="BP183" s="13"/>
      <c r="BQ183" s="14">
        <v>0</v>
      </c>
      <c r="BR183" s="13"/>
      <c r="BS183" s="14">
        <v>0</v>
      </c>
      <c r="BT183" s="13"/>
      <c r="BU183" s="14">
        <v>0</v>
      </c>
      <c r="BV183" s="13"/>
      <c r="BW183" s="14">
        <v>0</v>
      </c>
      <c r="BX183" s="13"/>
      <c r="BY183" s="14">
        <v>0</v>
      </c>
      <c r="BZ183" s="13"/>
      <c r="CA183" s="14">
        <v>0</v>
      </c>
      <c r="CB183" s="15"/>
    </row>
    <row r="184" spans="1:80" ht="15.75" customHeight="1" thickBot="1">
      <c r="A184" s="528"/>
      <c r="B184" s="16" t="s">
        <v>5</v>
      </c>
      <c r="C184" s="17">
        <v>85</v>
      </c>
      <c r="D184" s="18"/>
      <c r="E184" s="19">
        <v>136</v>
      </c>
      <c r="F184" s="18"/>
      <c r="G184" s="19">
        <v>221</v>
      </c>
      <c r="H184" s="18"/>
      <c r="I184" s="19">
        <v>11</v>
      </c>
      <c r="J184" s="18"/>
      <c r="K184" s="19">
        <v>74</v>
      </c>
      <c r="L184" s="18"/>
      <c r="M184" s="19">
        <v>85</v>
      </c>
      <c r="N184" s="18"/>
      <c r="O184" s="19">
        <v>13</v>
      </c>
      <c r="P184" s="18"/>
      <c r="Q184" s="19">
        <v>72</v>
      </c>
      <c r="R184" s="18"/>
      <c r="S184" s="19">
        <v>85</v>
      </c>
      <c r="T184" s="18"/>
      <c r="U184" s="19">
        <v>18</v>
      </c>
      <c r="V184" s="18"/>
      <c r="W184" s="19">
        <v>67</v>
      </c>
      <c r="X184" s="18"/>
      <c r="Y184" s="19">
        <v>85</v>
      </c>
      <c r="Z184" s="18"/>
      <c r="AA184" s="19">
        <v>30</v>
      </c>
      <c r="AB184" s="18"/>
      <c r="AC184" s="19">
        <v>55</v>
      </c>
      <c r="AD184" s="18"/>
      <c r="AE184" s="19">
        <v>85</v>
      </c>
      <c r="AF184" s="18"/>
      <c r="AG184" s="19">
        <v>0</v>
      </c>
      <c r="AH184" s="18"/>
      <c r="AI184" s="19">
        <v>85</v>
      </c>
      <c r="AJ184" s="18"/>
      <c r="AK184" s="19">
        <v>85</v>
      </c>
      <c r="AL184" s="18"/>
      <c r="AM184" s="19">
        <v>1</v>
      </c>
      <c r="AN184" s="18"/>
      <c r="AO184" s="19">
        <v>84</v>
      </c>
      <c r="AP184" s="18"/>
      <c r="AQ184" s="19">
        <v>85</v>
      </c>
      <c r="AR184" s="18"/>
      <c r="AS184" s="19">
        <v>0</v>
      </c>
      <c r="AT184" s="18"/>
      <c r="AU184" s="19">
        <v>85</v>
      </c>
      <c r="AV184" s="18"/>
      <c r="AW184" s="19">
        <v>85</v>
      </c>
      <c r="AX184" s="18"/>
      <c r="AY184" s="19">
        <v>0</v>
      </c>
      <c r="AZ184" s="18"/>
      <c r="BA184" s="19">
        <v>85</v>
      </c>
      <c r="BB184" s="18"/>
      <c r="BC184" s="19">
        <v>85</v>
      </c>
      <c r="BD184" s="18"/>
      <c r="BE184" s="19">
        <v>5</v>
      </c>
      <c r="BF184" s="18"/>
      <c r="BG184" s="19">
        <v>80</v>
      </c>
      <c r="BH184" s="18"/>
      <c r="BI184" s="19">
        <v>85</v>
      </c>
      <c r="BJ184" s="18"/>
      <c r="BK184" s="19">
        <v>6</v>
      </c>
      <c r="BL184" s="18"/>
      <c r="BM184" s="19">
        <v>79</v>
      </c>
      <c r="BN184" s="18"/>
      <c r="BO184" s="19">
        <v>85</v>
      </c>
      <c r="BP184" s="18"/>
      <c r="BQ184" s="19">
        <v>3</v>
      </c>
      <c r="BR184" s="18"/>
      <c r="BS184" s="19">
        <v>82</v>
      </c>
      <c r="BT184" s="18"/>
      <c r="BU184" s="19">
        <v>85</v>
      </c>
      <c r="BV184" s="18"/>
      <c r="BW184" s="19">
        <v>8</v>
      </c>
      <c r="BX184" s="18"/>
      <c r="BY184" s="19">
        <v>48</v>
      </c>
      <c r="BZ184" s="18"/>
      <c r="CA184" s="19">
        <v>56</v>
      </c>
      <c r="CB184" s="20"/>
    </row>
    <row r="185" ht="13.5">
      <c r="A185" s="1"/>
    </row>
    <row r="186" spans="1:6" ht="13.5" thickBot="1">
      <c r="A186" s="538" t="s">
        <v>0</v>
      </c>
      <c r="B186" s="539"/>
      <c r="C186" s="539"/>
      <c r="D186" s="539"/>
      <c r="E186" s="539"/>
      <c r="F186" s="539"/>
    </row>
    <row r="187" spans="1:6" ht="13.5" thickBot="1">
      <c r="A187" s="530" t="s">
        <v>1</v>
      </c>
      <c r="B187" s="531"/>
      <c r="C187" s="540" t="s">
        <v>91</v>
      </c>
      <c r="D187" s="541"/>
      <c r="E187" s="541"/>
      <c r="F187" s="542"/>
    </row>
    <row r="188" spans="1:6" ht="13.5" thickBot="1">
      <c r="A188" s="528"/>
      <c r="B188" s="533"/>
      <c r="C188" s="3" t="s">
        <v>39</v>
      </c>
      <c r="D188" s="4" t="s">
        <v>40</v>
      </c>
      <c r="E188" s="4" t="s">
        <v>41</v>
      </c>
      <c r="F188" s="5" t="s">
        <v>16</v>
      </c>
    </row>
    <row r="189" spans="1:6" ht="13.5" thickBot="1">
      <c r="A189" s="526" t="s">
        <v>8</v>
      </c>
      <c r="B189" s="6" t="s">
        <v>9</v>
      </c>
      <c r="C189" s="44">
        <v>1</v>
      </c>
      <c r="D189" s="35">
        <v>16185.991428571433</v>
      </c>
      <c r="E189" s="35">
        <v>620000</v>
      </c>
      <c r="F189" s="45">
        <v>1472925.2200000004</v>
      </c>
    </row>
    <row r="190" spans="1:6" ht="12.75">
      <c r="A190" s="527"/>
      <c r="B190" s="11" t="s">
        <v>10</v>
      </c>
      <c r="C190" s="46">
        <v>1</v>
      </c>
      <c r="D190" s="37">
        <v>33310.673493975904</v>
      </c>
      <c r="E190" s="37">
        <v>1139556</v>
      </c>
      <c r="F190" s="47">
        <v>2764785.9</v>
      </c>
    </row>
    <row r="191" spans="1:6" ht="12.75">
      <c r="A191" s="527"/>
      <c r="B191" s="11" t="s">
        <v>11</v>
      </c>
      <c r="C191" s="46">
        <v>5.31</v>
      </c>
      <c r="D191" s="37">
        <v>2943.3002702702706</v>
      </c>
      <c r="E191" s="37">
        <v>23360</v>
      </c>
      <c r="F191" s="47">
        <v>108902.11000000002</v>
      </c>
    </row>
    <row r="192" spans="1:6" ht="12.75">
      <c r="A192" s="527"/>
      <c r="B192" s="11" t="s">
        <v>12</v>
      </c>
      <c r="C192" s="46">
        <v>1223</v>
      </c>
      <c r="D192" s="37">
        <v>2700</v>
      </c>
      <c r="E192" s="37">
        <v>4177</v>
      </c>
      <c r="F192" s="47">
        <v>5400</v>
      </c>
    </row>
    <row r="193" spans="1:6" ht="13.5" thickBot="1">
      <c r="A193" s="528"/>
      <c r="B193" s="16" t="s">
        <v>5</v>
      </c>
      <c r="C193" s="48">
        <v>1</v>
      </c>
      <c r="D193" s="39">
        <v>20431.98699530516</v>
      </c>
      <c r="E193" s="39">
        <v>1139556</v>
      </c>
      <c r="F193" s="49">
        <v>4352013.2299999995</v>
      </c>
    </row>
    <row r="194" ht="13.5" thickBot="1"/>
    <row r="195" spans="1:48" ht="13.5" thickBot="1">
      <c r="A195" s="530" t="s">
        <v>1</v>
      </c>
      <c r="B195" s="531"/>
      <c r="C195" s="534" t="s">
        <v>92</v>
      </c>
      <c r="D195" s="535"/>
      <c r="E195" s="535"/>
      <c r="F195" s="535"/>
      <c r="G195" s="535"/>
      <c r="H195" s="536"/>
      <c r="I195" s="537" t="s">
        <v>93</v>
      </c>
      <c r="J195" s="535"/>
      <c r="K195" s="535"/>
      <c r="L195" s="535"/>
      <c r="M195" s="535"/>
      <c r="N195" s="536"/>
      <c r="O195" s="537" t="s">
        <v>94</v>
      </c>
      <c r="P195" s="535"/>
      <c r="Q195" s="535"/>
      <c r="R195" s="536"/>
      <c r="S195" s="537" t="s">
        <v>95</v>
      </c>
      <c r="T195" s="535"/>
      <c r="U195" s="535"/>
      <c r="V195" s="535"/>
      <c r="W195" s="535"/>
      <c r="X195" s="536"/>
      <c r="Y195" s="537" t="s">
        <v>96</v>
      </c>
      <c r="Z195" s="535"/>
      <c r="AA195" s="535"/>
      <c r="AB195" s="536"/>
      <c r="AC195" s="537" t="s">
        <v>97</v>
      </c>
      <c r="AD195" s="535"/>
      <c r="AE195" s="535"/>
      <c r="AF195" s="535"/>
      <c r="AG195" s="535"/>
      <c r="AH195" s="536"/>
      <c r="AI195" s="537" t="s">
        <v>98</v>
      </c>
      <c r="AJ195" s="535"/>
      <c r="AK195" s="535"/>
      <c r="AL195" s="536"/>
      <c r="AM195" s="537" t="s">
        <v>99</v>
      </c>
      <c r="AN195" s="535"/>
      <c r="AO195" s="535"/>
      <c r="AP195" s="535"/>
      <c r="AQ195" s="535"/>
      <c r="AR195" s="536"/>
      <c r="AS195" s="543" t="s">
        <v>100</v>
      </c>
      <c r="AT195" s="535"/>
      <c r="AU195" s="535"/>
      <c r="AV195" s="544"/>
    </row>
    <row r="196" spans="1:48" ht="13.5" thickBot="1">
      <c r="A196" s="527"/>
      <c r="B196" s="532"/>
      <c r="C196" s="529" t="s">
        <v>3</v>
      </c>
      <c r="D196" s="525"/>
      <c r="E196" s="524" t="s">
        <v>4</v>
      </c>
      <c r="F196" s="525"/>
      <c r="G196" s="524" t="s">
        <v>5</v>
      </c>
      <c r="H196" s="525"/>
      <c r="I196" s="524" t="s">
        <v>3</v>
      </c>
      <c r="J196" s="525"/>
      <c r="K196" s="524" t="s">
        <v>4</v>
      </c>
      <c r="L196" s="525"/>
      <c r="M196" s="524" t="s">
        <v>5</v>
      </c>
      <c r="N196" s="525"/>
      <c r="O196" s="522" t="s">
        <v>39</v>
      </c>
      <c r="P196" s="522" t="s">
        <v>40</v>
      </c>
      <c r="Q196" s="522" t="s">
        <v>41</v>
      </c>
      <c r="R196" s="522" t="s">
        <v>16</v>
      </c>
      <c r="S196" s="524" t="s">
        <v>3</v>
      </c>
      <c r="T196" s="525"/>
      <c r="U196" s="524" t="s">
        <v>4</v>
      </c>
      <c r="V196" s="525"/>
      <c r="W196" s="524" t="s">
        <v>5</v>
      </c>
      <c r="X196" s="525"/>
      <c r="Y196" s="522" t="s">
        <v>39</v>
      </c>
      <c r="Z196" s="522" t="s">
        <v>40</v>
      </c>
      <c r="AA196" s="522" t="s">
        <v>41</v>
      </c>
      <c r="AB196" s="522" t="s">
        <v>16</v>
      </c>
      <c r="AC196" s="524" t="s">
        <v>3</v>
      </c>
      <c r="AD196" s="525"/>
      <c r="AE196" s="524" t="s">
        <v>4</v>
      </c>
      <c r="AF196" s="525"/>
      <c r="AG196" s="524" t="s">
        <v>5</v>
      </c>
      <c r="AH196" s="525"/>
      <c r="AI196" s="522" t="s">
        <v>39</v>
      </c>
      <c r="AJ196" s="522" t="s">
        <v>40</v>
      </c>
      <c r="AK196" s="522" t="s">
        <v>41</v>
      </c>
      <c r="AL196" s="522" t="s">
        <v>16</v>
      </c>
      <c r="AM196" s="524" t="s">
        <v>3</v>
      </c>
      <c r="AN196" s="525"/>
      <c r="AO196" s="524" t="s">
        <v>4</v>
      </c>
      <c r="AP196" s="525"/>
      <c r="AQ196" s="524" t="s">
        <v>5</v>
      </c>
      <c r="AR196" s="525"/>
      <c r="AS196" s="522" t="s">
        <v>39</v>
      </c>
      <c r="AT196" s="522" t="s">
        <v>40</v>
      </c>
      <c r="AU196" s="522" t="s">
        <v>41</v>
      </c>
      <c r="AV196" s="545" t="s">
        <v>16</v>
      </c>
    </row>
    <row r="197" spans="1:48" ht="13.5" thickBot="1">
      <c r="A197" s="528"/>
      <c r="B197" s="533"/>
      <c r="C197" s="3" t="s">
        <v>6</v>
      </c>
      <c r="D197" s="4"/>
      <c r="E197" s="4" t="s">
        <v>6</v>
      </c>
      <c r="F197" s="4"/>
      <c r="G197" s="4" t="s">
        <v>6</v>
      </c>
      <c r="H197" s="4"/>
      <c r="I197" s="4" t="s">
        <v>6</v>
      </c>
      <c r="J197" s="4"/>
      <c r="K197" s="4" t="s">
        <v>6</v>
      </c>
      <c r="L197" s="4"/>
      <c r="M197" s="4" t="s">
        <v>6</v>
      </c>
      <c r="N197" s="4"/>
      <c r="O197" s="523"/>
      <c r="P197" s="523"/>
      <c r="Q197" s="523"/>
      <c r="R197" s="523"/>
      <c r="S197" s="4" t="s">
        <v>6</v>
      </c>
      <c r="T197" s="4" t="s">
        <v>7</v>
      </c>
      <c r="U197" s="4" t="s">
        <v>6</v>
      </c>
      <c r="V197" s="4" t="s">
        <v>7</v>
      </c>
      <c r="W197" s="4" t="s">
        <v>6</v>
      </c>
      <c r="X197" s="4" t="s">
        <v>7</v>
      </c>
      <c r="Y197" s="523"/>
      <c r="Z197" s="523"/>
      <c r="AA197" s="523"/>
      <c r="AB197" s="523"/>
      <c r="AC197" s="4" t="s">
        <v>6</v>
      </c>
      <c r="AD197" s="4" t="s">
        <v>7</v>
      </c>
      <c r="AE197" s="4" t="s">
        <v>6</v>
      </c>
      <c r="AF197" s="4" t="s">
        <v>7</v>
      </c>
      <c r="AG197" s="4" t="s">
        <v>6</v>
      </c>
      <c r="AH197" s="4" t="s">
        <v>7</v>
      </c>
      <c r="AI197" s="523"/>
      <c r="AJ197" s="523"/>
      <c r="AK197" s="523"/>
      <c r="AL197" s="523"/>
      <c r="AM197" s="4" t="s">
        <v>6</v>
      </c>
      <c r="AN197" s="4" t="s">
        <v>7</v>
      </c>
      <c r="AO197" s="4" t="s">
        <v>6</v>
      </c>
      <c r="AP197" s="4" t="s">
        <v>7</v>
      </c>
      <c r="AQ197" s="4" t="s">
        <v>6</v>
      </c>
      <c r="AR197" s="4" t="s">
        <v>7</v>
      </c>
      <c r="AS197" s="523"/>
      <c r="AT197" s="523"/>
      <c r="AU197" s="523"/>
      <c r="AV197" s="546"/>
    </row>
    <row r="198" spans="1:48" ht="13.5" thickBot="1">
      <c r="A198" s="526" t="s">
        <v>8</v>
      </c>
      <c r="B198" s="6" t="s">
        <v>9</v>
      </c>
      <c r="C198" s="7">
        <v>37</v>
      </c>
      <c r="D198" s="8"/>
      <c r="E198" s="9">
        <v>55</v>
      </c>
      <c r="F198" s="8"/>
      <c r="G198" s="9">
        <v>92</v>
      </c>
      <c r="H198" s="8"/>
      <c r="I198" s="9">
        <v>33</v>
      </c>
      <c r="J198" s="8"/>
      <c r="K198" s="9">
        <v>4</v>
      </c>
      <c r="L198" s="8"/>
      <c r="M198" s="9">
        <v>37</v>
      </c>
      <c r="N198" s="8"/>
      <c r="O198" s="35">
        <v>12</v>
      </c>
      <c r="P198" s="35">
        <v>2952.8038749999996</v>
      </c>
      <c r="Q198" s="35">
        <v>25270</v>
      </c>
      <c r="R198" s="35">
        <v>94489.72399999999</v>
      </c>
      <c r="S198" s="9">
        <v>30</v>
      </c>
      <c r="T198" s="8">
        <v>0.8108108108108109</v>
      </c>
      <c r="U198" s="9">
        <v>7</v>
      </c>
      <c r="V198" s="8">
        <v>0.1891891891891892</v>
      </c>
      <c r="W198" s="9">
        <v>37</v>
      </c>
      <c r="X198" s="8">
        <v>1</v>
      </c>
      <c r="Y198" s="35">
        <v>6.3</v>
      </c>
      <c r="Z198" s="35">
        <v>4668.864827586207</v>
      </c>
      <c r="AA198" s="35">
        <v>69136</v>
      </c>
      <c r="AB198" s="35">
        <v>135397.08000000002</v>
      </c>
      <c r="AC198" s="9">
        <v>16</v>
      </c>
      <c r="AD198" s="8">
        <v>0.4324324324324324</v>
      </c>
      <c r="AE198" s="9">
        <v>21</v>
      </c>
      <c r="AF198" s="8">
        <v>0.5675675675675675</v>
      </c>
      <c r="AG198" s="9">
        <v>37</v>
      </c>
      <c r="AH198" s="8">
        <v>1</v>
      </c>
      <c r="AI198" s="35">
        <v>0.16</v>
      </c>
      <c r="AJ198" s="35">
        <v>92.02624999999998</v>
      </c>
      <c r="AK198" s="35">
        <v>672</v>
      </c>
      <c r="AL198" s="35">
        <v>1472.4199999999996</v>
      </c>
      <c r="AM198" s="9">
        <v>5</v>
      </c>
      <c r="AN198" s="8">
        <v>0.13513513513513514</v>
      </c>
      <c r="AO198" s="9">
        <v>32</v>
      </c>
      <c r="AP198" s="8">
        <v>0.8648648648648648</v>
      </c>
      <c r="AQ198" s="9">
        <v>37</v>
      </c>
      <c r="AR198" s="8">
        <v>1</v>
      </c>
      <c r="AS198" s="9">
        <v>4</v>
      </c>
      <c r="AT198" s="9">
        <v>5017.6</v>
      </c>
      <c r="AU198" s="9">
        <v>24994</v>
      </c>
      <c r="AV198" s="29">
        <v>25088</v>
      </c>
    </row>
    <row r="199" spans="1:48" ht="12.75">
      <c r="A199" s="527"/>
      <c r="B199" s="11" t="s">
        <v>10</v>
      </c>
      <c r="C199" s="12">
        <v>11</v>
      </c>
      <c r="D199" s="13"/>
      <c r="E199" s="14">
        <v>74</v>
      </c>
      <c r="F199" s="13"/>
      <c r="G199" s="14">
        <v>85</v>
      </c>
      <c r="H199" s="13"/>
      <c r="I199" s="14">
        <v>8</v>
      </c>
      <c r="J199" s="13"/>
      <c r="K199" s="14">
        <v>3</v>
      </c>
      <c r="L199" s="13"/>
      <c r="M199" s="14">
        <v>11</v>
      </c>
      <c r="N199" s="13"/>
      <c r="O199" s="37">
        <v>1120</v>
      </c>
      <c r="P199" s="37">
        <v>17041.125</v>
      </c>
      <c r="Q199" s="37">
        <v>62017</v>
      </c>
      <c r="R199" s="37">
        <v>136329</v>
      </c>
      <c r="S199" s="14">
        <v>7</v>
      </c>
      <c r="T199" s="13">
        <v>0.6363636363636364</v>
      </c>
      <c r="U199" s="14">
        <v>4</v>
      </c>
      <c r="V199" s="13">
        <v>0.36363636363636365</v>
      </c>
      <c r="W199" s="14">
        <v>11</v>
      </c>
      <c r="X199" s="13">
        <v>1</v>
      </c>
      <c r="Y199" s="37">
        <v>480</v>
      </c>
      <c r="Z199" s="37">
        <v>6465.285714285714</v>
      </c>
      <c r="AA199" s="37">
        <v>17520</v>
      </c>
      <c r="AB199" s="37">
        <v>45257</v>
      </c>
      <c r="AC199" s="14">
        <v>5</v>
      </c>
      <c r="AD199" s="13">
        <v>0.45454545454545453</v>
      </c>
      <c r="AE199" s="14">
        <v>6</v>
      </c>
      <c r="AF199" s="13">
        <v>0.5454545454545454</v>
      </c>
      <c r="AG199" s="14">
        <v>11</v>
      </c>
      <c r="AH199" s="13">
        <v>1</v>
      </c>
      <c r="AI199" s="37">
        <v>1</v>
      </c>
      <c r="AJ199" s="37">
        <v>598.4</v>
      </c>
      <c r="AK199" s="37">
        <v>2555</v>
      </c>
      <c r="AL199" s="37">
        <v>2992</v>
      </c>
      <c r="AM199" s="14">
        <v>3</v>
      </c>
      <c r="AN199" s="13">
        <v>0.2727272727272727</v>
      </c>
      <c r="AO199" s="14">
        <v>8</v>
      </c>
      <c r="AP199" s="13">
        <v>0.7272727272727273</v>
      </c>
      <c r="AQ199" s="14">
        <v>11</v>
      </c>
      <c r="AR199" s="13">
        <v>1</v>
      </c>
      <c r="AS199" s="14">
        <v>700</v>
      </c>
      <c r="AT199" s="14">
        <v>791.6666666666666</v>
      </c>
      <c r="AU199" s="14">
        <v>975</v>
      </c>
      <c r="AV199" s="30">
        <v>2375</v>
      </c>
    </row>
    <row r="200" spans="1:48" ht="12.75">
      <c r="A200" s="527"/>
      <c r="B200" s="11" t="s">
        <v>11</v>
      </c>
      <c r="C200" s="12">
        <v>25</v>
      </c>
      <c r="D200" s="13"/>
      <c r="E200" s="14">
        <v>16</v>
      </c>
      <c r="F200" s="13"/>
      <c r="G200" s="14">
        <v>41</v>
      </c>
      <c r="H200" s="13"/>
      <c r="I200" s="14">
        <v>23</v>
      </c>
      <c r="J200" s="13"/>
      <c r="K200" s="14">
        <v>2</v>
      </c>
      <c r="L200" s="13"/>
      <c r="M200" s="14">
        <v>25</v>
      </c>
      <c r="N200" s="13"/>
      <c r="O200" s="37">
        <v>1</v>
      </c>
      <c r="P200" s="37">
        <v>1416.769090909091</v>
      </c>
      <c r="Q200" s="37">
        <v>13655.58</v>
      </c>
      <c r="R200" s="37">
        <v>31168.92</v>
      </c>
      <c r="S200" s="14">
        <v>23</v>
      </c>
      <c r="T200" s="13">
        <v>0.92</v>
      </c>
      <c r="U200" s="14">
        <v>2</v>
      </c>
      <c r="V200" s="13">
        <v>0.08</v>
      </c>
      <c r="W200" s="14">
        <v>25</v>
      </c>
      <c r="X200" s="13">
        <v>1</v>
      </c>
      <c r="Y200" s="37">
        <v>1</v>
      </c>
      <c r="Z200" s="37">
        <v>953.2345454545454</v>
      </c>
      <c r="AA200" s="37">
        <v>4653</v>
      </c>
      <c r="AB200" s="37">
        <v>20971.159999999996</v>
      </c>
      <c r="AC200" s="14">
        <v>8</v>
      </c>
      <c r="AD200" s="13">
        <v>0.32</v>
      </c>
      <c r="AE200" s="14">
        <v>17</v>
      </c>
      <c r="AF200" s="13">
        <v>0.68</v>
      </c>
      <c r="AG200" s="14">
        <v>25</v>
      </c>
      <c r="AH200" s="13">
        <v>1</v>
      </c>
      <c r="AI200" s="37">
        <v>0.01</v>
      </c>
      <c r="AJ200" s="37">
        <v>10.265</v>
      </c>
      <c r="AK200" s="37">
        <v>40</v>
      </c>
      <c r="AL200" s="37">
        <v>82.12</v>
      </c>
      <c r="AM200" s="14">
        <v>4</v>
      </c>
      <c r="AN200" s="13">
        <v>0.16</v>
      </c>
      <c r="AO200" s="14">
        <v>21</v>
      </c>
      <c r="AP200" s="13">
        <v>0.84</v>
      </c>
      <c r="AQ200" s="14">
        <v>25</v>
      </c>
      <c r="AR200" s="13">
        <v>1</v>
      </c>
      <c r="AS200" s="14">
        <v>1</v>
      </c>
      <c r="AT200" s="14">
        <v>21.5</v>
      </c>
      <c r="AU200" s="14">
        <v>83</v>
      </c>
      <c r="AV200" s="30">
        <v>86</v>
      </c>
    </row>
    <row r="201" spans="1:48" ht="12.75">
      <c r="A201" s="527"/>
      <c r="B201" s="11" t="s">
        <v>12</v>
      </c>
      <c r="C201" s="12">
        <v>3</v>
      </c>
      <c r="D201" s="13"/>
      <c r="E201" s="14">
        <v>0</v>
      </c>
      <c r="F201" s="13"/>
      <c r="G201" s="14">
        <v>3</v>
      </c>
      <c r="H201" s="13"/>
      <c r="I201" s="14">
        <v>3</v>
      </c>
      <c r="J201" s="13"/>
      <c r="K201" s="14">
        <v>0</v>
      </c>
      <c r="L201" s="13"/>
      <c r="M201" s="14">
        <v>3</v>
      </c>
      <c r="N201" s="13"/>
      <c r="O201" s="37">
        <v>370</v>
      </c>
      <c r="P201" s="37">
        <v>536.6666666666666</v>
      </c>
      <c r="Q201" s="37">
        <v>828</v>
      </c>
      <c r="R201" s="37">
        <v>1610</v>
      </c>
      <c r="S201" s="14">
        <v>3</v>
      </c>
      <c r="T201" s="13">
        <v>1</v>
      </c>
      <c r="U201" s="14">
        <v>0</v>
      </c>
      <c r="V201" s="13">
        <v>0</v>
      </c>
      <c r="W201" s="14">
        <v>3</v>
      </c>
      <c r="X201" s="13">
        <v>1</v>
      </c>
      <c r="Y201" s="37">
        <v>335</v>
      </c>
      <c r="Z201" s="37">
        <v>494</v>
      </c>
      <c r="AA201" s="37">
        <v>694</v>
      </c>
      <c r="AB201" s="37">
        <v>1482</v>
      </c>
      <c r="AC201" s="14">
        <v>2</v>
      </c>
      <c r="AD201" s="13">
        <v>0.6666666666666667</v>
      </c>
      <c r="AE201" s="14">
        <v>1</v>
      </c>
      <c r="AF201" s="13">
        <v>0.33333333333333337</v>
      </c>
      <c r="AG201" s="14">
        <v>3</v>
      </c>
      <c r="AH201" s="13">
        <v>1</v>
      </c>
      <c r="AI201" s="37">
        <v>2</v>
      </c>
      <c r="AJ201" s="37">
        <v>7.5</v>
      </c>
      <c r="AK201" s="37">
        <v>13</v>
      </c>
      <c r="AL201" s="37">
        <v>15</v>
      </c>
      <c r="AM201" s="14">
        <v>0</v>
      </c>
      <c r="AN201" s="13">
        <v>0</v>
      </c>
      <c r="AO201" s="14">
        <v>3</v>
      </c>
      <c r="AP201" s="13">
        <v>1</v>
      </c>
      <c r="AQ201" s="14">
        <v>3</v>
      </c>
      <c r="AR201" s="13">
        <v>1</v>
      </c>
      <c r="AS201" s="23" t="s">
        <v>18</v>
      </c>
      <c r="AT201" s="23" t="s">
        <v>18</v>
      </c>
      <c r="AU201" s="23" t="s">
        <v>18</v>
      </c>
      <c r="AV201" s="27" t="s">
        <v>18</v>
      </c>
    </row>
    <row r="202" spans="1:48" ht="13.5" thickBot="1">
      <c r="A202" s="528"/>
      <c r="B202" s="16" t="s">
        <v>5</v>
      </c>
      <c r="C202" s="17">
        <v>76</v>
      </c>
      <c r="D202" s="18"/>
      <c r="E202" s="19">
        <v>145</v>
      </c>
      <c r="F202" s="18"/>
      <c r="G202" s="19">
        <v>221</v>
      </c>
      <c r="H202" s="18"/>
      <c r="I202" s="19">
        <v>67</v>
      </c>
      <c r="J202" s="18"/>
      <c r="K202" s="19">
        <v>9</v>
      </c>
      <c r="L202" s="18"/>
      <c r="M202" s="19">
        <v>76</v>
      </c>
      <c r="N202" s="18"/>
      <c r="O202" s="39">
        <v>1</v>
      </c>
      <c r="P202" s="39">
        <v>4055.3483692307695</v>
      </c>
      <c r="Q202" s="39">
        <v>62017</v>
      </c>
      <c r="R202" s="39">
        <v>263597.64400000003</v>
      </c>
      <c r="S202" s="19">
        <v>63</v>
      </c>
      <c r="T202" s="18">
        <v>0.8289473684210527</v>
      </c>
      <c r="U202" s="19">
        <v>13</v>
      </c>
      <c r="V202" s="18">
        <v>0.17105263157894737</v>
      </c>
      <c r="W202" s="19">
        <v>76</v>
      </c>
      <c r="X202" s="18">
        <v>1</v>
      </c>
      <c r="Y202" s="39">
        <v>1</v>
      </c>
      <c r="Z202" s="39">
        <v>3329.6268852458998</v>
      </c>
      <c r="AA202" s="39">
        <v>69136</v>
      </c>
      <c r="AB202" s="39">
        <v>203107.23999999987</v>
      </c>
      <c r="AC202" s="19">
        <v>31</v>
      </c>
      <c r="AD202" s="18">
        <v>0.40789473684210525</v>
      </c>
      <c r="AE202" s="19">
        <v>45</v>
      </c>
      <c r="AF202" s="18">
        <v>0.5921052631578947</v>
      </c>
      <c r="AG202" s="19">
        <v>76</v>
      </c>
      <c r="AH202" s="18">
        <v>1</v>
      </c>
      <c r="AI202" s="39">
        <v>0.01</v>
      </c>
      <c r="AJ202" s="39">
        <v>147.1464516129032</v>
      </c>
      <c r="AK202" s="39">
        <v>2555</v>
      </c>
      <c r="AL202" s="39">
        <v>4561.539999999999</v>
      </c>
      <c r="AM202" s="19">
        <v>12</v>
      </c>
      <c r="AN202" s="18">
        <v>0.15789473684210525</v>
      </c>
      <c r="AO202" s="19">
        <v>64</v>
      </c>
      <c r="AP202" s="18">
        <v>0.8421052631578948</v>
      </c>
      <c r="AQ202" s="19">
        <v>76</v>
      </c>
      <c r="AR202" s="18">
        <v>1</v>
      </c>
      <c r="AS202" s="19">
        <v>1</v>
      </c>
      <c r="AT202" s="19">
        <v>2295.75</v>
      </c>
      <c r="AU202" s="19">
        <v>24994</v>
      </c>
      <c r="AV202" s="31">
        <v>27549</v>
      </c>
    </row>
  </sheetData>
  <sheetProtection/>
  <mergeCells count="365">
    <mergeCell ref="A1:H1"/>
    <mergeCell ref="A2:B4"/>
    <mergeCell ref="C2:H2"/>
    <mergeCell ref="C3:D3"/>
    <mergeCell ref="E3:F3"/>
    <mergeCell ref="G3:H3"/>
    <mergeCell ref="A5:A10"/>
    <mergeCell ref="A13:B14"/>
    <mergeCell ref="C13:D13"/>
    <mergeCell ref="E13:F13"/>
    <mergeCell ref="A15:A19"/>
    <mergeCell ref="A22:B24"/>
    <mergeCell ref="C22:H22"/>
    <mergeCell ref="C23:D23"/>
    <mergeCell ref="E23:F23"/>
    <mergeCell ref="G23:H23"/>
    <mergeCell ref="K33:L33"/>
    <mergeCell ref="M33:N33"/>
    <mergeCell ref="O33:P33"/>
    <mergeCell ref="Q33:R33"/>
    <mergeCell ref="S33:T33"/>
    <mergeCell ref="A35:A39"/>
    <mergeCell ref="A25:A29"/>
    <mergeCell ref="A31:T31"/>
    <mergeCell ref="A32:B34"/>
    <mergeCell ref="C32:H32"/>
    <mergeCell ref="I32:N32"/>
    <mergeCell ref="O32:T32"/>
    <mergeCell ref="C33:D33"/>
    <mergeCell ref="E33:F33"/>
    <mergeCell ref="G33:H33"/>
    <mergeCell ref="I33:J33"/>
    <mergeCell ref="M42:N42"/>
    <mergeCell ref="O42:P42"/>
    <mergeCell ref="Q42:R42"/>
    <mergeCell ref="S42:T42"/>
    <mergeCell ref="A44:A48"/>
    <mergeCell ref="A50:H50"/>
    <mergeCell ref="A40:T40"/>
    <mergeCell ref="A41:B43"/>
    <mergeCell ref="C41:H41"/>
    <mergeCell ref="I41:N41"/>
    <mergeCell ref="O41:T41"/>
    <mergeCell ref="C42:D42"/>
    <mergeCell ref="E42:F42"/>
    <mergeCell ref="G42:H42"/>
    <mergeCell ref="I42:J42"/>
    <mergeCell ref="K42:L42"/>
    <mergeCell ref="A61:H61"/>
    <mergeCell ref="A62:B64"/>
    <mergeCell ref="C62:H62"/>
    <mergeCell ref="C63:D63"/>
    <mergeCell ref="E63:F63"/>
    <mergeCell ref="G63:H63"/>
    <mergeCell ref="A51:B53"/>
    <mergeCell ref="C51:H51"/>
    <mergeCell ref="C52:D52"/>
    <mergeCell ref="E52:F52"/>
    <mergeCell ref="G52:H52"/>
    <mergeCell ref="A54:A58"/>
    <mergeCell ref="I74:J74"/>
    <mergeCell ref="K74:L74"/>
    <mergeCell ref="M74:N74"/>
    <mergeCell ref="O74:P74"/>
    <mergeCell ref="Q74:R74"/>
    <mergeCell ref="A76:A80"/>
    <mergeCell ref="A65:A69"/>
    <mergeCell ref="A72:R72"/>
    <mergeCell ref="A73:B75"/>
    <mergeCell ref="C73:F73"/>
    <mergeCell ref="G73:J73"/>
    <mergeCell ref="K73:N73"/>
    <mergeCell ref="O73:R73"/>
    <mergeCell ref="C74:D74"/>
    <mergeCell ref="E74:F74"/>
    <mergeCell ref="G74:H74"/>
    <mergeCell ref="A94:D94"/>
    <mergeCell ref="A95:B96"/>
    <mergeCell ref="A97:A101"/>
    <mergeCell ref="A87:A91"/>
    <mergeCell ref="A83:J83"/>
    <mergeCell ref="A84:B86"/>
    <mergeCell ref="C84:F84"/>
    <mergeCell ref="G84:J84"/>
    <mergeCell ref="C85:D85"/>
    <mergeCell ref="E85:F85"/>
    <mergeCell ref="G85:H85"/>
    <mergeCell ref="I85:J85"/>
    <mergeCell ref="K105:K106"/>
    <mergeCell ref="A103:Z103"/>
    <mergeCell ref="A104:B106"/>
    <mergeCell ref="C104:F104"/>
    <mergeCell ref="G104:J104"/>
    <mergeCell ref="K104:N104"/>
    <mergeCell ref="O104:R104"/>
    <mergeCell ref="S104:V104"/>
    <mergeCell ref="W104:Z104"/>
    <mergeCell ref="C105:D105"/>
    <mergeCell ref="Q105:R105"/>
    <mergeCell ref="W105:W106"/>
    <mergeCell ref="X105:X106"/>
    <mergeCell ref="Y105:Y106"/>
    <mergeCell ref="Z105:Z106"/>
    <mergeCell ref="U105:V105"/>
    <mergeCell ref="S105:T105"/>
    <mergeCell ref="I105:I106"/>
    <mergeCell ref="A114:B116"/>
    <mergeCell ref="C114:F114"/>
    <mergeCell ref="G114:J114"/>
    <mergeCell ref="K114:N114"/>
    <mergeCell ref="O114:R114"/>
    <mergeCell ref="C115:D115"/>
    <mergeCell ref="E115:F115"/>
    <mergeCell ref="O115:O116"/>
    <mergeCell ref="P115:P116"/>
    <mergeCell ref="R115:R116"/>
    <mergeCell ref="A107:A111"/>
    <mergeCell ref="L105:L106"/>
    <mergeCell ref="M105:M106"/>
    <mergeCell ref="N105:N106"/>
    <mergeCell ref="O105:P105"/>
    <mergeCell ref="E105:F105"/>
    <mergeCell ref="G105:G106"/>
    <mergeCell ref="H105:H106"/>
    <mergeCell ref="A113:R113"/>
    <mergeCell ref="J105:J106"/>
    <mergeCell ref="A117:A121"/>
    <mergeCell ref="A123:V123"/>
    <mergeCell ref="G115:G116"/>
    <mergeCell ref="H115:H116"/>
    <mergeCell ref="I115:I116"/>
    <mergeCell ref="J115:J116"/>
    <mergeCell ref="K115:L115"/>
    <mergeCell ref="M115:N115"/>
    <mergeCell ref="Q115:Q116"/>
    <mergeCell ref="A127:A131"/>
    <mergeCell ref="A133:V133"/>
    <mergeCell ref="K125:K126"/>
    <mergeCell ref="L125:L126"/>
    <mergeCell ref="M125:M126"/>
    <mergeCell ref="N125:N126"/>
    <mergeCell ref="A124:B126"/>
    <mergeCell ref="C124:F124"/>
    <mergeCell ref="G124:J124"/>
    <mergeCell ref="K124:N124"/>
    <mergeCell ref="O124:R124"/>
    <mergeCell ref="S125:S126"/>
    <mergeCell ref="S124:V124"/>
    <mergeCell ref="C125:D125"/>
    <mergeCell ref="E125:F125"/>
    <mergeCell ref="G125:H125"/>
    <mergeCell ref="I125:J125"/>
    <mergeCell ref="O125:P125"/>
    <mergeCell ref="Q125:R125"/>
    <mergeCell ref="T125:T126"/>
    <mergeCell ref="U125:U126"/>
    <mergeCell ref="V125:V126"/>
    <mergeCell ref="K135:L135"/>
    <mergeCell ref="M135:N135"/>
    <mergeCell ref="O135:P135"/>
    <mergeCell ref="Q135:R135"/>
    <mergeCell ref="S135:T135"/>
    <mergeCell ref="U135:V135"/>
    <mergeCell ref="A134:B136"/>
    <mergeCell ref="C134:F134"/>
    <mergeCell ref="G134:J134"/>
    <mergeCell ref="K134:N134"/>
    <mergeCell ref="O134:R134"/>
    <mergeCell ref="S134:V134"/>
    <mergeCell ref="C135:D135"/>
    <mergeCell ref="E135:F135"/>
    <mergeCell ref="G135:H135"/>
    <mergeCell ref="I135:J135"/>
    <mergeCell ref="A153:H153"/>
    <mergeCell ref="A154:B156"/>
    <mergeCell ref="C154:F154"/>
    <mergeCell ref="C155:D155"/>
    <mergeCell ref="E155:F155"/>
    <mergeCell ref="G155:G156"/>
    <mergeCell ref="H155:H156"/>
    <mergeCell ref="A137:A141"/>
    <mergeCell ref="A143:AP143"/>
    <mergeCell ref="AE144:AH144"/>
    <mergeCell ref="AI144:AL144"/>
    <mergeCell ref="AM144:AP144"/>
    <mergeCell ref="C145:D145"/>
    <mergeCell ref="E145:F145"/>
    <mergeCell ref="G145:G146"/>
    <mergeCell ref="H145:H146"/>
    <mergeCell ref="I145:I146"/>
    <mergeCell ref="J145:J146"/>
    <mergeCell ref="K145:L145"/>
    <mergeCell ref="C144:F144"/>
    <mergeCell ref="G144:J144"/>
    <mergeCell ref="K144:N144"/>
    <mergeCell ref="O144:R144"/>
    <mergeCell ref="R145:R146"/>
    <mergeCell ref="S144:V144"/>
    <mergeCell ref="A157:A161"/>
    <mergeCell ref="A166:AP166"/>
    <mergeCell ref="A167:B169"/>
    <mergeCell ref="C167:H167"/>
    <mergeCell ref="I167:L167"/>
    <mergeCell ref="M167:P167"/>
    <mergeCell ref="Q167:T167"/>
    <mergeCell ref="U167:X167"/>
    <mergeCell ref="Y167:AD167"/>
    <mergeCell ref="AE167:AJ167"/>
    <mergeCell ref="Q168:Q169"/>
    <mergeCell ref="R168:R169"/>
    <mergeCell ref="S168:S169"/>
    <mergeCell ref="T168:T169"/>
    <mergeCell ref="AK167:AP167"/>
    <mergeCell ref="X168:X169"/>
    <mergeCell ref="Y168:Z168"/>
    <mergeCell ref="AA168:AB168"/>
    <mergeCell ref="C168:D168"/>
    <mergeCell ref="E168:F168"/>
    <mergeCell ref="G168:H168"/>
    <mergeCell ref="I168:I169"/>
    <mergeCell ref="J168:J169"/>
    <mergeCell ref="K168:K169"/>
    <mergeCell ref="L168:L169"/>
    <mergeCell ref="M168:M169"/>
    <mergeCell ref="N168:N169"/>
    <mergeCell ref="AO168:AP168"/>
    <mergeCell ref="A170:A174"/>
    <mergeCell ref="A176:CB176"/>
    <mergeCell ref="AM168:AN168"/>
    <mergeCell ref="U168:U169"/>
    <mergeCell ref="V168:V169"/>
    <mergeCell ref="W168:W169"/>
    <mergeCell ref="A177:B179"/>
    <mergeCell ref="C177:H177"/>
    <mergeCell ref="I177:N177"/>
    <mergeCell ref="O177:T177"/>
    <mergeCell ref="U177:Z177"/>
    <mergeCell ref="AA177:AF177"/>
    <mergeCell ref="Q178:R178"/>
    <mergeCell ref="S178:T178"/>
    <mergeCell ref="AG177:AL177"/>
    <mergeCell ref="AC168:AD168"/>
    <mergeCell ref="AE168:AF168"/>
    <mergeCell ref="AG168:AH168"/>
    <mergeCell ref="AI168:AJ168"/>
    <mergeCell ref="AK168:AL168"/>
    <mergeCell ref="O168:O169"/>
    <mergeCell ref="P168:P169"/>
    <mergeCell ref="BW177:CB177"/>
    <mergeCell ref="C178:D178"/>
    <mergeCell ref="E178:F178"/>
    <mergeCell ref="G178:H178"/>
    <mergeCell ref="I178:J178"/>
    <mergeCell ref="K178:L178"/>
    <mergeCell ref="M178:N178"/>
    <mergeCell ref="O178:P178"/>
    <mergeCell ref="AM177:AR177"/>
    <mergeCell ref="AS177:AX177"/>
    <mergeCell ref="AY177:BD177"/>
    <mergeCell ref="BE177:BJ177"/>
    <mergeCell ref="BK177:BP177"/>
    <mergeCell ref="BQ177:BV177"/>
    <mergeCell ref="AK178:AL178"/>
    <mergeCell ref="AM178:AN178"/>
    <mergeCell ref="AO178:AP178"/>
    <mergeCell ref="AQ178:AR178"/>
    <mergeCell ref="U178:V178"/>
    <mergeCell ref="W178:X178"/>
    <mergeCell ref="Y178:Z178"/>
    <mergeCell ref="AA178:AB178"/>
    <mergeCell ref="AC178:AD178"/>
    <mergeCell ref="AE178:AF178"/>
    <mergeCell ref="CA178:CB178"/>
    <mergeCell ref="BE178:BF178"/>
    <mergeCell ref="BG178:BH178"/>
    <mergeCell ref="BI178:BJ178"/>
    <mergeCell ref="BK178:BL178"/>
    <mergeCell ref="BM178:BN178"/>
    <mergeCell ref="BO178:BP178"/>
    <mergeCell ref="BY178:BZ178"/>
    <mergeCell ref="BA178:BB178"/>
    <mergeCell ref="BC178:BD178"/>
    <mergeCell ref="BQ178:BR178"/>
    <mergeCell ref="BS178:BT178"/>
    <mergeCell ref="BU178:BV178"/>
    <mergeCell ref="BW178:BX178"/>
    <mergeCell ref="AS178:AT178"/>
    <mergeCell ref="AU178:AV178"/>
    <mergeCell ref="AW178:AX178"/>
    <mergeCell ref="AY178:AZ178"/>
    <mergeCell ref="W144:Z144"/>
    <mergeCell ref="AI145:AJ145"/>
    <mergeCell ref="AK145:AL145"/>
    <mergeCell ref="AM145:AM146"/>
    <mergeCell ref="AN145:AN146"/>
    <mergeCell ref="AI178:AJ178"/>
    <mergeCell ref="AO145:AO146"/>
    <mergeCell ref="AP145:AP146"/>
    <mergeCell ref="AE145:AE146"/>
    <mergeCell ref="AF145:AF146"/>
    <mergeCell ref="AG145:AG146"/>
    <mergeCell ref="AH145:AH146"/>
    <mergeCell ref="A186:F186"/>
    <mergeCell ref="A187:B188"/>
    <mergeCell ref="C187:F187"/>
    <mergeCell ref="AA145:AB145"/>
    <mergeCell ref="AC145:AD145"/>
    <mergeCell ref="M145:N145"/>
    <mergeCell ref="O145:O146"/>
    <mergeCell ref="P145:P146"/>
    <mergeCell ref="Q145:Q146"/>
    <mergeCell ref="U145:V145"/>
    <mergeCell ref="S145:T145"/>
    <mergeCell ref="Z145:Z146"/>
    <mergeCell ref="A144:B146"/>
    <mergeCell ref="AA144:AD144"/>
    <mergeCell ref="A180:A184"/>
    <mergeCell ref="AG178:AH178"/>
    <mergeCell ref="A147:A151"/>
    <mergeCell ref="W145:W146"/>
    <mergeCell ref="X145:X146"/>
    <mergeCell ref="Y145:Y146"/>
    <mergeCell ref="A189:A193"/>
    <mergeCell ref="A195:B197"/>
    <mergeCell ref="C195:H195"/>
    <mergeCell ref="I195:N195"/>
    <mergeCell ref="O195:R195"/>
    <mergeCell ref="S195:X195"/>
    <mergeCell ref="M196:N196"/>
    <mergeCell ref="O196:O197"/>
    <mergeCell ref="P196:P197"/>
    <mergeCell ref="Q196:Q197"/>
    <mergeCell ref="Y195:AB195"/>
    <mergeCell ref="AC195:AH195"/>
    <mergeCell ref="AI195:AL195"/>
    <mergeCell ref="AM195:AR195"/>
    <mergeCell ref="AS195:AV195"/>
    <mergeCell ref="C196:D196"/>
    <mergeCell ref="E196:F196"/>
    <mergeCell ref="G196:H196"/>
    <mergeCell ref="I196:J196"/>
    <mergeCell ref="K196:L196"/>
    <mergeCell ref="AS196:AS197"/>
    <mergeCell ref="AT196:AT197"/>
    <mergeCell ref="AU196:AU197"/>
    <mergeCell ref="AV196:AV197"/>
    <mergeCell ref="A198:A202"/>
    <mergeCell ref="AJ196:AJ197"/>
    <mergeCell ref="AK196:AK197"/>
    <mergeCell ref="AL196:AL197"/>
    <mergeCell ref="AM196:AN196"/>
    <mergeCell ref="AO196:AP196"/>
    <mergeCell ref="AQ196:AR196"/>
    <mergeCell ref="AA196:AA197"/>
    <mergeCell ref="AB196:AB197"/>
    <mergeCell ref="AC196:AD196"/>
    <mergeCell ref="AE196:AF196"/>
    <mergeCell ref="AG196:AH196"/>
    <mergeCell ref="AI196:AI197"/>
    <mergeCell ref="R196:R197"/>
    <mergeCell ref="S196:T196"/>
    <mergeCell ref="U196:V196"/>
    <mergeCell ref="W196:X196"/>
    <mergeCell ref="Y196:Y197"/>
    <mergeCell ref="Z196:Z197"/>
  </mergeCells>
  <printOptions/>
  <pageMargins left="0.7480314960629921" right="0.7480314960629921" top="0.984251968503937" bottom="0.984251968503937" header="0.5118110236220472" footer="0.5118110236220472"/>
  <pageSetup horizontalDpi="300" verticalDpi="300" orientation="landscape" paperSize="9" scale="40" r:id="rId1"/>
</worksheet>
</file>

<file path=xl/worksheets/sheet6.xml><?xml version="1.0" encoding="utf-8"?>
<worksheet xmlns="http://schemas.openxmlformats.org/spreadsheetml/2006/main" xmlns:r="http://schemas.openxmlformats.org/officeDocument/2006/relationships">
  <dimension ref="B5:E55"/>
  <sheetViews>
    <sheetView showGridLines="0" zoomScale="80" zoomScaleNormal="80" zoomScalePageLayoutView="0" workbookViewId="0" topLeftCell="A1">
      <selection activeCell="C5" sqref="C5"/>
    </sheetView>
  </sheetViews>
  <sheetFormatPr defaultColWidth="11.421875" defaultRowHeight="12.75"/>
  <cols>
    <col min="1" max="2" width="11.421875" style="295" customWidth="1"/>
    <col min="3" max="3" width="99.28125" style="296" customWidth="1"/>
    <col min="4" max="4" width="13.7109375" style="297" bestFit="1" customWidth="1"/>
    <col min="5" max="5" width="14.7109375" style="297" customWidth="1"/>
    <col min="6" max="16384" width="11.421875" style="295" customWidth="1"/>
  </cols>
  <sheetData>
    <row r="4" ht="15" customHeight="1"/>
    <row r="5" spans="3:5" ht="15" customHeight="1">
      <c r="C5" s="385" t="s">
        <v>638</v>
      </c>
      <c r="D5" s="386" t="s">
        <v>127</v>
      </c>
      <c r="E5" s="386" t="s">
        <v>486</v>
      </c>
    </row>
    <row r="6" spans="3:5" s="167" customFormat="1" ht="15" customHeight="1">
      <c r="C6" s="380" t="s">
        <v>623</v>
      </c>
      <c r="D6" s="298" t="s">
        <v>128</v>
      </c>
      <c r="E6" s="298" t="s">
        <v>128</v>
      </c>
    </row>
    <row r="7" spans="3:5" s="167" customFormat="1" ht="15" customHeight="1">
      <c r="C7" s="381" t="s">
        <v>535</v>
      </c>
      <c r="D7" s="298" t="s">
        <v>128</v>
      </c>
      <c r="E7" s="298" t="s">
        <v>128</v>
      </c>
    </row>
    <row r="8" spans="3:5" s="182" customFormat="1" ht="15" customHeight="1">
      <c r="C8" s="380" t="s">
        <v>536</v>
      </c>
      <c r="D8" s="298" t="s">
        <v>128</v>
      </c>
      <c r="E8" s="298" t="s">
        <v>128</v>
      </c>
    </row>
    <row r="9" spans="3:5" s="167" customFormat="1" ht="15" customHeight="1">
      <c r="C9" s="380" t="s">
        <v>381</v>
      </c>
      <c r="D9" s="298" t="s">
        <v>128</v>
      </c>
      <c r="E9" s="298" t="s">
        <v>128</v>
      </c>
    </row>
    <row r="10" spans="3:5" s="167" customFormat="1" ht="15" customHeight="1">
      <c r="C10" s="380" t="s">
        <v>538</v>
      </c>
      <c r="D10" s="298" t="s">
        <v>128</v>
      </c>
      <c r="E10" s="298" t="s">
        <v>128</v>
      </c>
    </row>
    <row r="11" spans="3:5" s="167" customFormat="1" ht="15" customHeight="1">
      <c r="C11" s="380" t="s">
        <v>634</v>
      </c>
      <c r="D11" s="298" t="s">
        <v>128</v>
      </c>
      <c r="E11" s="298" t="s">
        <v>128</v>
      </c>
    </row>
    <row r="12" spans="3:5" s="167" customFormat="1" ht="15" customHeight="1">
      <c r="C12" s="380" t="s">
        <v>484</v>
      </c>
      <c r="D12" s="298" t="s">
        <v>128</v>
      </c>
      <c r="E12" s="298" t="s">
        <v>128</v>
      </c>
    </row>
    <row r="13" spans="3:5" s="167" customFormat="1" ht="15" customHeight="1">
      <c r="C13" s="380" t="s">
        <v>539</v>
      </c>
      <c r="D13" s="298" t="s">
        <v>128</v>
      </c>
      <c r="E13" s="298" t="s">
        <v>128</v>
      </c>
    </row>
    <row r="14" spans="3:5" s="167" customFormat="1" ht="15" customHeight="1">
      <c r="C14" s="380" t="s">
        <v>540</v>
      </c>
      <c r="D14" s="298" t="s">
        <v>128</v>
      </c>
      <c r="E14" s="298" t="s">
        <v>128</v>
      </c>
    </row>
    <row r="15" spans="3:5" s="167" customFormat="1" ht="15" customHeight="1">
      <c r="C15" s="380" t="s">
        <v>383</v>
      </c>
      <c r="D15" s="298" t="s">
        <v>128</v>
      </c>
      <c r="E15" s="298" t="s">
        <v>128</v>
      </c>
    </row>
    <row r="16" spans="3:5" s="167" customFormat="1" ht="15" customHeight="1">
      <c r="C16" s="380" t="s">
        <v>541</v>
      </c>
      <c r="D16" s="298" t="s">
        <v>128</v>
      </c>
      <c r="E16" s="298" t="s">
        <v>128</v>
      </c>
    </row>
    <row r="17" spans="3:5" s="167" customFormat="1" ht="15" customHeight="1">
      <c r="C17" s="380" t="s">
        <v>483</v>
      </c>
      <c r="D17" s="298" t="s">
        <v>128</v>
      </c>
      <c r="E17" s="298" t="s">
        <v>128</v>
      </c>
    </row>
    <row r="18" spans="2:5" s="167" customFormat="1" ht="15" customHeight="1">
      <c r="B18" s="182"/>
      <c r="C18" s="380" t="s">
        <v>547</v>
      </c>
      <c r="D18" s="298" t="s">
        <v>128</v>
      </c>
      <c r="E18" s="298" t="s">
        <v>128</v>
      </c>
    </row>
    <row r="19" spans="3:5" s="167" customFormat="1" ht="15" customHeight="1">
      <c r="C19" s="380" t="s">
        <v>633</v>
      </c>
      <c r="D19" s="298" t="s">
        <v>128</v>
      </c>
      <c r="E19" s="298" t="s">
        <v>128</v>
      </c>
    </row>
    <row r="20" spans="3:5" s="167" customFormat="1" ht="15" customHeight="1">
      <c r="C20" s="380" t="s">
        <v>565</v>
      </c>
      <c r="D20" s="298" t="s">
        <v>128</v>
      </c>
      <c r="E20" s="298" t="s">
        <v>128</v>
      </c>
    </row>
    <row r="21" spans="3:5" s="167" customFormat="1" ht="15" customHeight="1">
      <c r="C21" s="380" t="s">
        <v>624</v>
      </c>
      <c r="D21" s="298" t="s">
        <v>128</v>
      </c>
      <c r="E21" s="298" t="s">
        <v>128</v>
      </c>
    </row>
    <row r="22" spans="3:5" s="167" customFormat="1" ht="15" customHeight="1">
      <c r="C22" s="380" t="s">
        <v>625</v>
      </c>
      <c r="D22" s="298" t="s">
        <v>128</v>
      </c>
      <c r="E22" s="298" t="s">
        <v>128</v>
      </c>
    </row>
    <row r="23" spans="3:5" s="167" customFormat="1" ht="15" customHeight="1">
      <c r="C23" s="380" t="s">
        <v>626</v>
      </c>
      <c r="D23" s="298" t="s">
        <v>128</v>
      </c>
      <c r="E23" s="298" t="s">
        <v>128</v>
      </c>
    </row>
    <row r="24" spans="3:5" s="167" customFormat="1" ht="15" customHeight="1">
      <c r="C24" s="380" t="s">
        <v>569</v>
      </c>
      <c r="D24" s="298" t="s">
        <v>128</v>
      </c>
      <c r="E24" s="298" t="s">
        <v>128</v>
      </c>
    </row>
    <row r="25" spans="3:5" s="167" customFormat="1" ht="15" customHeight="1">
      <c r="C25" s="380" t="s">
        <v>571</v>
      </c>
      <c r="D25" s="298" t="s">
        <v>128</v>
      </c>
      <c r="E25" s="298" t="s">
        <v>128</v>
      </c>
    </row>
    <row r="26" spans="3:5" s="182" customFormat="1" ht="15" customHeight="1">
      <c r="C26" s="380" t="s">
        <v>384</v>
      </c>
      <c r="D26" s="298" t="s">
        <v>128</v>
      </c>
      <c r="E26" s="298" t="s">
        <v>128</v>
      </c>
    </row>
    <row r="27" spans="3:5" s="167" customFormat="1" ht="15" customHeight="1">
      <c r="C27" s="380" t="s">
        <v>573</v>
      </c>
      <c r="D27" s="298" t="s">
        <v>128</v>
      </c>
      <c r="E27" s="298" t="s">
        <v>128</v>
      </c>
    </row>
    <row r="28" spans="3:5" s="167" customFormat="1" ht="15" customHeight="1">
      <c r="C28" s="380" t="s">
        <v>385</v>
      </c>
      <c r="D28" s="298" t="s">
        <v>128</v>
      </c>
      <c r="E28" s="298" t="s">
        <v>128</v>
      </c>
    </row>
    <row r="29" spans="3:5" s="167" customFormat="1" ht="15" customHeight="1">
      <c r="C29" s="380" t="s">
        <v>574</v>
      </c>
      <c r="D29" s="298" t="s">
        <v>128</v>
      </c>
      <c r="E29" s="298" t="s">
        <v>128</v>
      </c>
    </row>
    <row r="30" spans="3:5" s="167" customFormat="1" ht="15" customHeight="1">
      <c r="C30" s="380" t="s">
        <v>575</v>
      </c>
      <c r="D30" s="298" t="s">
        <v>128</v>
      </c>
      <c r="E30" s="298" t="s">
        <v>128</v>
      </c>
    </row>
    <row r="31" spans="3:5" s="167" customFormat="1" ht="15" customHeight="1">
      <c r="C31" s="380" t="s">
        <v>584</v>
      </c>
      <c r="D31" s="298" t="s">
        <v>128</v>
      </c>
      <c r="E31" s="298" t="s">
        <v>128</v>
      </c>
    </row>
    <row r="32" spans="3:5" s="167" customFormat="1" ht="15" customHeight="1">
      <c r="C32" s="380" t="s">
        <v>293</v>
      </c>
      <c r="D32" s="298" t="s">
        <v>128</v>
      </c>
      <c r="E32" s="298" t="s">
        <v>128</v>
      </c>
    </row>
    <row r="33" spans="3:5" s="167" customFormat="1" ht="15" customHeight="1">
      <c r="C33" s="380" t="s">
        <v>386</v>
      </c>
      <c r="D33" s="298" t="s">
        <v>128</v>
      </c>
      <c r="E33" s="298" t="s">
        <v>128</v>
      </c>
    </row>
    <row r="34" spans="3:5" s="167" customFormat="1" ht="15" customHeight="1">
      <c r="C34" s="380" t="s">
        <v>639</v>
      </c>
      <c r="D34" s="298" t="s">
        <v>128</v>
      </c>
      <c r="E34" s="298" t="s">
        <v>128</v>
      </c>
    </row>
    <row r="35" spans="3:5" s="167" customFormat="1" ht="15" customHeight="1">
      <c r="C35" s="380" t="s">
        <v>388</v>
      </c>
      <c r="D35" s="298" t="s">
        <v>128</v>
      </c>
      <c r="E35" s="298" t="s">
        <v>128</v>
      </c>
    </row>
    <row r="36" spans="3:5" s="167" customFormat="1" ht="15" customHeight="1">
      <c r="C36" s="380" t="s">
        <v>595</v>
      </c>
      <c r="D36" s="298" t="s">
        <v>128</v>
      </c>
      <c r="E36" s="298" t="s">
        <v>128</v>
      </c>
    </row>
    <row r="37" spans="3:5" s="167" customFormat="1" ht="15" customHeight="1">
      <c r="C37" s="380" t="s">
        <v>596</v>
      </c>
      <c r="D37" s="298" t="s">
        <v>128</v>
      </c>
      <c r="E37" s="298" t="s">
        <v>128</v>
      </c>
    </row>
    <row r="38" spans="3:5" s="167" customFormat="1" ht="15" customHeight="1">
      <c r="C38" s="380" t="s">
        <v>389</v>
      </c>
      <c r="D38" s="298" t="s">
        <v>128</v>
      </c>
      <c r="E38" s="298" t="s">
        <v>128</v>
      </c>
    </row>
    <row r="39" spans="3:5" s="167" customFormat="1" ht="15" customHeight="1">
      <c r="C39" s="380" t="s">
        <v>598</v>
      </c>
      <c r="D39" s="298" t="s">
        <v>128</v>
      </c>
      <c r="E39" s="298" t="s">
        <v>128</v>
      </c>
    </row>
    <row r="40" spans="3:5" s="167" customFormat="1" ht="15" customHeight="1">
      <c r="C40" s="380" t="s">
        <v>605</v>
      </c>
      <c r="D40" s="298" t="s">
        <v>128</v>
      </c>
      <c r="E40" s="298" t="s">
        <v>128</v>
      </c>
    </row>
    <row r="41" spans="3:5" s="167" customFormat="1" ht="15" customHeight="1">
      <c r="C41" s="380" t="s">
        <v>606</v>
      </c>
      <c r="D41" s="298" t="s">
        <v>128</v>
      </c>
      <c r="E41" s="298" t="s">
        <v>128</v>
      </c>
    </row>
    <row r="42" spans="3:5" s="178" customFormat="1" ht="15" customHeight="1">
      <c r="C42" s="380" t="s">
        <v>124</v>
      </c>
      <c r="D42" s="298" t="s">
        <v>128</v>
      </c>
      <c r="E42" s="298" t="s">
        <v>128</v>
      </c>
    </row>
    <row r="43" spans="3:5" s="167" customFormat="1" ht="15" customHeight="1">
      <c r="C43" s="380" t="s">
        <v>610</v>
      </c>
      <c r="D43" s="298" t="s">
        <v>128</v>
      </c>
      <c r="E43" s="298" t="s">
        <v>128</v>
      </c>
    </row>
    <row r="44" spans="3:5" s="167" customFormat="1" ht="15" customHeight="1">
      <c r="C44" s="380" t="s">
        <v>608</v>
      </c>
      <c r="D44" s="298" t="s">
        <v>128</v>
      </c>
      <c r="E44" s="298" t="s">
        <v>128</v>
      </c>
    </row>
    <row r="45" spans="3:5" s="167" customFormat="1" ht="15" customHeight="1">
      <c r="C45" s="380" t="s">
        <v>609</v>
      </c>
      <c r="D45" s="298" t="s">
        <v>128</v>
      </c>
      <c r="E45" s="298" t="s">
        <v>128</v>
      </c>
    </row>
    <row r="46" spans="3:5" s="167" customFormat="1" ht="15" customHeight="1">
      <c r="C46" s="380" t="s">
        <v>612</v>
      </c>
      <c r="D46" s="298" t="s">
        <v>128</v>
      </c>
      <c r="E46" s="298" t="s">
        <v>128</v>
      </c>
    </row>
    <row r="47" spans="3:5" s="167" customFormat="1" ht="15" customHeight="1">
      <c r="C47" s="380" t="s">
        <v>613</v>
      </c>
      <c r="D47" s="298" t="s">
        <v>128</v>
      </c>
      <c r="E47" s="298" t="s">
        <v>128</v>
      </c>
    </row>
    <row r="48" spans="3:5" s="167" customFormat="1" ht="15" customHeight="1">
      <c r="C48" s="380" t="s">
        <v>614</v>
      </c>
      <c r="D48" s="298" t="s">
        <v>128</v>
      </c>
      <c r="E48" s="298" t="s">
        <v>128</v>
      </c>
    </row>
    <row r="49" spans="3:5" s="167" customFormat="1" ht="15" customHeight="1">
      <c r="C49" s="380" t="s">
        <v>616</v>
      </c>
      <c r="D49" s="298" t="s">
        <v>128</v>
      </c>
      <c r="E49" s="298" t="s">
        <v>128</v>
      </c>
    </row>
    <row r="50" spans="3:5" s="167" customFormat="1" ht="15" customHeight="1">
      <c r="C50" s="380" t="s">
        <v>627</v>
      </c>
      <c r="D50" s="298" t="s">
        <v>128</v>
      </c>
      <c r="E50" s="298" t="s">
        <v>128</v>
      </c>
    </row>
    <row r="51" spans="3:5" s="167" customFormat="1" ht="15" customHeight="1">
      <c r="C51" s="380" t="s">
        <v>628</v>
      </c>
      <c r="D51" s="298" t="s">
        <v>128</v>
      </c>
      <c r="E51" s="298" t="s">
        <v>128</v>
      </c>
    </row>
    <row r="52" spans="3:5" s="167" customFormat="1" ht="15" customHeight="1">
      <c r="C52" s="380" t="s">
        <v>622</v>
      </c>
      <c r="D52" s="298" t="s">
        <v>128</v>
      </c>
      <c r="E52" s="298" t="s">
        <v>128</v>
      </c>
    </row>
    <row r="53" spans="3:5" s="167" customFormat="1" ht="15" customHeight="1">
      <c r="C53" s="380" t="s">
        <v>618</v>
      </c>
      <c r="D53" s="298" t="s">
        <v>128</v>
      </c>
      <c r="E53" s="381"/>
    </row>
    <row r="54" spans="3:5" ht="15" customHeight="1">
      <c r="C54" s="380" t="s">
        <v>620</v>
      </c>
      <c r="D54" s="298" t="s">
        <v>128</v>
      </c>
      <c r="E54" s="381"/>
    </row>
    <row r="55" spans="3:5" ht="15" customHeight="1">
      <c r="C55" s="382" t="s">
        <v>619</v>
      </c>
      <c r="D55" s="383" t="s">
        <v>128</v>
      </c>
      <c r="E55" s="384"/>
    </row>
    <row r="56" ht="15" customHeight="1"/>
  </sheetData>
  <sheetProtection/>
  <printOptions/>
  <pageMargins left="0.7" right="0.7" top="0.75" bottom="0.75" header="0.3" footer="0.3"/>
  <pageSetup horizontalDpi="600" verticalDpi="600" orientation="portrait" paperSize="9" r:id="rId2"/>
  <tableParts>
    <tablePart r:id="rId1"/>
  </tableParts>
</worksheet>
</file>

<file path=xl/worksheets/sheet7.xml><?xml version="1.0" encoding="utf-8"?>
<worksheet xmlns="http://schemas.openxmlformats.org/spreadsheetml/2006/main" xmlns:r="http://schemas.openxmlformats.org/officeDocument/2006/relationships">
  <dimension ref="A2:AI415"/>
  <sheetViews>
    <sheetView zoomScale="50" zoomScaleNormal="50" zoomScalePageLayoutView="0" workbookViewId="0" topLeftCell="A37">
      <selection activeCell="K59" sqref="K59"/>
    </sheetView>
  </sheetViews>
  <sheetFormatPr defaultColWidth="11.421875" defaultRowHeight="12.75"/>
  <cols>
    <col min="1" max="1" width="11.421875" style="50" customWidth="1"/>
    <col min="2" max="24" width="20.7109375" style="51" customWidth="1"/>
    <col min="25" max="35" width="20.8515625" style="51" customWidth="1"/>
    <col min="36" max="16384" width="11.421875" style="51" customWidth="1"/>
  </cols>
  <sheetData>
    <row r="1" ht="15.75"/>
    <row r="2" spans="2:8" ht="15.75">
      <c r="B2" s="560" t="s">
        <v>101</v>
      </c>
      <c r="C2" s="560"/>
      <c r="D2" s="560"/>
      <c r="E2" s="560"/>
      <c r="F2" s="560"/>
      <c r="G2" s="560"/>
      <c r="H2" s="560"/>
    </row>
    <row r="3" ht="15.75"/>
    <row r="4" spans="1:14" ht="15" customHeight="1">
      <c r="A4" s="50">
        <v>1</v>
      </c>
      <c r="B4" s="52" t="s">
        <v>134</v>
      </c>
      <c r="G4" s="53"/>
      <c r="H4" s="53"/>
      <c r="I4" s="53"/>
      <c r="J4" s="53"/>
      <c r="K4" s="53"/>
      <c r="L4" s="53"/>
      <c r="M4" s="53"/>
      <c r="N4" s="54"/>
    </row>
    <row r="5" spans="2:14" ht="15" customHeight="1">
      <c r="B5" s="52"/>
      <c r="G5" s="53"/>
      <c r="H5" s="53"/>
      <c r="I5" s="53"/>
      <c r="J5" s="53"/>
      <c r="K5" s="53"/>
      <c r="L5" s="53"/>
      <c r="M5" s="53"/>
      <c r="N5" s="54"/>
    </row>
    <row r="6" spans="1:7" ht="15" customHeight="1">
      <c r="A6" s="56"/>
      <c r="B6" s="56"/>
      <c r="C6" s="561" t="s">
        <v>103</v>
      </c>
      <c r="D6" s="563" t="s">
        <v>135</v>
      </c>
      <c r="E6" s="564"/>
      <c r="F6" s="565"/>
      <c r="G6" s="57"/>
    </row>
    <row r="7" spans="1:7" ht="15.75">
      <c r="A7" s="56"/>
      <c r="B7" s="56"/>
      <c r="C7" s="562"/>
      <c r="D7" s="149" t="s">
        <v>3</v>
      </c>
      <c r="E7" s="150" t="s">
        <v>4</v>
      </c>
      <c r="F7" s="148" t="s">
        <v>138</v>
      </c>
      <c r="G7" s="58"/>
    </row>
    <row r="8" spans="1:7" ht="15.75" hidden="1">
      <c r="A8" s="56"/>
      <c r="B8" s="56"/>
      <c r="C8" s="59" t="s">
        <v>107</v>
      </c>
      <c r="D8" s="70">
        <v>182</v>
      </c>
      <c r="E8" s="70">
        <v>39</v>
      </c>
      <c r="F8" s="73">
        <f>+D8+E8</f>
        <v>221</v>
      </c>
      <c r="G8" s="58"/>
    </row>
    <row r="9" spans="1:7" ht="15.75">
      <c r="A9" s="56"/>
      <c r="B9" s="56"/>
      <c r="C9" s="59" t="s">
        <v>108</v>
      </c>
      <c r="D9" s="71">
        <f>D8/F8</f>
        <v>0.8235294117647058</v>
      </c>
      <c r="E9" s="71">
        <f>E8/F8</f>
        <v>0.17647058823529413</v>
      </c>
      <c r="F9" s="72">
        <f>+D9+E9</f>
        <v>1</v>
      </c>
      <c r="G9" s="60"/>
    </row>
    <row r="10" spans="1:7" ht="15.75">
      <c r="A10" s="56"/>
      <c r="B10" s="69"/>
      <c r="C10" s="55" t="s">
        <v>185</v>
      </c>
      <c r="G10" s="60"/>
    </row>
    <row r="11" spans="1:7" ht="15.75">
      <c r="A11" s="56"/>
      <c r="B11" s="69"/>
      <c r="C11" s="55"/>
      <c r="G11" s="60"/>
    </row>
    <row r="12" spans="1:7" ht="41.25" customHeight="1">
      <c r="A12" s="56"/>
      <c r="B12" s="69"/>
      <c r="C12" s="55"/>
      <c r="G12" s="60"/>
    </row>
    <row r="13" spans="1:7" ht="15.75">
      <c r="A13" s="56"/>
      <c r="B13" s="69"/>
      <c r="C13" s="55"/>
      <c r="G13" s="60"/>
    </row>
    <row r="14" spans="1:7" ht="15.75">
      <c r="A14" s="56"/>
      <c r="B14" s="69"/>
      <c r="C14" s="55"/>
      <c r="G14" s="60"/>
    </row>
    <row r="15" spans="1:7" ht="19.5" customHeight="1">
      <c r="A15" s="56"/>
      <c r="B15" s="69"/>
      <c r="C15" s="55"/>
      <c r="G15" s="60"/>
    </row>
    <row r="16" spans="1:7" ht="15.75">
      <c r="A16" s="56"/>
      <c r="B16" s="69"/>
      <c r="C16" s="69"/>
      <c r="D16" s="69"/>
      <c r="E16" s="68"/>
      <c r="F16" s="69"/>
      <c r="G16" s="60"/>
    </row>
    <row r="17" spans="1:2" ht="15.75">
      <c r="A17" s="56">
        <v>2</v>
      </c>
      <c r="B17" s="52" t="s">
        <v>156</v>
      </c>
    </row>
    <row r="18" spans="1:2" ht="15.75">
      <c r="A18" s="56"/>
      <c r="B18" s="52"/>
    </row>
    <row r="19" spans="1:7" ht="15" customHeight="1">
      <c r="A19" s="56"/>
      <c r="B19" s="56"/>
      <c r="C19" s="561" t="s">
        <v>103</v>
      </c>
      <c r="D19" s="563" t="s">
        <v>137</v>
      </c>
      <c r="E19" s="566"/>
      <c r="F19" s="567"/>
      <c r="G19" s="57"/>
    </row>
    <row r="20" spans="1:7" ht="15.75">
      <c r="A20" s="56"/>
      <c r="B20" s="56"/>
      <c r="C20" s="562"/>
      <c r="D20" s="149" t="s">
        <v>3</v>
      </c>
      <c r="E20" s="150" t="s">
        <v>4</v>
      </c>
      <c r="F20" s="150" t="s">
        <v>138</v>
      </c>
      <c r="G20" s="58"/>
    </row>
    <row r="21" spans="1:7" ht="15.75" hidden="1">
      <c r="A21" s="56"/>
      <c r="B21" s="56"/>
      <c r="C21" s="59" t="s">
        <v>107</v>
      </c>
      <c r="D21" s="86">
        <v>175</v>
      </c>
      <c r="E21" s="86">
        <v>46</v>
      </c>
      <c r="F21" s="73">
        <v>221</v>
      </c>
      <c r="G21" s="58"/>
    </row>
    <row r="22" spans="1:7" ht="15.75">
      <c r="A22" s="56"/>
      <c r="B22" s="56"/>
      <c r="C22" s="59" t="s">
        <v>108</v>
      </c>
      <c r="D22" s="71">
        <f>D21/F21</f>
        <v>0.7918552036199095</v>
      </c>
      <c r="E22" s="71">
        <f>E21/F21</f>
        <v>0.2081447963800905</v>
      </c>
      <c r="F22" s="72">
        <f>+D22+E22</f>
        <v>1</v>
      </c>
      <c r="G22" s="58"/>
    </row>
    <row r="23" spans="1:3" ht="15.75">
      <c r="A23" s="56"/>
      <c r="B23" s="56"/>
      <c r="C23" s="55" t="s">
        <v>185</v>
      </c>
    </row>
    <row r="24" ht="134.25" customHeight="1"/>
    <row r="25" spans="1:2" ht="15.75">
      <c r="A25" s="50">
        <v>3</v>
      </c>
      <c r="B25" s="52" t="s">
        <v>139</v>
      </c>
    </row>
    <row r="26" ht="15.75">
      <c r="B26" s="52"/>
    </row>
    <row r="27" spans="1:12" ht="15" customHeight="1">
      <c r="A27" s="56"/>
      <c r="B27" s="56"/>
      <c r="C27" s="561" t="s">
        <v>103</v>
      </c>
      <c r="D27" s="557" t="s">
        <v>157</v>
      </c>
      <c r="E27" s="558"/>
      <c r="F27" s="559"/>
      <c r="G27" s="557" t="s">
        <v>158</v>
      </c>
      <c r="H27" s="558"/>
      <c r="I27" s="559"/>
      <c r="J27" s="557" t="s">
        <v>159</v>
      </c>
      <c r="K27" s="558"/>
      <c r="L27" s="559"/>
    </row>
    <row r="28" spans="1:12" ht="15.75">
      <c r="A28" s="56"/>
      <c r="B28" s="56"/>
      <c r="C28" s="562"/>
      <c r="D28" s="85" t="s">
        <v>3</v>
      </c>
      <c r="E28" s="85" t="s">
        <v>4</v>
      </c>
      <c r="F28" s="85" t="s">
        <v>138</v>
      </c>
      <c r="G28" s="85" t="s">
        <v>3</v>
      </c>
      <c r="H28" s="85" t="s">
        <v>141</v>
      </c>
      <c r="I28" s="85" t="s">
        <v>138</v>
      </c>
      <c r="J28" s="85" t="s">
        <v>3</v>
      </c>
      <c r="K28" s="85" t="s">
        <v>4</v>
      </c>
      <c r="L28" s="85" t="s">
        <v>138</v>
      </c>
    </row>
    <row r="29" spans="1:12" ht="15.75" hidden="1">
      <c r="A29" s="56"/>
      <c r="B29" s="56"/>
      <c r="C29" s="59" t="s">
        <v>107</v>
      </c>
      <c r="D29" s="86">
        <v>137</v>
      </c>
      <c r="E29" s="86">
        <v>38</v>
      </c>
      <c r="F29" s="73">
        <v>175</v>
      </c>
      <c r="G29" s="86">
        <v>79</v>
      </c>
      <c r="H29" s="86">
        <v>96</v>
      </c>
      <c r="I29" s="73">
        <v>175</v>
      </c>
      <c r="J29" s="86">
        <v>23</v>
      </c>
      <c r="K29" s="86">
        <v>152</v>
      </c>
      <c r="L29" s="73">
        <v>175</v>
      </c>
    </row>
    <row r="30" spans="1:12" ht="15.75">
      <c r="A30" s="56"/>
      <c r="B30" s="56"/>
      <c r="C30" s="59" t="s">
        <v>108</v>
      </c>
      <c r="D30" s="71">
        <f>D29/F29</f>
        <v>0.7828571428571428</v>
      </c>
      <c r="E30" s="71">
        <f>E29/F29</f>
        <v>0.21714285714285714</v>
      </c>
      <c r="F30" s="72">
        <f>+D30+E30</f>
        <v>1</v>
      </c>
      <c r="G30" s="71">
        <f>G29/I29</f>
        <v>0.4514285714285714</v>
      </c>
      <c r="H30" s="71">
        <f>H29/I29</f>
        <v>0.5485714285714286</v>
      </c>
      <c r="I30" s="72">
        <f>+G30+H30</f>
        <v>1</v>
      </c>
      <c r="J30" s="71">
        <f>J29/L29</f>
        <v>0.13142857142857142</v>
      </c>
      <c r="K30" s="71">
        <f>K29/L29</f>
        <v>0.8685714285714285</v>
      </c>
      <c r="L30" s="72">
        <f>+J30+K30</f>
        <v>1</v>
      </c>
    </row>
    <row r="31" spans="1:7" ht="15.75">
      <c r="A31" s="56"/>
      <c r="B31" s="69"/>
      <c r="C31" s="55" t="s">
        <v>185</v>
      </c>
      <c r="G31" s="60"/>
    </row>
    <row r="32" spans="1:7" ht="15.75">
      <c r="A32" s="56"/>
      <c r="B32" s="69"/>
      <c r="C32" s="55"/>
      <c r="G32" s="60"/>
    </row>
    <row r="33" spans="1:7" ht="15.75">
      <c r="A33" s="56"/>
      <c r="B33" s="69"/>
      <c r="C33" s="173"/>
      <c r="D33" s="172" t="s">
        <v>3</v>
      </c>
      <c r="E33" s="172" t="s">
        <v>4</v>
      </c>
      <c r="G33" s="60"/>
    </row>
    <row r="34" spans="1:7" ht="28.5">
      <c r="A34" s="56"/>
      <c r="B34" s="69"/>
      <c r="C34" s="174" t="s">
        <v>157</v>
      </c>
      <c r="D34" s="175">
        <f>D30</f>
        <v>0.7828571428571428</v>
      </c>
      <c r="E34" s="175">
        <f>E30</f>
        <v>0.21714285714285714</v>
      </c>
      <c r="G34" s="60"/>
    </row>
    <row r="35" spans="1:7" ht="15.75">
      <c r="A35" s="56"/>
      <c r="B35" s="69"/>
      <c r="C35" s="174" t="s">
        <v>158</v>
      </c>
      <c r="D35" s="175">
        <f>G30</f>
        <v>0.4514285714285714</v>
      </c>
      <c r="E35" s="175">
        <f>H30</f>
        <v>0.5485714285714286</v>
      </c>
      <c r="G35" s="60"/>
    </row>
    <row r="36" spans="1:7" ht="15.75">
      <c r="A36" s="56"/>
      <c r="B36" s="69"/>
      <c r="C36" s="174" t="s">
        <v>159</v>
      </c>
      <c r="D36" s="175">
        <f>J30</f>
        <v>0.13142857142857142</v>
      </c>
      <c r="E36" s="175">
        <f>K30</f>
        <v>0.8685714285714285</v>
      </c>
      <c r="G36" s="60"/>
    </row>
    <row r="37" ht="15.75"/>
    <row r="38" spans="1:7" ht="166.5" customHeight="1">
      <c r="A38" s="56"/>
      <c r="B38" s="69"/>
      <c r="C38" s="69"/>
      <c r="D38" s="69"/>
      <c r="E38" s="68"/>
      <c r="F38" s="69"/>
      <c r="G38" s="60"/>
    </row>
    <row r="39" spans="1:2" ht="15.75">
      <c r="A39" s="50">
        <v>4</v>
      </c>
      <c r="B39" s="52" t="s">
        <v>225</v>
      </c>
    </row>
    <row r="40" ht="15.75">
      <c r="B40" s="52"/>
    </row>
    <row r="41" spans="1:12" ht="15" customHeight="1">
      <c r="A41" s="56"/>
      <c r="B41" s="56"/>
      <c r="C41" s="561" t="s">
        <v>103</v>
      </c>
      <c r="D41" s="557" t="s">
        <v>226</v>
      </c>
      <c r="E41" s="558"/>
      <c r="F41" s="559"/>
      <c r="G41" s="557" t="s">
        <v>162</v>
      </c>
      <c r="H41" s="558"/>
      <c r="I41" s="559"/>
      <c r="J41" s="557" t="s">
        <v>159</v>
      </c>
      <c r="K41" s="558"/>
      <c r="L41" s="559"/>
    </row>
    <row r="42" spans="1:12" ht="15.75">
      <c r="A42" s="56"/>
      <c r="B42" s="56"/>
      <c r="C42" s="562"/>
      <c r="D42" s="85" t="s">
        <v>3</v>
      </c>
      <c r="E42" s="85" t="s">
        <v>4</v>
      </c>
      <c r="F42" s="85" t="s">
        <v>138</v>
      </c>
      <c r="G42" s="85" t="s">
        <v>3</v>
      </c>
      <c r="H42" s="85" t="s">
        <v>141</v>
      </c>
      <c r="I42" s="85" t="s">
        <v>138</v>
      </c>
      <c r="J42" s="85" t="s">
        <v>3</v>
      </c>
      <c r="K42" s="85" t="s">
        <v>4</v>
      </c>
      <c r="L42" s="85" t="s">
        <v>138</v>
      </c>
    </row>
    <row r="43" spans="1:12" ht="15.75" hidden="1">
      <c r="A43" s="56"/>
      <c r="B43" s="56"/>
      <c r="C43" s="59" t="s">
        <v>107</v>
      </c>
      <c r="D43" s="86">
        <v>137</v>
      </c>
      <c r="E43" s="86">
        <v>38</v>
      </c>
      <c r="F43" s="73">
        <v>175</v>
      </c>
      <c r="G43" s="86">
        <v>79</v>
      </c>
      <c r="H43" s="86">
        <v>96</v>
      </c>
      <c r="I43" s="73">
        <v>175</v>
      </c>
      <c r="J43" s="86">
        <v>23</v>
      </c>
      <c r="K43" s="86">
        <v>152</v>
      </c>
      <c r="L43" s="73">
        <v>175</v>
      </c>
    </row>
    <row r="44" spans="1:12" ht="15.75">
      <c r="A44" s="56"/>
      <c r="B44" s="56"/>
      <c r="C44" s="59" t="s">
        <v>108</v>
      </c>
      <c r="D44" s="71">
        <f>D43/F43</f>
        <v>0.7828571428571428</v>
      </c>
      <c r="E44" s="71">
        <f>E43/F43</f>
        <v>0.21714285714285714</v>
      </c>
      <c r="F44" s="72">
        <f>+D44+E44</f>
        <v>1</v>
      </c>
      <c r="G44" s="71">
        <f>G43/I43</f>
        <v>0.4514285714285714</v>
      </c>
      <c r="H44" s="71">
        <f>H43/I43</f>
        <v>0.5485714285714286</v>
      </c>
      <c r="I44" s="72">
        <f>+G44+H44</f>
        <v>1</v>
      </c>
      <c r="J44" s="71">
        <f>J43/L43</f>
        <v>0.13142857142857142</v>
      </c>
      <c r="K44" s="71">
        <f>K43/L43</f>
        <v>0.8685714285714285</v>
      </c>
      <c r="L44" s="72">
        <f>+J44+K44</f>
        <v>1</v>
      </c>
    </row>
    <row r="45" spans="1:7" ht="15.75">
      <c r="A45" s="56"/>
      <c r="B45" s="69"/>
      <c r="C45" s="55" t="s">
        <v>185</v>
      </c>
      <c r="G45" s="60"/>
    </row>
    <row r="46" spans="1:7" ht="15.75">
      <c r="A46" s="56"/>
      <c r="B46" s="69"/>
      <c r="C46" s="55"/>
      <c r="G46" s="60"/>
    </row>
    <row r="47" spans="1:7" ht="15.75">
      <c r="A47" s="56"/>
      <c r="B47" s="69"/>
      <c r="C47" s="173"/>
      <c r="D47" s="166" t="s">
        <v>3</v>
      </c>
      <c r="E47" s="166" t="s">
        <v>4</v>
      </c>
      <c r="G47" s="60"/>
    </row>
    <row r="48" spans="1:7" ht="15.75">
      <c r="A48" s="56"/>
      <c r="B48" s="69"/>
      <c r="C48" s="174" t="s">
        <v>226</v>
      </c>
      <c r="D48" s="176">
        <f>D44</f>
        <v>0.7828571428571428</v>
      </c>
      <c r="E48" s="176">
        <f>E44</f>
        <v>0.21714285714285714</v>
      </c>
      <c r="G48" s="60"/>
    </row>
    <row r="49" spans="1:7" ht="15.75">
      <c r="A49" s="56"/>
      <c r="B49" s="69"/>
      <c r="C49" s="174" t="s">
        <v>162</v>
      </c>
      <c r="D49" s="176">
        <f>G44</f>
        <v>0.4514285714285714</v>
      </c>
      <c r="E49" s="176">
        <f>H44</f>
        <v>0.5485714285714286</v>
      </c>
      <c r="G49" s="60"/>
    </row>
    <row r="50" spans="1:7" ht="15.75">
      <c r="A50" s="56"/>
      <c r="B50" s="69"/>
      <c r="C50" s="174" t="s">
        <v>162</v>
      </c>
      <c r="D50" s="176">
        <f>J44</f>
        <v>0.13142857142857142</v>
      </c>
      <c r="E50" s="176">
        <f>K44</f>
        <v>0.8685714285714285</v>
      </c>
      <c r="G50" s="60"/>
    </row>
    <row r="51" spans="1:7" ht="174.75" customHeight="1">
      <c r="A51" s="56"/>
      <c r="B51" s="69"/>
      <c r="C51" s="55"/>
      <c r="G51" s="60"/>
    </row>
    <row r="52" spans="1:2" ht="15.75">
      <c r="A52" s="50">
        <v>5</v>
      </c>
      <c r="B52" s="52" t="s">
        <v>140</v>
      </c>
    </row>
    <row r="53" ht="15.75">
      <c r="B53" s="52"/>
    </row>
    <row r="54" spans="2:6" ht="15" customHeight="1">
      <c r="B54" s="50"/>
      <c r="C54" s="568" t="s">
        <v>103</v>
      </c>
      <c r="D54" s="572" t="s">
        <v>160</v>
      </c>
      <c r="E54" s="573"/>
      <c r="F54" s="574"/>
    </row>
    <row r="55" spans="2:6" ht="15.75">
      <c r="B55" s="50"/>
      <c r="C55" s="568"/>
      <c r="D55" s="83" t="s">
        <v>3</v>
      </c>
      <c r="E55" s="83" t="s">
        <v>4</v>
      </c>
      <c r="F55" s="83" t="s">
        <v>138</v>
      </c>
    </row>
    <row r="56" spans="2:6" ht="15.75" hidden="1">
      <c r="B56" s="50"/>
      <c r="C56" s="64" t="s">
        <v>107</v>
      </c>
      <c r="D56" s="86">
        <v>140</v>
      </c>
      <c r="E56" s="86">
        <v>81</v>
      </c>
      <c r="F56" s="73">
        <v>221</v>
      </c>
    </row>
    <row r="57" spans="2:6" ht="15.75">
      <c r="B57" s="50"/>
      <c r="C57" s="62" t="s">
        <v>108</v>
      </c>
      <c r="D57" s="71">
        <f>D56/F56</f>
        <v>0.6334841628959276</v>
      </c>
      <c r="E57" s="71">
        <f>E56/F56</f>
        <v>0.3665158371040724</v>
      </c>
      <c r="F57" s="72">
        <f>+D57+E57</f>
        <v>1</v>
      </c>
    </row>
    <row r="58" spans="2:3" ht="15.75">
      <c r="B58" s="50"/>
      <c r="C58" s="55" t="s">
        <v>185</v>
      </c>
    </row>
    <row r="59" ht="164.25" customHeight="1"/>
    <row r="60" spans="1:17" ht="15.75">
      <c r="A60" s="50">
        <v>6</v>
      </c>
      <c r="B60" s="52" t="s">
        <v>24</v>
      </c>
      <c r="M60" s="63"/>
      <c r="N60" s="63"/>
      <c r="O60" s="63"/>
      <c r="P60" s="63"/>
      <c r="Q60" s="63"/>
    </row>
    <row r="61" spans="2:17" ht="15.75">
      <c r="B61" s="52"/>
      <c r="M61" s="63"/>
      <c r="N61" s="63"/>
      <c r="O61" s="63"/>
      <c r="P61" s="63"/>
      <c r="Q61" s="63"/>
    </row>
    <row r="62" spans="2:22" ht="15" customHeight="1">
      <c r="B62" s="50"/>
      <c r="C62" s="568" t="s">
        <v>103</v>
      </c>
      <c r="D62" s="569" t="s">
        <v>165</v>
      </c>
      <c r="E62" s="570"/>
      <c r="F62" s="571"/>
      <c r="S62" s="63"/>
      <c r="T62" s="57"/>
      <c r="U62" s="57"/>
      <c r="V62" s="63"/>
    </row>
    <row r="63" spans="2:22" ht="15.75">
      <c r="B63" s="50"/>
      <c r="C63" s="568"/>
      <c r="D63" s="83" t="s">
        <v>105</v>
      </c>
      <c r="E63" s="83" t="s">
        <v>106</v>
      </c>
      <c r="F63" s="83" t="s">
        <v>5</v>
      </c>
      <c r="S63" s="63"/>
      <c r="T63" s="63"/>
      <c r="U63" s="63"/>
      <c r="V63" s="63"/>
    </row>
    <row r="64" spans="2:6" ht="15.75" hidden="1">
      <c r="B64" s="50"/>
      <c r="C64" s="64" t="s">
        <v>107</v>
      </c>
      <c r="D64" s="86">
        <v>45</v>
      </c>
      <c r="E64" s="86">
        <v>95</v>
      </c>
      <c r="F64" s="73">
        <v>140</v>
      </c>
    </row>
    <row r="65" spans="2:6" ht="15.75">
      <c r="B65" s="50"/>
      <c r="C65" s="64" t="s">
        <v>108</v>
      </c>
      <c r="D65" s="71">
        <f>D64/F64</f>
        <v>0.32142857142857145</v>
      </c>
      <c r="E65" s="71">
        <f>E64/F64</f>
        <v>0.6785714285714286</v>
      </c>
      <c r="F65" s="72">
        <f>+D65+E65</f>
        <v>1</v>
      </c>
    </row>
    <row r="66" spans="2:3" ht="15.75">
      <c r="B66" s="50"/>
      <c r="C66" s="55" t="s">
        <v>185</v>
      </c>
    </row>
    <row r="67" ht="15.75"/>
    <row r="68" spans="1:2" ht="15.75">
      <c r="A68" s="50">
        <v>7</v>
      </c>
      <c r="B68" s="52" t="s">
        <v>142</v>
      </c>
    </row>
    <row r="69" ht="15.75">
      <c r="B69" s="52"/>
    </row>
    <row r="70" spans="1:15" ht="15" customHeight="1">
      <c r="A70" s="56"/>
      <c r="B70" s="56"/>
      <c r="C70" s="568" t="s">
        <v>103</v>
      </c>
      <c r="D70" s="569" t="s">
        <v>161</v>
      </c>
      <c r="E70" s="570"/>
      <c r="F70" s="571"/>
      <c r="G70" s="569" t="s">
        <v>162</v>
      </c>
      <c r="H70" s="570"/>
      <c r="I70" s="571"/>
      <c r="J70" s="569" t="s">
        <v>163</v>
      </c>
      <c r="K70" s="570"/>
      <c r="L70" s="571"/>
      <c r="M70" s="569" t="s">
        <v>164</v>
      </c>
      <c r="N70" s="570"/>
      <c r="O70" s="571"/>
    </row>
    <row r="71" spans="1:15" ht="15.75">
      <c r="A71" s="56"/>
      <c r="B71" s="56"/>
      <c r="C71" s="568"/>
      <c r="D71" s="83" t="s">
        <v>3</v>
      </c>
      <c r="E71" s="83" t="s">
        <v>4</v>
      </c>
      <c r="F71" s="83" t="s">
        <v>138</v>
      </c>
      <c r="G71" s="83" t="s">
        <v>3</v>
      </c>
      <c r="H71" s="83" t="s">
        <v>4</v>
      </c>
      <c r="I71" s="83" t="s">
        <v>138</v>
      </c>
      <c r="J71" s="83" t="s">
        <v>3</v>
      </c>
      <c r="K71" s="83" t="s">
        <v>4</v>
      </c>
      <c r="L71" s="83" t="s">
        <v>138</v>
      </c>
      <c r="M71" s="83" t="s">
        <v>3</v>
      </c>
      <c r="N71" s="83" t="s">
        <v>4</v>
      </c>
      <c r="O71" s="83" t="s">
        <v>138</v>
      </c>
    </row>
    <row r="72" spans="2:15" ht="15.75">
      <c r="B72" s="50"/>
      <c r="C72" s="64" t="s">
        <v>107</v>
      </c>
      <c r="D72" s="86">
        <v>80</v>
      </c>
      <c r="E72" s="86">
        <v>141</v>
      </c>
      <c r="F72" s="73">
        <f>+D72+E72</f>
        <v>221</v>
      </c>
      <c r="G72" s="86">
        <v>135</v>
      </c>
      <c r="H72" s="86">
        <v>86</v>
      </c>
      <c r="I72" s="73">
        <f>+G72+H72</f>
        <v>221</v>
      </c>
      <c r="J72" s="86">
        <v>83</v>
      </c>
      <c r="K72" s="86">
        <v>138</v>
      </c>
      <c r="L72" s="73">
        <f>+J72+K72</f>
        <v>221</v>
      </c>
      <c r="M72" s="86">
        <v>117</v>
      </c>
      <c r="N72" s="86">
        <v>104</v>
      </c>
      <c r="O72" s="73">
        <f>+M72+N72</f>
        <v>221</v>
      </c>
    </row>
    <row r="73" spans="2:15" ht="15.75">
      <c r="B73" s="50"/>
      <c r="C73" s="64" t="s">
        <v>108</v>
      </c>
      <c r="D73" s="71">
        <f>D72/F72</f>
        <v>0.36199095022624433</v>
      </c>
      <c r="E73" s="71">
        <f>E72/F72</f>
        <v>0.6380090497737556</v>
      </c>
      <c r="F73" s="72">
        <f>+D73+E73</f>
        <v>1</v>
      </c>
      <c r="G73" s="71">
        <f>G72/I72</f>
        <v>0.6108597285067874</v>
      </c>
      <c r="H73" s="71">
        <f>H72/I72</f>
        <v>0.3891402714932127</v>
      </c>
      <c r="I73" s="72">
        <f>+G73+H73</f>
        <v>1</v>
      </c>
      <c r="J73" s="71">
        <f>J72/L72</f>
        <v>0.3755656108597285</v>
      </c>
      <c r="K73" s="71">
        <f>K72/L72</f>
        <v>0.6244343891402715</v>
      </c>
      <c r="L73" s="72">
        <f>+J73+K73</f>
        <v>1</v>
      </c>
      <c r="M73" s="71">
        <f>M72/O72</f>
        <v>0.5294117647058824</v>
      </c>
      <c r="N73" s="71">
        <f>N72/O72</f>
        <v>0.47058823529411764</v>
      </c>
      <c r="O73" s="72">
        <f>+M73+N73</f>
        <v>1</v>
      </c>
    </row>
    <row r="74" spans="2:3" ht="15.75">
      <c r="B74" s="50"/>
      <c r="C74" s="55" t="s">
        <v>185</v>
      </c>
    </row>
    <row r="75" ht="15.75"/>
    <row r="76" spans="1:2" ht="15.75">
      <c r="A76" s="50">
        <v>8</v>
      </c>
      <c r="B76" s="52" t="s">
        <v>143</v>
      </c>
    </row>
    <row r="77" ht="15.75">
      <c r="B77" s="52"/>
    </row>
    <row r="78" spans="2:6" ht="15" customHeight="1">
      <c r="B78" s="50"/>
      <c r="C78" s="568" t="s">
        <v>103</v>
      </c>
      <c r="D78" s="569" t="s">
        <v>166</v>
      </c>
      <c r="E78" s="570"/>
      <c r="F78" s="571"/>
    </row>
    <row r="79" spans="2:6" ht="15.75">
      <c r="B79" s="50"/>
      <c r="C79" s="568"/>
      <c r="D79" s="83" t="s">
        <v>105</v>
      </c>
      <c r="E79" s="83" t="s">
        <v>106</v>
      </c>
      <c r="F79" s="83" t="s">
        <v>5</v>
      </c>
    </row>
    <row r="80" spans="2:6" ht="15.75">
      <c r="B80" s="50"/>
      <c r="C80" s="62" t="s">
        <v>107</v>
      </c>
      <c r="D80" s="86">
        <v>146</v>
      </c>
      <c r="E80" s="86">
        <v>75</v>
      </c>
      <c r="F80" s="73">
        <f>+D80+E80</f>
        <v>221</v>
      </c>
    </row>
    <row r="81" spans="2:6" ht="15.75">
      <c r="B81" s="50"/>
      <c r="C81" s="62" t="s">
        <v>108</v>
      </c>
      <c r="D81" s="71">
        <f>D80/F80</f>
        <v>0.6606334841628959</v>
      </c>
      <c r="E81" s="71">
        <f>E80/F80</f>
        <v>0.3393665158371041</v>
      </c>
      <c r="F81" s="72">
        <f>+D81+E81</f>
        <v>1</v>
      </c>
    </row>
    <row r="82" spans="2:3" ht="15.75">
      <c r="B82" s="50"/>
      <c r="C82" s="55" t="s">
        <v>185</v>
      </c>
    </row>
    <row r="83" ht="15.75"/>
    <row r="84" spans="1:2" ht="15.75">
      <c r="A84" s="50">
        <v>9</v>
      </c>
      <c r="B84" s="52" t="s">
        <v>144</v>
      </c>
    </row>
    <row r="85" ht="15.75">
      <c r="B85" s="52"/>
    </row>
    <row r="86" spans="1:7" ht="28.5" customHeight="1">
      <c r="A86" s="51"/>
      <c r="B86" s="50"/>
      <c r="C86" s="568" t="s">
        <v>103</v>
      </c>
      <c r="D86" s="569" t="s">
        <v>167</v>
      </c>
      <c r="E86" s="570"/>
      <c r="F86" s="571"/>
      <c r="G86" s="57"/>
    </row>
    <row r="87" spans="1:7" ht="15.75">
      <c r="A87" s="51"/>
      <c r="B87" s="50"/>
      <c r="C87" s="568"/>
      <c r="D87" s="83" t="s">
        <v>3</v>
      </c>
      <c r="E87" s="83" t="s">
        <v>4</v>
      </c>
      <c r="F87" s="83" t="s">
        <v>138</v>
      </c>
      <c r="G87" s="60"/>
    </row>
    <row r="88" spans="1:6" ht="15.75">
      <c r="A88" s="51"/>
      <c r="B88" s="50"/>
      <c r="C88" s="62" t="s">
        <v>107</v>
      </c>
      <c r="D88" s="86">
        <v>216</v>
      </c>
      <c r="E88" s="86">
        <v>5</v>
      </c>
      <c r="F88" s="73">
        <f>+D88+E88</f>
        <v>221</v>
      </c>
    </row>
    <row r="89" spans="3:6" ht="15.75">
      <c r="C89" s="62" t="s">
        <v>108</v>
      </c>
      <c r="D89" s="71">
        <f>D88/F88</f>
        <v>0.9773755656108597</v>
      </c>
      <c r="E89" s="71">
        <f>E88/F88</f>
        <v>0.02262443438914027</v>
      </c>
      <c r="F89" s="72">
        <f>+D89+E89</f>
        <v>1</v>
      </c>
    </row>
    <row r="90" ht="15.75">
      <c r="C90" s="55" t="s">
        <v>185</v>
      </c>
    </row>
    <row r="91" ht="15.75"/>
    <row r="92" spans="1:2" ht="15.75">
      <c r="A92" s="50">
        <v>10</v>
      </c>
      <c r="B92" s="52" t="s">
        <v>145</v>
      </c>
    </row>
    <row r="93" ht="15.75">
      <c r="B93" s="52"/>
    </row>
    <row r="94" spans="1:7" ht="28.5" customHeight="1">
      <c r="A94" s="51"/>
      <c r="B94" s="50"/>
      <c r="C94" s="561" t="s">
        <v>103</v>
      </c>
      <c r="D94" s="575" t="s">
        <v>168</v>
      </c>
      <c r="E94" s="575" t="s">
        <v>169</v>
      </c>
      <c r="G94" s="57"/>
    </row>
    <row r="95" spans="1:7" ht="15.75">
      <c r="A95" s="51"/>
      <c r="B95" s="50"/>
      <c r="C95" s="562"/>
      <c r="D95" s="576"/>
      <c r="E95" s="576"/>
      <c r="G95" s="60"/>
    </row>
    <row r="96" spans="1:5" ht="15.75">
      <c r="A96" s="51"/>
      <c r="B96" s="50"/>
      <c r="C96" s="149" t="s">
        <v>107</v>
      </c>
      <c r="D96" s="86">
        <v>946</v>
      </c>
      <c r="E96" s="86">
        <v>7001.62</v>
      </c>
    </row>
    <row r="97" ht="15.75">
      <c r="C97" s="55" t="s">
        <v>185</v>
      </c>
    </row>
    <row r="98" ht="15.75"/>
    <row r="99" spans="1:2" ht="15.75">
      <c r="A99" s="50">
        <v>11</v>
      </c>
      <c r="B99" s="52" t="s">
        <v>146</v>
      </c>
    </row>
    <row r="100" ht="15.75">
      <c r="B100" s="52"/>
    </row>
    <row r="101" spans="1:12" ht="28.5" customHeight="1">
      <c r="A101" s="51"/>
      <c r="B101" s="50"/>
      <c r="C101" s="568" t="s">
        <v>103</v>
      </c>
      <c r="D101" s="577" t="s">
        <v>170</v>
      </c>
      <c r="E101" s="578"/>
      <c r="F101" s="579"/>
      <c r="G101" s="577" t="s">
        <v>172</v>
      </c>
      <c r="H101" s="578"/>
      <c r="I101" s="579"/>
      <c r="J101" s="577" t="s">
        <v>173</v>
      </c>
      <c r="K101" s="578"/>
      <c r="L101" s="579"/>
    </row>
    <row r="102" spans="1:12" ht="15.75">
      <c r="A102" s="51"/>
      <c r="B102" s="50"/>
      <c r="C102" s="568"/>
      <c r="D102" s="83" t="s">
        <v>3</v>
      </c>
      <c r="E102" s="83" t="s">
        <v>4</v>
      </c>
      <c r="F102" s="83" t="s">
        <v>138</v>
      </c>
      <c r="G102" s="83" t="s">
        <v>3</v>
      </c>
      <c r="H102" s="83" t="s">
        <v>4</v>
      </c>
      <c r="I102" s="83" t="s">
        <v>138</v>
      </c>
      <c r="J102" s="83" t="s">
        <v>3</v>
      </c>
      <c r="K102" s="83" t="s">
        <v>4</v>
      </c>
      <c r="L102" s="83" t="s">
        <v>138</v>
      </c>
    </row>
    <row r="103" spans="1:12" ht="15.75">
      <c r="A103" s="51"/>
      <c r="B103" s="50"/>
      <c r="C103" s="149" t="s">
        <v>107</v>
      </c>
      <c r="D103" s="86">
        <v>215</v>
      </c>
      <c r="E103" s="86">
        <v>6</v>
      </c>
      <c r="F103" s="73">
        <f>+D103+E103</f>
        <v>221</v>
      </c>
      <c r="G103" s="86">
        <v>22</v>
      </c>
      <c r="H103" s="86">
        <v>193</v>
      </c>
      <c r="I103" s="73">
        <f>+G103+H103</f>
        <v>215</v>
      </c>
      <c r="J103" s="86">
        <v>212</v>
      </c>
      <c r="K103" s="86">
        <v>3</v>
      </c>
      <c r="L103" s="73">
        <f>+J103+K103</f>
        <v>215</v>
      </c>
    </row>
    <row r="104" spans="3:12" ht="15.75">
      <c r="C104" s="149" t="s">
        <v>108</v>
      </c>
      <c r="D104" s="71">
        <f>D103/F103</f>
        <v>0.9728506787330317</v>
      </c>
      <c r="E104" s="71">
        <f>E103/F103</f>
        <v>0.027149321266968326</v>
      </c>
      <c r="F104" s="72">
        <f>+D104+E104</f>
        <v>1</v>
      </c>
      <c r="G104" s="71">
        <f>G103/I103</f>
        <v>0.10232558139534884</v>
      </c>
      <c r="H104" s="71">
        <f>H103/I103</f>
        <v>0.8976744186046511</v>
      </c>
      <c r="I104" s="72">
        <f>+G104+H104</f>
        <v>1</v>
      </c>
      <c r="J104" s="71">
        <f>J103/L103</f>
        <v>0.986046511627907</v>
      </c>
      <c r="K104" s="71">
        <f>K103/L103</f>
        <v>0.013953488372093023</v>
      </c>
      <c r="L104" s="72">
        <f>+J104+K104</f>
        <v>1</v>
      </c>
    </row>
    <row r="105" ht="15.75">
      <c r="C105" s="55" t="s">
        <v>185</v>
      </c>
    </row>
    <row r="106" ht="15.75">
      <c r="C106" s="55"/>
    </row>
    <row r="107" spans="1:15" ht="28.5" customHeight="1">
      <c r="A107" s="51"/>
      <c r="B107" s="50"/>
      <c r="C107" s="568" t="s">
        <v>103</v>
      </c>
      <c r="D107" s="580" t="s">
        <v>176</v>
      </c>
      <c r="E107" s="580"/>
      <c r="F107" s="580"/>
      <c r="G107" s="580"/>
      <c r="H107" s="577" t="s">
        <v>177</v>
      </c>
      <c r="I107" s="578"/>
      <c r="J107" s="578"/>
      <c r="K107" s="579"/>
      <c r="L107" s="580" t="s">
        <v>179</v>
      </c>
      <c r="M107" s="580"/>
      <c r="N107" s="580"/>
      <c r="O107" s="580"/>
    </row>
    <row r="108" spans="1:15" ht="15.75">
      <c r="A108" s="51"/>
      <c r="B108" s="50"/>
      <c r="C108" s="568"/>
      <c r="D108" s="83" t="s">
        <v>174</v>
      </c>
      <c r="E108" s="83" t="s">
        <v>40</v>
      </c>
      <c r="F108" s="83" t="s">
        <v>175</v>
      </c>
      <c r="G108" s="83" t="s">
        <v>178</v>
      </c>
      <c r="H108" s="83" t="s">
        <v>174</v>
      </c>
      <c r="I108" s="83" t="s">
        <v>40</v>
      </c>
      <c r="J108" s="83" t="s">
        <v>175</v>
      </c>
      <c r="K108" s="83" t="s">
        <v>178</v>
      </c>
      <c r="L108" s="83" t="s">
        <v>174</v>
      </c>
      <c r="M108" s="83" t="s">
        <v>40</v>
      </c>
      <c r="N108" s="83" t="s">
        <v>175</v>
      </c>
      <c r="O108" s="83" t="s">
        <v>178</v>
      </c>
    </row>
    <row r="109" spans="1:15" ht="15.75">
      <c r="A109" s="51"/>
      <c r="B109" s="50"/>
      <c r="C109" s="149" t="s">
        <v>107</v>
      </c>
      <c r="D109" s="86">
        <v>10</v>
      </c>
      <c r="E109" s="86">
        <v>76</v>
      </c>
      <c r="F109" s="73">
        <v>960</v>
      </c>
      <c r="G109" s="86">
        <v>16328</v>
      </c>
      <c r="H109" s="86">
        <v>1</v>
      </c>
      <c r="I109" s="86">
        <v>255</v>
      </c>
      <c r="J109" s="73">
        <v>18280</v>
      </c>
      <c r="K109" s="86">
        <v>54725</v>
      </c>
      <c r="L109" s="86">
        <v>1</v>
      </c>
      <c r="M109" s="86">
        <v>49</v>
      </c>
      <c r="N109" s="73">
        <v>6004</v>
      </c>
      <c r="O109" s="86">
        <v>10551</v>
      </c>
    </row>
    <row r="110" ht="15.75">
      <c r="C110" s="55" t="s">
        <v>185</v>
      </c>
    </row>
    <row r="111" ht="15.75">
      <c r="C111" s="55"/>
    </row>
    <row r="112" spans="1:2" ht="15.75">
      <c r="A112" s="50">
        <v>12</v>
      </c>
      <c r="B112" s="52" t="s">
        <v>180</v>
      </c>
    </row>
    <row r="113" ht="15.75">
      <c r="B113" s="52"/>
    </row>
    <row r="114" spans="1:9" ht="28.5" customHeight="1">
      <c r="A114" s="51"/>
      <c r="B114" s="50"/>
      <c r="C114" s="568" t="s">
        <v>103</v>
      </c>
      <c r="D114" s="577" t="s">
        <v>181</v>
      </c>
      <c r="E114" s="578"/>
      <c r="F114" s="579"/>
      <c r="G114" s="580" t="s">
        <v>183</v>
      </c>
      <c r="H114" s="580"/>
      <c r="I114" s="580"/>
    </row>
    <row r="115" spans="1:9" ht="15.75">
      <c r="A115" s="51"/>
      <c r="B115" s="50"/>
      <c r="C115" s="568"/>
      <c r="D115" s="83" t="s">
        <v>3</v>
      </c>
      <c r="E115" s="83" t="s">
        <v>4</v>
      </c>
      <c r="F115" s="83" t="s">
        <v>138</v>
      </c>
      <c r="G115" s="83" t="s">
        <v>3</v>
      </c>
      <c r="H115" s="83" t="s">
        <v>4</v>
      </c>
      <c r="I115" s="83" t="s">
        <v>138</v>
      </c>
    </row>
    <row r="116" spans="1:9" ht="15.75">
      <c r="A116" s="51"/>
      <c r="B116" s="50"/>
      <c r="C116" s="149" t="s">
        <v>107</v>
      </c>
      <c r="D116" s="86">
        <v>215</v>
      </c>
      <c r="E116" s="86">
        <v>6</v>
      </c>
      <c r="F116" s="73">
        <f>+D116+E116</f>
        <v>221</v>
      </c>
      <c r="G116" s="86">
        <v>101</v>
      </c>
      <c r="H116" s="86">
        <v>120</v>
      </c>
      <c r="I116" s="73">
        <f>+G116+H116</f>
        <v>221</v>
      </c>
    </row>
    <row r="117" spans="3:9" ht="15.75">
      <c r="C117" s="149" t="s">
        <v>108</v>
      </c>
      <c r="D117" s="71">
        <f>D116/F116</f>
        <v>0.9728506787330317</v>
      </c>
      <c r="E117" s="71">
        <f>E116/F116</f>
        <v>0.027149321266968326</v>
      </c>
      <c r="F117" s="72">
        <f>+D117+E117</f>
        <v>1</v>
      </c>
      <c r="G117" s="71">
        <f>G116/I116</f>
        <v>0.45701357466063347</v>
      </c>
      <c r="H117" s="71">
        <f>H116/I116</f>
        <v>0.5429864253393665</v>
      </c>
      <c r="I117" s="72">
        <f>+G117+H117</f>
        <v>1</v>
      </c>
    </row>
    <row r="118" ht="15.75">
      <c r="C118" s="55" t="s">
        <v>185</v>
      </c>
    </row>
    <row r="119" ht="15.75">
      <c r="C119" s="55"/>
    </row>
    <row r="120" spans="1:11" ht="28.5" customHeight="1">
      <c r="A120" s="51"/>
      <c r="B120" s="50"/>
      <c r="C120" s="568" t="s">
        <v>103</v>
      </c>
      <c r="D120" s="580" t="s">
        <v>182</v>
      </c>
      <c r="E120" s="580"/>
      <c r="F120" s="580"/>
      <c r="G120" s="580"/>
      <c r="H120" s="577" t="s">
        <v>184</v>
      </c>
      <c r="I120" s="578"/>
      <c r="J120" s="578"/>
      <c r="K120" s="579"/>
    </row>
    <row r="121" spans="1:11" ht="15.75">
      <c r="A121" s="51"/>
      <c r="B121" s="50"/>
      <c r="C121" s="568"/>
      <c r="D121" s="83" t="s">
        <v>174</v>
      </c>
      <c r="E121" s="83" t="s">
        <v>40</v>
      </c>
      <c r="F121" s="83" t="s">
        <v>175</v>
      </c>
      <c r="G121" s="83" t="s">
        <v>178</v>
      </c>
      <c r="H121" s="83" t="s">
        <v>174</v>
      </c>
      <c r="I121" s="83" t="s">
        <v>40</v>
      </c>
      <c r="J121" s="83" t="s">
        <v>175</v>
      </c>
      <c r="K121" s="83" t="s">
        <v>178</v>
      </c>
    </row>
    <row r="122" spans="1:11" ht="15.75">
      <c r="A122" s="51"/>
      <c r="B122" s="50"/>
      <c r="C122" s="149" t="s">
        <v>107</v>
      </c>
      <c r="D122" s="86">
        <v>1</v>
      </c>
      <c r="E122" s="86">
        <v>106</v>
      </c>
      <c r="F122" s="73">
        <v>6958</v>
      </c>
      <c r="G122" s="86">
        <v>22806</v>
      </c>
      <c r="H122" s="86">
        <v>5</v>
      </c>
      <c r="I122" s="86">
        <v>85</v>
      </c>
      <c r="J122" s="73">
        <v>3041</v>
      </c>
      <c r="K122" s="86">
        <v>8546</v>
      </c>
    </row>
    <row r="123" ht="15.75">
      <c r="C123" s="55" t="s">
        <v>185</v>
      </c>
    </row>
    <row r="124" ht="15.75">
      <c r="C124" s="55"/>
    </row>
    <row r="125" spans="1:2" ht="15.75">
      <c r="A125" s="56">
        <v>13</v>
      </c>
      <c r="B125" s="52" t="s">
        <v>147</v>
      </c>
    </row>
    <row r="126" spans="1:2" ht="15.75">
      <c r="A126" s="56"/>
      <c r="B126" s="52"/>
    </row>
    <row r="127" spans="1:7" ht="33.75" customHeight="1">
      <c r="A127" s="56"/>
      <c r="B127" s="56"/>
      <c r="C127" s="561" t="s">
        <v>103</v>
      </c>
      <c r="D127" s="568" t="s">
        <v>186</v>
      </c>
      <c r="E127" s="568"/>
      <c r="F127" s="568"/>
      <c r="G127" s="57"/>
    </row>
    <row r="128" spans="1:7" ht="15.75">
      <c r="A128" s="56"/>
      <c r="B128" s="56"/>
      <c r="C128" s="562"/>
      <c r="D128" s="83" t="s">
        <v>3</v>
      </c>
      <c r="E128" s="83" t="s">
        <v>4</v>
      </c>
      <c r="F128" s="83" t="s">
        <v>138</v>
      </c>
      <c r="G128" s="58"/>
    </row>
    <row r="129" spans="1:7" ht="15.75">
      <c r="A129" s="56"/>
      <c r="B129" s="56"/>
      <c r="C129" s="148" t="s">
        <v>107</v>
      </c>
      <c r="D129" s="86">
        <v>68</v>
      </c>
      <c r="E129" s="86">
        <v>153</v>
      </c>
      <c r="F129" s="73">
        <f>+D129+E129</f>
        <v>221</v>
      </c>
      <c r="G129" s="58"/>
    </row>
    <row r="130" spans="3:6" ht="15.75">
      <c r="C130" s="149" t="s">
        <v>108</v>
      </c>
      <c r="D130" s="71">
        <f>D129/F129</f>
        <v>0.3076923076923077</v>
      </c>
      <c r="E130" s="71">
        <f>E129/F129</f>
        <v>0.6923076923076923</v>
      </c>
      <c r="F130" s="72">
        <f>+D130+E130</f>
        <v>1</v>
      </c>
    </row>
    <row r="131" spans="1:3" ht="15.75">
      <c r="A131" s="56"/>
      <c r="B131" s="56"/>
      <c r="C131" s="55" t="s">
        <v>185</v>
      </c>
    </row>
    <row r="132" spans="1:3" ht="15.75">
      <c r="A132" s="56"/>
      <c r="B132" s="56"/>
      <c r="C132" s="55"/>
    </row>
    <row r="133" spans="1:9" ht="28.5" customHeight="1">
      <c r="A133" s="51"/>
      <c r="B133" s="50"/>
      <c r="C133" s="568" t="s">
        <v>103</v>
      </c>
      <c r="D133" s="577" t="s">
        <v>192</v>
      </c>
      <c r="E133" s="578"/>
      <c r="F133" s="579"/>
      <c r="G133" s="580" t="s">
        <v>187</v>
      </c>
      <c r="H133" s="580"/>
      <c r="I133" s="580"/>
    </row>
    <row r="134" spans="1:9" ht="15.75">
      <c r="A134" s="51"/>
      <c r="B134" s="50"/>
      <c r="C134" s="568"/>
      <c r="D134" s="83" t="s">
        <v>3</v>
      </c>
      <c r="E134" s="83" t="s">
        <v>4</v>
      </c>
      <c r="F134" s="83" t="s">
        <v>138</v>
      </c>
      <c r="G134" s="83" t="s">
        <v>3</v>
      </c>
      <c r="H134" s="83" t="s">
        <v>4</v>
      </c>
      <c r="I134" s="83" t="s">
        <v>138</v>
      </c>
    </row>
    <row r="135" spans="1:9" ht="15.75">
      <c r="A135" s="51"/>
      <c r="B135" s="50"/>
      <c r="C135" s="149" t="s">
        <v>107</v>
      </c>
      <c r="D135" s="86">
        <v>18</v>
      </c>
      <c r="E135" s="86">
        <v>50</v>
      </c>
      <c r="F135" s="73">
        <f>+D135+E135</f>
        <v>68</v>
      </c>
      <c r="G135" s="86">
        <v>31</v>
      </c>
      <c r="H135" s="86">
        <v>37</v>
      </c>
      <c r="I135" s="73">
        <f>+G135+H135</f>
        <v>68</v>
      </c>
    </row>
    <row r="136" spans="3:9" ht="15.75">
      <c r="C136" s="149" t="s">
        <v>108</v>
      </c>
      <c r="D136" s="71">
        <f>D135/F135</f>
        <v>0.2647058823529412</v>
      </c>
      <c r="E136" s="71">
        <f>E135/F135</f>
        <v>0.7352941176470589</v>
      </c>
      <c r="F136" s="72">
        <f>+D136+E136</f>
        <v>1</v>
      </c>
      <c r="G136" s="71">
        <f>G135/I135</f>
        <v>0.45588235294117646</v>
      </c>
      <c r="H136" s="71">
        <f>H135/I135</f>
        <v>0.5441176470588235</v>
      </c>
      <c r="I136" s="72">
        <f>+G136+H136</f>
        <v>1</v>
      </c>
    </row>
    <row r="137" ht="15.75">
      <c r="C137" s="55" t="s">
        <v>185</v>
      </c>
    </row>
    <row r="138" ht="15.75">
      <c r="C138" s="55"/>
    </row>
    <row r="139" spans="1:11" ht="28.5" customHeight="1">
      <c r="A139" s="51"/>
      <c r="B139" s="50"/>
      <c r="C139" s="568" t="s">
        <v>103</v>
      </c>
      <c r="D139" s="580" t="s">
        <v>189</v>
      </c>
      <c r="E139" s="580"/>
      <c r="F139" s="580"/>
      <c r="G139" s="580"/>
      <c r="H139" s="577" t="s">
        <v>190</v>
      </c>
      <c r="I139" s="578"/>
      <c r="J139" s="578"/>
      <c r="K139" s="579"/>
    </row>
    <row r="140" spans="1:11" ht="15.75">
      <c r="A140" s="51"/>
      <c r="B140" s="50"/>
      <c r="C140" s="568"/>
      <c r="D140" s="83" t="s">
        <v>174</v>
      </c>
      <c r="E140" s="83" t="s">
        <v>40</v>
      </c>
      <c r="F140" s="83" t="s">
        <v>175</v>
      </c>
      <c r="G140" s="83" t="s">
        <v>178</v>
      </c>
      <c r="H140" s="83" t="s">
        <v>174</v>
      </c>
      <c r="I140" s="83" t="s">
        <v>40</v>
      </c>
      <c r="J140" s="83" t="s">
        <v>175</v>
      </c>
      <c r="K140" s="83" t="s">
        <v>178</v>
      </c>
    </row>
    <row r="141" spans="1:11" ht="15.75">
      <c r="A141" s="51"/>
      <c r="B141" s="50"/>
      <c r="C141" s="149" t="s">
        <v>107</v>
      </c>
      <c r="D141" s="86">
        <v>0.22</v>
      </c>
      <c r="E141" s="86">
        <v>26.53</v>
      </c>
      <c r="F141" s="73">
        <v>300</v>
      </c>
      <c r="G141" s="86">
        <v>477.53</v>
      </c>
      <c r="H141" s="86">
        <v>0.2</v>
      </c>
      <c r="I141" s="86">
        <v>3493.26</v>
      </c>
      <c r="J141" s="73">
        <v>106945</v>
      </c>
      <c r="K141" s="86">
        <v>108291.05</v>
      </c>
    </row>
    <row r="142" ht="15.75">
      <c r="C142" s="55" t="s">
        <v>185</v>
      </c>
    </row>
    <row r="143" ht="15.75">
      <c r="C143" s="55"/>
    </row>
    <row r="144" spans="1:2" ht="15.75">
      <c r="A144" s="56">
        <v>14</v>
      </c>
      <c r="B144" s="52" t="s">
        <v>148</v>
      </c>
    </row>
    <row r="145" spans="1:2" ht="15.75">
      <c r="A145" s="56"/>
      <c r="B145" s="52"/>
    </row>
    <row r="146" spans="1:18" ht="44.25" customHeight="1">
      <c r="A146" s="56"/>
      <c r="B146" s="56"/>
      <c r="C146" s="568" t="s">
        <v>103</v>
      </c>
      <c r="D146" s="577" t="s">
        <v>191</v>
      </c>
      <c r="E146" s="578"/>
      <c r="F146" s="579"/>
      <c r="G146" s="580" t="s">
        <v>52</v>
      </c>
      <c r="H146" s="580"/>
      <c r="I146" s="580"/>
      <c r="J146" s="580" t="s">
        <v>53</v>
      </c>
      <c r="K146" s="580"/>
      <c r="L146" s="580"/>
      <c r="M146" s="580" t="s">
        <v>54</v>
      </c>
      <c r="N146" s="580"/>
      <c r="O146" s="580"/>
      <c r="P146" s="580" t="s">
        <v>55</v>
      </c>
      <c r="Q146" s="580"/>
      <c r="R146" s="580"/>
    </row>
    <row r="147" spans="1:18" ht="15.75">
      <c r="A147" s="56"/>
      <c r="B147" s="56"/>
      <c r="C147" s="568"/>
      <c r="D147" s="83" t="s">
        <v>3</v>
      </c>
      <c r="E147" s="83" t="s">
        <v>4</v>
      </c>
      <c r="F147" s="83" t="s">
        <v>138</v>
      </c>
      <c r="G147" s="83" t="s">
        <v>3</v>
      </c>
      <c r="H147" s="83" t="s">
        <v>4</v>
      </c>
      <c r="I147" s="83" t="s">
        <v>138</v>
      </c>
      <c r="J147" s="83" t="s">
        <v>3</v>
      </c>
      <c r="K147" s="83" t="s">
        <v>4</v>
      </c>
      <c r="L147" s="83" t="s">
        <v>138</v>
      </c>
      <c r="M147" s="83" t="s">
        <v>3</v>
      </c>
      <c r="N147" s="83" t="s">
        <v>4</v>
      </c>
      <c r="O147" s="83" t="s">
        <v>138</v>
      </c>
      <c r="P147" s="83" t="s">
        <v>3</v>
      </c>
      <c r="Q147" s="83" t="s">
        <v>4</v>
      </c>
      <c r="R147" s="83" t="s">
        <v>138</v>
      </c>
    </row>
    <row r="148" spans="1:18" ht="15.75">
      <c r="A148" s="56"/>
      <c r="B148" s="56"/>
      <c r="C148" s="149" t="s">
        <v>107</v>
      </c>
      <c r="D148" s="86">
        <v>100</v>
      </c>
      <c r="E148" s="86">
        <v>121</v>
      </c>
      <c r="F148" s="73">
        <f>+D148+E148</f>
        <v>221</v>
      </c>
      <c r="G148" s="86">
        <v>67</v>
      </c>
      <c r="H148" s="86">
        <v>33</v>
      </c>
      <c r="I148" s="73">
        <f>+G148+H148</f>
        <v>100</v>
      </c>
      <c r="J148" s="86">
        <v>25</v>
      </c>
      <c r="K148" s="86">
        <v>75</v>
      </c>
      <c r="L148" s="73">
        <f>+J148+K148</f>
        <v>100</v>
      </c>
      <c r="M148" s="86">
        <v>28</v>
      </c>
      <c r="N148" s="86">
        <v>72</v>
      </c>
      <c r="O148" s="73">
        <f>+M148+N148</f>
        <v>100</v>
      </c>
      <c r="P148" s="86">
        <v>30</v>
      </c>
      <c r="Q148" s="86">
        <v>70</v>
      </c>
      <c r="R148" s="73">
        <f>+P148+Q148</f>
        <v>100</v>
      </c>
    </row>
    <row r="149" spans="1:18" ht="15.75">
      <c r="A149" s="56"/>
      <c r="B149" s="56"/>
      <c r="C149" s="149" t="s">
        <v>108</v>
      </c>
      <c r="D149" s="71">
        <f>D148/F148</f>
        <v>0.45248868778280543</v>
      </c>
      <c r="E149" s="71">
        <f>E148/F148</f>
        <v>0.5475113122171946</v>
      </c>
      <c r="F149" s="72">
        <f>+D149+E149</f>
        <v>1</v>
      </c>
      <c r="G149" s="71">
        <f>G148/I148</f>
        <v>0.67</v>
      </c>
      <c r="H149" s="71">
        <f>H148/I148</f>
        <v>0.33</v>
      </c>
      <c r="I149" s="72">
        <f>+G149+H149</f>
        <v>1</v>
      </c>
      <c r="J149" s="71">
        <f>J148/L148</f>
        <v>0.25</v>
      </c>
      <c r="K149" s="71">
        <f>K148/L148</f>
        <v>0.75</v>
      </c>
      <c r="L149" s="72">
        <f>+J149+K149</f>
        <v>1</v>
      </c>
      <c r="M149" s="71">
        <f>M148/O148</f>
        <v>0.28</v>
      </c>
      <c r="N149" s="71">
        <f>N148/O148</f>
        <v>0.72</v>
      </c>
      <c r="O149" s="72">
        <f>+M149+N149</f>
        <v>1</v>
      </c>
      <c r="P149" s="71">
        <f>P148/R148</f>
        <v>0.3</v>
      </c>
      <c r="Q149" s="71">
        <f>Q148/R148</f>
        <v>0.7</v>
      </c>
      <c r="R149" s="72">
        <f>+P149+Q149</f>
        <v>1</v>
      </c>
    </row>
    <row r="150" ht="15.75">
      <c r="C150" s="55" t="s">
        <v>185</v>
      </c>
    </row>
    <row r="151" spans="1:3" ht="15.75">
      <c r="A151" s="56"/>
      <c r="B151" s="56"/>
      <c r="C151" s="55"/>
    </row>
    <row r="152" spans="1:2" ht="15.75">
      <c r="A152" s="56">
        <v>15</v>
      </c>
      <c r="B152" s="52" t="s">
        <v>149</v>
      </c>
    </row>
    <row r="153" spans="1:2" ht="15.75">
      <c r="A153" s="56"/>
      <c r="B153" s="52"/>
    </row>
    <row r="154" spans="1:6" ht="44.25" customHeight="1">
      <c r="A154" s="56"/>
      <c r="B154" s="56"/>
      <c r="C154" s="568" t="s">
        <v>103</v>
      </c>
      <c r="D154" s="577" t="s">
        <v>229</v>
      </c>
      <c r="E154" s="578"/>
      <c r="F154" s="579"/>
    </row>
    <row r="155" spans="1:6" ht="15.75">
      <c r="A155" s="56"/>
      <c r="B155" s="56"/>
      <c r="C155" s="568"/>
      <c r="D155" s="83" t="s">
        <v>3</v>
      </c>
      <c r="E155" s="83" t="s">
        <v>4</v>
      </c>
      <c r="F155" s="83" t="s">
        <v>138</v>
      </c>
    </row>
    <row r="156" spans="1:6" ht="15.75">
      <c r="A156" s="56"/>
      <c r="B156" s="56"/>
      <c r="C156" s="149" t="s">
        <v>107</v>
      </c>
      <c r="D156" s="86">
        <v>38</v>
      </c>
      <c r="E156" s="86">
        <v>183</v>
      </c>
      <c r="F156" s="86">
        <f>+D156+E156</f>
        <v>221</v>
      </c>
    </row>
    <row r="157" spans="1:6" ht="15.75">
      <c r="A157" s="56"/>
      <c r="B157" s="56"/>
      <c r="C157" s="149" t="s">
        <v>108</v>
      </c>
      <c r="D157" s="71">
        <f>D156/F156</f>
        <v>0.17194570135746606</v>
      </c>
      <c r="E157" s="71">
        <f>E156/F156</f>
        <v>0.8280542986425339</v>
      </c>
      <c r="F157" s="72">
        <f>+D157+E157</f>
        <v>1</v>
      </c>
    </row>
    <row r="158" spans="1:3" ht="15.75">
      <c r="A158" s="56"/>
      <c r="B158" s="56"/>
      <c r="C158" s="55" t="s">
        <v>185</v>
      </c>
    </row>
    <row r="159" spans="1:3" ht="15.75">
      <c r="A159" s="56"/>
      <c r="B159" s="56"/>
      <c r="C159" s="55"/>
    </row>
    <row r="160" spans="1:2" ht="15.75">
      <c r="A160" s="56"/>
      <c r="B160" s="56" t="s">
        <v>228</v>
      </c>
    </row>
    <row r="161" spans="1:2" ht="15.75">
      <c r="A161" s="56"/>
      <c r="B161" s="52"/>
    </row>
    <row r="162" spans="1:18" ht="44.25" customHeight="1">
      <c r="A162" s="56"/>
      <c r="B162" s="56"/>
      <c r="C162" s="568" t="s">
        <v>103</v>
      </c>
      <c r="D162" s="577" t="s">
        <v>200</v>
      </c>
      <c r="E162" s="578"/>
      <c r="F162" s="579"/>
      <c r="G162" s="577" t="s">
        <v>201</v>
      </c>
      <c r="H162" s="578"/>
      <c r="I162" s="579"/>
      <c r="J162" s="580" t="s">
        <v>202</v>
      </c>
      <c r="K162" s="580"/>
      <c r="L162" s="580"/>
      <c r="M162" s="580" t="s">
        <v>203</v>
      </c>
      <c r="N162" s="580"/>
      <c r="O162" s="580"/>
      <c r="P162" s="580" t="s">
        <v>204</v>
      </c>
      <c r="Q162" s="580"/>
      <c r="R162" s="580"/>
    </row>
    <row r="163" spans="1:18" ht="15.75">
      <c r="A163" s="56"/>
      <c r="B163" s="56"/>
      <c r="C163" s="568"/>
      <c r="D163" s="83" t="s">
        <v>3</v>
      </c>
      <c r="E163" s="83" t="s">
        <v>4</v>
      </c>
      <c r="F163" s="83" t="s">
        <v>138</v>
      </c>
      <c r="G163" s="83" t="s">
        <v>3</v>
      </c>
      <c r="H163" s="83" t="s">
        <v>4</v>
      </c>
      <c r="I163" s="83" t="s">
        <v>138</v>
      </c>
      <c r="J163" s="83" t="s">
        <v>3</v>
      </c>
      <c r="K163" s="83" t="s">
        <v>4</v>
      </c>
      <c r="L163" s="83" t="s">
        <v>138</v>
      </c>
      <c r="M163" s="83" t="s">
        <v>3</v>
      </c>
      <c r="N163" s="83" t="s">
        <v>4</v>
      </c>
      <c r="O163" s="83" t="s">
        <v>138</v>
      </c>
      <c r="P163" s="83" t="s">
        <v>3</v>
      </c>
      <c r="Q163" s="83" t="s">
        <v>4</v>
      </c>
      <c r="R163" s="83" t="s">
        <v>138</v>
      </c>
    </row>
    <row r="164" spans="1:18" ht="15.75">
      <c r="A164" s="56"/>
      <c r="B164" s="56"/>
      <c r="C164" s="149" t="s">
        <v>107</v>
      </c>
      <c r="D164" s="86">
        <v>32</v>
      </c>
      <c r="E164" s="86">
        <v>6</v>
      </c>
      <c r="F164" s="86">
        <f>+D164+E164</f>
        <v>38</v>
      </c>
      <c r="G164" s="86">
        <v>10</v>
      </c>
      <c r="H164" s="86">
        <v>28</v>
      </c>
      <c r="I164" s="86">
        <f>+G164+H164</f>
        <v>38</v>
      </c>
      <c r="J164" s="86">
        <v>8</v>
      </c>
      <c r="K164" s="86">
        <v>30</v>
      </c>
      <c r="L164" s="86">
        <f>+J164+K164</f>
        <v>38</v>
      </c>
      <c r="M164" s="139">
        <v>22</v>
      </c>
      <c r="N164" s="86">
        <v>16</v>
      </c>
      <c r="O164" s="86">
        <f>+M164+N164</f>
        <v>38</v>
      </c>
      <c r="P164" s="86">
        <v>11</v>
      </c>
      <c r="Q164" s="86">
        <v>27</v>
      </c>
      <c r="R164" s="86">
        <f>+P164+Q164</f>
        <v>38</v>
      </c>
    </row>
    <row r="165" spans="1:18" ht="15.75">
      <c r="A165" s="56"/>
      <c r="B165" s="56"/>
      <c r="C165" s="149" t="s">
        <v>108</v>
      </c>
      <c r="D165" s="71">
        <f>D164/F164</f>
        <v>0.8421052631578947</v>
      </c>
      <c r="E165" s="71">
        <f>E164/F164</f>
        <v>0.15789473684210525</v>
      </c>
      <c r="F165" s="72">
        <f>+D165+E165</f>
        <v>1</v>
      </c>
      <c r="G165" s="71">
        <f>G164/I164</f>
        <v>0.2631578947368421</v>
      </c>
      <c r="H165" s="71">
        <f>H164/I164</f>
        <v>0.7368421052631579</v>
      </c>
      <c r="I165" s="72">
        <f>+G165+H165</f>
        <v>1</v>
      </c>
      <c r="J165" s="71">
        <f>J164/L164</f>
        <v>0.21052631578947367</v>
      </c>
      <c r="K165" s="71">
        <f>K164/L164</f>
        <v>0.7894736842105263</v>
      </c>
      <c r="L165" s="72">
        <f>+J165+K165</f>
        <v>1</v>
      </c>
      <c r="M165" s="71">
        <f>M164/O164</f>
        <v>0.5789473684210527</v>
      </c>
      <c r="N165" s="71">
        <f>N164/O164</f>
        <v>0.42105263157894735</v>
      </c>
      <c r="O165" s="72">
        <f>+M165+N165</f>
        <v>1</v>
      </c>
      <c r="P165" s="71">
        <f>P164/R164</f>
        <v>0.2894736842105263</v>
      </c>
      <c r="Q165" s="71">
        <f>Q164/R164</f>
        <v>0.7105263157894737</v>
      </c>
      <c r="R165" s="72">
        <f>+P165+Q165</f>
        <v>1</v>
      </c>
    </row>
    <row r="166" spans="1:3" ht="15.75">
      <c r="A166" s="56"/>
      <c r="B166" s="56"/>
      <c r="C166" s="55" t="s">
        <v>185</v>
      </c>
    </row>
    <row r="167" spans="1:3" ht="15.75">
      <c r="A167" s="56"/>
      <c r="B167" s="56"/>
      <c r="C167" s="55"/>
    </row>
    <row r="168" spans="1:3" ht="15.75">
      <c r="A168" s="56"/>
      <c r="B168" s="56" t="s">
        <v>206</v>
      </c>
      <c r="C168" s="55"/>
    </row>
    <row r="169" spans="1:3" ht="15.75">
      <c r="A169" s="56"/>
      <c r="B169" s="56"/>
      <c r="C169" s="55"/>
    </row>
    <row r="170" spans="1:23" ht="28.5" customHeight="1">
      <c r="A170" s="51"/>
      <c r="B170" s="50"/>
      <c r="C170" s="568" t="s">
        <v>103</v>
      </c>
      <c r="D170" s="580" t="s">
        <v>57</v>
      </c>
      <c r="E170" s="580"/>
      <c r="F170" s="580"/>
      <c r="G170" s="580"/>
      <c r="H170" s="577" t="s">
        <v>59</v>
      </c>
      <c r="I170" s="578"/>
      <c r="J170" s="578"/>
      <c r="K170" s="579"/>
      <c r="L170" s="580" t="s">
        <v>61</v>
      </c>
      <c r="M170" s="580"/>
      <c r="N170" s="580"/>
      <c r="O170" s="580"/>
      <c r="P170" s="580" t="s">
        <v>63</v>
      </c>
      <c r="Q170" s="580"/>
      <c r="R170" s="580"/>
      <c r="S170" s="580"/>
      <c r="T170" s="580" t="s">
        <v>65</v>
      </c>
      <c r="U170" s="580"/>
      <c r="V170" s="580"/>
      <c r="W170" s="580"/>
    </row>
    <row r="171" spans="1:23" ht="15.75">
      <c r="A171" s="51"/>
      <c r="B171" s="50"/>
      <c r="C171" s="568"/>
      <c r="D171" s="83" t="s">
        <v>174</v>
      </c>
      <c r="E171" s="83" t="s">
        <v>40</v>
      </c>
      <c r="F171" s="83" t="s">
        <v>175</v>
      </c>
      <c r="G171" s="83" t="s">
        <v>178</v>
      </c>
      <c r="H171" s="83" t="s">
        <v>174</v>
      </c>
      <c r="I171" s="83" t="s">
        <v>40</v>
      </c>
      <c r="J171" s="83" t="s">
        <v>175</v>
      </c>
      <c r="K171" s="83" t="s">
        <v>178</v>
      </c>
      <c r="L171" s="83" t="s">
        <v>174</v>
      </c>
      <c r="M171" s="83" t="s">
        <v>40</v>
      </c>
      <c r="N171" s="83" t="s">
        <v>175</v>
      </c>
      <c r="O171" s="83" t="s">
        <v>178</v>
      </c>
      <c r="P171" s="83" t="s">
        <v>174</v>
      </c>
      <c r="Q171" s="83" t="s">
        <v>40</v>
      </c>
      <c r="R171" s="83" t="s">
        <v>175</v>
      </c>
      <c r="S171" s="83" t="s">
        <v>178</v>
      </c>
      <c r="T171" s="83" t="s">
        <v>174</v>
      </c>
      <c r="U171" s="83" t="s">
        <v>40</v>
      </c>
      <c r="V171" s="83" t="s">
        <v>175</v>
      </c>
      <c r="W171" s="83" t="s">
        <v>178</v>
      </c>
    </row>
    <row r="172" spans="1:23" ht="15.75">
      <c r="A172" s="51"/>
      <c r="B172" s="50"/>
      <c r="C172" s="149" t="s">
        <v>107</v>
      </c>
      <c r="D172" s="73">
        <v>1</v>
      </c>
      <c r="E172" s="73">
        <v>57351.42</v>
      </c>
      <c r="F172" s="73">
        <v>836622</v>
      </c>
      <c r="G172" s="73">
        <v>1835245.55</v>
      </c>
      <c r="H172" s="73">
        <v>0.5</v>
      </c>
      <c r="I172" s="73">
        <v>29891.6</v>
      </c>
      <c r="J172" s="73">
        <v>183212</v>
      </c>
      <c r="K172" s="73">
        <v>298915.5</v>
      </c>
      <c r="L172" s="73">
        <v>0.056</v>
      </c>
      <c r="M172" s="73">
        <v>522.907</v>
      </c>
      <c r="N172" s="73">
        <v>4015</v>
      </c>
      <c r="O172" s="73">
        <v>4183.256</v>
      </c>
      <c r="P172" s="73">
        <v>0.623</v>
      </c>
      <c r="Q172" s="73">
        <v>2285.697</v>
      </c>
      <c r="R172" s="73">
        <v>15170</v>
      </c>
      <c r="S172" s="73">
        <v>50285.343</v>
      </c>
      <c r="T172" s="73">
        <v>0</v>
      </c>
      <c r="U172" s="73">
        <v>17724</v>
      </c>
      <c r="V172" s="73">
        <v>104552</v>
      </c>
      <c r="W172" s="73">
        <v>177239.6</v>
      </c>
    </row>
    <row r="173" ht="15.75">
      <c r="C173" s="55" t="s">
        <v>185</v>
      </c>
    </row>
    <row r="174" ht="15.75">
      <c r="C174" s="55"/>
    </row>
    <row r="175" spans="2:3" ht="15.75">
      <c r="B175" s="56" t="s">
        <v>66</v>
      </c>
      <c r="C175" s="55"/>
    </row>
    <row r="176" ht="15.75">
      <c r="C176" s="55"/>
    </row>
    <row r="177" spans="1:6" ht="44.25" customHeight="1">
      <c r="A177" s="56"/>
      <c r="B177" s="56"/>
      <c r="C177" s="568" t="s">
        <v>103</v>
      </c>
      <c r="D177" s="577" t="s">
        <v>207</v>
      </c>
      <c r="E177" s="578"/>
      <c r="F177" s="579"/>
    </row>
    <row r="178" spans="1:6" ht="15.75">
      <c r="A178" s="56"/>
      <c r="B178" s="56"/>
      <c r="C178" s="568"/>
      <c r="D178" s="83" t="s">
        <v>3</v>
      </c>
      <c r="E178" s="83" t="s">
        <v>4</v>
      </c>
      <c r="F178" s="83" t="s">
        <v>138</v>
      </c>
    </row>
    <row r="179" spans="1:6" ht="15.75">
      <c r="A179" s="56"/>
      <c r="B179" s="56"/>
      <c r="C179" s="149" t="s">
        <v>107</v>
      </c>
      <c r="D179" s="73">
        <v>15</v>
      </c>
      <c r="E179" s="73">
        <v>9</v>
      </c>
      <c r="F179" s="139">
        <f>+D179+E179</f>
        <v>24</v>
      </c>
    </row>
    <row r="180" spans="1:6" ht="15.75">
      <c r="A180" s="56"/>
      <c r="B180" s="56"/>
      <c r="C180" s="149" t="s">
        <v>108</v>
      </c>
      <c r="D180" s="71">
        <f>D179/F179</f>
        <v>0.625</v>
      </c>
      <c r="E180" s="71">
        <f>E179/F179</f>
        <v>0.375</v>
      </c>
      <c r="F180" s="72">
        <f>+D180+E180</f>
        <v>1</v>
      </c>
    </row>
    <row r="181" spans="1:3" ht="15.75">
      <c r="A181" s="56"/>
      <c r="B181" s="56"/>
      <c r="C181" s="55" t="s">
        <v>185</v>
      </c>
    </row>
    <row r="182" spans="1:3" ht="15.75">
      <c r="A182" s="56"/>
      <c r="B182" s="56"/>
      <c r="C182" s="55"/>
    </row>
    <row r="183" spans="1:7" ht="28.5" customHeight="1">
      <c r="A183" s="51"/>
      <c r="B183" s="50"/>
      <c r="C183" s="568" t="s">
        <v>103</v>
      </c>
      <c r="D183" s="581" t="s">
        <v>67</v>
      </c>
      <c r="E183" s="582"/>
      <c r="F183" s="582" t="s">
        <v>68</v>
      </c>
      <c r="G183" s="585"/>
    </row>
    <row r="184" spans="1:7" ht="15.75">
      <c r="A184" s="51"/>
      <c r="B184" s="50"/>
      <c r="C184" s="568"/>
      <c r="D184" s="583"/>
      <c r="E184" s="584"/>
      <c r="F184" s="584"/>
      <c r="G184" s="586"/>
    </row>
    <row r="185" spans="1:7" ht="15.75">
      <c r="A185" s="51"/>
      <c r="B185" s="50"/>
      <c r="C185" s="149" t="s">
        <v>107</v>
      </c>
      <c r="D185" s="587" t="s">
        <v>208</v>
      </c>
      <c r="E185" s="588"/>
      <c r="F185" s="587" t="s">
        <v>209</v>
      </c>
      <c r="G185" s="588"/>
    </row>
    <row r="186" ht="15.75">
      <c r="C186" s="55" t="s">
        <v>185</v>
      </c>
    </row>
    <row r="187" ht="15.75">
      <c r="C187" s="55"/>
    </row>
    <row r="188" spans="1:2" ht="15.75">
      <c r="A188" s="56">
        <v>16</v>
      </c>
      <c r="B188" s="52" t="s">
        <v>150</v>
      </c>
    </row>
    <row r="189" spans="1:2" ht="15.75">
      <c r="A189" s="56"/>
      <c r="B189" s="52"/>
    </row>
    <row r="190" spans="1:18" ht="44.25" customHeight="1">
      <c r="A190" s="56"/>
      <c r="B190" s="56"/>
      <c r="C190" s="568" t="s">
        <v>103</v>
      </c>
      <c r="D190" s="577" t="s">
        <v>205</v>
      </c>
      <c r="E190" s="578"/>
      <c r="F190" s="579"/>
      <c r="G190" s="577" t="s">
        <v>210</v>
      </c>
      <c r="H190" s="578"/>
      <c r="I190" s="579"/>
      <c r="J190" s="580" t="s">
        <v>211</v>
      </c>
      <c r="K190" s="580"/>
      <c r="L190" s="580"/>
      <c r="M190" s="580" t="s">
        <v>212</v>
      </c>
      <c r="N190" s="580"/>
      <c r="O190" s="580"/>
      <c r="P190" s="75"/>
      <c r="Q190" s="75"/>
      <c r="R190" s="75"/>
    </row>
    <row r="191" spans="1:18" ht="15.75">
      <c r="A191" s="56"/>
      <c r="B191" s="56"/>
      <c r="C191" s="568"/>
      <c r="D191" s="83" t="s">
        <v>3</v>
      </c>
      <c r="E191" s="83" t="s">
        <v>4</v>
      </c>
      <c r="F191" s="83" t="s">
        <v>138</v>
      </c>
      <c r="G191" s="83" t="s">
        <v>3</v>
      </c>
      <c r="H191" s="83" t="s">
        <v>4</v>
      </c>
      <c r="I191" s="83" t="s">
        <v>138</v>
      </c>
      <c r="J191" s="83" t="s">
        <v>3</v>
      </c>
      <c r="K191" s="83" t="s">
        <v>4</v>
      </c>
      <c r="L191" s="83" t="s">
        <v>138</v>
      </c>
      <c r="M191" s="83" t="s">
        <v>3</v>
      </c>
      <c r="N191" s="83" t="s">
        <v>4</v>
      </c>
      <c r="O191" s="83" t="s">
        <v>138</v>
      </c>
      <c r="P191" s="75"/>
      <c r="Q191" s="75"/>
      <c r="R191" s="75"/>
    </row>
    <row r="192" spans="1:18" ht="15.75">
      <c r="A192" s="56"/>
      <c r="B192" s="56"/>
      <c r="C192" s="149" t="s">
        <v>107</v>
      </c>
      <c r="D192" s="73">
        <v>204</v>
      </c>
      <c r="E192" s="73">
        <v>17</v>
      </c>
      <c r="F192" s="73">
        <f>+D192+E192</f>
        <v>221</v>
      </c>
      <c r="G192" s="142">
        <v>21</v>
      </c>
      <c r="H192" s="73">
        <v>183</v>
      </c>
      <c r="I192" s="73">
        <f>+G192+H192</f>
        <v>204</v>
      </c>
      <c r="J192" s="73">
        <v>5</v>
      </c>
      <c r="K192" s="73">
        <v>34</v>
      </c>
      <c r="L192" s="142">
        <f>+J192+K192</f>
        <v>39</v>
      </c>
      <c r="M192" s="73">
        <v>24</v>
      </c>
      <c r="N192" s="73">
        <v>174</v>
      </c>
      <c r="O192" s="141">
        <f>+M192+N192</f>
        <v>198</v>
      </c>
      <c r="P192" s="75"/>
      <c r="Q192" s="75"/>
      <c r="R192" s="75"/>
    </row>
    <row r="193" spans="1:18" ht="15.75">
      <c r="A193" s="56"/>
      <c r="B193" s="56"/>
      <c r="C193" s="149" t="s">
        <v>108</v>
      </c>
      <c r="D193" s="71">
        <f>D192/F192</f>
        <v>0.9230769230769231</v>
      </c>
      <c r="E193" s="71">
        <f>E192/F192</f>
        <v>0.07692307692307693</v>
      </c>
      <c r="F193" s="72">
        <f>+D193+E193</f>
        <v>1</v>
      </c>
      <c r="G193" s="71">
        <f>G192/I192</f>
        <v>0.10294117647058823</v>
      </c>
      <c r="H193" s="71">
        <f>H192/I192</f>
        <v>0.8970588235294118</v>
      </c>
      <c r="I193" s="72">
        <f>+G193+H193</f>
        <v>1</v>
      </c>
      <c r="J193" s="71">
        <f>J192/L192</f>
        <v>0.1282051282051282</v>
      </c>
      <c r="K193" s="71">
        <f>K192/L192</f>
        <v>0.8717948717948718</v>
      </c>
      <c r="L193" s="72">
        <f>+J193+K193</f>
        <v>1</v>
      </c>
      <c r="M193" s="71">
        <f>M192/O192</f>
        <v>0.12121212121212122</v>
      </c>
      <c r="N193" s="71">
        <f>N192/O192</f>
        <v>0.8787878787878788</v>
      </c>
      <c r="O193" s="72">
        <f>+M193+N193</f>
        <v>1</v>
      </c>
      <c r="P193" s="75"/>
      <c r="Q193" s="75"/>
      <c r="R193" s="75"/>
    </row>
    <row r="194" spans="1:3" ht="15.75">
      <c r="A194" s="56"/>
      <c r="B194" s="56"/>
      <c r="C194" s="55" t="s">
        <v>185</v>
      </c>
    </row>
    <row r="195" spans="1:3" ht="15.75">
      <c r="A195" s="56"/>
      <c r="B195" s="56"/>
      <c r="C195" s="55"/>
    </row>
    <row r="196" spans="1:3" ht="15.75">
      <c r="A196" s="56"/>
      <c r="B196" s="56" t="s">
        <v>213</v>
      </c>
      <c r="C196" s="55"/>
    </row>
    <row r="197" spans="1:3" ht="15.75">
      <c r="A197" s="56"/>
      <c r="B197" s="56"/>
      <c r="C197" s="55"/>
    </row>
    <row r="198" spans="1:19" ht="28.5" customHeight="1">
      <c r="A198" s="51"/>
      <c r="B198" s="50"/>
      <c r="C198" s="568" t="s">
        <v>103</v>
      </c>
      <c r="D198" s="580" t="s">
        <v>71</v>
      </c>
      <c r="E198" s="580"/>
      <c r="F198" s="580"/>
      <c r="G198" s="580"/>
      <c r="H198" s="577" t="s">
        <v>72</v>
      </c>
      <c r="I198" s="578"/>
      <c r="J198" s="578"/>
      <c r="K198" s="579"/>
      <c r="L198" s="580" t="s">
        <v>73</v>
      </c>
      <c r="M198" s="580"/>
      <c r="N198" s="580"/>
      <c r="O198" s="580"/>
      <c r="P198" s="580" t="s">
        <v>74</v>
      </c>
      <c r="Q198" s="580"/>
      <c r="R198" s="580"/>
      <c r="S198" s="580"/>
    </row>
    <row r="199" spans="1:19" ht="15.75">
      <c r="A199" s="51"/>
      <c r="B199" s="50"/>
      <c r="C199" s="568"/>
      <c r="D199" s="83" t="s">
        <v>174</v>
      </c>
      <c r="E199" s="83" t="s">
        <v>40</v>
      </c>
      <c r="F199" s="83" t="s">
        <v>175</v>
      </c>
      <c r="G199" s="83" t="s">
        <v>178</v>
      </c>
      <c r="H199" s="83" t="s">
        <v>174</v>
      </c>
      <c r="I199" s="83" t="s">
        <v>40</v>
      </c>
      <c r="J199" s="83" t="s">
        <v>175</v>
      </c>
      <c r="K199" s="83" t="s">
        <v>178</v>
      </c>
      <c r="L199" s="83" t="s">
        <v>174</v>
      </c>
      <c r="M199" s="83" t="s">
        <v>40</v>
      </c>
      <c r="N199" s="83" t="s">
        <v>175</v>
      </c>
      <c r="O199" s="83" t="s">
        <v>178</v>
      </c>
      <c r="P199" s="83" t="s">
        <v>174</v>
      </c>
      <c r="Q199" s="83" t="s">
        <v>40</v>
      </c>
      <c r="R199" s="83" t="s">
        <v>175</v>
      </c>
      <c r="S199" s="83" t="s">
        <v>178</v>
      </c>
    </row>
    <row r="200" spans="1:19" ht="15.75">
      <c r="A200" s="51"/>
      <c r="B200" s="50"/>
      <c r="C200" s="149" t="s">
        <v>107</v>
      </c>
      <c r="D200" s="73">
        <v>1</v>
      </c>
      <c r="E200" s="73">
        <v>1</v>
      </c>
      <c r="F200" s="73">
        <v>3</v>
      </c>
      <c r="G200" s="73">
        <v>97</v>
      </c>
      <c r="H200" s="73">
        <v>1</v>
      </c>
      <c r="I200" s="73">
        <v>103615</v>
      </c>
      <c r="J200" s="73">
        <v>2100000</v>
      </c>
      <c r="K200" s="73">
        <v>9739793</v>
      </c>
      <c r="L200" s="73">
        <v>1</v>
      </c>
      <c r="M200" s="73">
        <v>1</v>
      </c>
      <c r="N200" s="73">
        <v>4</v>
      </c>
      <c r="O200" s="73">
        <v>131</v>
      </c>
      <c r="P200" s="73">
        <v>186</v>
      </c>
      <c r="Q200" s="73">
        <v>35163</v>
      </c>
      <c r="R200" s="73">
        <v>347500</v>
      </c>
      <c r="S200" s="73">
        <v>4254672</v>
      </c>
    </row>
    <row r="201" ht="15.75">
      <c r="C201" s="55" t="s">
        <v>185</v>
      </c>
    </row>
    <row r="202" ht="15.75">
      <c r="C202" s="55"/>
    </row>
    <row r="203" spans="1:22" ht="15.75" customHeight="1">
      <c r="A203" s="80">
        <v>17</v>
      </c>
      <c r="B203" s="74" t="s">
        <v>151</v>
      </c>
      <c r="C203" s="74"/>
      <c r="D203" s="74"/>
      <c r="E203" s="74"/>
      <c r="F203" s="74"/>
      <c r="G203" s="74"/>
      <c r="H203" s="74"/>
      <c r="I203" s="75"/>
      <c r="J203" s="75"/>
      <c r="K203" s="75"/>
      <c r="L203" s="75"/>
      <c r="M203" s="75"/>
      <c r="N203" s="75"/>
      <c r="O203" s="75"/>
      <c r="P203" s="75"/>
      <c r="Q203" s="75"/>
      <c r="R203" s="75"/>
      <c r="S203" s="75"/>
      <c r="T203" s="75"/>
      <c r="U203" s="75"/>
      <c r="V203" s="75"/>
    </row>
    <row r="204" spans="1:22" ht="15.75" customHeight="1">
      <c r="A204" s="80"/>
      <c r="B204" s="74"/>
      <c r="C204" s="74"/>
      <c r="D204" s="74"/>
      <c r="E204" s="74"/>
      <c r="F204" s="74"/>
      <c r="G204" s="74"/>
      <c r="H204" s="74"/>
      <c r="I204" s="75"/>
      <c r="J204" s="75"/>
      <c r="K204" s="75"/>
      <c r="L204" s="75"/>
      <c r="M204" s="75"/>
      <c r="N204" s="75"/>
      <c r="O204" s="75"/>
      <c r="P204" s="75"/>
      <c r="Q204" s="75"/>
      <c r="R204" s="75"/>
      <c r="S204" s="75"/>
      <c r="T204" s="75"/>
      <c r="U204" s="75"/>
      <c r="V204" s="75"/>
    </row>
    <row r="205" spans="1:22" ht="33" customHeight="1">
      <c r="A205" s="80"/>
      <c r="B205" s="80"/>
      <c r="C205" s="568" t="s">
        <v>103</v>
      </c>
      <c r="D205" s="577" t="s">
        <v>214</v>
      </c>
      <c r="E205" s="578"/>
      <c r="F205" s="579"/>
      <c r="G205" s="76"/>
      <c r="H205" s="75"/>
      <c r="I205" s="75"/>
      <c r="J205" s="75"/>
      <c r="K205" s="75"/>
      <c r="L205" s="75"/>
      <c r="M205" s="75"/>
      <c r="N205" s="75"/>
      <c r="O205" s="75"/>
      <c r="P205" s="75"/>
      <c r="Q205" s="75"/>
      <c r="R205" s="75"/>
      <c r="S205" s="75"/>
      <c r="T205" s="75"/>
      <c r="U205" s="75"/>
      <c r="V205" s="75"/>
    </row>
    <row r="206" spans="1:22" ht="15.75" customHeight="1">
      <c r="A206" s="80"/>
      <c r="B206" s="80"/>
      <c r="C206" s="568"/>
      <c r="D206" s="83" t="s">
        <v>3</v>
      </c>
      <c r="E206" s="83" t="s">
        <v>4</v>
      </c>
      <c r="F206" s="83" t="s">
        <v>138</v>
      </c>
      <c r="G206" s="82"/>
      <c r="H206" s="75"/>
      <c r="I206" s="75"/>
      <c r="J206" s="75"/>
      <c r="K206" s="75"/>
      <c r="L206" s="75"/>
      <c r="M206" s="75"/>
      <c r="N206" s="75"/>
      <c r="O206" s="75"/>
      <c r="P206" s="75"/>
      <c r="Q206" s="75"/>
      <c r="R206" s="75"/>
      <c r="S206" s="75"/>
      <c r="T206" s="75"/>
      <c r="U206" s="75"/>
      <c r="V206" s="75"/>
    </row>
    <row r="207" spans="1:22" ht="15.75" customHeight="1">
      <c r="A207" s="80"/>
      <c r="B207" s="80"/>
      <c r="C207" s="149" t="s">
        <v>107</v>
      </c>
      <c r="D207" s="73">
        <v>85</v>
      </c>
      <c r="E207" s="73">
        <v>136</v>
      </c>
      <c r="F207" s="86">
        <f>+D207+E207</f>
        <v>221</v>
      </c>
      <c r="G207" s="82"/>
      <c r="H207" s="75"/>
      <c r="I207" s="75"/>
      <c r="J207" s="75"/>
      <c r="K207" s="75"/>
      <c r="L207" s="75"/>
      <c r="M207" s="75"/>
      <c r="N207" s="75"/>
      <c r="O207" s="75"/>
      <c r="P207" s="75"/>
      <c r="Q207" s="75"/>
      <c r="R207" s="75"/>
      <c r="S207" s="75"/>
      <c r="T207" s="75"/>
      <c r="U207" s="75"/>
      <c r="V207" s="75"/>
    </row>
    <row r="208" spans="1:22" ht="15.75" customHeight="1">
      <c r="A208" s="80"/>
      <c r="B208" s="80"/>
      <c r="C208" s="149" t="s">
        <v>108</v>
      </c>
      <c r="D208" s="71">
        <f>D207/F207</f>
        <v>0.38461538461538464</v>
      </c>
      <c r="E208" s="71">
        <f>E207/F207</f>
        <v>0.6153846153846154</v>
      </c>
      <c r="F208" s="72">
        <f>+D208+E208</f>
        <v>1</v>
      </c>
      <c r="G208" s="82"/>
      <c r="H208" s="75"/>
      <c r="I208" s="75"/>
      <c r="J208" s="75"/>
      <c r="K208" s="75"/>
      <c r="L208" s="75"/>
      <c r="M208" s="75"/>
      <c r="N208" s="75"/>
      <c r="O208" s="75"/>
      <c r="P208" s="75"/>
      <c r="Q208" s="75"/>
      <c r="R208" s="75"/>
      <c r="S208" s="75"/>
      <c r="T208" s="75"/>
      <c r="U208" s="75"/>
      <c r="V208" s="75"/>
    </row>
    <row r="209" spans="1:22" ht="15.75" customHeight="1">
      <c r="A209" s="80"/>
      <c r="B209" s="80"/>
      <c r="C209" s="78" t="s">
        <v>185</v>
      </c>
      <c r="D209" s="78"/>
      <c r="E209" s="78"/>
      <c r="F209" s="78"/>
      <c r="G209" s="75"/>
      <c r="H209" s="75"/>
      <c r="I209" s="75"/>
      <c r="J209" s="75"/>
      <c r="K209" s="75"/>
      <c r="L209" s="75"/>
      <c r="M209" s="75"/>
      <c r="N209" s="75"/>
      <c r="O209" s="75"/>
      <c r="P209" s="75"/>
      <c r="Q209" s="75"/>
      <c r="R209" s="75"/>
      <c r="S209" s="75"/>
      <c r="T209" s="75"/>
      <c r="U209" s="75"/>
      <c r="V209" s="75"/>
    </row>
    <row r="210" spans="1:22" ht="15.75" customHeight="1">
      <c r="A210" s="80"/>
      <c r="B210" s="80"/>
      <c r="C210" s="78"/>
      <c r="D210" s="78"/>
      <c r="E210" s="78"/>
      <c r="F210" s="78"/>
      <c r="G210" s="75"/>
      <c r="H210" s="75"/>
      <c r="I210" s="75"/>
      <c r="J210" s="75"/>
      <c r="K210" s="75"/>
      <c r="L210" s="75"/>
      <c r="M210" s="75"/>
      <c r="N210" s="75"/>
      <c r="O210" s="75"/>
      <c r="P210" s="75"/>
      <c r="Q210" s="75"/>
      <c r="R210" s="75"/>
      <c r="S210" s="75"/>
      <c r="T210" s="75"/>
      <c r="U210" s="75"/>
      <c r="V210" s="75"/>
    </row>
    <row r="211" spans="1:21" ht="44.25" customHeight="1">
      <c r="A211" s="56"/>
      <c r="B211" s="56"/>
      <c r="C211" s="568" t="s">
        <v>103</v>
      </c>
      <c r="D211" s="577" t="s">
        <v>79</v>
      </c>
      <c r="E211" s="578"/>
      <c r="F211" s="579"/>
      <c r="G211" s="577" t="s">
        <v>81</v>
      </c>
      <c r="H211" s="578"/>
      <c r="I211" s="579"/>
      <c r="J211" s="580" t="s">
        <v>83</v>
      </c>
      <c r="K211" s="580"/>
      <c r="L211" s="580"/>
      <c r="M211" s="580" t="s">
        <v>85</v>
      </c>
      <c r="N211" s="580"/>
      <c r="O211" s="580"/>
      <c r="P211" s="580" t="s">
        <v>87</v>
      </c>
      <c r="Q211" s="580"/>
      <c r="R211" s="580"/>
      <c r="S211" s="580" t="s">
        <v>89</v>
      </c>
      <c r="T211" s="580"/>
      <c r="U211" s="580"/>
    </row>
    <row r="212" spans="1:21" ht="15.75">
      <c r="A212" s="56"/>
      <c r="B212" s="56"/>
      <c r="C212" s="568"/>
      <c r="D212" s="83" t="s">
        <v>3</v>
      </c>
      <c r="E212" s="83" t="s">
        <v>4</v>
      </c>
      <c r="F212" s="83" t="s">
        <v>138</v>
      </c>
      <c r="G212" s="83" t="s">
        <v>3</v>
      </c>
      <c r="H212" s="83" t="s">
        <v>4</v>
      </c>
      <c r="I212" s="83" t="s">
        <v>138</v>
      </c>
      <c r="J212" s="83" t="s">
        <v>3</v>
      </c>
      <c r="K212" s="83" t="s">
        <v>4</v>
      </c>
      <c r="L212" s="83" t="s">
        <v>138</v>
      </c>
      <c r="M212" s="83" t="s">
        <v>3</v>
      </c>
      <c r="N212" s="83" t="s">
        <v>4</v>
      </c>
      <c r="O212" s="83" t="s">
        <v>138</v>
      </c>
      <c r="P212" s="83" t="s">
        <v>3</v>
      </c>
      <c r="Q212" s="83" t="s">
        <v>4</v>
      </c>
      <c r="R212" s="83" t="s">
        <v>138</v>
      </c>
      <c r="S212" s="83" t="s">
        <v>3</v>
      </c>
      <c r="T212" s="83" t="s">
        <v>4</v>
      </c>
      <c r="U212" s="83" t="s">
        <v>138</v>
      </c>
    </row>
    <row r="213" spans="1:21" ht="15.75">
      <c r="A213" s="56"/>
      <c r="B213" s="56"/>
      <c r="C213" s="149" t="s">
        <v>107</v>
      </c>
      <c r="D213" s="73">
        <v>11</v>
      </c>
      <c r="E213" s="73">
        <v>74</v>
      </c>
      <c r="F213" s="73">
        <f>+D213+E213</f>
        <v>85</v>
      </c>
      <c r="G213" s="73">
        <v>18</v>
      </c>
      <c r="H213" s="73">
        <v>67</v>
      </c>
      <c r="I213" s="73">
        <f>+G213+H213</f>
        <v>85</v>
      </c>
      <c r="J213" s="73">
        <v>0</v>
      </c>
      <c r="K213" s="73">
        <v>85</v>
      </c>
      <c r="L213" s="73">
        <f>+J213+K213</f>
        <v>85</v>
      </c>
      <c r="M213" s="73">
        <v>0</v>
      </c>
      <c r="N213" s="73">
        <v>85</v>
      </c>
      <c r="O213" s="73">
        <f>+M213+N213</f>
        <v>85</v>
      </c>
      <c r="P213" s="73">
        <v>5</v>
      </c>
      <c r="Q213" s="73">
        <v>80</v>
      </c>
      <c r="R213" s="73">
        <f>+P213+Q213</f>
        <v>85</v>
      </c>
      <c r="S213" s="73">
        <v>3</v>
      </c>
      <c r="T213" s="73">
        <v>82</v>
      </c>
      <c r="U213" s="73">
        <f>+S213+T213</f>
        <v>85</v>
      </c>
    </row>
    <row r="214" spans="1:21" ht="15.75">
      <c r="A214" s="56"/>
      <c r="B214" s="56"/>
      <c r="C214" s="149" t="s">
        <v>108</v>
      </c>
      <c r="D214" s="71">
        <f>D213/F213</f>
        <v>0.12941176470588237</v>
      </c>
      <c r="E214" s="71">
        <f>E213/F213</f>
        <v>0.8705882352941177</v>
      </c>
      <c r="F214" s="72">
        <f>+D214+E214</f>
        <v>1</v>
      </c>
      <c r="G214" s="71">
        <f>G213/I213</f>
        <v>0.21176470588235294</v>
      </c>
      <c r="H214" s="71">
        <f>H213/I213</f>
        <v>0.788235294117647</v>
      </c>
      <c r="I214" s="72">
        <f>+G214+H214</f>
        <v>1</v>
      </c>
      <c r="J214" s="71">
        <f>J213/L213</f>
        <v>0</v>
      </c>
      <c r="K214" s="71">
        <f>K213/L213</f>
        <v>1</v>
      </c>
      <c r="L214" s="72">
        <f>+J214+K214</f>
        <v>1</v>
      </c>
      <c r="M214" s="71">
        <f>M213/O213</f>
        <v>0</v>
      </c>
      <c r="N214" s="71">
        <f>N213/O213</f>
        <v>1</v>
      </c>
      <c r="O214" s="72">
        <f>+M214+N214</f>
        <v>1</v>
      </c>
      <c r="P214" s="71">
        <f>P213/R213</f>
        <v>0.058823529411764705</v>
      </c>
      <c r="Q214" s="71">
        <f>Q213/R213</f>
        <v>0.9411764705882353</v>
      </c>
      <c r="R214" s="72">
        <f>+P214+Q214</f>
        <v>1</v>
      </c>
      <c r="S214" s="71">
        <f>S213/U213</f>
        <v>0.03529411764705882</v>
      </c>
      <c r="T214" s="71">
        <f>T213/U213</f>
        <v>0.9647058823529412</v>
      </c>
      <c r="U214" s="72">
        <f>+S214+T214</f>
        <v>1</v>
      </c>
    </row>
    <row r="215" spans="1:3" ht="15.75">
      <c r="A215" s="56"/>
      <c r="B215" s="56"/>
      <c r="C215" s="55" t="s">
        <v>185</v>
      </c>
    </row>
    <row r="216" spans="1:3" ht="15.75">
      <c r="A216" s="51"/>
      <c r="B216" s="50"/>
      <c r="C216" s="55"/>
    </row>
    <row r="217" spans="1:21" ht="44.25" customHeight="1">
      <c r="A217" s="56"/>
      <c r="B217" s="56"/>
      <c r="C217" s="568" t="s">
        <v>103</v>
      </c>
      <c r="D217" s="577" t="s">
        <v>80</v>
      </c>
      <c r="E217" s="578"/>
      <c r="F217" s="579"/>
      <c r="G217" s="577" t="s">
        <v>82</v>
      </c>
      <c r="H217" s="578"/>
      <c r="I217" s="579"/>
      <c r="J217" s="580" t="s">
        <v>84</v>
      </c>
      <c r="K217" s="580"/>
      <c r="L217" s="580"/>
      <c r="M217" s="580" t="s">
        <v>86</v>
      </c>
      <c r="N217" s="580"/>
      <c r="O217" s="580"/>
      <c r="P217" s="580" t="s">
        <v>88</v>
      </c>
      <c r="Q217" s="580"/>
      <c r="R217" s="580"/>
      <c r="S217" s="580" t="s">
        <v>90</v>
      </c>
      <c r="T217" s="580"/>
      <c r="U217" s="580"/>
    </row>
    <row r="218" spans="1:21" ht="15.75">
      <c r="A218" s="56"/>
      <c r="B218" s="56"/>
      <c r="C218" s="568"/>
      <c r="D218" s="83" t="s">
        <v>3</v>
      </c>
      <c r="E218" s="83" t="s">
        <v>4</v>
      </c>
      <c r="F218" s="83" t="s">
        <v>138</v>
      </c>
      <c r="G218" s="83" t="s">
        <v>3</v>
      </c>
      <c r="H218" s="83" t="s">
        <v>4</v>
      </c>
      <c r="I218" s="83" t="s">
        <v>138</v>
      </c>
      <c r="J218" s="83" t="s">
        <v>3</v>
      </c>
      <c r="K218" s="83" t="s">
        <v>4</v>
      </c>
      <c r="L218" s="83" t="s">
        <v>138</v>
      </c>
      <c r="M218" s="83" t="s">
        <v>3</v>
      </c>
      <c r="N218" s="83" t="s">
        <v>4</v>
      </c>
      <c r="O218" s="83" t="s">
        <v>138</v>
      </c>
      <c r="P218" s="83" t="s">
        <v>3</v>
      </c>
      <c r="Q218" s="83" t="s">
        <v>4</v>
      </c>
      <c r="R218" s="83" t="s">
        <v>138</v>
      </c>
      <c r="S218" s="83" t="s">
        <v>3</v>
      </c>
      <c r="T218" s="83" t="s">
        <v>4</v>
      </c>
      <c r="U218" s="83" t="s">
        <v>138</v>
      </c>
    </row>
    <row r="219" spans="1:21" ht="15.75">
      <c r="A219" s="56"/>
      <c r="B219" s="56"/>
      <c r="C219" s="149" t="s">
        <v>107</v>
      </c>
      <c r="D219" s="73">
        <v>13</v>
      </c>
      <c r="E219" s="73">
        <v>72</v>
      </c>
      <c r="F219" s="73">
        <f>+D219+E219</f>
        <v>85</v>
      </c>
      <c r="G219" s="73">
        <v>30</v>
      </c>
      <c r="H219" s="73">
        <v>55</v>
      </c>
      <c r="I219" s="73">
        <f>+G219+H219</f>
        <v>85</v>
      </c>
      <c r="J219" s="73">
        <v>1</v>
      </c>
      <c r="K219" s="73">
        <v>84</v>
      </c>
      <c r="L219" s="73">
        <f>+J219+K219</f>
        <v>85</v>
      </c>
      <c r="M219" s="73">
        <v>0</v>
      </c>
      <c r="N219" s="73">
        <v>85</v>
      </c>
      <c r="O219" s="73">
        <f>+M219+N219</f>
        <v>85</v>
      </c>
      <c r="P219" s="73">
        <v>6</v>
      </c>
      <c r="Q219" s="73">
        <v>79</v>
      </c>
      <c r="R219" s="73">
        <f>+P219+Q219</f>
        <v>85</v>
      </c>
      <c r="S219" s="73">
        <v>8</v>
      </c>
      <c r="T219" s="73">
        <v>48</v>
      </c>
      <c r="U219" s="140">
        <f>+S219+T219</f>
        <v>56</v>
      </c>
    </row>
    <row r="220" spans="1:21" ht="15.75">
      <c r="A220" s="56"/>
      <c r="B220" s="56"/>
      <c r="C220" s="149" t="s">
        <v>108</v>
      </c>
      <c r="D220" s="71">
        <f>D219/F219</f>
        <v>0.15294117647058825</v>
      </c>
      <c r="E220" s="71">
        <f>E219/F219</f>
        <v>0.8470588235294118</v>
      </c>
      <c r="F220" s="72">
        <f>+D220+E220</f>
        <v>1</v>
      </c>
      <c r="G220" s="71">
        <f>G219/I219</f>
        <v>0.35294117647058826</v>
      </c>
      <c r="H220" s="71">
        <f>H219/I219</f>
        <v>0.6470588235294118</v>
      </c>
      <c r="I220" s="72">
        <f>+G220+H220</f>
        <v>1</v>
      </c>
      <c r="J220" s="71">
        <f>J219/L219</f>
        <v>0.011764705882352941</v>
      </c>
      <c r="K220" s="71">
        <f>K219/L219</f>
        <v>0.9882352941176471</v>
      </c>
      <c r="L220" s="72">
        <f>+J220+K220</f>
        <v>1</v>
      </c>
      <c r="M220" s="71">
        <f>M219/O219</f>
        <v>0</v>
      </c>
      <c r="N220" s="71">
        <f>N219/O219</f>
        <v>1</v>
      </c>
      <c r="O220" s="72">
        <f>+M220+N220</f>
        <v>1</v>
      </c>
      <c r="P220" s="71">
        <f>P219/R219</f>
        <v>0.07058823529411765</v>
      </c>
      <c r="Q220" s="71">
        <f>Q219/R219</f>
        <v>0.9294117647058824</v>
      </c>
      <c r="R220" s="72">
        <f>+P220+Q220</f>
        <v>1</v>
      </c>
      <c r="S220" s="71">
        <f>S219/U219</f>
        <v>0.14285714285714285</v>
      </c>
      <c r="T220" s="71">
        <f>T219/U219</f>
        <v>0.8571428571428571</v>
      </c>
      <c r="U220" s="72">
        <f>+S220+T220</f>
        <v>1</v>
      </c>
    </row>
    <row r="221" spans="1:3" ht="15.75">
      <c r="A221" s="56"/>
      <c r="B221" s="56"/>
      <c r="C221" s="55" t="s">
        <v>185</v>
      </c>
    </row>
    <row r="222" spans="1:3" ht="15.75">
      <c r="A222" s="56"/>
      <c r="B222" s="56"/>
      <c r="C222" s="55"/>
    </row>
    <row r="223" spans="1:22" ht="15.75" customHeight="1">
      <c r="A223" s="80">
        <v>18</v>
      </c>
      <c r="B223" s="74" t="s">
        <v>152</v>
      </c>
      <c r="C223" s="74"/>
      <c r="D223" s="74"/>
      <c r="E223" s="74"/>
      <c r="F223" s="74"/>
      <c r="G223" s="74"/>
      <c r="H223" s="74"/>
      <c r="I223" s="75"/>
      <c r="J223" s="75"/>
      <c r="K223" s="75"/>
      <c r="L223" s="75"/>
      <c r="M223" s="75"/>
      <c r="N223" s="75"/>
      <c r="O223" s="75"/>
      <c r="P223" s="75"/>
      <c r="Q223" s="75"/>
      <c r="R223" s="75"/>
      <c r="S223" s="75"/>
      <c r="T223" s="75"/>
      <c r="U223" s="75"/>
      <c r="V223" s="75"/>
    </row>
    <row r="224" spans="1:22" ht="15.75" customHeight="1">
      <c r="A224" s="80"/>
      <c r="B224" s="74"/>
      <c r="C224" s="74"/>
      <c r="D224" s="74"/>
      <c r="E224" s="74"/>
      <c r="F224" s="74"/>
      <c r="G224" s="74"/>
      <c r="H224" s="74"/>
      <c r="I224" s="75"/>
      <c r="J224" s="75"/>
      <c r="K224" s="75"/>
      <c r="L224" s="75"/>
      <c r="M224" s="75"/>
      <c r="N224" s="75"/>
      <c r="O224" s="75"/>
      <c r="P224" s="75"/>
      <c r="Q224" s="75"/>
      <c r="R224" s="75"/>
      <c r="S224" s="75"/>
      <c r="T224" s="75"/>
      <c r="U224" s="75"/>
      <c r="V224" s="75"/>
    </row>
    <row r="225" spans="1:22" ht="30.75" customHeight="1">
      <c r="A225" s="80"/>
      <c r="B225" s="80"/>
      <c r="C225" s="589" t="s">
        <v>103</v>
      </c>
      <c r="D225" s="591" t="s">
        <v>215</v>
      </c>
      <c r="E225" s="591"/>
      <c r="F225" s="591"/>
      <c r="G225" s="591"/>
      <c r="H225" s="75"/>
      <c r="I225" s="75"/>
      <c r="J225" s="75"/>
      <c r="K225" s="75"/>
      <c r="L225" s="75"/>
      <c r="M225" s="75"/>
      <c r="N225" s="75"/>
      <c r="O225" s="75"/>
      <c r="P225" s="75"/>
      <c r="Q225" s="75"/>
      <c r="R225" s="75"/>
      <c r="S225" s="75"/>
      <c r="T225" s="75"/>
      <c r="U225" s="75"/>
      <c r="V225" s="75"/>
    </row>
    <row r="226" spans="1:22" ht="15.75" customHeight="1">
      <c r="A226" s="80"/>
      <c r="B226" s="80"/>
      <c r="C226" s="590"/>
      <c r="D226" s="83" t="s">
        <v>174</v>
      </c>
      <c r="E226" s="83" t="s">
        <v>40</v>
      </c>
      <c r="F226" s="83" t="s">
        <v>175</v>
      </c>
      <c r="G226" s="83" t="s">
        <v>178</v>
      </c>
      <c r="H226" s="75"/>
      <c r="I226" s="75"/>
      <c r="J226" s="75"/>
      <c r="K226" s="75"/>
      <c r="L226" s="75"/>
      <c r="M226" s="75"/>
      <c r="N226" s="75"/>
      <c r="O226" s="75"/>
      <c r="P226" s="75"/>
      <c r="Q226" s="75"/>
      <c r="R226" s="75"/>
      <c r="S226" s="75"/>
      <c r="T226" s="75"/>
      <c r="U226" s="75"/>
      <c r="V226" s="75"/>
    </row>
    <row r="227" spans="1:22" ht="23.25" customHeight="1">
      <c r="A227" s="80"/>
      <c r="B227" s="80"/>
      <c r="C227" s="79" t="s">
        <v>107</v>
      </c>
      <c r="D227" s="73">
        <v>1</v>
      </c>
      <c r="E227" s="73">
        <v>20431.987</v>
      </c>
      <c r="F227" s="73">
        <v>1139556</v>
      </c>
      <c r="G227" s="73">
        <v>4352013.23</v>
      </c>
      <c r="H227" s="75"/>
      <c r="I227" s="75"/>
      <c r="J227" s="75"/>
      <c r="K227" s="75"/>
      <c r="L227" s="75"/>
      <c r="M227" s="75"/>
      <c r="N227" s="75"/>
      <c r="O227" s="75"/>
      <c r="P227" s="75"/>
      <c r="Q227" s="75"/>
      <c r="R227" s="75"/>
      <c r="S227" s="75"/>
      <c r="T227" s="75"/>
      <c r="U227" s="75"/>
      <c r="V227" s="75"/>
    </row>
    <row r="228" spans="1:22" ht="15.75" customHeight="1">
      <c r="A228" s="80"/>
      <c r="B228" s="80"/>
      <c r="C228" s="78" t="s">
        <v>185</v>
      </c>
      <c r="D228" s="78"/>
      <c r="E228" s="78"/>
      <c r="F228" s="78"/>
      <c r="G228" s="75"/>
      <c r="H228" s="75"/>
      <c r="I228" s="75"/>
      <c r="J228" s="75"/>
      <c r="K228" s="75"/>
      <c r="L228" s="75"/>
      <c r="M228" s="75"/>
      <c r="N228" s="75"/>
      <c r="O228" s="75"/>
      <c r="P228" s="75"/>
      <c r="Q228" s="75"/>
      <c r="R228" s="75"/>
      <c r="S228" s="75"/>
      <c r="T228" s="75"/>
      <c r="U228" s="75"/>
      <c r="V228" s="75"/>
    </row>
    <row r="229" ht="15.75">
      <c r="B229" s="61"/>
    </row>
    <row r="230" spans="1:22" ht="15.75" customHeight="1">
      <c r="A230" s="80">
        <v>19</v>
      </c>
      <c r="B230" s="74" t="s">
        <v>153</v>
      </c>
      <c r="C230" s="74"/>
      <c r="D230" s="74"/>
      <c r="E230" s="74"/>
      <c r="F230" s="74"/>
      <c r="G230" s="74"/>
      <c r="H230" s="74"/>
      <c r="I230" s="75"/>
      <c r="J230" s="75"/>
      <c r="K230" s="75"/>
      <c r="L230" s="75"/>
      <c r="M230" s="75"/>
      <c r="N230" s="75"/>
      <c r="O230" s="75"/>
      <c r="P230" s="75"/>
      <c r="Q230" s="75"/>
      <c r="R230" s="75"/>
      <c r="S230" s="75"/>
      <c r="T230" s="75"/>
      <c r="U230" s="75"/>
      <c r="V230" s="75"/>
    </row>
    <row r="231" spans="1:22" ht="15.75" customHeight="1">
      <c r="A231" s="80"/>
      <c r="B231" s="74"/>
      <c r="C231" s="74"/>
      <c r="D231" s="74"/>
      <c r="E231" s="74"/>
      <c r="F231" s="74"/>
      <c r="G231" s="74"/>
      <c r="H231" s="74"/>
      <c r="I231" s="75"/>
      <c r="J231" s="75"/>
      <c r="K231" s="75"/>
      <c r="L231" s="75"/>
      <c r="M231" s="75"/>
      <c r="N231" s="75"/>
      <c r="O231" s="75"/>
      <c r="P231" s="75"/>
      <c r="Q231" s="75"/>
      <c r="R231" s="75"/>
      <c r="S231" s="75"/>
      <c r="T231" s="75"/>
      <c r="U231" s="75"/>
      <c r="V231" s="75"/>
    </row>
    <row r="232" spans="1:22" ht="43.5" customHeight="1">
      <c r="A232" s="80"/>
      <c r="B232" s="80"/>
      <c r="C232" s="568" t="s">
        <v>103</v>
      </c>
      <c r="D232" s="577" t="s">
        <v>153</v>
      </c>
      <c r="E232" s="578"/>
      <c r="F232" s="579"/>
      <c r="G232" s="76"/>
      <c r="H232" s="75"/>
      <c r="I232" s="75"/>
      <c r="J232" s="75"/>
      <c r="K232" s="75"/>
      <c r="L232" s="75"/>
      <c r="M232" s="75"/>
      <c r="N232" s="75"/>
      <c r="O232" s="75"/>
      <c r="P232" s="75"/>
      <c r="Q232" s="75"/>
      <c r="R232" s="75"/>
      <c r="S232" s="75"/>
      <c r="T232" s="75"/>
      <c r="U232" s="75"/>
      <c r="V232" s="75"/>
    </row>
    <row r="233" spans="1:22" ht="18.75" customHeight="1">
      <c r="A233" s="80"/>
      <c r="B233" s="80"/>
      <c r="C233" s="568"/>
      <c r="D233" s="83" t="s">
        <v>3</v>
      </c>
      <c r="E233" s="83" t="s">
        <v>4</v>
      </c>
      <c r="F233" s="83" t="s">
        <v>138</v>
      </c>
      <c r="G233" s="82"/>
      <c r="H233" s="75"/>
      <c r="I233" s="75"/>
      <c r="J233" s="75"/>
      <c r="K233" s="75"/>
      <c r="L233" s="75"/>
      <c r="M233" s="75"/>
      <c r="N233" s="75"/>
      <c r="O233" s="75"/>
      <c r="P233" s="75"/>
      <c r="Q233" s="75"/>
      <c r="R233" s="75"/>
      <c r="S233" s="75"/>
      <c r="T233" s="75"/>
      <c r="U233" s="75"/>
      <c r="V233" s="75"/>
    </row>
    <row r="234" spans="1:22" ht="18.75" customHeight="1">
      <c r="A234" s="80"/>
      <c r="B234" s="80"/>
      <c r="C234" s="149" t="s">
        <v>107</v>
      </c>
      <c r="D234" s="73">
        <v>76</v>
      </c>
      <c r="E234" s="73">
        <v>145</v>
      </c>
      <c r="F234" s="86">
        <f>+D234+E234</f>
        <v>221</v>
      </c>
      <c r="G234" s="82"/>
      <c r="H234" s="75"/>
      <c r="I234" s="75"/>
      <c r="J234" s="75"/>
      <c r="K234" s="75"/>
      <c r="L234" s="75"/>
      <c r="M234" s="75"/>
      <c r="N234" s="75"/>
      <c r="O234" s="75"/>
      <c r="P234" s="75"/>
      <c r="Q234" s="75"/>
      <c r="R234" s="75"/>
      <c r="S234" s="75"/>
      <c r="T234" s="75"/>
      <c r="U234" s="75"/>
      <c r="V234" s="75"/>
    </row>
    <row r="235" spans="1:22" ht="15.75" customHeight="1">
      <c r="A235" s="80"/>
      <c r="B235" s="80"/>
      <c r="C235" s="149" t="s">
        <v>108</v>
      </c>
      <c r="D235" s="71">
        <f>D234/F234</f>
        <v>0.3438914027149321</v>
      </c>
      <c r="E235" s="71">
        <f>E234/F234</f>
        <v>0.6561085972850679</v>
      </c>
      <c r="F235" s="72">
        <f>+D235+E235</f>
        <v>1</v>
      </c>
      <c r="G235" s="75"/>
      <c r="H235" s="75"/>
      <c r="I235" s="75"/>
      <c r="J235" s="75"/>
      <c r="K235" s="75"/>
      <c r="L235" s="75"/>
      <c r="M235" s="75"/>
      <c r="N235" s="75"/>
      <c r="O235" s="75"/>
      <c r="P235" s="75"/>
      <c r="Q235" s="75"/>
      <c r="R235" s="75"/>
      <c r="S235" s="75"/>
      <c r="T235" s="75"/>
      <c r="U235" s="75"/>
      <c r="V235" s="75"/>
    </row>
    <row r="236" spans="3:6" ht="15.75">
      <c r="C236" s="78" t="s">
        <v>185</v>
      </c>
      <c r="D236" s="78"/>
      <c r="E236" s="78"/>
      <c r="F236" s="78"/>
    </row>
    <row r="237" spans="3:6" ht="15.75">
      <c r="C237" s="78"/>
      <c r="D237" s="78"/>
      <c r="E237" s="78"/>
      <c r="F237" s="78"/>
    </row>
    <row r="238" spans="1:15" ht="44.25" customHeight="1">
      <c r="A238" s="56"/>
      <c r="B238" s="56"/>
      <c r="C238" s="568" t="s">
        <v>103</v>
      </c>
      <c r="D238" s="577" t="s">
        <v>216</v>
      </c>
      <c r="E238" s="578"/>
      <c r="F238" s="579"/>
      <c r="G238" s="577" t="s">
        <v>217</v>
      </c>
      <c r="H238" s="578"/>
      <c r="I238" s="579"/>
      <c r="J238" s="580" t="s">
        <v>218</v>
      </c>
      <c r="K238" s="580"/>
      <c r="L238" s="580"/>
      <c r="M238" s="580" t="s">
        <v>219</v>
      </c>
      <c r="N238" s="580"/>
      <c r="O238" s="580"/>
    </row>
    <row r="239" spans="1:15" ht="15.75">
      <c r="A239" s="56"/>
      <c r="B239" s="56"/>
      <c r="C239" s="568"/>
      <c r="D239" s="83" t="s">
        <v>3</v>
      </c>
      <c r="E239" s="83" t="s">
        <v>4</v>
      </c>
      <c r="F239" s="83" t="s">
        <v>138</v>
      </c>
      <c r="G239" s="83" t="s">
        <v>3</v>
      </c>
      <c r="H239" s="83" t="s">
        <v>4</v>
      </c>
      <c r="I239" s="83" t="s">
        <v>138</v>
      </c>
      <c r="J239" s="83" t="s">
        <v>3</v>
      </c>
      <c r="K239" s="83" t="s">
        <v>4</v>
      </c>
      <c r="L239" s="83" t="s">
        <v>138</v>
      </c>
      <c r="M239" s="83" t="s">
        <v>3</v>
      </c>
      <c r="N239" s="83" t="s">
        <v>4</v>
      </c>
      <c r="O239" s="83" t="s">
        <v>138</v>
      </c>
    </row>
    <row r="240" spans="1:15" ht="15.75">
      <c r="A240" s="56"/>
      <c r="B240" s="56"/>
      <c r="C240" s="149" t="s">
        <v>107</v>
      </c>
      <c r="D240" s="73">
        <v>67</v>
      </c>
      <c r="E240" s="73">
        <v>9</v>
      </c>
      <c r="F240" s="73">
        <f>+D240+E240</f>
        <v>76</v>
      </c>
      <c r="G240" s="73">
        <v>63</v>
      </c>
      <c r="H240" s="73">
        <v>13</v>
      </c>
      <c r="I240" s="73">
        <f>+G240+H240</f>
        <v>76</v>
      </c>
      <c r="J240" s="73">
        <v>31</v>
      </c>
      <c r="K240" s="73">
        <v>45</v>
      </c>
      <c r="L240" s="73">
        <f>+J240+K240</f>
        <v>76</v>
      </c>
      <c r="M240" s="73">
        <v>12</v>
      </c>
      <c r="N240" s="73">
        <v>64</v>
      </c>
      <c r="O240" s="73">
        <f>+M240+N240</f>
        <v>76</v>
      </c>
    </row>
    <row r="241" spans="1:15" ht="15.75">
      <c r="A241" s="56"/>
      <c r="B241" s="56"/>
      <c r="C241" s="149" t="s">
        <v>108</v>
      </c>
      <c r="D241" s="71">
        <f>D240/F240</f>
        <v>0.881578947368421</v>
      </c>
      <c r="E241" s="71">
        <f>E240/F240</f>
        <v>0.11842105263157894</v>
      </c>
      <c r="F241" s="72">
        <f>+D241+E241</f>
        <v>1</v>
      </c>
      <c r="G241" s="71">
        <f>G240/I240</f>
        <v>0.8289473684210527</v>
      </c>
      <c r="H241" s="71">
        <f>H240/I240</f>
        <v>0.17105263157894737</v>
      </c>
      <c r="I241" s="72">
        <f>+G241+H241</f>
        <v>1</v>
      </c>
      <c r="J241" s="71">
        <f>J240/L240</f>
        <v>0.40789473684210525</v>
      </c>
      <c r="K241" s="71">
        <f>K240/L240</f>
        <v>0.5921052631578947</v>
      </c>
      <c r="L241" s="72">
        <f>+J241+K241</f>
        <v>1</v>
      </c>
      <c r="M241" s="71">
        <f>M240/O240</f>
        <v>0.15789473684210525</v>
      </c>
      <c r="N241" s="71">
        <f>N240/O240</f>
        <v>0.8421052631578947</v>
      </c>
      <c r="O241" s="72">
        <f>+M241+N241</f>
        <v>1</v>
      </c>
    </row>
    <row r="242" spans="1:3" ht="15.75">
      <c r="A242" s="56"/>
      <c r="B242" s="56"/>
      <c r="C242" s="55" t="s">
        <v>185</v>
      </c>
    </row>
    <row r="243" spans="1:3" ht="15.75">
      <c r="A243" s="56"/>
      <c r="B243" s="56"/>
      <c r="C243" s="55"/>
    </row>
    <row r="244" spans="1:22" ht="30.75" customHeight="1">
      <c r="A244" s="80"/>
      <c r="B244" s="80"/>
      <c r="C244" s="589" t="s">
        <v>103</v>
      </c>
      <c r="D244" s="591" t="s">
        <v>216</v>
      </c>
      <c r="E244" s="591"/>
      <c r="F244" s="591"/>
      <c r="G244" s="591"/>
      <c r="H244" s="592" t="s">
        <v>217</v>
      </c>
      <c r="I244" s="593"/>
      <c r="J244" s="593"/>
      <c r="K244" s="594"/>
      <c r="L244" s="591" t="s">
        <v>218</v>
      </c>
      <c r="M244" s="591"/>
      <c r="N244" s="591"/>
      <c r="O244" s="591"/>
      <c r="P244" s="591" t="s">
        <v>219</v>
      </c>
      <c r="Q244" s="591"/>
      <c r="R244" s="591"/>
      <c r="S244" s="591"/>
      <c r="T244" s="75"/>
      <c r="U244" s="75"/>
      <c r="V244" s="75"/>
    </row>
    <row r="245" spans="1:22" ht="15.75" customHeight="1">
      <c r="A245" s="80"/>
      <c r="B245" s="80"/>
      <c r="C245" s="590"/>
      <c r="D245" s="83" t="s">
        <v>174</v>
      </c>
      <c r="E245" s="83" t="s">
        <v>40</v>
      </c>
      <c r="F245" s="83" t="s">
        <v>175</v>
      </c>
      <c r="G245" s="83" t="s">
        <v>178</v>
      </c>
      <c r="H245" s="83" t="s">
        <v>174</v>
      </c>
      <c r="I245" s="83" t="s">
        <v>40</v>
      </c>
      <c r="J245" s="83" t="s">
        <v>175</v>
      </c>
      <c r="K245" s="83" t="s">
        <v>178</v>
      </c>
      <c r="L245" s="83" t="s">
        <v>174</v>
      </c>
      <c r="M245" s="83" t="s">
        <v>40</v>
      </c>
      <c r="N245" s="83" t="s">
        <v>175</v>
      </c>
      <c r="O245" s="83" t="s">
        <v>178</v>
      </c>
      <c r="P245" s="83" t="s">
        <v>174</v>
      </c>
      <c r="Q245" s="83" t="s">
        <v>40</v>
      </c>
      <c r="R245" s="83" t="s">
        <v>175</v>
      </c>
      <c r="S245" s="83" t="s">
        <v>178</v>
      </c>
      <c r="T245" s="75"/>
      <c r="U245" s="75"/>
      <c r="V245" s="75"/>
    </row>
    <row r="246" spans="1:22" ht="23.25" customHeight="1">
      <c r="A246" s="80"/>
      <c r="B246" s="80"/>
      <c r="C246" s="79" t="s">
        <v>107</v>
      </c>
      <c r="D246" s="73">
        <v>1</v>
      </c>
      <c r="E246" s="73">
        <v>4055.3484</v>
      </c>
      <c r="F246" s="73">
        <v>62017</v>
      </c>
      <c r="G246" s="73">
        <v>263597.644</v>
      </c>
      <c r="H246" s="73">
        <v>1</v>
      </c>
      <c r="I246" s="73">
        <v>3329.6269</v>
      </c>
      <c r="J246" s="73">
        <v>69136</v>
      </c>
      <c r="K246" s="73">
        <v>203107.24</v>
      </c>
      <c r="L246" s="73">
        <v>0.01</v>
      </c>
      <c r="M246" s="73">
        <v>147.1465</v>
      </c>
      <c r="N246" s="73">
        <v>2555</v>
      </c>
      <c r="O246" s="73">
        <v>4561.54</v>
      </c>
      <c r="P246" s="73">
        <v>1</v>
      </c>
      <c r="Q246" s="73">
        <v>2296</v>
      </c>
      <c r="R246" s="73">
        <v>24994</v>
      </c>
      <c r="S246" s="73">
        <v>27549</v>
      </c>
      <c r="T246" s="75"/>
      <c r="U246" s="75"/>
      <c r="V246" s="75"/>
    </row>
    <row r="247" spans="1:22" ht="15.75" customHeight="1">
      <c r="A247" s="80"/>
      <c r="B247" s="80"/>
      <c r="C247" s="78" t="s">
        <v>185</v>
      </c>
      <c r="D247" s="78"/>
      <c r="E247" s="78"/>
      <c r="F247" s="78"/>
      <c r="G247" s="75"/>
      <c r="H247" s="75"/>
      <c r="I247" s="75"/>
      <c r="J247" s="75"/>
      <c r="K247" s="75"/>
      <c r="L247" s="75"/>
      <c r="M247" s="75"/>
      <c r="N247" s="75"/>
      <c r="O247" s="75"/>
      <c r="P247" s="75"/>
      <c r="Q247" s="75"/>
      <c r="R247" s="75"/>
      <c r="S247" s="75"/>
      <c r="T247" s="75"/>
      <c r="U247" s="75"/>
      <c r="V247" s="75"/>
    </row>
    <row r="248" spans="1:3" ht="15.75">
      <c r="A248" s="56"/>
      <c r="B248" s="56"/>
      <c r="C248" s="55"/>
    </row>
    <row r="249" spans="1:22" ht="15.75">
      <c r="A249" s="80">
        <v>20</v>
      </c>
      <c r="B249" s="74" t="s">
        <v>14</v>
      </c>
      <c r="C249" s="74"/>
      <c r="D249" s="74"/>
      <c r="E249" s="74"/>
      <c r="F249" s="74"/>
      <c r="G249" s="74"/>
      <c r="H249" s="74"/>
      <c r="I249" s="75"/>
      <c r="J249" s="75"/>
      <c r="K249" s="75"/>
      <c r="L249" s="75"/>
      <c r="M249" s="75"/>
      <c r="N249" s="75"/>
      <c r="O249" s="75"/>
      <c r="P249" s="75"/>
      <c r="Q249" s="75"/>
      <c r="R249" s="75"/>
      <c r="S249" s="75"/>
      <c r="T249" s="75"/>
      <c r="U249" s="75"/>
      <c r="V249" s="75"/>
    </row>
    <row r="250" spans="1:22" ht="15.75">
      <c r="A250" s="80"/>
      <c r="B250" s="74"/>
      <c r="C250" s="74"/>
      <c r="D250" s="74"/>
      <c r="E250" s="74"/>
      <c r="F250" s="74"/>
      <c r="G250" s="74"/>
      <c r="H250" s="74"/>
      <c r="I250" s="75"/>
      <c r="J250" s="75"/>
      <c r="K250" s="75"/>
      <c r="L250" s="75"/>
      <c r="M250" s="75"/>
      <c r="N250" s="75"/>
      <c r="O250" s="75"/>
      <c r="P250" s="75"/>
      <c r="Q250" s="75"/>
      <c r="R250" s="75"/>
      <c r="S250" s="75"/>
      <c r="T250" s="75"/>
      <c r="U250" s="75"/>
      <c r="V250" s="75"/>
    </row>
    <row r="251" spans="1:22" ht="28.5" customHeight="1">
      <c r="A251" s="80"/>
      <c r="B251" s="80"/>
      <c r="C251" s="589" t="s">
        <v>103</v>
      </c>
      <c r="D251" s="591" t="s">
        <v>136</v>
      </c>
      <c r="E251" s="591"/>
      <c r="F251" s="77"/>
      <c r="G251" s="76"/>
      <c r="H251" s="75"/>
      <c r="I251" s="75"/>
      <c r="J251" s="75"/>
      <c r="K251" s="75"/>
      <c r="L251" s="75"/>
      <c r="M251" s="75"/>
      <c r="N251" s="75"/>
      <c r="O251" s="75"/>
      <c r="P251" s="75"/>
      <c r="Q251" s="75"/>
      <c r="R251" s="75"/>
      <c r="S251" s="75"/>
      <c r="T251" s="75"/>
      <c r="U251" s="75"/>
      <c r="V251" s="75"/>
    </row>
    <row r="252" spans="1:22" ht="15.75">
      <c r="A252" s="80"/>
      <c r="B252" s="80"/>
      <c r="C252" s="590"/>
      <c r="D252" s="79" t="s">
        <v>155</v>
      </c>
      <c r="E252" s="81" t="s">
        <v>154</v>
      </c>
      <c r="F252" s="77"/>
      <c r="G252" s="82"/>
      <c r="H252" s="75"/>
      <c r="I252" s="75"/>
      <c r="J252" s="75"/>
      <c r="K252" s="75"/>
      <c r="L252" s="75"/>
      <c r="M252" s="75"/>
      <c r="N252" s="75"/>
      <c r="O252" s="75"/>
      <c r="P252" s="75"/>
      <c r="Q252" s="75"/>
      <c r="R252" s="75"/>
      <c r="S252" s="75"/>
      <c r="T252" s="75"/>
      <c r="U252" s="75"/>
      <c r="V252" s="75"/>
    </row>
    <row r="253" spans="1:22" ht="15.75">
      <c r="A253" s="80"/>
      <c r="B253" s="80"/>
      <c r="C253" s="79" t="s">
        <v>107</v>
      </c>
      <c r="D253" s="73">
        <v>2589</v>
      </c>
      <c r="E253" s="73">
        <v>232</v>
      </c>
      <c r="F253" s="77"/>
      <c r="G253" s="82"/>
      <c r="H253" s="75"/>
      <c r="I253" s="75"/>
      <c r="J253" s="75"/>
      <c r="K253" s="75"/>
      <c r="L253" s="75"/>
      <c r="M253" s="75"/>
      <c r="N253" s="75"/>
      <c r="O253" s="75"/>
      <c r="P253" s="75"/>
      <c r="Q253" s="75"/>
      <c r="R253" s="75"/>
      <c r="S253" s="75"/>
      <c r="T253" s="75"/>
      <c r="U253" s="75"/>
      <c r="V253" s="75"/>
    </row>
    <row r="254" spans="1:22" ht="15.75">
      <c r="A254" s="80"/>
      <c r="B254" s="80"/>
      <c r="C254" s="78" t="s">
        <v>185</v>
      </c>
      <c r="D254" s="78"/>
      <c r="E254" s="78"/>
      <c r="F254" s="78"/>
      <c r="G254" s="75"/>
      <c r="H254" s="75"/>
      <c r="I254" s="75"/>
      <c r="J254" s="75"/>
      <c r="K254" s="75"/>
      <c r="L254" s="75"/>
      <c r="M254" s="75"/>
      <c r="N254" s="75"/>
      <c r="O254" s="75"/>
      <c r="P254" s="75"/>
      <c r="Q254" s="75"/>
      <c r="R254" s="75"/>
      <c r="S254" s="75"/>
      <c r="T254" s="75"/>
      <c r="U254" s="75"/>
      <c r="V254" s="75"/>
    </row>
    <row r="255" spans="1:2" ht="15.75">
      <c r="A255" s="51"/>
      <c r="B255" s="50"/>
    </row>
    <row r="256" spans="1:22" ht="15.75" customHeight="1">
      <c r="A256" s="80">
        <v>21</v>
      </c>
      <c r="B256" s="74" t="s">
        <v>267</v>
      </c>
      <c r="C256" s="74"/>
      <c r="D256" s="74"/>
      <c r="E256" s="74"/>
      <c r="F256" s="74"/>
      <c r="G256" s="74"/>
      <c r="H256" s="74"/>
      <c r="I256" s="75"/>
      <c r="J256" s="75"/>
      <c r="K256" s="75"/>
      <c r="L256" s="75"/>
      <c r="M256" s="75"/>
      <c r="N256" s="75"/>
      <c r="O256" s="75"/>
      <c r="P256" s="75"/>
      <c r="Q256" s="75"/>
      <c r="R256" s="75"/>
      <c r="S256" s="75"/>
      <c r="T256" s="75"/>
      <c r="U256" s="75"/>
      <c r="V256" s="75"/>
    </row>
    <row r="257" spans="1:22" ht="15.75" customHeight="1">
      <c r="A257" s="80"/>
      <c r="B257" s="74"/>
      <c r="C257" s="74"/>
      <c r="D257" s="74"/>
      <c r="E257" s="74"/>
      <c r="F257" s="74"/>
      <c r="G257" s="74"/>
      <c r="H257" s="74"/>
      <c r="I257" s="75"/>
      <c r="J257" s="75"/>
      <c r="K257" s="75"/>
      <c r="L257" s="75"/>
      <c r="M257" s="75"/>
      <c r="N257" s="75"/>
      <c r="O257" s="75"/>
      <c r="P257" s="75"/>
      <c r="Q257" s="75"/>
      <c r="R257" s="75"/>
      <c r="S257" s="75"/>
      <c r="T257" s="75"/>
      <c r="U257" s="75"/>
      <c r="V257" s="75"/>
    </row>
    <row r="258" spans="1:22" ht="43.5" customHeight="1">
      <c r="A258" s="80"/>
      <c r="B258" s="80"/>
      <c r="C258" s="568" t="s">
        <v>103</v>
      </c>
      <c r="D258" s="577" t="s">
        <v>267</v>
      </c>
      <c r="E258" s="578"/>
      <c r="F258" s="579"/>
      <c r="G258" s="76"/>
      <c r="H258" s="75"/>
      <c r="I258" s="75"/>
      <c r="J258" s="75"/>
      <c r="K258" s="75"/>
      <c r="L258" s="75"/>
      <c r="M258" s="75"/>
      <c r="N258" s="75"/>
      <c r="O258" s="75"/>
      <c r="P258" s="75"/>
      <c r="Q258" s="75"/>
      <c r="R258" s="75"/>
      <c r="S258" s="75"/>
      <c r="T258" s="75"/>
      <c r="U258" s="75"/>
      <c r="V258" s="75"/>
    </row>
    <row r="259" spans="1:22" ht="18.75" customHeight="1">
      <c r="A259" s="80"/>
      <c r="B259" s="80"/>
      <c r="C259" s="568"/>
      <c r="D259" s="83" t="s">
        <v>3</v>
      </c>
      <c r="E259" s="83" t="s">
        <v>4</v>
      </c>
      <c r="F259" s="83" t="s">
        <v>138</v>
      </c>
      <c r="G259" s="82"/>
      <c r="H259" s="75"/>
      <c r="I259" s="75"/>
      <c r="J259" s="75"/>
      <c r="K259" s="75"/>
      <c r="L259" s="75"/>
      <c r="M259" s="75"/>
      <c r="N259" s="75"/>
      <c r="O259" s="75"/>
      <c r="P259" s="75"/>
      <c r="Q259" s="75"/>
      <c r="R259" s="75"/>
      <c r="S259" s="75"/>
      <c r="T259" s="75"/>
      <c r="U259" s="75"/>
      <c r="V259" s="75"/>
    </row>
    <row r="260" spans="1:22" ht="18.75" customHeight="1">
      <c r="A260" s="80"/>
      <c r="B260" s="80"/>
      <c r="C260" s="149" t="s">
        <v>107</v>
      </c>
      <c r="D260" s="73">
        <v>55</v>
      </c>
      <c r="E260" s="73">
        <v>166</v>
      </c>
      <c r="F260" s="86">
        <f>+D260+E260</f>
        <v>221</v>
      </c>
      <c r="G260" s="82"/>
      <c r="H260" s="75"/>
      <c r="I260" s="75"/>
      <c r="J260" s="75"/>
      <c r="K260" s="75"/>
      <c r="L260" s="75"/>
      <c r="M260" s="75"/>
      <c r="N260" s="75"/>
      <c r="O260" s="75"/>
      <c r="P260" s="75"/>
      <c r="Q260" s="75"/>
      <c r="R260" s="75"/>
      <c r="S260" s="75"/>
      <c r="T260" s="75"/>
      <c r="U260" s="75"/>
      <c r="V260" s="75"/>
    </row>
    <row r="261" spans="1:22" ht="15.75" customHeight="1">
      <c r="A261" s="80"/>
      <c r="B261" s="80"/>
      <c r="C261" s="149" t="s">
        <v>108</v>
      </c>
      <c r="D261" s="71">
        <f>D260/F260</f>
        <v>0.248868778280543</v>
      </c>
      <c r="E261" s="71">
        <f>E260/F260</f>
        <v>0.751131221719457</v>
      </c>
      <c r="F261" s="72">
        <f>+D261+E261</f>
        <v>1</v>
      </c>
      <c r="G261" s="75"/>
      <c r="H261" s="75"/>
      <c r="I261" s="75"/>
      <c r="J261" s="75"/>
      <c r="K261" s="75"/>
      <c r="L261" s="75"/>
      <c r="M261" s="75"/>
      <c r="N261" s="75"/>
      <c r="O261" s="75"/>
      <c r="P261" s="75"/>
      <c r="Q261" s="75"/>
      <c r="R261" s="75"/>
      <c r="S261" s="75"/>
      <c r="T261" s="75"/>
      <c r="U261" s="75"/>
      <c r="V261" s="75"/>
    </row>
    <row r="262" spans="3:6" ht="15.75">
      <c r="C262" s="78" t="s">
        <v>185</v>
      </c>
      <c r="D262" s="78"/>
      <c r="E262" s="78"/>
      <c r="F262" s="78"/>
    </row>
    <row r="263" spans="1:2" ht="15.75">
      <c r="A263" s="51"/>
      <c r="B263" s="50"/>
    </row>
    <row r="264" spans="1:22" ht="30.75" customHeight="1">
      <c r="A264" s="80"/>
      <c r="B264" s="80"/>
      <c r="C264" s="589" t="s">
        <v>103</v>
      </c>
      <c r="D264" s="591" t="s">
        <v>268</v>
      </c>
      <c r="E264" s="591"/>
      <c r="F264" s="591"/>
      <c r="G264" s="591"/>
      <c r="H264" s="75"/>
      <c r="I264" s="75"/>
      <c r="J264" s="75"/>
      <c r="K264" s="75"/>
      <c r="L264" s="75"/>
      <c r="M264" s="75"/>
      <c r="N264" s="75"/>
      <c r="O264" s="75"/>
      <c r="P264" s="75"/>
      <c r="Q264" s="75"/>
      <c r="R264" s="75"/>
      <c r="S264" s="75"/>
      <c r="T264" s="75"/>
      <c r="U264" s="75"/>
      <c r="V264" s="75"/>
    </row>
    <row r="265" spans="1:22" ht="15.75" customHeight="1">
      <c r="A265" s="80"/>
      <c r="B265" s="80"/>
      <c r="C265" s="590"/>
      <c r="D265" s="83" t="s">
        <v>174</v>
      </c>
      <c r="E265" s="83" t="s">
        <v>40</v>
      </c>
      <c r="F265" s="83" t="s">
        <v>175</v>
      </c>
      <c r="G265" s="83" t="s">
        <v>178</v>
      </c>
      <c r="H265" s="75"/>
      <c r="I265" s="75"/>
      <c r="J265" s="75"/>
      <c r="K265" s="75"/>
      <c r="L265" s="75"/>
      <c r="M265" s="75"/>
      <c r="N265" s="75"/>
      <c r="O265" s="75"/>
      <c r="P265" s="75"/>
      <c r="Q265" s="75"/>
      <c r="R265" s="75"/>
      <c r="S265" s="75"/>
      <c r="T265" s="75"/>
      <c r="U265" s="75"/>
      <c r="V265" s="75"/>
    </row>
    <row r="266" spans="1:22" ht="23.25" customHeight="1">
      <c r="A266" s="80"/>
      <c r="B266" s="80"/>
      <c r="C266" s="79" t="s">
        <v>107</v>
      </c>
      <c r="D266" s="86">
        <v>1.5</v>
      </c>
      <c r="E266" s="86">
        <v>6130.48</v>
      </c>
      <c r="F266" s="86">
        <v>169302</v>
      </c>
      <c r="G266" s="86">
        <v>337176.65</v>
      </c>
      <c r="H266" s="75"/>
      <c r="I266" s="75"/>
      <c r="J266" s="75"/>
      <c r="K266" s="75"/>
      <c r="L266" s="75"/>
      <c r="M266" s="75"/>
      <c r="N266" s="75"/>
      <c r="O266" s="75"/>
      <c r="P266" s="75"/>
      <c r="Q266" s="75"/>
      <c r="R266" s="75"/>
      <c r="S266" s="75"/>
      <c r="T266" s="75"/>
      <c r="U266" s="75"/>
      <c r="V266" s="75"/>
    </row>
    <row r="267" spans="1:22" ht="15.75" customHeight="1">
      <c r="A267" s="80"/>
      <c r="B267" s="80"/>
      <c r="C267" s="78" t="s">
        <v>185</v>
      </c>
      <c r="D267" s="78"/>
      <c r="E267" s="78"/>
      <c r="F267" s="78"/>
      <c r="G267" s="75"/>
      <c r="H267" s="75"/>
      <c r="I267" s="75"/>
      <c r="J267" s="75"/>
      <c r="K267" s="75"/>
      <c r="L267" s="75"/>
      <c r="M267" s="75"/>
      <c r="N267" s="75"/>
      <c r="O267" s="75"/>
      <c r="P267" s="75"/>
      <c r="Q267" s="75"/>
      <c r="R267" s="75"/>
      <c r="S267" s="75"/>
      <c r="T267" s="75"/>
      <c r="U267" s="75"/>
      <c r="V267" s="75"/>
    </row>
    <row r="268" spans="1:2" ht="15.75">
      <c r="A268" s="51"/>
      <c r="B268" s="50"/>
    </row>
    <row r="269" spans="1:22" ht="15.75" customHeight="1">
      <c r="A269" s="80">
        <v>22</v>
      </c>
      <c r="B269" s="74" t="s">
        <v>271</v>
      </c>
      <c r="C269" s="74"/>
      <c r="D269" s="74"/>
      <c r="E269" s="74"/>
      <c r="F269" s="74"/>
      <c r="G269" s="74"/>
      <c r="H269" s="74"/>
      <c r="I269" s="75"/>
      <c r="J269" s="75"/>
      <c r="K269" s="75"/>
      <c r="L269" s="75"/>
      <c r="M269" s="75"/>
      <c r="N269" s="75"/>
      <c r="O269" s="75"/>
      <c r="P269" s="75"/>
      <c r="Q269" s="75"/>
      <c r="R269" s="75"/>
      <c r="S269" s="75"/>
      <c r="T269" s="75"/>
      <c r="U269" s="75"/>
      <c r="V269" s="75"/>
    </row>
    <row r="270" spans="1:22" ht="15.75" customHeight="1">
      <c r="A270" s="80"/>
      <c r="B270" s="74"/>
      <c r="C270" s="74"/>
      <c r="D270" s="74"/>
      <c r="E270" s="74"/>
      <c r="F270" s="74"/>
      <c r="G270" s="74"/>
      <c r="H270" s="74"/>
      <c r="I270" s="75"/>
      <c r="J270" s="75"/>
      <c r="K270" s="75"/>
      <c r="L270" s="75"/>
      <c r="M270" s="75"/>
      <c r="N270" s="75"/>
      <c r="O270" s="75"/>
      <c r="P270" s="75"/>
      <c r="Q270" s="75"/>
      <c r="R270" s="75"/>
      <c r="S270" s="75"/>
      <c r="T270" s="75"/>
      <c r="U270" s="75"/>
      <c r="V270" s="75"/>
    </row>
    <row r="271" spans="1:22" ht="43.5" customHeight="1">
      <c r="A271" s="80"/>
      <c r="B271" s="80"/>
      <c r="C271" s="568" t="s">
        <v>103</v>
      </c>
      <c r="D271" s="577" t="s">
        <v>269</v>
      </c>
      <c r="E271" s="578"/>
      <c r="F271" s="579"/>
      <c r="G271" s="76"/>
      <c r="H271" s="75"/>
      <c r="I271" s="75"/>
      <c r="J271" s="75"/>
      <c r="K271" s="75"/>
      <c r="L271" s="75"/>
      <c r="M271" s="75"/>
      <c r="N271" s="75"/>
      <c r="O271" s="75"/>
      <c r="P271" s="75"/>
      <c r="Q271" s="75"/>
      <c r="R271" s="75"/>
      <c r="S271" s="75"/>
      <c r="T271" s="75"/>
      <c r="U271" s="75"/>
      <c r="V271" s="75"/>
    </row>
    <row r="272" spans="1:22" ht="18.75" customHeight="1">
      <c r="A272" s="80"/>
      <c r="B272" s="80"/>
      <c r="C272" s="568"/>
      <c r="D272" s="83" t="s">
        <v>3</v>
      </c>
      <c r="E272" s="83" t="s">
        <v>4</v>
      </c>
      <c r="F272" s="83" t="s">
        <v>138</v>
      </c>
      <c r="G272" s="82"/>
      <c r="H272" s="75"/>
      <c r="I272" s="75"/>
      <c r="J272" s="75"/>
      <c r="K272" s="75"/>
      <c r="L272" s="75"/>
      <c r="M272" s="75"/>
      <c r="N272" s="75"/>
      <c r="O272" s="75"/>
      <c r="P272" s="75"/>
      <c r="Q272" s="75"/>
      <c r="R272" s="75"/>
      <c r="S272" s="75"/>
      <c r="T272" s="75"/>
      <c r="U272" s="75"/>
      <c r="V272" s="75"/>
    </row>
    <row r="273" spans="1:22" ht="18.75" customHeight="1">
      <c r="A273" s="80"/>
      <c r="B273" s="80"/>
      <c r="C273" s="149" t="s">
        <v>107</v>
      </c>
      <c r="D273" s="86">
        <v>61</v>
      </c>
      <c r="E273" s="86">
        <v>0</v>
      </c>
      <c r="F273" s="86">
        <f>+D273+E273</f>
        <v>61</v>
      </c>
      <c r="G273" s="82"/>
      <c r="H273" s="75"/>
      <c r="I273" s="75"/>
      <c r="J273" s="75"/>
      <c r="K273" s="75"/>
      <c r="L273" s="75"/>
      <c r="M273" s="75"/>
      <c r="N273" s="75"/>
      <c r="O273" s="75"/>
      <c r="P273" s="75"/>
      <c r="Q273" s="75"/>
      <c r="R273" s="75"/>
      <c r="S273" s="75"/>
      <c r="T273" s="75"/>
      <c r="U273" s="75"/>
      <c r="V273" s="75"/>
    </row>
    <row r="274" spans="1:22" ht="15.75" customHeight="1">
      <c r="A274" s="80"/>
      <c r="B274" s="80"/>
      <c r="C274" s="149" t="s">
        <v>108</v>
      </c>
      <c r="D274" s="72">
        <f>D273/F273</f>
        <v>1</v>
      </c>
      <c r="E274" s="72">
        <f>E273/F273</f>
        <v>0</v>
      </c>
      <c r="F274" s="72">
        <f>+D274+E274</f>
        <v>1</v>
      </c>
      <c r="G274" s="75"/>
      <c r="H274" s="75"/>
      <c r="I274" s="75"/>
      <c r="J274" s="75"/>
      <c r="K274" s="75"/>
      <c r="L274" s="75"/>
      <c r="M274" s="75"/>
      <c r="N274" s="75"/>
      <c r="O274" s="75"/>
      <c r="P274" s="75"/>
      <c r="Q274" s="75"/>
      <c r="R274" s="75"/>
      <c r="S274" s="75"/>
      <c r="T274" s="75"/>
      <c r="U274" s="75"/>
      <c r="V274" s="75"/>
    </row>
    <row r="275" spans="3:6" ht="15.75">
      <c r="C275" s="78" t="s">
        <v>185</v>
      </c>
      <c r="D275" s="78"/>
      <c r="E275" s="78"/>
      <c r="F275" s="78"/>
    </row>
    <row r="276" spans="1:2" ht="15.75">
      <c r="A276" s="51"/>
      <c r="B276" s="50"/>
    </row>
    <row r="277" spans="1:22" ht="30.75" customHeight="1">
      <c r="A277" s="80"/>
      <c r="B277" s="80"/>
      <c r="C277" s="589" t="s">
        <v>103</v>
      </c>
      <c r="D277" s="591" t="s">
        <v>270</v>
      </c>
      <c r="E277" s="591"/>
      <c r="F277" s="591"/>
      <c r="G277" s="591"/>
      <c r="H277" s="75"/>
      <c r="I277" s="75"/>
      <c r="J277" s="75"/>
      <c r="K277" s="75"/>
      <c r="L277" s="75"/>
      <c r="M277" s="75"/>
      <c r="N277" s="75"/>
      <c r="O277" s="75"/>
      <c r="P277" s="75"/>
      <c r="Q277" s="75"/>
      <c r="R277" s="75"/>
      <c r="S277" s="75"/>
      <c r="T277" s="75"/>
      <c r="U277" s="75"/>
      <c r="V277" s="75"/>
    </row>
    <row r="278" spans="1:22" ht="15.75" customHeight="1">
      <c r="A278" s="80"/>
      <c r="B278" s="80"/>
      <c r="C278" s="590"/>
      <c r="D278" s="83" t="s">
        <v>174</v>
      </c>
      <c r="E278" s="83" t="s">
        <v>40</v>
      </c>
      <c r="F278" s="83" t="s">
        <v>175</v>
      </c>
      <c r="G278" s="83" t="s">
        <v>178</v>
      </c>
      <c r="H278" s="75"/>
      <c r="I278" s="75"/>
      <c r="J278" s="75"/>
      <c r="K278" s="75"/>
      <c r="L278" s="75"/>
      <c r="M278" s="75"/>
      <c r="N278" s="75"/>
      <c r="O278" s="75"/>
      <c r="P278" s="75"/>
      <c r="Q278" s="75"/>
      <c r="R278" s="75"/>
      <c r="S278" s="75"/>
      <c r="T278" s="75"/>
      <c r="U278" s="75"/>
      <c r="V278" s="75"/>
    </row>
    <row r="279" spans="1:22" ht="23.25" customHeight="1">
      <c r="A279" s="80"/>
      <c r="B279" s="80"/>
      <c r="C279" s="79" t="s">
        <v>107</v>
      </c>
      <c r="D279" s="86">
        <v>3</v>
      </c>
      <c r="E279" s="86">
        <v>1045.9994</v>
      </c>
      <c r="F279" s="86">
        <v>14268</v>
      </c>
      <c r="G279" s="86">
        <v>63805.964</v>
      </c>
      <c r="H279" s="75"/>
      <c r="I279" s="75"/>
      <c r="J279" s="75"/>
      <c r="K279" s="75"/>
      <c r="L279" s="75"/>
      <c r="M279" s="75"/>
      <c r="N279" s="75"/>
      <c r="O279" s="75"/>
      <c r="P279" s="75"/>
      <c r="Q279" s="75"/>
      <c r="R279" s="75"/>
      <c r="S279" s="75"/>
      <c r="T279" s="75"/>
      <c r="U279" s="75"/>
      <c r="V279" s="75"/>
    </row>
    <row r="280" spans="1:22" ht="15.75" customHeight="1">
      <c r="A280" s="80"/>
      <c r="B280" s="80"/>
      <c r="C280" s="78" t="s">
        <v>185</v>
      </c>
      <c r="D280" s="78"/>
      <c r="E280" s="78"/>
      <c r="F280" s="78"/>
      <c r="G280" s="75"/>
      <c r="H280" s="75"/>
      <c r="I280" s="75"/>
      <c r="J280" s="75"/>
      <c r="K280" s="75"/>
      <c r="L280" s="75"/>
      <c r="M280" s="75"/>
      <c r="N280" s="75"/>
      <c r="O280" s="75"/>
      <c r="P280" s="75"/>
      <c r="Q280" s="75"/>
      <c r="R280" s="75"/>
      <c r="S280" s="75"/>
      <c r="T280" s="75"/>
      <c r="U280" s="75"/>
      <c r="V280" s="75"/>
    </row>
    <row r="281" spans="1:2" ht="15.75">
      <c r="A281" s="51"/>
      <c r="B281" s="50"/>
    </row>
    <row r="282" spans="1:22" ht="15.75" customHeight="1">
      <c r="A282" s="80">
        <v>23</v>
      </c>
      <c r="B282" s="74" t="s">
        <v>272</v>
      </c>
      <c r="C282" s="74"/>
      <c r="D282" s="74"/>
      <c r="E282" s="74"/>
      <c r="F282" s="74"/>
      <c r="G282" s="74"/>
      <c r="H282" s="74"/>
      <c r="I282" s="75"/>
      <c r="J282" s="75"/>
      <c r="K282" s="75"/>
      <c r="L282" s="75"/>
      <c r="M282" s="75"/>
      <c r="N282" s="75"/>
      <c r="O282" s="75"/>
      <c r="P282" s="75"/>
      <c r="Q282" s="75"/>
      <c r="R282" s="75"/>
      <c r="S282" s="75"/>
      <c r="T282" s="75"/>
      <c r="U282" s="75"/>
      <c r="V282" s="75"/>
    </row>
    <row r="283" spans="1:22" ht="15.75" customHeight="1">
      <c r="A283" s="80"/>
      <c r="B283" s="74"/>
      <c r="C283" s="74"/>
      <c r="D283" s="74"/>
      <c r="E283" s="74"/>
      <c r="F283" s="74"/>
      <c r="G283" s="74"/>
      <c r="H283" s="74"/>
      <c r="I283" s="75"/>
      <c r="J283" s="75"/>
      <c r="K283" s="75"/>
      <c r="L283" s="75"/>
      <c r="M283" s="75"/>
      <c r="N283" s="75"/>
      <c r="O283" s="75"/>
      <c r="P283" s="75"/>
      <c r="Q283" s="75"/>
      <c r="R283" s="75"/>
      <c r="S283" s="75"/>
      <c r="T283" s="75"/>
      <c r="U283" s="75"/>
      <c r="V283" s="75"/>
    </row>
    <row r="284" spans="1:22" ht="43.5" customHeight="1">
      <c r="A284" s="80"/>
      <c r="B284" s="80"/>
      <c r="C284" s="568" t="s">
        <v>103</v>
      </c>
      <c r="D284" s="577" t="s">
        <v>272</v>
      </c>
      <c r="E284" s="578"/>
      <c r="F284" s="579"/>
      <c r="G284" s="76"/>
      <c r="H284" s="75"/>
      <c r="I284" s="75"/>
      <c r="J284" s="75"/>
      <c r="K284" s="75"/>
      <c r="L284" s="75"/>
      <c r="M284" s="75"/>
      <c r="N284" s="75"/>
      <c r="O284" s="75"/>
      <c r="P284" s="75"/>
      <c r="Q284" s="75"/>
      <c r="R284" s="75"/>
      <c r="S284" s="75"/>
      <c r="T284" s="75"/>
      <c r="U284" s="75"/>
      <c r="V284" s="75"/>
    </row>
    <row r="285" spans="1:22" ht="18.75" customHeight="1">
      <c r="A285" s="80"/>
      <c r="B285" s="80"/>
      <c r="C285" s="568"/>
      <c r="D285" s="83" t="s">
        <v>3</v>
      </c>
      <c r="E285" s="83" t="s">
        <v>4</v>
      </c>
      <c r="F285" s="83" t="s">
        <v>138</v>
      </c>
      <c r="G285" s="82"/>
      <c r="H285" s="75"/>
      <c r="I285" s="75"/>
      <c r="J285" s="75"/>
      <c r="K285" s="75"/>
      <c r="L285" s="75"/>
      <c r="M285" s="75"/>
      <c r="N285" s="75"/>
      <c r="O285" s="75"/>
      <c r="P285" s="75"/>
      <c r="Q285" s="75"/>
      <c r="R285" s="75"/>
      <c r="S285" s="75"/>
      <c r="T285" s="75"/>
      <c r="U285" s="75"/>
      <c r="V285" s="75"/>
    </row>
    <row r="286" spans="1:22" ht="18.75" customHeight="1">
      <c r="A286" s="80"/>
      <c r="B286" s="80"/>
      <c r="C286" s="149" t="s">
        <v>107</v>
      </c>
      <c r="D286" s="86">
        <v>137</v>
      </c>
      <c r="E286" s="86">
        <v>0</v>
      </c>
      <c r="F286" s="86">
        <f>+D286+E286</f>
        <v>137</v>
      </c>
      <c r="G286" s="82"/>
      <c r="H286" s="75"/>
      <c r="I286" s="75"/>
      <c r="J286" s="75"/>
      <c r="K286" s="75"/>
      <c r="L286" s="75"/>
      <c r="M286" s="75"/>
      <c r="N286" s="75"/>
      <c r="O286" s="75"/>
      <c r="P286" s="75"/>
      <c r="Q286" s="75"/>
      <c r="R286" s="75"/>
      <c r="S286" s="75"/>
      <c r="T286" s="75"/>
      <c r="U286" s="75"/>
      <c r="V286" s="75"/>
    </row>
    <row r="287" spans="1:22" ht="15.75" customHeight="1">
      <c r="A287" s="80"/>
      <c r="B287" s="80"/>
      <c r="C287" s="149" t="s">
        <v>108</v>
      </c>
      <c r="D287" s="72">
        <f>D286/F286</f>
        <v>1</v>
      </c>
      <c r="E287" s="72">
        <f>E286/F286</f>
        <v>0</v>
      </c>
      <c r="F287" s="72">
        <f>+D287+E287</f>
        <v>1</v>
      </c>
      <c r="G287" s="75"/>
      <c r="H287" s="75"/>
      <c r="I287" s="75"/>
      <c r="J287" s="75"/>
      <c r="K287" s="75"/>
      <c r="L287" s="75"/>
      <c r="M287" s="75"/>
      <c r="N287" s="75"/>
      <c r="O287" s="75"/>
      <c r="P287" s="75"/>
      <c r="Q287" s="75"/>
      <c r="R287" s="75"/>
      <c r="S287" s="75"/>
      <c r="T287" s="75"/>
      <c r="U287" s="75"/>
      <c r="V287" s="75"/>
    </row>
    <row r="288" spans="3:6" ht="15.75">
      <c r="C288" s="78" t="s">
        <v>185</v>
      </c>
      <c r="D288" s="78"/>
      <c r="E288" s="78"/>
      <c r="F288" s="78"/>
    </row>
    <row r="289" spans="1:2" ht="15.75">
      <c r="A289" s="51"/>
      <c r="B289" s="50"/>
    </row>
    <row r="290" spans="1:22" ht="30.75" customHeight="1">
      <c r="A290" s="80"/>
      <c r="B290" s="80"/>
      <c r="C290" s="589" t="s">
        <v>103</v>
      </c>
      <c r="D290" s="591" t="s">
        <v>273</v>
      </c>
      <c r="E290" s="591"/>
      <c r="F290" s="591"/>
      <c r="G290" s="591"/>
      <c r="H290" s="75"/>
      <c r="I290" s="75"/>
      <c r="J290" s="75"/>
      <c r="K290" s="75"/>
      <c r="L290" s="75"/>
      <c r="M290" s="75"/>
      <c r="N290" s="75"/>
      <c r="O290" s="75"/>
      <c r="P290" s="75"/>
      <c r="Q290" s="75"/>
      <c r="R290" s="75"/>
      <c r="S290" s="75"/>
      <c r="T290" s="75"/>
      <c r="U290" s="75"/>
      <c r="V290" s="75"/>
    </row>
    <row r="291" spans="1:22" ht="15.75" customHeight="1">
      <c r="A291" s="80"/>
      <c r="B291" s="80"/>
      <c r="C291" s="590"/>
      <c r="D291" s="83" t="s">
        <v>174</v>
      </c>
      <c r="E291" s="83" t="s">
        <v>40</v>
      </c>
      <c r="F291" s="83" t="s">
        <v>175</v>
      </c>
      <c r="G291" s="83" t="s">
        <v>178</v>
      </c>
      <c r="H291" s="75"/>
      <c r="I291" s="75"/>
      <c r="J291" s="75"/>
      <c r="K291" s="75"/>
      <c r="L291" s="75"/>
      <c r="M291" s="75"/>
      <c r="N291" s="75"/>
      <c r="O291" s="75"/>
      <c r="P291" s="75"/>
      <c r="Q291" s="75"/>
      <c r="R291" s="75"/>
      <c r="S291" s="75"/>
      <c r="T291" s="75"/>
      <c r="U291" s="75"/>
      <c r="V291" s="75"/>
    </row>
    <row r="292" spans="1:22" ht="23.25" customHeight="1">
      <c r="A292" s="80"/>
      <c r="B292" s="80"/>
      <c r="C292" s="79" t="s">
        <v>107</v>
      </c>
      <c r="D292" s="86">
        <v>40.8</v>
      </c>
      <c r="E292" s="86">
        <v>10753.8122</v>
      </c>
      <c r="F292" s="86">
        <v>169302</v>
      </c>
      <c r="G292" s="86">
        <v>1473272.27</v>
      </c>
      <c r="H292" s="75"/>
      <c r="I292" s="75"/>
      <c r="J292" s="75"/>
      <c r="K292" s="75"/>
      <c r="L292" s="75"/>
      <c r="M292" s="75"/>
      <c r="N292" s="75"/>
      <c r="O292" s="75"/>
      <c r="P292" s="75"/>
      <c r="Q292" s="75"/>
      <c r="R292" s="75"/>
      <c r="S292" s="75"/>
      <c r="T292" s="75"/>
      <c r="U292" s="75"/>
      <c r="V292" s="75"/>
    </row>
    <row r="293" spans="1:22" ht="15.75" customHeight="1">
      <c r="A293" s="80"/>
      <c r="B293" s="80"/>
      <c r="C293" s="78" t="s">
        <v>185</v>
      </c>
      <c r="D293" s="78"/>
      <c r="E293" s="78"/>
      <c r="F293" s="78"/>
      <c r="G293" s="75"/>
      <c r="H293" s="75"/>
      <c r="I293" s="75"/>
      <c r="J293" s="75"/>
      <c r="K293" s="75"/>
      <c r="L293" s="75"/>
      <c r="M293" s="75"/>
      <c r="N293" s="75"/>
      <c r="O293" s="75"/>
      <c r="P293" s="75"/>
      <c r="Q293" s="75"/>
      <c r="R293" s="75"/>
      <c r="S293" s="75"/>
      <c r="T293" s="75"/>
      <c r="U293" s="75"/>
      <c r="V293" s="75"/>
    </row>
    <row r="294" spans="1:2" ht="15.75">
      <c r="A294" s="51"/>
      <c r="B294" s="50"/>
    </row>
    <row r="295" spans="1:22" ht="15.75" customHeight="1">
      <c r="A295" s="80">
        <v>24</v>
      </c>
      <c r="B295" s="74" t="s">
        <v>274</v>
      </c>
      <c r="C295" s="74"/>
      <c r="D295" s="74"/>
      <c r="E295" s="74"/>
      <c r="F295" s="74"/>
      <c r="G295" s="74"/>
      <c r="H295" s="74"/>
      <c r="I295" s="75"/>
      <c r="J295" s="75"/>
      <c r="K295" s="75"/>
      <c r="L295" s="75"/>
      <c r="M295" s="75"/>
      <c r="N295" s="75"/>
      <c r="O295" s="75"/>
      <c r="P295" s="75"/>
      <c r="Q295" s="75"/>
      <c r="R295" s="75"/>
      <c r="S295" s="75"/>
      <c r="T295" s="75"/>
      <c r="U295" s="75"/>
      <c r="V295" s="75"/>
    </row>
    <row r="296" spans="1:22" ht="15.75" customHeight="1">
      <c r="A296" s="80"/>
      <c r="B296" s="74"/>
      <c r="C296" s="74"/>
      <c r="D296" s="74"/>
      <c r="E296" s="74"/>
      <c r="F296" s="74"/>
      <c r="G296" s="74"/>
      <c r="H296" s="74"/>
      <c r="I296" s="75"/>
      <c r="J296" s="75"/>
      <c r="K296" s="75"/>
      <c r="L296" s="75"/>
      <c r="M296" s="75"/>
      <c r="N296" s="75"/>
      <c r="O296" s="75"/>
      <c r="P296" s="75"/>
      <c r="Q296" s="75"/>
      <c r="R296" s="75"/>
      <c r="S296" s="75"/>
      <c r="T296" s="75"/>
      <c r="U296" s="75"/>
      <c r="V296" s="75"/>
    </row>
    <row r="297" spans="1:22" ht="43.5" customHeight="1">
      <c r="A297" s="80"/>
      <c r="B297" s="80"/>
      <c r="C297" s="568" t="s">
        <v>103</v>
      </c>
      <c r="D297" s="577" t="s">
        <v>274</v>
      </c>
      <c r="E297" s="578"/>
      <c r="F297" s="579"/>
      <c r="G297" s="76"/>
      <c r="H297" s="75"/>
      <c r="I297" s="75"/>
      <c r="J297" s="75"/>
      <c r="K297" s="75"/>
      <c r="L297" s="75"/>
      <c r="M297" s="75"/>
      <c r="N297" s="75"/>
      <c r="O297" s="75"/>
      <c r="P297" s="75"/>
      <c r="Q297" s="75"/>
      <c r="R297" s="75"/>
      <c r="S297" s="75"/>
      <c r="T297" s="75"/>
      <c r="U297" s="75"/>
      <c r="V297" s="75"/>
    </row>
    <row r="298" spans="1:22" ht="18.75" customHeight="1">
      <c r="A298" s="80"/>
      <c r="B298" s="80"/>
      <c r="C298" s="568"/>
      <c r="D298" s="83" t="s">
        <v>3</v>
      </c>
      <c r="E298" s="83" t="s">
        <v>4</v>
      </c>
      <c r="F298" s="83" t="s">
        <v>138</v>
      </c>
      <c r="G298" s="82"/>
      <c r="H298" s="75"/>
      <c r="I298" s="75"/>
      <c r="J298" s="75"/>
      <c r="K298" s="75"/>
      <c r="L298" s="75"/>
      <c r="M298" s="75"/>
      <c r="N298" s="75"/>
      <c r="O298" s="75"/>
      <c r="P298" s="75"/>
      <c r="Q298" s="75"/>
      <c r="R298" s="75"/>
      <c r="S298" s="75"/>
      <c r="T298" s="75"/>
      <c r="U298" s="75"/>
      <c r="V298" s="75"/>
    </row>
    <row r="299" spans="1:22" ht="18.75" customHeight="1">
      <c r="A299" s="80"/>
      <c r="B299" s="80"/>
      <c r="C299" s="149" t="s">
        <v>107</v>
      </c>
      <c r="D299" s="86">
        <v>80</v>
      </c>
      <c r="E299" s="86">
        <v>141</v>
      </c>
      <c r="F299" s="86">
        <f>+D299+E299</f>
        <v>221</v>
      </c>
      <c r="G299" s="82"/>
      <c r="H299" s="75"/>
      <c r="I299" s="75"/>
      <c r="J299" s="75"/>
      <c r="K299" s="75"/>
      <c r="L299" s="75"/>
      <c r="M299" s="75"/>
      <c r="N299" s="75"/>
      <c r="O299" s="75"/>
      <c r="P299" s="75"/>
      <c r="Q299" s="75"/>
      <c r="R299" s="75"/>
      <c r="S299" s="75"/>
      <c r="T299" s="75"/>
      <c r="U299" s="75"/>
      <c r="V299" s="75"/>
    </row>
    <row r="300" spans="1:22" ht="15.75" customHeight="1">
      <c r="A300" s="80"/>
      <c r="B300" s="80"/>
      <c r="C300" s="149" t="s">
        <v>108</v>
      </c>
      <c r="D300" s="72">
        <f>D299/F299</f>
        <v>0.36199095022624433</v>
      </c>
      <c r="E300" s="72">
        <f>E299/F299</f>
        <v>0.6380090497737556</v>
      </c>
      <c r="F300" s="72">
        <f>+D300+E300</f>
        <v>1</v>
      </c>
      <c r="G300" s="75"/>
      <c r="H300" s="75"/>
      <c r="I300" s="75"/>
      <c r="J300" s="75"/>
      <c r="K300" s="75"/>
      <c r="L300" s="75"/>
      <c r="M300" s="75"/>
      <c r="N300" s="75"/>
      <c r="O300" s="75"/>
      <c r="P300" s="75"/>
      <c r="Q300" s="75"/>
      <c r="R300" s="75"/>
      <c r="S300" s="75"/>
      <c r="T300" s="75"/>
      <c r="U300" s="75"/>
      <c r="V300" s="75"/>
    </row>
    <row r="301" spans="3:6" ht="15.75">
      <c r="C301" s="78" t="s">
        <v>185</v>
      </c>
      <c r="D301" s="78"/>
      <c r="E301" s="78"/>
      <c r="F301" s="78"/>
    </row>
    <row r="302" spans="1:2" ht="15.75">
      <c r="A302" s="51"/>
      <c r="B302" s="50"/>
    </row>
    <row r="303" spans="1:22" ht="30.75" customHeight="1">
      <c r="A303" s="80"/>
      <c r="B303" s="80"/>
      <c r="C303" s="589" t="s">
        <v>103</v>
      </c>
      <c r="D303" s="591" t="s">
        <v>237</v>
      </c>
      <c r="E303" s="591"/>
      <c r="F303" s="591"/>
      <c r="G303" s="591"/>
      <c r="H303" s="75"/>
      <c r="I303" s="75"/>
      <c r="J303" s="75"/>
      <c r="K303" s="75"/>
      <c r="L303" s="75"/>
      <c r="M303" s="75"/>
      <c r="N303" s="75"/>
      <c r="O303" s="75"/>
      <c r="P303" s="75"/>
      <c r="Q303" s="75"/>
      <c r="R303" s="75"/>
      <c r="S303" s="75"/>
      <c r="T303" s="75"/>
      <c r="U303" s="75"/>
      <c r="V303" s="75"/>
    </row>
    <row r="304" spans="1:22" ht="15.75" customHeight="1">
      <c r="A304" s="80"/>
      <c r="B304" s="80"/>
      <c r="C304" s="590"/>
      <c r="D304" s="83" t="s">
        <v>174</v>
      </c>
      <c r="E304" s="83" t="s">
        <v>40</v>
      </c>
      <c r="F304" s="83" t="s">
        <v>175</v>
      </c>
      <c r="G304" s="83" t="s">
        <v>178</v>
      </c>
      <c r="H304" s="75"/>
      <c r="I304" s="75"/>
      <c r="J304" s="75"/>
      <c r="K304" s="75"/>
      <c r="L304" s="75"/>
      <c r="M304" s="75"/>
      <c r="N304" s="75"/>
      <c r="O304" s="75"/>
      <c r="P304" s="75"/>
      <c r="Q304" s="75"/>
      <c r="R304" s="75"/>
      <c r="S304" s="75"/>
      <c r="T304" s="75"/>
      <c r="U304" s="75"/>
      <c r="V304" s="75"/>
    </row>
    <row r="305" spans="1:22" ht="23.25" customHeight="1">
      <c r="A305" s="80"/>
      <c r="B305" s="80"/>
      <c r="C305" s="79" t="s">
        <v>107</v>
      </c>
      <c r="D305" s="86">
        <v>8</v>
      </c>
      <c r="E305" s="86">
        <v>88</v>
      </c>
      <c r="F305" s="86">
        <v>100</v>
      </c>
      <c r="G305" s="86">
        <v>7021</v>
      </c>
      <c r="H305" s="75"/>
      <c r="I305" s="75"/>
      <c r="J305" s="75"/>
      <c r="K305" s="75"/>
      <c r="L305" s="75"/>
      <c r="M305" s="75"/>
      <c r="N305" s="75"/>
      <c r="O305" s="75"/>
      <c r="P305" s="75"/>
      <c r="Q305" s="75"/>
      <c r="R305" s="75"/>
      <c r="S305" s="75"/>
      <c r="T305" s="75"/>
      <c r="U305" s="75"/>
      <c r="V305" s="75"/>
    </row>
    <row r="306" spans="1:22" ht="15.75" customHeight="1">
      <c r="A306" s="80"/>
      <c r="B306" s="80"/>
      <c r="C306" s="78" t="s">
        <v>185</v>
      </c>
      <c r="D306" s="78"/>
      <c r="E306" s="78"/>
      <c r="F306" s="78"/>
      <c r="G306" s="75"/>
      <c r="H306" s="75"/>
      <c r="I306" s="75"/>
      <c r="J306" s="75"/>
      <c r="K306" s="75"/>
      <c r="L306" s="75"/>
      <c r="M306" s="75"/>
      <c r="N306" s="75"/>
      <c r="O306" s="75"/>
      <c r="P306" s="75"/>
      <c r="Q306" s="75"/>
      <c r="R306" s="75"/>
      <c r="S306" s="75"/>
      <c r="T306" s="75"/>
      <c r="U306" s="75"/>
      <c r="V306" s="75"/>
    </row>
    <row r="307" spans="1:2" ht="15.75">
      <c r="A307" s="51"/>
      <c r="B307" s="50"/>
    </row>
    <row r="308" spans="1:22" ht="15.75" customHeight="1">
      <c r="A308" s="80">
        <v>25</v>
      </c>
      <c r="B308" s="74" t="s">
        <v>275</v>
      </c>
      <c r="C308" s="74"/>
      <c r="D308" s="74"/>
      <c r="E308" s="74"/>
      <c r="F308" s="74"/>
      <c r="G308" s="74"/>
      <c r="H308" s="74"/>
      <c r="I308" s="75"/>
      <c r="J308" s="75"/>
      <c r="K308" s="75"/>
      <c r="L308" s="75"/>
      <c r="M308" s="75"/>
      <c r="N308" s="75"/>
      <c r="O308" s="75"/>
      <c r="P308" s="75"/>
      <c r="Q308" s="75"/>
      <c r="R308" s="75"/>
      <c r="S308" s="75"/>
      <c r="T308" s="75"/>
      <c r="U308" s="75"/>
      <c r="V308" s="75"/>
    </row>
    <row r="309" spans="1:22" ht="15.75" customHeight="1">
      <c r="A309" s="80"/>
      <c r="B309" s="74"/>
      <c r="C309" s="74"/>
      <c r="D309" s="74"/>
      <c r="E309" s="74"/>
      <c r="F309" s="74"/>
      <c r="G309" s="74"/>
      <c r="H309" s="74"/>
      <c r="I309" s="75"/>
      <c r="J309" s="75"/>
      <c r="K309" s="75"/>
      <c r="L309" s="75"/>
      <c r="M309" s="75"/>
      <c r="N309" s="75"/>
      <c r="O309" s="75"/>
      <c r="P309" s="75"/>
      <c r="Q309" s="75"/>
      <c r="R309" s="75"/>
      <c r="S309" s="75"/>
      <c r="T309" s="75"/>
      <c r="U309" s="75"/>
      <c r="V309" s="75"/>
    </row>
    <row r="310" spans="1:22" ht="43.5" customHeight="1">
      <c r="A310" s="80"/>
      <c r="B310" s="80"/>
      <c r="C310" s="568" t="s">
        <v>103</v>
      </c>
      <c r="D310" s="577" t="s">
        <v>275</v>
      </c>
      <c r="E310" s="578"/>
      <c r="F310" s="579"/>
      <c r="G310" s="76"/>
      <c r="H310" s="75"/>
      <c r="I310" s="75"/>
      <c r="J310" s="75"/>
      <c r="K310" s="75"/>
      <c r="L310" s="75"/>
      <c r="M310" s="75"/>
      <c r="N310" s="75"/>
      <c r="O310" s="75"/>
      <c r="P310" s="75"/>
      <c r="Q310" s="75"/>
      <c r="R310" s="75"/>
      <c r="S310" s="75"/>
      <c r="T310" s="75"/>
      <c r="U310" s="75"/>
      <c r="V310" s="75"/>
    </row>
    <row r="311" spans="1:22" ht="18.75" customHeight="1">
      <c r="A311" s="80"/>
      <c r="B311" s="80"/>
      <c r="C311" s="568"/>
      <c r="D311" s="83" t="s">
        <v>3</v>
      </c>
      <c r="E311" s="83" t="s">
        <v>4</v>
      </c>
      <c r="F311" s="83" t="s">
        <v>138</v>
      </c>
      <c r="G311" s="82"/>
      <c r="H311" s="75"/>
      <c r="I311" s="75"/>
      <c r="J311" s="75"/>
      <c r="K311" s="75"/>
      <c r="L311" s="75"/>
      <c r="M311" s="75"/>
      <c r="N311" s="75"/>
      <c r="O311" s="75"/>
      <c r="P311" s="75"/>
      <c r="Q311" s="75"/>
      <c r="R311" s="75"/>
      <c r="S311" s="75"/>
      <c r="T311" s="75"/>
      <c r="U311" s="75"/>
      <c r="V311" s="75"/>
    </row>
    <row r="312" spans="1:22" ht="18.75" customHeight="1">
      <c r="A312" s="80"/>
      <c r="B312" s="80"/>
      <c r="C312" s="149" t="s">
        <v>107</v>
      </c>
      <c r="D312" s="86">
        <v>65</v>
      </c>
      <c r="E312" s="86">
        <v>91</v>
      </c>
      <c r="F312" s="86">
        <f>+D312+E312</f>
        <v>156</v>
      </c>
      <c r="G312" s="82"/>
      <c r="H312" s="75"/>
      <c r="I312" s="75"/>
      <c r="J312" s="75"/>
      <c r="K312" s="75"/>
      <c r="L312" s="75"/>
      <c r="M312" s="75"/>
      <c r="N312" s="75"/>
      <c r="O312" s="75"/>
      <c r="P312" s="75"/>
      <c r="Q312" s="75"/>
      <c r="R312" s="75"/>
      <c r="S312" s="75"/>
      <c r="T312" s="75"/>
      <c r="U312" s="75"/>
      <c r="V312" s="75"/>
    </row>
    <row r="313" spans="1:22" ht="15.75" customHeight="1">
      <c r="A313" s="80"/>
      <c r="B313" s="80"/>
      <c r="C313" s="149" t="s">
        <v>108</v>
      </c>
      <c r="D313" s="72">
        <f>D312/F312</f>
        <v>0.4166666666666667</v>
      </c>
      <c r="E313" s="72">
        <f>E312/F312</f>
        <v>0.5833333333333334</v>
      </c>
      <c r="F313" s="72">
        <f>+D313+E313</f>
        <v>1</v>
      </c>
      <c r="G313" s="75"/>
      <c r="H313" s="75"/>
      <c r="I313" s="75"/>
      <c r="J313" s="75"/>
      <c r="K313" s="75"/>
      <c r="L313" s="75"/>
      <c r="M313" s="75"/>
      <c r="N313" s="75"/>
      <c r="O313" s="75"/>
      <c r="P313" s="75"/>
      <c r="Q313" s="75"/>
      <c r="R313" s="75"/>
      <c r="S313" s="75"/>
      <c r="T313" s="75"/>
      <c r="U313" s="75"/>
      <c r="V313" s="75"/>
    </row>
    <row r="314" spans="3:6" ht="15.75">
      <c r="C314" s="78" t="s">
        <v>185</v>
      </c>
      <c r="D314" s="78"/>
      <c r="E314" s="78"/>
      <c r="F314" s="78"/>
    </row>
    <row r="315" spans="1:2" ht="15.75">
      <c r="A315" s="51"/>
      <c r="B315" s="50"/>
    </row>
    <row r="316" spans="1:22" ht="15.75" customHeight="1">
      <c r="A316" s="80">
        <v>26</v>
      </c>
      <c r="B316" s="74" t="s">
        <v>276</v>
      </c>
      <c r="C316" s="74"/>
      <c r="D316" s="74"/>
      <c r="E316" s="74"/>
      <c r="F316" s="74"/>
      <c r="G316" s="74"/>
      <c r="H316" s="74"/>
      <c r="I316" s="75"/>
      <c r="J316" s="75"/>
      <c r="K316" s="75"/>
      <c r="L316" s="75"/>
      <c r="M316" s="75"/>
      <c r="N316" s="75"/>
      <c r="O316" s="75"/>
      <c r="P316" s="75"/>
      <c r="Q316" s="75"/>
      <c r="R316" s="75"/>
      <c r="S316" s="75"/>
      <c r="T316" s="75"/>
      <c r="U316" s="75"/>
      <c r="V316" s="75"/>
    </row>
    <row r="317" spans="1:22" ht="15.75" customHeight="1">
      <c r="A317" s="80"/>
      <c r="B317" s="74"/>
      <c r="C317" s="74"/>
      <c r="D317" s="74"/>
      <c r="E317" s="74"/>
      <c r="F317" s="74"/>
      <c r="G317" s="74"/>
      <c r="H317" s="74"/>
      <c r="I317" s="75"/>
      <c r="J317" s="75"/>
      <c r="K317" s="75"/>
      <c r="L317" s="75"/>
      <c r="M317" s="75"/>
      <c r="N317" s="75"/>
      <c r="O317" s="75"/>
      <c r="P317" s="75"/>
      <c r="Q317" s="75"/>
      <c r="R317" s="75"/>
      <c r="S317" s="75"/>
      <c r="T317" s="75"/>
      <c r="U317" s="75"/>
      <c r="V317" s="75"/>
    </row>
    <row r="318" spans="1:22" ht="43.5" customHeight="1">
      <c r="A318" s="80"/>
      <c r="B318" s="80"/>
      <c r="C318" s="568" t="s">
        <v>103</v>
      </c>
      <c r="D318" s="577" t="s">
        <v>276</v>
      </c>
      <c r="E318" s="578"/>
      <c r="F318" s="579"/>
      <c r="G318" s="76"/>
      <c r="H318" s="75"/>
      <c r="I318" s="75"/>
      <c r="J318" s="75"/>
      <c r="K318" s="75"/>
      <c r="L318" s="75"/>
      <c r="M318" s="75"/>
      <c r="N318" s="75"/>
      <c r="O318" s="75"/>
      <c r="P318" s="75"/>
      <c r="Q318" s="75"/>
      <c r="R318" s="75"/>
      <c r="S318" s="75"/>
      <c r="T318" s="75"/>
      <c r="U318" s="75"/>
      <c r="V318" s="75"/>
    </row>
    <row r="319" spans="1:22" ht="18.75" customHeight="1">
      <c r="A319" s="80"/>
      <c r="B319" s="80"/>
      <c r="C319" s="568"/>
      <c r="D319" s="83" t="s">
        <v>3</v>
      </c>
      <c r="E319" s="83" t="s">
        <v>4</v>
      </c>
      <c r="F319" s="83" t="s">
        <v>138</v>
      </c>
      <c r="G319" s="82"/>
      <c r="H319" s="75"/>
      <c r="I319" s="75"/>
      <c r="J319" s="75"/>
      <c r="K319" s="75"/>
      <c r="L319" s="75"/>
      <c r="M319" s="75"/>
      <c r="N319" s="75"/>
      <c r="O319" s="75"/>
      <c r="P319" s="75"/>
      <c r="Q319" s="75"/>
      <c r="R319" s="75"/>
      <c r="S319" s="75"/>
      <c r="T319" s="75"/>
      <c r="U319" s="75"/>
      <c r="V319" s="75"/>
    </row>
    <row r="320" spans="1:22" ht="18.75" customHeight="1">
      <c r="A320" s="80"/>
      <c r="B320" s="80"/>
      <c r="C320" s="149" t="s">
        <v>107</v>
      </c>
      <c r="D320" s="86">
        <v>106</v>
      </c>
      <c r="E320" s="86">
        <v>115</v>
      </c>
      <c r="F320" s="86">
        <f>+D320+E320</f>
        <v>221</v>
      </c>
      <c r="G320" s="82"/>
      <c r="H320" s="75"/>
      <c r="I320" s="75"/>
      <c r="J320" s="75"/>
      <c r="K320" s="75"/>
      <c r="L320" s="75"/>
      <c r="M320" s="75"/>
      <c r="N320" s="75"/>
      <c r="O320" s="75"/>
      <c r="P320" s="75"/>
      <c r="Q320" s="75"/>
      <c r="R320" s="75"/>
      <c r="S320" s="75"/>
      <c r="T320" s="75"/>
      <c r="U320" s="75"/>
      <c r="V320" s="75"/>
    </row>
    <row r="321" spans="1:22" ht="15.75" customHeight="1">
      <c r="A321" s="80"/>
      <c r="B321" s="80"/>
      <c r="C321" s="149" t="s">
        <v>108</v>
      </c>
      <c r="D321" s="72">
        <f>D320/F320</f>
        <v>0.4796380090497738</v>
      </c>
      <c r="E321" s="72">
        <f>E320/F320</f>
        <v>0.5203619909502263</v>
      </c>
      <c r="F321" s="72">
        <f>+D321+E321</f>
        <v>1</v>
      </c>
      <c r="G321" s="75"/>
      <c r="H321" s="75"/>
      <c r="I321" s="75"/>
      <c r="J321" s="75"/>
      <c r="K321" s="75"/>
      <c r="L321" s="75"/>
      <c r="M321" s="75"/>
      <c r="N321" s="75"/>
      <c r="O321" s="75"/>
      <c r="P321" s="75"/>
      <c r="Q321" s="75"/>
      <c r="R321" s="75"/>
      <c r="S321" s="75"/>
      <c r="T321" s="75"/>
      <c r="U321" s="75"/>
      <c r="V321" s="75"/>
    </row>
    <row r="322" spans="3:6" ht="15.75">
      <c r="C322" s="78" t="s">
        <v>185</v>
      </c>
      <c r="D322" s="78"/>
      <c r="E322" s="78"/>
      <c r="F322" s="78"/>
    </row>
    <row r="323" spans="1:2" ht="15.75">
      <c r="A323" s="51"/>
      <c r="B323" s="50"/>
    </row>
    <row r="324" spans="1:22" ht="30.75" customHeight="1">
      <c r="A324" s="80"/>
      <c r="B324" s="80"/>
      <c r="C324" s="589" t="s">
        <v>103</v>
      </c>
      <c r="D324" s="591" t="s">
        <v>237</v>
      </c>
      <c r="E324" s="591"/>
      <c r="F324" s="591"/>
      <c r="G324" s="591"/>
      <c r="H324" s="75"/>
      <c r="I324" s="75"/>
      <c r="J324" s="75"/>
      <c r="K324" s="75"/>
      <c r="L324" s="75"/>
      <c r="M324" s="75"/>
      <c r="N324" s="75"/>
      <c r="O324" s="75"/>
      <c r="P324" s="75"/>
      <c r="Q324" s="75"/>
      <c r="R324" s="75"/>
      <c r="S324" s="75"/>
      <c r="T324" s="75"/>
      <c r="U324" s="75"/>
      <c r="V324" s="75"/>
    </row>
    <row r="325" spans="1:22" ht="15.75" customHeight="1">
      <c r="A325" s="80"/>
      <c r="B325" s="80"/>
      <c r="C325" s="590"/>
      <c r="D325" s="83" t="s">
        <v>174</v>
      </c>
      <c r="E325" s="83" t="s">
        <v>40</v>
      </c>
      <c r="F325" s="83" t="s">
        <v>175</v>
      </c>
      <c r="G325" s="83" t="s">
        <v>178</v>
      </c>
      <c r="H325" s="75"/>
      <c r="I325" s="75"/>
      <c r="J325" s="75"/>
      <c r="K325" s="75"/>
      <c r="L325" s="75"/>
      <c r="M325" s="75"/>
      <c r="N325" s="75"/>
      <c r="O325" s="75"/>
      <c r="P325" s="75"/>
      <c r="Q325" s="75"/>
      <c r="R325" s="75"/>
      <c r="S325" s="75"/>
      <c r="T325" s="75"/>
      <c r="U325" s="75"/>
      <c r="V325" s="75"/>
    </row>
    <row r="326" spans="1:22" ht="23.25" customHeight="1">
      <c r="A326" s="80"/>
      <c r="B326" s="80"/>
      <c r="C326" s="79" t="s">
        <v>107</v>
      </c>
      <c r="D326" s="86">
        <v>1</v>
      </c>
      <c r="E326" s="86">
        <v>28424.38</v>
      </c>
      <c r="F326" s="86">
        <v>646000</v>
      </c>
      <c r="G326" s="86">
        <v>2899286.47</v>
      </c>
      <c r="H326" s="75"/>
      <c r="I326" s="75"/>
      <c r="J326" s="75"/>
      <c r="K326" s="75"/>
      <c r="L326" s="75"/>
      <c r="M326" s="75"/>
      <c r="N326" s="75"/>
      <c r="O326" s="75"/>
      <c r="P326" s="75"/>
      <c r="Q326" s="75"/>
      <c r="R326" s="75"/>
      <c r="S326" s="75"/>
      <c r="T326" s="75"/>
      <c r="U326" s="75"/>
      <c r="V326" s="75"/>
    </row>
    <row r="327" spans="1:22" ht="15.75" customHeight="1">
      <c r="A327" s="80"/>
      <c r="B327" s="80"/>
      <c r="C327" s="78" t="s">
        <v>185</v>
      </c>
      <c r="D327" s="78"/>
      <c r="E327" s="78"/>
      <c r="F327" s="78"/>
      <c r="G327" s="75"/>
      <c r="H327" s="75"/>
      <c r="I327" s="75"/>
      <c r="J327" s="75"/>
      <c r="K327" s="75"/>
      <c r="L327" s="75"/>
      <c r="M327" s="75"/>
      <c r="N327" s="75"/>
      <c r="O327" s="75"/>
      <c r="P327" s="75"/>
      <c r="Q327" s="75"/>
      <c r="R327" s="75"/>
      <c r="S327" s="75"/>
      <c r="T327" s="75"/>
      <c r="U327" s="75"/>
      <c r="V327" s="75"/>
    </row>
    <row r="328" spans="1:2" ht="15.75">
      <c r="A328" s="51"/>
      <c r="B328" s="50"/>
    </row>
    <row r="329" spans="1:22" ht="15.75" customHeight="1">
      <c r="A329" s="80">
        <v>27</v>
      </c>
      <c r="B329" s="74" t="s">
        <v>277</v>
      </c>
      <c r="C329" s="74"/>
      <c r="D329" s="74"/>
      <c r="E329" s="74"/>
      <c r="F329" s="74"/>
      <c r="G329" s="74"/>
      <c r="H329" s="74"/>
      <c r="I329" s="75"/>
      <c r="J329" s="75"/>
      <c r="K329" s="75"/>
      <c r="L329" s="75"/>
      <c r="M329" s="75"/>
      <c r="N329" s="75"/>
      <c r="O329" s="75"/>
      <c r="P329" s="75"/>
      <c r="Q329" s="75"/>
      <c r="R329" s="75"/>
      <c r="S329" s="75"/>
      <c r="T329" s="75"/>
      <c r="U329" s="75"/>
      <c r="V329" s="75"/>
    </row>
    <row r="330" spans="1:22" ht="15.75" customHeight="1">
      <c r="A330" s="80"/>
      <c r="B330" s="74"/>
      <c r="C330" s="74"/>
      <c r="D330" s="74"/>
      <c r="E330" s="74"/>
      <c r="F330" s="74"/>
      <c r="G330" s="74"/>
      <c r="H330" s="74"/>
      <c r="I330" s="75"/>
      <c r="J330" s="75"/>
      <c r="K330" s="75"/>
      <c r="L330" s="75"/>
      <c r="M330" s="75"/>
      <c r="N330" s="75"/>
      <c r="O330" s="75"/>
      <c r="P330" s="75"/>
      <c r="Q330" s="75"/>
      <c r="R330" s="75"/>
      <c r="S330" s="75"/>
      <c r="T330" s="75"/>
      <c r="U330" s="75"/>
      <c r="V330" s="75"/>
    </row>
    <row r="331" spans="1:22" ht="43.5" customHeight="1">
      <c r="A331" s="80"/>
      <c r="B331" s="80"/>
      <c r="C331" s="568" t="s">
        <v>103</v>
      </c>
      <c r="D331" s="577" t="s">
        <v>278</v>
      </c>
      <c r="E331" s="578"/>
      <c r="F331" s="579"/>
      <c r="G331" s="76"/>
      <c r="H331" s="75"/>
      <c r="I331" s="75"/>
      <c r="J331" s="75"/>
      <c r="K331" s="75"/>
      <c r="L331" s="75"/>
      <c r="M331" s="75"/>
      <c r="N331" s="75"/>
      <c r="O331" s="75"/>
      <c r="P331" s="75"/>
      <c r="Q331" s="75"/>
      <c r="R331" s="75"/>
      <c r="S331" s="75"/>
      <c r="T331" s="75"/>
      <c r="U331" s="75"/>
      <c r="V331" s="75"/>
    </row>
    <row r="332" spans="1:22" ht="18.75" customHeight="1">
      <c r="A332" s="80"/>
      <c r="B332" s="80"/>
      <c r="C332" s="568"/>
      <c r="D332" s="83" t="s">
        <v>3</v>
      </c>
      <c r="E332" s="83" t="s">
        <v>4</v>
      </c>
      <c r="F332" s="83" t="s">
        <v>138</v>
      </c>
      <c r="G332" s="82"/>
      <c r="H332" s="75"/>
      <c r="I332" s="75"/>
      <c r="J332" s="75"/>
      <c r="K332" s="75"/>
      <c r="L332" s="75"/>
      <c r="M332" s="75"/>
      <c r="N332" s="75"/>
      <c r="O332" s="75"/>
      <c r="P332" s="75"/>
      <c r="Q332" s="75"/>
      <c r="R332" s="75"/>
      <c r="S332" s="75"/>
      <c r="T332" s="75"/>
      <c r="U332" s="75"/>
      <c r="V332" s="75"/>
    </row>
    <row r="333" spans="1:22" ht="18.75" customHeight="1">
      <c r="A333" s="80"/>
      <c r="B333" s="80"/>
      <c r="C333" s="149" t="s">
        <v>107</v>
      </c>
      <c r="D333" s="86">
        <v>56</v>
      </c>
      <c r="E333" s="86">
        <v>165</v>
      </c>
      <c r="F333" s="86">
        <f>+D333+E333</f>
        <v>221</v>
      </c>
      <c r="G333" s="82"/>
      <c r="H333" s="75"/>
      <c r="I333" s="75"/>
      <c r="J333" s="75"/>
      <c r="K333" s="75"/>
      <c r="L333" s="75"/>
      <c r="M333" s="75"/>
      <c r="N333" s="75"/>
      <c r="O333" s="75"/>
      <c r="P333" s="75"/>
      <c r="Q333" s="75"/>
      <c r="R333" s="75"/>
      <c r="S333" s="75"/>
      <c r="T333" s="75"/>
      <c r="U333" s="75"/>
      <c r="V333" s="75"/>
    </row>
    <row r="334" spans="1:22" ht="15.75" customHeight="1">
      <c r="A334" s="80"/>
      <c r="B334" s="80"/>
      <c r="C334" s="149" t="s">
        <v>108</v>
      </c>
      <c r="D334" s="72">
        <f>D333/F333</f>
        <v>0.25339366515837103</v>
      </c>
      <c r="E334" s="72">
        <f>E333/F333</f>
        <v>0.746606334841629</v>
      </c>
      <c r="F334" s="72">
        <f>+D334+E334</f>
        <v>1</v>
      </c>
      <c r="G334" s="75"/>
      <c r="H334" s="75"/>
      <c r="I334" s="75"/>
      <c r="J334" s="75"/>
      <c r="K334" s="75"/>
      <c r="L334" s="75"/>
      <c r="M334" s="75"/>
      <c r="N334" s="75"/>
      <c r="O334" s="75"/>
      <c r="P334" s="75"/>
      <c r="Q334" s="75"/>
      <c r="R334" s="75"/>
      <c r="S334" s="75"/>
      <c r="T334" s="75"/>
      <c r="U334" s="75"/>
      <c r="V334" s="75"/>
    </row>
    <row r="335" spans="3:6" ht="15.75">
      <c r="C335" s="78" t="s">
        <v>185</v>
      </c>
      <c r="D335" s="78"/>
      <c r="E335" s="78"/>
      <c r="F335" s="78"/>
    </row>
    <row r="336" spans="1:2" ht="15.75">
      <c r="A336" s="51"/>
      <c r="B336" s="50"/>
    </row>
    <row r="337" spans="1:35" ht="30.75" customHeight="1">
      <c r="A337" s="80"/>
      <c r="B337" s="80"/>
      <c r="C337" s="589" t="s">
        <v>103</v>
      </c>
      <c r="D337" s="591" t="s">
        <v>242</v>
      </c>
      <c r="E337" s="591"/>
      <c r="F337" s="591"/>
      <c r="G337" s="591"/>
      <c r="H337" s="592" t="s">
        <v>243</v>
      </c>
      <c r="I337" s="593"/>
      <c r="J337" s="593"/>
      <c r="K337" s="594"/>
      <c r="L337" s="591" t="s">
        <v>279</v>
      </c>
      <c r="M337" s="591"/>
      <c r="N337" s="591"/>
      <c r="O337" s="591"/>
      <c r="P337" s="591" t="s">
        <v>244</v>
      </c>
      <c r="Q337" s="591"/>
      <c r="R337" s="591"/>
      <c r="S337" s="591"/>
      <c r="T337" s="591" t="s">
        <v>245</v>
      </c>
      <c r="U337" s="591"/>
      <c r="V337" s="591"/>
      <c r="W337" s="591"/>
      <c r="X337" s="591" t="s">
        <v>246</v>
      </c>
      <c r="Y337" s="591"/>
      <c r="Z337" s="591"/>
      <c r="AA337" s="591"/>
      <c r="AB337" s="591" t="s">
        <v>247</v>
      </c>
      <c r="AC337" s="591"/>
      <c r="AD337" s="591"/>
      <c r="AE337" s="591"/>
      <c r="AF337" s="591" t="s">
        <v>248</v>
      </c>
      <c r="AG337" s="591"/>
      <c r="AH337" s="591"/>
      <c r="AI337" s="591"/>
    </row>
    <row r="338" spans="1:35" ht="15.75" customHeight="1">
      <c r="A338" s="80"/>
      <c r="B338" s="80"/>
      <c r="C338" s="590"/>
      <c r="D338" s="83" t="s">
        <v>174</v>
      </c>
      <c r="E338" s="83" t="s">
        <v>40</v>
      </c>
      <c r="F338" s="83" t="s">
        <v>175</v>
      </c>
      <c r="G338" s="83" t="s">
        <v>178</v>
      </c>
      <c r="H338" s="83" t="s">
        <v>174</v>
      </c>
      <c r="I338" s="83" t="s">
        <v>40</v>
      </c>
      <c r="J338" s="83" t="s">
        <v>175</v>
      </c>
      <c r="K338" s="83" t="s">
        <v>178</v>
      </c>
      <c r="L338" s="83" t="s">
        <v>174</v>
      </c>
      <c r="M338" s="83" t="s">
        <v>40</v>
      </c>
      <c r="N338" s="83" t="s">
        <v>175</v>
      </c>
      <c r="O338" s="83" t="s">
        <v>178</v>
      </c>
      <c r="P338" s="83" t="s">
        <v>174</v>
      </c>
      <c r="Q338" s="83" t="s">
        <v>40</v>
      </c>
      <c r="R338" s="83" t="s">
        <v>175</v>
      </c>
      <c r="S338" s="83" t="s">
        <v>178</v>
      </c>
      <c r="T338" s="83" t="s">
        <v>174</v>
      </c>
      <c r="U338" s="83" t="s">
        <v>40</v>
      </c>
      <c r="V338" s="83" t="s">
        <v>175</v>
      </c>
      <c r="W338" s="83" t="s">
        <v>178</v>
      </c>
      <c r="X338" s="83" t="s">
        <v>174</v>
      </c>
      <c r="Y338" s="83" t="s">
        <v>40</v>
      </c>
      <c r="Z338" s="83" t="s">
        <v>175</v>
      </c>
      <c r="AA338" s="83" t="s">
        <v>178</v>
      </c>
      <c r="AB338" s="83" t="s">
        <v>174</v>
      </c>
      <c r="AC338" s="83" t="s">
        <v>40</v>
      </c>
      <c r="AD338" s="83" t="s">
        <v>175</v>
      </c>
      <c r="AE338" s="83" t="s">
        <v>178</v>
      </c>
      <c r="AF338" s="83" t="s">
        <v>174</v>
      </c>
      <c r="AG338" s="83" t="s">
        <v>40</v>
      </c>
      <c r="AH338" s="83" t="s">
        <v>175</v>
      </c>
      <c r="AI338" s="83" t="s">
        <v>178</v>
      </c>
    </row>
    <row r="339" spans="1:35" ht="23.25" customHeight="1">
      <c r="A339" s="80"/>
      <c r="B339" s="80"/>
      <c r="C339" s="79" t="s">
        <v>107</v>
      </c>
      <c r="D339" s="86">
        <v>16</v>
      </c>
      <c r="E339" s="86">
        <v>4845.5</v>
      </c>
      <c r="F339" s="86">
        <v>16930.2</v>
      </c>
      <c r="G339" s="86">
        <v>33918.2</v>
      </c>
      <c r="H339" s="86">
        <v>111</v>
      </c>
      <c r="I339" s="86">
        <v>6649.9</v>
      </c>
      <c r="J339" s="86">
        <v>34800</v>
      </c>
      <c r="K339" s="86">
        <v>53199.4</v>
      </c>
      <c r="L339" s="86">
        <v>0.071</v>
      </c>
      <c r="M339" s="86">
        <v>1119.3121</v>
      </c>
      <c r="N339" s="86">
        <v>9720</v>
      </c>
      <c r="O339" s="86">
        <v>42533.861</v>
      </c>
      <c r="P339" s="86">
        <v>2</v>
      </c>
      <c r="Q339" s="86">
        <v>67</v>
      </c>
      <c r="R339" s="86">
        <v>259</v>
      </c>
      <c r="S339" s="86">
        <v>403</v>
      </c>
      <c r="T339" s="86">
        <v>0</v>
      </c>
      <c r="U339" s="86">
        <v>0</v>
      </c>
      <c r="V339" s="86">
        <v>0</v>
      </c>
      <c r="W339" s="86">
        <v>0</v>
      </c>
      <c r="X339" s="86">
        <v>12</v>
      </c>
      <c r="Y339" s="86">
        <v>953.6746</v>
      </c>
      <c r="Z339" s="86">
        <v>14268</v>
      </c>
      <c r="AA339" s="86">
        <v>35285.96</v>
      </c>
      <c r="AB339" s="86">
        <v>9</v>
      </c>
      <c r="AC339" s="86">
        <v>6918.4063</v>
      </c>
      <c r="AD339" s="86">
        <v>42563</v>
      </c>
      <c r="AE339" s="86">
        <v>131449.72</v>
      </c>
      <c r="AF339" s="86">
        <v>208</v>
      </c>
      <c r="AG339" s="86">
        <v>3774.06</v>
      </c>
      <c r="AH339" s="86">
        <v>12992</v>
      </c>
      <c r="AI339" s="86">
        <v>18870.3</v>
      </c>
    </row>
    <row r="340" spans="1:22" ht="15.75" customHeight="1">
      <c r="A340" s="80"/>
      <c r="B340" s="80"/>
      <c r="C340" s="78" t="s">
        <v>185</v>
      </c>
      <c r="D340" s="78"/>
      <c r="E340" s="78"/>
      <c r="F340" s="78"/>
      <c r="G340" s="75"/>
      <c r="H340" s="75"/>
      <c r="I340" s="75"/>
      <c r="J340" s="75"/>
      <c r="K340" s="75"/>
      <c r="L340" s="75"/>
      <c r="M340" s="75"/>
      <c r="N340" s="75"/>
      <c r="O340" s="75"/>
      <c r="P340" s="75"/>
      <c r="Q340" s="75"/>
      <c r="R340" s="75"/>
      <c r="S340" s="75"/>
      <c r="T340" s="75"/>
      <c r="U340" s="75"/>
      <c r="V340" s="75"/>
    </row>
    <row r="341" spans="1:2" ht="15.75">
      <c r="A341" s="51"/>
      <c r="B341" s="50"/>
    </row>
    <row r="342" spans="1:22" ht="15.75" customHeight="1">
      <c r="A342" s="80">
        <v>28</v>
      </c>
      <c r="B342" s="74" t="s">
        <v>280</v>
      </c>
      <c r="C342" s="74"/>
      <c r="D342" s="74"/>
      <c r="E342" s="74"/>
      <c r="F342" s="74"/>
      <c r="G342" s="74"/>
      <c r="H342" s="74"/>
      <c r="I342" s="75"/>
      <c r="J342" s="75"/>
      <c r="K342" s="75"/>
      <c r="L342" s="75"/>
      <c r="M342" s="75"/>
      <c r="N342" s="75"/>
      <c r="O342" s="75"/>
      <c r="P342" s="75"/>
      <c r="Q342" s="75"/>
      <c r="R342" s="75"/>
      <c r="S342" s="75"/>
      <c r="T342" s="75"/>
      <c r="U342" s="75"/>
      <c r="V342" s="75"/>
    </row>
    <row r="343" spans="1:22" ht="15.75" customHeight="1">
      <c r="A343" s="80"/>
      <c r="B343" s="74"/>
      <c r="C343" s="74"/>
      <c r="D343" s="74"/>
      <c r="E343" s="74"/>
      <c r="F343" s="74"/>
      <c r="G343" s="74"/>
      <c r="H343" s="74"/>
      <c r="I343" s="75"/>
      <c r="J343" s="75"/>
      <c r="K343" s="75"/>
      <c r="L343" s="75"/>
      <c r="M343" s="75"/>
      <c r="N343" s="75"/>
      <c r="O343" s="75"/>
      <c r="P343" s="75"/>
      <c r="Q343" s="75"/>
      <c r="R343" s="75"/>
      <c r="S343" s="75"/>
      <c r="T343" s="75"/>
      <c r="U343" s="75"/>
      <c r="V343" s="75"/>
    </row>
    <row r="344" spans="1:22" ht="43.5" customHeight="1">
      <c r="A344" s="80"/>
      <c r="B344" s="80"/>
      <c r="C344" s="568" t="s">
        <v>103</v>
      </c>
      <c r="D344" s="577" t="s">
        <v>281</v>
      </c>
      <c r="E344" s="578"/>
      <c r="F344" s="579"/>
      <c r="G344" s="76"/>
      <c r="H344" s="75"/>
      <c r="I344" s="75"/>
      <c r="J344" s="75"/>
      <c r="K344" s="75"/>
      <c r="L344" s="75"/>
      <c r="M344" s="75"/>
      <c r="N344" s="75"/>
      <c r="O344" s="75"/>
      <c r="P344" s="75"/>
      <c r="Q344" s="75"/>
      <c r="R344" s="75"/>
      <c r="S344" s="75"/>
      <c r="T344" s="75"/>
      <c r="U344" s="75"/>
      <c r="V344" s="75"/>
    </row>
    <row r="345" spans="1:22" ht="18.75" customHeight="1">
      <c r="A345" s="80"/>
      <c r="B345" s="80"/>
      <c r="C345" s="568"/>
      <c r="D345" s="83" t="s">
        <v>3</v>
      </c>
      <c r="E345" s="83" t="s">
        <v>4</v>
      </c>
      <c r="F345" s="83" t="s">
        <v>138</v>
      </c>
      <c r="G345" s="82"/>
      <c r="H345" s="75"/>
      <c r="I345" s="75"/>
      <c r="J345" s="75"/>
      <c r="K345" s="75"/>
      <c r="L345" s="75"/>
      <c r="M345" s="75"/>
      <c r="N345" s="75"/>
      <c r="O345" s="75"/>
      <c r="P345" s="75"/>
      <c r="Q345" s="75"/>
      <c r="R345" s="75"/>
      <c r="S345" s="75"/>
      <c r="T345" s="75"/>
      <c r="U345" s="75"/>
      <c r="V345" s="75"/>
    </row>
    <row r="346" spans="1:22" ht="18.75" customHeight="1">
      <c r="A346" s="80"/>
      <c r="B346" s="80"/>
      <c r="C346" s="149" t="s">
        <v>107</v>
      </c>
      <c r="D346" s="86">
        <v>37</v>
      </c>
      <c r="E346" s="86">
        <v>184</v>
      </c>
      <c r="F346" s="86">
        <f>+D346+E346</f>
        <v>221</v>
      </c>
      <c r="G346" s="82"/>
      <c r="H346" s="75"/>
      <c r="I346" s="75"/>
      <c r="J346" s="75"/>
      <c r="K346" s="75"/>
      <c r="L346" s="75"/>
      <c r="M346" s="75"/>
      <c r="N346" s="75"/>
      <c r="O346" s="75"/>
      <c r="P346" s="75"/>
      <c r="Q346" s="75"/>
      <c r="R346" s="75"/>
      <c r="S346" s="75"/>
      <c r="T346" s="75"/>
      <c r="U346" s="75"/>
      <c r="V346" s="75"/>
    </row>
    <row r="347" spans="1:22" ht="15.75" customHeight="1">
      <c r="A347" s="80"/>
      <c r="B347" s="80"/>
      <c r="C347" s="149" t="s">
        <v>108</v>
      </c>
      <c r="D347" s="72">
        <f>D346/F346</f>
        <v>0.167420814479638</v>
      </c>
      <c r="E347" s="72">
        <f>E346/F346</f>
        <v>0.832579185520362</v>
      </c>
      <c r="F347" s="72">
        <f>+D347+E347</f>
        <v>1</v>
      </c>
      <c r="G347" s="75"/>
      <c r="H347" s="75"/>
      <c r="I347" s="75"/>
      <c r="J347" s="75"/>
      <c r="K347" s="75"/>
      <c r="L347" s="75"/>
      <c r="M347" s="75"/>
      <c r="N347" s="75"/>
      <c r="O347" s="75"/>
      <c r="P347" s="75"/>
      <c r="Q347" s="75"/>
      <c r="R347" s="75"/>
      <c r="S347" s="75"/>
      <c r="T347" s="75"/>
      <c r="U347" s="75"/>
      <c r="V347" s="75"/>
    </row>
    <row r="348" spans="3:6" ht="15.75">
      <c r="C348" s="78" t="s">
        <v>185</v>
      </c>
      <c r="D348" s="78"/>
      <c r="E348" s="78"/>
      <c r="F348" s="78"/>
    </row>
    <row r="349" spans="1:2" ht="15.75">
      <c r="A349" s="51"/>
      <c r="B349" s="50"/>
    </row>
    <row r="350" spans="1:31" ht="30.75" customHeight="1">
      <c r="A350" s="80"/>
      <c r="B350" s="80"/>
      <c r="C350" s="589" t="s">
        <v>103</v>
      </c>
      <c r="D350" s="591" t="s">
        <v>250</v>
      </c>
      <c r="E350" s="591"/>
      <c r="F350" s="591"/>
      <c r="G350" s="591"/>
      <c r="H350" s="592" t="s">
        <v>251</v>
      </c>
      <c r="I350" s="593"/>
      <c r="J350" s="593"/>
      <c r="K350" s="594"/>
      <c r="L350" s="591" t="s">
        <v>252</v>
      </c>
      <c r="M350" s="591"/>
      <c r="N350" s="591"/>
      <c r="O350" s="591"/>
      <c r="P350" s="591" t="s">
        <v>253</v>
      </c>
      <c r="Q350" s="591"/>
      <c r="R350" s="591"/>
      <c r="S350" s="591"/>
      <c r="T350" s="591" t="s">
        <v>254</v>
      </c>
      <c r="U350" s="591"/>
      <c r="V350" s="591"/>
      <c r="W350" s="591"/>
      <c r="X350" s="591" t="s">
        <v>255</v>
      </c>
      <c r="Y350" s="591"/>
      <c r="Z350" s="591"/>
      <c r="AA350" s="591"/>
      <c r="AB350" s="591" t="s">
        <v>256</v>
      </c>
      <c r="AC350" s="591"/>
      <c r="AD350" s="591"/>
      <c r="AE350" s="591"/>
    </row>
    <row r="351" spans="1:31" ht="15.75" customHeight="1">
      <c r="A351" s="80"/>
      <c r="B351" s="80"/>
      <c r="C351" s="590"/>
      <c r="D351" s="83" t="s">
        <v>174</v>
      </c>
      <c r="E351" s="83" t="s">
        <v>40</v>
      </c>
      <c r="F351" s="83" t="s">
        <v>175</v>
      </c>
      <c r="G351" s="83" t="s">
        <v>178</v>
      </c>
      <c r="H351" s="83" t="s">
        <v>174</v>
      </c>
      <c r="I351" s="83" t="s">
        <v>40</v>
      </c>
      <c r="J351" s="83" t="s">
        <v>175</v>
      </c>
      <c r="K351" s="83" t="s">
        <v>178</v>
      </c>
      <c r="L351" s="83" t="s">
        <v>174</v>
      </c>
      <c r="M351" s="83" t="s">
        <v>40</v>
      </c>
      <c r="N351" s="83" t="s">
        <v>175</v>
      </c>
      <c r="O351" s="83" t="s">
        <v>178</v>
      </c>
      <c r="P351" s="83" t="s">
        <v>174</v>
      </c>
      <c r="Q351" s="83" t="s">
        <v>40</v>
      </c>
      <c r="R351" s="83" t="s">
        <v>175</v>
      </c>
      <c r="S351" s="83" t="s">
        <v>178</v>
      </c>
      <c r="T351" s="83" t="s">
        <v>174</v>
      </c>
      <c r="U351" s="83" t="s">
        <v>40</v>
      </c>
      <c r="V351" s="83" t="s">
        <v>175</v>
      </c>
      <c r="W351" s="83" t="s">
        <v>178</v>
      </c>
      <c r="X351" s="83" t="s">
        <v>174</v>
      </c>
      <c r="Y351" s="83" t="s">
        <v>40</v>
      </c>
      <c r="Z351" s="83" t="s">
        <v>175</v>
      </c>
      <c r="AA351" s="83" t="s">
        <v>178</v>
      </c>
      <c r="AB351" s="83" t="s">
        <v>174</v>
      </c>
      <c r="AC351" s="83" t="s">
        <v>40</v>
      </c>
      <c r="AD351" s="83" t="s">
        <v>175</v>
      </c>
      <c r="AE351" s="83" t="s">
        <v>178</v>
      </c>
    </row>
    <row r="352" spans="1:31" ht="23.25" customHeight="1">
      <c r="A352" s="80"/>
      <c r="B352" s="80"/>
      <c r="C352" s="79" t="s">
        <v>107</v>
      </c>
      <c r="D352" s="86">
        <v>0.48</v>
      </c>
      <c r="E352" s="86">
        <v>323.09</v>
      </c>
      <c r="F352" s="86">
        <v>5280</v>
      </c>
      <c r="G352" s="86">
        <v>9369.64</v>
      </c>
      <c r="H352" s="86">
        <v>12</v>
      </c>
      <c r="I352" s="86">
        <v>12</v>
      </c>
      <c r="J352" s="86">
        <v>12</v>
      </c>
      <c r="K352" s="86">
        <v>24</v>
      </c>
      <c r="L352" s="86">
        <v>0.6</v>
      </c>
      <c r="M352" s="86">
        <v>34.3</v>
      </c>
      <c r="N352" s="86">
        <v>150</v>
      </c>
      <c r="O352" s="86">
        <v>171.6</v>
      </c>
      <c r="P352" s="86">
        <v>2</v>
      </c>
      <c r="Q352" s="86">
        <v>2</v>
      </c>
      <c r="R352" s="86">
        <v>2</v>
      </c>
      <c r="S352" s="86">
        <v>2</v>
      </c>
      <c r="T352" s="86">
        <v>2.08</v>
      </c>
      <c r="U352" s="86">
        <v>73.4</v>
      </c>
      <c r="V352" s="86">
        <v>259</v>
      </c>
      <c r="W352" s="86">
        <v>293.58</v>
      </c>
      <c r="X352" s="86">
        <v>0.5</v>
      </c>
      <c r="Y352" s="86">
        <v>388.3</v>
      </c>
      <c r="Z352" s="86">
        <v>2146</v>
      </c>
      <c r="AA352" s="86">
        <v>2330</v>
      </c>
      <c r="AB352" s="86">
        <v>0.5</v>
      </c>
      <c r="AC352" s="86">
        <v>167.2987</v>
      </c>
      <c r="AD352" s="86">
        <v>2100</v>
      </c>
      <c r="AE352" s="86">
        <v>2509.48</v>
      </c>
    </row>
    <row r="353" spans="1:22" ht="15.75" customHeight="1">
      <c r="A353" s="80"/>
      <c r="B353" s="80"/>
      <c r="C353" s="78" t="s">
        <v>185</v>
      </c>
      <c r="D353" s="78"/>
      <c r="E353" s="78"/>
      <c r="F353" s="78"/>
      <c r="G353" s="75"/>
      <c r="H353" s="75"/>
      <c r="I353" s="75"/>
      <c r="J353" s="75"/>
      <c r="K353" s="75"/>
      <c r="L353" s="75"/>
      <c r="M353" s="75"/>
      <c r="N353" s="75"/>
      <c r="O353" s="75"/>
      <c r="P353" s="75"/>
      <c r="Q353" s="75"/>
      <c r="R353" s="75"/>
      <c r="S353" s="75"/>
      <c r="T353" s="75"/>
      <c r="U353" s="75"/>
      <c r="V353" s="75"/>
    </row>
    <row r="354" spans="1:2" ht="15.75">
      <c r="A354" s="51"/>
      <c r="B354" s="50"/>
    </row>
    <row r="355" spans="1:22" ht="15.75" customHeight="1">
      <c r="A355" s="80">
        <v>29</v>
      </c>
      <c r="B355" s="74" t="s">
        <v>282</v>
      </c>
      <c r="C355" s="74"/>
      <c r="D355" s="74"/>
      <c r="E355" s="74"/>
      <c r="F355" s="74"/>
      <c r="G355" s="74"/>
      <c r="H355" s="74"/>
      <c r="I355" s="75"/>
      <c r="J355" s="75"/>
      <c r="K355" s="75"/>
      <c r="L355" s="75"/>
      <c r="M355" s="75"/>
      <c r="N355" s="75"/>
      <c r="O355" s="75"/>
      <c r="P355" s="75"/>
      <c r="Q355" s="75"/>
      <c r="R355" s="75"/>
      <c r="S355" s="75"/>
      <c r="T355" s="75"/>
      <c r="U355" s="75"/>
      <c r="V355" s="75"/>
    </row>
    <row r="356" spans="1:2" ht="15.75">
      <c r="A356" s="51"/>
      <c r="B356" s="50"/>
    </row>
    <row r="357" spans="1:7" ht="30.75" customHeight="1">
      <c r="A357" s="80"/>
      <c r="B357" s="80"/>
      <c r="C357" s="589" t="s">
        <v>103</v>
      </c>
      <c r="D357" s="591" t="s">
        <v>282</v>
      </c>
      <c r="E357" s="591"/>
      <c r="F357" s="591"/>
      <c r="G357" s="591"/>
    </row>
    <row r="358" spans="1:7" ht="15.75" customHeight="1">
      <c r="A358" s="80"/>
      <c r="B358" s="80"/>
      <c r="C358" s="590"/>
      <c r="D358" s="83" t="s">
        <v>174</v>
      </c>
      <c r="E358" s="83" t="s">
        <v>40</v>
      </c>
      <c r="F358" s="83" t="s">
        <v>175</v>
      </c>
      <c r="G358" s="83" t="s">
        <v>178</v>
      </c>
    </row>
    <row r="359" spans="1:7" ht="23.25" customHeight="1">
      <c r="A359" s="80"/>
      <c r="B359" s="80"/>
      <c r="C359" s="79" t="s">
        <v>107</v>
      </c>
      <c r="D359" s="86">
        <v>0.07</v>
      </c>
      <c r="E359" s="86">
        <v>5342.1979</v>
      </c>
      <c r="F359" s="86">
        <v>46850</v>
      </c>
      <c r="G359" s="86">
        <v>363269.46</v>
      </c>
    </row>
    <row r="360" spans="1:22" ht="15.75" customHeight="1">
      <c r="A360" s="80"/>
      <c r="B360" s="80"/>
      <c r="C360" s="78" t="s">
        <v>185</v>
      </c>
      <c r="D360" s="78"/>
      <c r="E360" s="78"/>
      <c r="F360" s="78"/>
      <c r="G360" s="75"/>
      <c r="H360" s="75"/>
      <c r="I360" s="75"/>
      <c r="J360" s="75"/>
      <c r="K360" s="75"/>
      <c r="L360" s="75"/>
      <c r="M360" s="75"/>
      <c r="N360" s="75"/>
      <c r="O360" s="75"/>
      <c r="P360" s="75"/>
      <c r="Q360" s="75"/>
      <c r="R360" s="75"/>
      <c r="S360" s="75"/>
      <c r="T360" s="75"/>
      <c r="U360" s="75"/>
      <c r="V360" s="75"/>
    </row>
    <row r="361" spans="1:2" ht="15.75">
      <c r="A361" s="51"/>
      <c r="B361" s="50"/>
    </row>
    <row r="362" spans="1:22" ht="15.75" customHeight="1">
      <c r="A362" s="80">
        <v>30</v>
      </c>
      <c r="B362" s="595" t="s">
        <v>283</v>
      </c>
      <c r="C362" s="595"/>
      <c r="D362" s="595"/>
      <c r="E362" s="595"/>
      <c r="F362" s="595"/>
      <c r="G362" s="595"/>
      <c r="H362" s="74"/>
      <c r="I362" s="75"/>
      <c r="J362" s="75"/>
      <c r="K362" s="75"/>
      <c r="L362" s="75"/>
      <c r="M362" s="75"/>
      <c r="N362" s="75"/>
      <c r="O362" s="75"/>
      <c r="P362" s="75"/>
      <c r="Q362" s="75"/>
      <c r="R362" s="75"/>
      <c r="S362" s="75"/>
      <c r="T362" s="75"/>
      <c r="U362" s="75"/>
      <c r="V362" s="75"/>
    </row>
    <row r="363" spans="1:22" ht="15.75" customHeight="1">
      <c r="A363" s="80"/>
      <c r="B363" s="74"/>
      <c r="C363" s="74"/>
      <c r="D363" s="74"/>
      <c r="E363" s="74"/>
      <c r="F363" s="74"/>
      <c r="G363" s="74"/>
      <c r="H363" s="74"/>
      <c r="I363" s="75"/>
      <c r="J363" s="75"/>
      <c r="K363" s="75"/>
      <c r="L363" s="75"/>
      <c r="M363" s="75"/>
      <c r="N363" s="75"/>
      <c r="O363" s="75"/>
      <c r="P363" s="75"/>
      <c r="Q363" s="75"/>
      <c r="R363" s="75"/>
      <c r="S363" s="75"/>
      <c r="T363" s="75"/>
      <c r="U363" s="75"/>
      <c r="V363" s="75"/>
    </row>
    <row r="364" spans="1:22" ht="43.5" customHeight="1">
      <c r="A364" s="80"/>
      <c r="B364" s="80"/>
      <c r="C364" s="568" t="s">
        <v>103</v>
      </c>
      <c r="D364" s="577" t="s">
        <v>284</v>
      </c>
      <c r="E364" s="578"/>
      <c r="F364" s="579"/>
      <c r="G364" s="76"/>
      <c r="H364" s="75"/>
      <c r="I364" s="75"/>
      <c r="J364" s="75"/>
      <c r="K364" s="75"/>
      <c r="L364" s="75"/>
      <c r="M364" s="75"/>
      <c r="N364" s="75"/>
      <c r="O364" s="75"/>
      <c r="P364" s="75"/>
      <c r="Q364" s="75"/>
      <c r="R364" s="75"/>
      <c r="S364" s="75"/>
      <c r="T364" s="75"/>
      <c r="U364" s="75"/>
      <c r="V364" s="75"/>
    </row>
    <row r="365" spans="1:22" ht="18.75" customHeight="1">
      <c r="A365" s="80"/>
      <c r="B365" s="80"/>
      <c r="C365" s="568"/>
      <c r="D365" s="83" t="s">
        <v>3</v>
      </c>
      <c r="E365" s="83" t="s">
        <v>4</v>
      </c>
      <c r="F365" s="83" t="s">
        <v>138</v>
      </c>
      <c r="G365" s="82"/>
      <c r="H365" s="75"/>
      <c r="I365" s="75"/>
      <c r="J365" s="75"/>
      <c r="K365" s="75"/>
      <c r="L365" s="75"/>
      <c r="M365" s="75"/>
      <c r="N365" s="75"/>
      <c r="O365" s="75"/>
      <c r="P365" s="75"/>
      <c r="Q365" s="75"/>
      <c r="R365" s="75"/>
      <c r="S365" s="75"/>
      <c r="T365" s="75"/>
      <c r="U365" s="75"/>
      <c r="V365" s="75"/>
    </row>
    <row r="366" spans="1:22" ht="18.75" customHeight="1">
      <c r="A366" s="80"/>
      <c r="B366" s="80"/>
      <c r="C366" s="149" t="s">
        <v>107</v>
      </c>
      <c r="D366" s="86">
        <v>151</v>
      </c>
      <c r="E366" s="86">
        <v>70</v>
      </c>
      <c r="F366" s="86">
        <f>+D366+E366</f>
        <v>221</v>
      </c>
      <c r="G366" s="82"/>
      <c r="H366" s="75"/>
      <c r="I366" s="75"/>
      <c r="J366" s="75"/>
      <c r="K366" s="75"/>
      <c r="L366" s="75"/>
      <c r="M366" s="75"/>
      <c r="N366" s="75"/>
      <c r="O366" s="75"/>
      <c r="P366" s="75"/>
      <c r="Q366" s="75"/>
      <c r="R366" s="75"/>
      <c r="S366" s="75"/>
      <c r="T366" s="75"/>
      <c r="U366" s="75"/>
      <c r="V366" s="75"/>
    </row>
    <row r="367" spans="1:22" ht="15.75" customHeight="1">
      <c r="A367" s="80"/>
      <c r="B367" s="80"/>
      <c r="C367" s="149" t="s">
        <v>108</v>
      </c>
      <c r="D367" s="72">
        <f>D366/F366</f>
        <v>0.6832579185520362</v>
      </c>
      <c r="E367" s="72">
        <f>E366/F366</f>
        <v>0.3167420814479638</v>
      </c>
      <c r="F367" s="72">
        <f>+D367+E367</f>
        <v>1</v>
      </c>
      <c r="G367" s="75"/>
      <c r="H367" s="75"/>
      <c r="I367" s="75"/>
      <c r="J367" s="75"/>
      <c r="K367" s="75"/>
      <c r="L367" s="75"/>
      <c r="M367" s="75"/>
      <c r="N367" s="75"/>
      <c r="O367" s="75"/>
      <c r="P367" s="75"/>
      <c r="Q367" s="75"/>
      <c r="R367" s="75"/>
      <c r="S367" s="75"/>
      <c r="T367" s="75"/>
      <c r="U367" s="75"/>
      <c r="V367" s="75"/>
    </row>
    <row r="368" spans="3:6" ht="15.75">
      <c r="C368" s="78" t="s">
        <v>185</v>
      </c>
      <c r="D368" s="78"/>
      <c r="E368" s="78"/>
      <c r="F368" s="78"/>
    </row>
    <row r="369" spans="3:6" ht="15.75">
      <c r="C369" s="78"/>
      <c r="D369" s="78"/>
      <c r="E369" s="78"/>
      <c r="F369" s="78"/>
    </row>
    <row r="370" spans="2:7" ht="15.75">
      <c r="B370" s="596" t="s">
        <v>285</v>
      </c>
      <c r="C370" s="596"/>
      <c r="D370" s="596"/>
      <c r="E370" s="596"/>
      <c r="F370" s="596"/>
      <c r="G370" s="596"/>
    </row>
    <row r="371" spans="1:2" ht="15.75">
      <c r="A371" s="51"/>
      <c r="B371" s="50"/>
    </row>
    <row r="372" spans="1:22" ht="43.5" customHeight="1">
      <c r="A372" s="80"/>
      <c r="B372" s="80"/>
      <c r="C372" s="568" t="s">
        <v>103</v>
      </c>
      <c r="D372" s="577" t="s">
        <v>286</v>
      </c>
      <c r="E372" s="578"/>
      <c r="F372" s="579"/>
      <c r="G372" s="577" t="s">
        <v>287</v>
      </c>
      <c r="H372" s="578"/>
      <c r="I372" s="579"/>
      <c r="J372" s="75"/>
      <c r="K372" s="75"/>
      <c r="L372" s="75"/>
      <c r="M372" s="75"/>
      <c r="N372" s="75"/>
      <c r="O372" s="75"/>
      <c r="P372" s="75"/>
      <c r="Q372" s="75"/>
      <c r="R372" s="75"/>
      <c r="S372" s="75"/>
      <c r="T372" s="75"/>
      <c r="U372" s="75"/>
      <c r="V372" s="75"/>
    </row>
    <row r="373" spans="1:22" ht="18.75" customHeight="1">
      <c r="A373" s="80"/>
      <c r="B373" s="80"/>
      <c r="C373" s="568"/>
      <c r="D373" s="83" t="s">
        <v>3</v>
      </c>
      <c r="E373" s="83" t="s">
        <v>4</v>
      </c>
      <c r="F373" s="83" t="s">
        <v>138</v>
      </c>
      <c r="G373" s="83" t="s">
        <v>3</v>
      </c>
      <c r="H373" s="83" t="s">
        <v>4</v>
      </c>
      <c r="I373" s="83" t="s">
        <v>138</v>
      </c>
      <c r="J373" s="75"/>
      <c r="K373" s="75"/>
      <c r="L373" s="75"/>
      <c r="M373" s="75"/>
      <c r="N373" s="75"/>
      <c r="O373" s="75"/>
      <c r="P373" s="75"/>
      <c r="Q373" s="75"/>
      <c r="R373" s="75"/>
      <c r="S373" s="75"/>
      <c r="T373" s="75"/>
      <c r="U373" s="75"/>
      <c r="V373" s="75"/>
    </row>
    <row r="374" spans="1:22" ht="18.75" customHeight="1">
      <c r="A374" s="80"/>
      <c r="B374" s="80"/>
      <c r="C374" s="149" t="s">
        <v>107</v>
      </c>
      <c r="D374" s="86">
        <v>84</v>
      </c>
      <c r="E374" s="86">
        <v>77</v>
      </c>
      <c r="F374" s="86">
        <f>+D374+E374</f>
        <v>161</v>
      </c>
      <c r="G374" s="86">
        <v>38</v>
      </c>
      <c r="H374" s="86">
        <v>123</v>
      </c>
      <c r="I374" s="86">
        <f>+G374+H374</f>
        <v>161</v>
      </c>
      <c r="J374" s="75"/>
      <c r="K374" s="75"/>
      <c r="L374" s="75"/>
      <c r="M374" s="75"/>
      <c r="N374" s="75"/>
      <c r="O374" s="75"/>
      <c r="P374" s="75"/>
      <c r="Q374" s="75"/>
      <c r="R374" s="75"/>
      <c r="S374" s="75"/>
      <c r="T374" s="75"/>
      <c r="U374" s="75"/>
      <c r="V374" s="75"/>
    </row>
    <row r="375" spans="1:22" ht="15.75" customHeight="1">
      <c r="A375" s="80"/>
      <c r="B375" s="80"/>
      <c r="C375" s="149" t="s">
        <v>108</v>
      </c>
      <c r="D375" s="72">
        <f>D374/F374</f>
        <v>0.5217391304347826</v>
      </c>
      <c r="E375" s="72">
        <f>E374/F374</f>
        <v>0.4782608695652174</v>
      </c>
      <c r="F375" s="72">
        <f>+D375+E375</f>
        <v>1</v>
      </c>
      <c r="G375" s="72">
        <f>G374/I374</f>
        <v>0.2360248447204969</v>
      </c>
      <c r="H375" s="72">
        <f>H374/I374</f>
        <v>0.7639751552795031</v>
      </c>
      <c r="I375" s="72">
        <f>+G375+H375</f>
        <v>1</v>
      </c>
      <c r="J375" s="75"/>
      <c r="K375" s="75"/>
      <c r="L375" s="75"/>
      <c r="M375" s="75"/>
      <c r="N375" s="75"/>
      <c r="O375" s="75"/>
      <c r="P375" s="75"/>
      <c r="Q375" s="75"/>
      <c r="R375" s="75"/>
      <c r="S375" s="75"/>
      <c r="T375" s="75"/>
      <c r="U375" s="75"/>
      <c r="V375" s="75"/>
    </row>
    <row r="376" spans="3:6" ht="15.75">
      <c r="C376" s="78" t="s">
        <v>185</v>
      </c>
      <c r="D376" s="78"/>
      <c r="E376" s="78"/>
      <c r="F376" s="78"/>
    </row>
    <row r="377" spans="3:6" ht="15.75">
      <c r="C377" s="78"/>
      <c r="D377" s="78"/>
      <c r="E377" s="78"/>
      <c r="F377" s="78"/>
    </row>
    <row r="378" spans="1:19" ht="30.75" customHeight="1">
      <c r="A378" s="80"/>
      <c r="B378" s="80"/>
      <c r="C378" s="589" t="s">
        <v>103</v>
      </c>
      <c r="D378" s="591" t="s">
        <v>260</v>
      </c>
      <c r="E378" s="591"/>
      <c r="F378" s="591"/>
      <c r="G378" s="591"/>
      <c r="H378" s="592" t="s">
        <v>261</v>
      </c>
      <c r="I378" s="593"/>
      <c r="J378" s="593"/>
      <c r="K378" s="594"/>
      <c r="L378" s="591" t="s">
        <v>263</v>
      </c>
      <c r="M378" s="591"/>
      <c r="N378" s="591"/>
      <c r="O378" s="591"/>
      <c r="P378" s="591" t="s">
        <v>264</v>
      </c>
      <c r="Q378" s="591"/>
      <c r="R378" s="591"/>
      <c r="S378" s="591"/>
    </row>
    <row r="379" spans="1:19" ht="15.75" customHeight="1">
      <c r="A379" s="80"/>
      <c r="B379" s="80"/>
      <c r="C379" s="590"/>
      <c r="D379" s="83" t="s">
        <v>174</v>
      </c>
      <c r="E379" s="83" t="s">
        <v>40</v>
      </c>
      <c r="F379" s="83" t="s">
        <v>175</v>
      </c>
      <c r="G379" s="83" t="s">
        <v>178</v>
      </c>
      <c r="H379" s="83" t="s">
        <v>174</v>
      </c>
      <c r="I379" s="83" t="s">
        <v>40</v>
      </c>
      <c r="J379" s="83" t="s">
        <v>175</v>
      </c>
      <c r="K379" s="83" t="s">
        <v>178</v>
      </c>
      <c r="L379" s="83" t="s">
        <v>174</v>
      </c>
      <c r="M379" s="83" t="s">
        <v>40</v>
      </c>
      <c r="N379" s="83" t="s">
        <v>175</v>
      </c>
      <c r="O379" s="83" t="s">
        <v>178</v>
      </c>
      <c r="P379" s="83" t="s">
        <v>174</v>
      </c>
      <c r="Q379" s="83" t="s">
        <v>40</v>
      </c>
      <c r="R379" s="83" t="s">
        <v>175</v>
      </c>
      <c r="S379" s="83" t="s">
        <v>178</v>
      </c>
    </row>
    <row r="380" spans="1:19" ht="23.25" customHeight="1">
      <c r="A380" s="80"/>
      <c r="B380" s="80"/>
      <c r="C380" s="79" t="s">
        <v>107</v>
      </c>
      <c r="D380" s="86">
        <v>1</v>
      </c>
      <c r="E380" s="86">
        <v>12930</v>
      </c>
      <c r="F380" s="86">
        <v>325000</v>
      </c>
      <c r="G380" s="86">
        <v>1060271</v>
      </c>
      <c r="H380" s="86">
        <v>1</v>
      </c>
      <c r="I380" s="86">
        <v>78</v>
      </c>
      <c r="J380" s="86">
        <v>100</v>
      </c>
      <c r="K380" s="86">
        <v>6352</v>
      </c>
      <c r="L380" s="86">
        <v>1</v>
      </c>
      <c r="M380" s="86">
        <v>1497</v>
      </c>
      <c r="N380" s="86">
        <v>19261</v>
      </c>
      <c r="O380" s="86">
        <v>55374</v>
      </c>
      <c r="P380" s="86">
        <v>1</v>
      </c>
      <c r="Q380" s="86">
        <v>33</v>
      </c>
      <c r="R380" s="86">
        <v>100</v>
      </c>
      <c r="S380" s="86">
        <v>1138</v>
      </c>
    </row>
    <row r="381" spans="1:22" ht="15.75" customHeight="1">
      <c r="A381" s="80"/>
      <c r="B381" s="80"/>
      <c r="C381" s="78" t="s">
        <v>185</v>
      </c>
      <c r="D381" s="78"/>
      <c r="E381" s="78"/>
      <c r="F381" s="78"/>
      <c r="G381" s="75"/>
      <c r="H381" s="75"/>
      <c r="I381" s="75"/>
      <c r="J381" s="75"/>
      <c r="K381" s="75"/>
      <c r="L381" s="75"/>
      <c r="M381" s="75"/>
      <c r="N381" s="75"/>
      <c r="O381" s="75"/>
      <c r="P381" s="75"/>
      <c r="Q381" s="75"/>
      <c r="R381" s="75"/>
      <c r="S381" s="75"/>
      <c r="T381" s="75"/>
      <c r="U381" s="75"/>
      <c r="V381" s="75"/>
    </row>
    <row r="382" spans="1:2" ht="15.75">
      <c r="A382" s="51"/>
      <c r="B382" s="50"/>
    </row>
    <row r="383" spans="2:7" ht="15.75">
      <c r="B383" s="596" t="s">
        <v>288</v>
      </c>
      <c r="C383" s="596"/>
      <c r="D383" s="596"/>
      <c r="E383" s="596"/>
      <c r="F383" s="596"/>
      <c r="G383" s="596"/>
    </row>
    <row r="384" spans="1:2" ht="15.75">
      <c r="A384" s="51"/>
      <c r="B384" s="50"/>
    </row>
    <row r="385" spans="1:11" ht="30.75" customHeight="1">
      <c r="A385" s="80"/>
      <c r="B385" s="80"/>
      <c r="C385" s="589" t="s">
        <v>103</v>
      </c>
      <c r="D385" s="591" t="s">
        <v>265</v>
      </c>
      <c r="E385" s="591"/>
      <c r="F385" s="591"/>
      <c r="G385" s="591"/>
      <c r="H385" s="592" t="s">
        <v>266</v>
      </c>
      <c r="I385" s="593"/>
      <c r="J385" s="593"/>
      <c r="K385" s="594"/>
    </row>
    <row r="386" spans="1:11" ht="15.75" customHeight="1">
      <c r="A386" s="80"/>
      <c r="B386" s="80"/>
      <c r="C386" s="590"/>
      <c r="D386" s="83" t="s">
        <v>174</v>
      </c>
      <c r="E386" s="83" t="s">
        <v>40</v>
      </c>
      <c r="F386" s="83" t="s">
        <v>175</v>
      </c>
      <c r="G386" s="83" t="s">
        <v>178</v>
      </c>
      <c r="H386" s="83" t="s">
        <v>174</v>
      </c>
      <c r="I386" s="83" t="s">
        <v>40</v>
      </c>
      <c r="J386" s="83" t="s">
        <v>175</v>
      </c>
      <c r="K386" s="83" t="s">
        <v>178</v>
      </c>
    </row>
    <row r="387" spans="1:11" ht="23.25" customHeight="1">
      <c r="A387" s="80"/>
      <c r="B387" s="80"/>
      <c r="C387" s="79" t="s">
        <v>107</v>
      </c>
      <c r="D387" s="86">
        <v>1</v>
      </c>
      <c r="E387" s="86">
        <v>615708.3766</v>
      </c>
      <c r="F387" s="86">
        <v>53000557.87</v>
      </c>
      <c r="G387" s="86">
        <v>92356256.485</v>
      </c>
      <c r="H387" s="86">
        <v>1</v>
      </c>
      <c r="I387" s="86">
        <v>84737.0619</v>
      </c>
      <c r="J387" s="86">
        <v>1207401.25</v>
      </c>
      <c r="K387" s="86">
        <v>3813167.785</v>
      </c>
    </row>
    <row r="388" spans="1:15" ht="15.75" customHeight="1">
      <c r="A388" s="80"/>
      <c r="B388" s="80"/>
      <c r="C388" s="78" t="s">
        <v>185</v>
      </c>
      <c r="D388" s="78"/>
      <c r="E388" s="78"/>
      <c r="F388" s="78"/>
      <c r="G388" s="75"/>
      <c r="H388" s="75"/>
      <c r="I388" s="75"/>
      <c r="J388" s="75"/>
      <c r="K388" s="75"/>
      <c r="L388" s="75"/>
      <c r="M388" s="75"/>
      <c r="N388" s="75"/>
      <c r="O388" s="75"/>
    </row>
    <row r="389" spans="1:2" ht="15.75">
      <c r="A389" s="51"/>
      <c r="B389" s="50"/>
    </row>
    <row r="390" spans="1:2" ht="15.75">
      <c r="A390" s="51"/>
      <c r="B390" s="50"/>
    </row>
    <row r="391" spans="1:2" ht="15.75">
      <c r="A391" s="51"/>
      <c r="B391" s="50"/>
    </row>
    <row r="392" spans="1:2" ht="15.75">
      <c r="A392" s="51"/>
      <c r="B392" s="50"/>
    </row>
    <row r="393" spans="1:2" ht="15.75">
      <c r="A393" s="51"/>
      <c r="B393" s="50"/>
    </row>
    <row r="394" spans="1:2" ht="15.75">
      <c r="A394" s="51"/>
      <c r="B394" s="50"/>
    </row>
    <row r="395" spans="1:2" ht="15.75">
      <c r="A395" s="51"/>
      <c r="B395" s="50"/>
    </row>
    <row r="396" spans="1:2" ht="15.75">
      <c r="A396" s="51"/>
      <c r="B396" s="50"/>
    </row>
    <row r="397" spans="1:2" ht="15.75">
      <c r="A397" s="51"/>
      <c r="B397" s="50"/>
    </row>
    <row r="398" spans="1:2" ht="15.75">
      <c r="A398" s="51"/>
      <c r="B398" s="50"/>
    </row>
    <row r="399" spans="1:2" ht="15.75">
      <c r="A399" s="51"/>
      <c r="B399" s="50"/>
    </row>
    <row r="400" spans="1:2" ht="15.75">
      <c r="A400" s="51"/>
      <c r="B400" s="50"/>
    </row>
    <row r="401" spans="1:2" ht="15.75">
      <c r="A401" s="51"/>
      <c r="B401" s="50"/>
    </row>
    <row r="402" spans="1:2" ht="15.75">
      <c r="A402" s="51"/>
      <c r="B402" s="50"/>
    </row>
    <row r="403" spans="1:2" ht="15.75">
      <c r="A403" s="51"/>
      <c r="B403" s="50"/>
    </row>
    <row r="404" spans="1:2" ht="15.75">
      <c r="A404" s="51"/>
      <c r="B404" s="50"/>
    </row>
    <row r="405" spans="1:2" ht="15.75">
      <c r="A405" s="51"/>
      <c r="B405" s="50"/>
    </row>
    <row r="406" spans="1:2" ht="15.75">
      <c r="A406" s="51"/>
      <c r="B406" s="50"/>
    </row>
    <row r="407" spans="1:2" ht="15.75">
      <c r="A407" s="51"/>
      <c r="B407" s="50"/>
    </row>
    <row r="408" spans="1:2" ht="15.75">
      <c r="A408" s="51"/>
      <c r="B408" s="50"/>
    </row>
    <row r="409" spans="1:2" ht="15.75">
      <c r="A409" s="51"/>
      <c r="B409" s="50"/>
    </row>
    <row r="410" spans="1:2" ht="15.75">
      <c r="A410" s="51"/>
      <c r="B410" s="50"/>
    </row>
    <row r="411" spans="1:2" ht="15.75">
      <c r="A411" s="51"/>
      <c r="B411" s="50"/>
    </row>
    <row r="412" spans="1:2" ht="15.75">
      <c r="A412" s="51"/>
      <c r="B412" s="50"/>
    </row>
    <row r="413" spans="1:2" ht="15.75">
      <c r="A413" s="51"/>
      <c r="B413" s="50"/>
    </row>
    <row r="414" spans="1:2" ht="15.75">
      <c r="A414" s="51"/>
      <c r="B414" s="50"/>
    </row>
    <row r="415" spans="1:2" ht="15.75">
      <c r="A415" s="51"/>
      <c r="B415" s="50"/>
    </row>
  </sheetData>
  <sheetProtection/>
  <mergeCells count="181">
    <mergeCell ref="B383:G383"/>
    <mergeCell ref="C385:C386"/>
    <mergeCell ref="D385:G385"/>
    <mergeCell ref="H385:K385"/>
    <mergeCell ref="D364:F364"/>
    <mergeCell ref="C378:C379"/>
    <mergeCell ref="D378:G378"/>
    <mergeCell ref="H378:K378"/>
    <mergeCell ref="L378:O378"/>
    <mergeCell ref="P378:S378"/>
    <mergeCell ref="C350:C351"/>
    <mergeCell ref="D350:G350"/>
    <mergeCell ref="H350:K350"/>
    <mergeCell ref="L350:O350"/>
    <mergeCell ref="B370:G370"/>
    <mergeCell ref="C372:C373"/>
    <mergeCell ref="D372:F372"/>
    <mergeCell ref="G372:I372"/>
    <mergeCell ref="B362:G362"/>
    <mergeCell ref="C364:C365"/>
    <mergeCell ref="P350:S350"/>
    <mergeCell ref="T350:W350"/>
    <mergeCell ref="P337:S337"/>
    <mergeCell ref="T337:W337"/>
    <mergeCell ref="L337:O337"/>
    <mergeCell ref="X337:AA337"/>
    <mergeCell ref="X350:AA350"/>
    <mergeCell ref="AB350:AE350"/>
    <mergeCell ref="C357:C358"/>
    <mergeCell ref="D357:G357"/>
    <mergeCell ref="C310:C311"/>
    <mergeCell ref="D310:F310"/>
    <mergeCell ref="C318:C319"/>
    <mergeCell ref="D318:F318"/>
    <mergeCell ref="C324:C325"/>
    <mergeCell ref="D324:G324"/>
    <mergeCell ref="AB337:AE337"/>
    <mergeCell ref="AF337:AI337"/>
    <mergeCell ref="C344:C345"/>
    <mergeCell ref="D344:F344"/>
    <mergeCell ref="C331:C332"/>
    <mergeCell ref="D331:F331"/>
    <mergeCell ref="C337:C338"/>
    <mergeCell ref="D337:G337"/>
    <mergeCell ref="H337:K337"/>
    <mergeCell ref="C277:C278"/>
    <mergeCell ref="D277:G277"/>
    <mergeCell ref="C284:C285"/>
    <mergeCell ref="D284:F284"/>
    <mergeCell ref="C290:C291"/>
    <mergeCell ref="D290:G290"/>
    <mergeCell ref="C297:C298"/>
    <mergeCell ref="D297:F297"/>
    <mergeCell ref="C303:C304"/>
    <mergeCell ref="D303:G303"/>
    <mergeCell ref="P244:S244"/>
    <mergeCell ref="C251:C252"/>
    <mergeCell ref="D251:E251"/>
    <mergeCell ref="C258:C259"/>
    <mergeCell ref="D258:F258"/>
    <mergeCell ref="C264:C265"/>
    <mergeCell ref="D264:G264"/>
    <mergeCell ref="C271:C272"/>
    <mergeCell ref="D271:F271"/>
    <mergeCell ref="C232:C233"/>
    <mergeCell ref="D232:F232"/>
    <mergeCell ref="C238:C239"/>
    <mergeCell ref="D238:F238"/>
    <mergeCell ref="G238:I238"/>
    <mergeCell ref="J238:L238"/>
    <mergeCell ref="M238:O238"/>
    <mergeCell ref="C244:C245"/>
    <mergeCell ref="D244:G244"/>
    <mergeCell ref="H244:K244"/>
    <mergeCell ref="L244:O244"/>
    <mergeCell ref="C217:C218"/>
    <mergeCell ref="D217:F217"/>
    <mergeCell ref="G217:I217"/>
    <mergeCell ref="J217:L217"/>
    <mergeCell ref="M217:O217"/>
    <mergeCell ref="P217:R217"/>
    <mergeCell ref="S217:U217"/>
    <mergeCell ref="C225:C226"/>
    <mergeCell ref="D225:G225"/>
    <mergeCell ref="P198:S198"/>
    <mergeCell ref="C205:C206"/>
    <mergeCell ref="D205:F205"/>
    <mergeCell ref="C211:C212"/>
    <mergeCell ref="D211:F211"/>
    <mergeCell ref="G211:I211"/>
    <mergeCell ref="J211:L211"/>
    <mergeCell ref="M211:O211"/>
    <mergeCell ref="P211:R211"/>
    <mergeCell ref="S211:U211"/>
    <mergeCell ref="D185:E185"/>
    <mergeCell ref="F185:G185"/>
    <mergeCell ref="C190:C191"/>
    <mergeCell ref="D190:F190"/>
    <mergeCell ref="G190:I190"/>
    <mergeCell ref="J190:L190"/>
    <mergeCell ref="M190:O190"/>
    <mergeCell ref="C198:C199"/>
    <mergeCell ref="D198:G198"/>
    <mergeCell ref="H198:K198"/>
    <mergeCell ref="L198:O198"/>
    <mergeCell ref="C170:C171"/>
    <mergeCell ref="D170:G170"/>
    <mergeCell ref="H170:K170"/>
    <mergeCell ref="L170:O170"/>
    <mergeCell ref="P170:S170"/>
    <mergeCell ref="T170:W170"/>
    <mergeCell ref="C177:C178"/>
    <mergeCell ref="D177:F177"/>
    <mergeCell ref="C183:C184"/>
    <mergeCell ref="D183:E184"/>
    <mergeCell ref="F183:G184"/>
    <mergeCell ref="M146:O146"/>
    <mergeCell ref="P146:R146"/>
    <mergeCell ref="C154:C155"/>
    <mergeCell ref="D154:F154"/>
    <mergeCell ref="C162:C163"/>
    <mergeCell ref="D162:F162"/>
    <mergeCell ref="G162:I162"/>
    <mergeCell ref="J162:L162"/>
    <mergeCell ref="M162:O162"/>
    <mergeCell ref="P162:R162"/>
    <mergeCell ref="C127:C128"/>
    <mergeCell ref="D127:F127"/>
    <mergeCell ref="C133:C134"/>
    <mergeCell ref="D133:F133"/>
    <mergeCell ref="G133:I133"/>
    <mergeCell ref="C139:C140"/>
    <mergeCell ref="D139:G139"/>
    <mergeCell ref="H139:K139"/>
    <mergeCell ref="C146:C147"/>
    <mergeCell ref="D146:F146"/>
    <mergeCell ref="G146:I146"/>
    <mergeCell ref="J146:L146"/>
    <mergeCell ref="C107:C108"/>
    <mergeCell ref="D107:G107"/>
    <mergeCell ref="H107:K107"/>
    <mergeCell ref="L107:O107"/>
    <mergeCell ref="C114:C115"/>
    <mergeCell ref="D114:F114"/>
    <mergeCell ref="G114:I114"/>
    <mergeCell ref="C120:C121"/>
    <mergeCell ref="D120:G120"/>
    <mergeCell ref="H120:K120"/>
    <mergeCell ref="M70:O70"/>
    <mergeCell ref="C78:C79"/>
    <mergeCell ref="D78:F78"/>
    <mergeCell ref="C86:C87"/>
    <mergeCell ref="D86:F86"/>
    <mergeCell ref="C94:C95"/>
    <mergeCell ref="D94:D95"/>
    <mergeCell ref="E94:E95"/>
    <mergeCell ref="C101:C102"/>
    <mergeCell ref="D101:F101"/>
    <mergeCell ref="G101:I101"/>
    <mergeCell ref="J101:L101"/>
    <mergeCell ref="C41:C42"/>
    <mergeCell ref="D41:F41"/>
    <mergeCell ref="G41:I41"/>
    <mergeCell ref="J41:L41"/>
    <mergeCell ref="C54:C55"/>
    <mergeCell ref="D54:F54"/>
    <mergeCell ref="C62:C63"/>
    <mergeCell ref="D62:F62"/>
    <mergeCell ref="C70:C71"/>
    <mergeCell ref="D70:F70"/>
    <mergeCell ref="G70:I70"/>
    <mergeCell ref="J70:L70"/>
    <mergeCell ref="J27:L27"/>
    <mergeCell ref="B2:H2"/>
    <mergeCell ref="C6:C7"/>
    <mergeCell ref="D6:F6"/>
    <mergeCell ref="C19:C20"/>
    <mergeCell ref="D19:F19"/>
    <mergeCell ref="C27:C28"/>
    <mergeCell ref="D27:F27"/>
    <mergeCell ref="G27:I27"/>
  </mergeCells>
  <printOptions/>
  <pageMargins left="0.7" right="0.7" top="0.75" bottom="0.75" header="0.3" footer="0.3"/>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2:AI688"/>
  <sheetViews>
    <sheetView zoomScale="85" zoomScaleNormal="85" zoomScalePageLayoutView="0" workbookViewId="0" topLeftCell="A434">
      <selection activeCell="H446" sqref="H446"/>
    </sheetView>
  </sheetViews>
  <sheetFormatPr defaultColWidth="11.421875" defaultRowHeight="12.75"/>
  <cols>
    <col min="1" max="1" width="11.421875" style="390" customWidth="1"/>
    <col min="2" max="2" width="20.7109375" style="196" customWidth="1"/>
    <col min="3" max="3" width="26.8515625" style="196" customWidth="1"/>
    <col min="4" max="4" width="20.7109375" style="196" customWidth="1"/>
    <col min="5" max="5" width="21.00390625" style="196" customWidth="1"/>
    <col min="6" max="6" width="25.421875" style="196" customWidth="1"/>
    <col min="7" max="7" width="29.421875" style="196" customWidth="1"/>
    <col min="8" max="8" width="20.7109375" style="196" customWidth="1"/>
    <col min="9" max="9" width="38.421875" style="196" bestFit="1" customWidth="1"/>
    <col min="10" max="17" width="20.7109375" style="196" customWidth="1"/>
    <col min="18" max="18" width="20.57421875" style="196" customWidth="1"/>
    <col min="19" max="24" width="20.7109375" style="196" customWidth="1"/>
    <col min="25" max="35" width="20.8515625" style="196" customWidth="1"/>
    <col min="36" max="16384" width="11.421875" style="196" customWidth="1"/>
  </cols>
  <sheetData>
    <row r="2" spans="2:8" ht="23.25">
      <c r="B2" s="644" t="s">
        <v>101</v>
      </c>
      <c r="C2" s="644"/>
      <c r="D2" s="644"/>
      <c r="E2" s="644"/>
      <c r="F2" s="644"/>
      <c r="G2" s="644"/>
      <c r="H2" s="644"/>
    </row>
    <row r="4" spans="1:14" s="197" customFormat="1" ht="15.75">
      <c r="A4" s="387" t="s">
        <v>487</v>
      </c>
      <c r="B4" s="309" t="s">
        <v>485</v>
      </c>
      <c r="G4" s="198"/>
      <c r="H4" s="198"/>
      <c r="I4" s="198"/>
      <c r="J4" s="198"/>
      <c r="K4" s="198"/>
      <c r="L4" s="198"/>
      <c r="M4" s="198"/>
      <c r="N4" s="199"/>
    </row>
    <row r="5" spans="2:14" ht="15">
      <c r="B5" s="310"/>
      <c r="G5" s="200"/>
      <c r="H5" s="200"/>
      <c r="I5" s="200"/>
      <c r="J5" s="200"/>
      <c r="K5" s="200"/>
      <c r="L5" s="200"/>
      <c r="M5" s="200"/>
      <c r="N5" s="201"/>
    </row>
    <row r="6" spans="2:7" ht="30" customHeight="1">
      <c r="B6" s="209"/>
      <c r="C6" s="619" t="s">
        <v>103</v>
      </c>
      <c r="D6" s="610" t="s">
        <v>485</v>
      </c>
      <c r="E6" s="611"/>
      <c r="F6" s="612"/>
      <c r="G6" s="311"/>
    </row>
    <row r="7" spans="2:7" ht="15">
      <c r="B7" s="209"/>
      <c r="C7" s="620"/>
      <c r="D7" s="312" t="s">
        <v>3</v>
      </c>
      <c r="E7" s="313" t="s">
        <v>4</v>
      </c>
      <c r="F7" s="314" t="s">
        <v>138</v>
      </c>
      <c r="G7" s="315"/>
    </row>
    <row r="8" spans="2:7" ht="15">
      <c r="B8" s="209"/>
      <c r="C8" s="314" t="s">
        <v>107</v>
      </c>
      <c r="D8" s="202">
        <v>185</v>
      </c>
      <c r="E8" s="202">
        <v>36</v>
      </c>
      <c r="F8" s="202">
        <v>221</v>
      </c>
      <c r="G8" s="315"/>
    </row>
    <row r="9" spans="2:7" ht="15">
      <c r="B9" s="209"/>
      <c r="C9" s="314" t="s">
        <v>108</v>
      </c>
      <c r="D9" s="203">
        <f>D8/F8</f>
        <v>0.8371040723981901</v>
      </c>
      <c r="E9" s="203">
        <f>E8/F8</f>
        <v>0.16289592760180996</v>
      </c>
      <c r="F9" s="204">
        <f>+D9+E9</f>
        <v>1</v>
      </c>
      <c r="G9" s="205"/>
    </row>
    <row r="10" spans="2:7" ht="15">
      <c r="B10" s="206"/>
      <c r="C10" s="207" t="s">
        <v>375</v>
      </c>
      <c r="G10" s="205"/>
    </row>
    <row r="11" spans="2:7" ht="15">
      <c r="B11" s="206"/>
      <c r="C11" s="207"/>
      <c r="G11" s="205"/>
    </row>
    <row r="12" spans="1:22" ht="29.25" customHeight="1">
      <c r="A12" s="391"/>
      <c r="B12" s="317"/>
      <c r="C12" s="604" t="s">
        <v>103</v>
      </c>
      <c r="D12" s="598" t="s">
        <v>136</v>
      </c>
      <c r="E12" s="598"/>
      <c r="F12" s="170"/>
      <c r="G12" s="318"/>
      <c r="H12" s="168"/>
      <c r="I12" s="168"/>
      <c r="J12" s="168"/>
      <c r="K12" s="168"/>
      <c r="L12" s="168"/>
      <c r="M12" s="168"/>
      <c r="N12" s="168"/>
      <c r="O12" s="168"/>
      <c r="P12" s="168"/>
      <c r="Q12" s="168"/>
      <c r="R12" s="168"/>
      <c r="S12" s="168"/>
      <c r="T12" s="168"/>
      <c r="U12" s="168"/>
      <c r="V12" s="168"/>
    </row>
    <row r="13" spans="1:22" ht="15">
      <c r="A13" s="391"/>
      <c r="B13" s="317"/>
      <c r="C13" s="623"/>
      <c r="D13" s="319" t="s">
        <v>155</v>
      </c>
      <c r="E13" s="320" t="s">
        <v>154</v>
      </c>
      <c r="F13" s="170"/>
      <c r="G13" s="321"/>
      <c r="H13" s="168"/>
      <c r="I13" s="168"/>
      <c r="J13" s="168"/>
      <c r="K13" s="168"/>
      <c r="L13" s="168"/>
      <c r="M13" s="168"/>
      <c r="N13" s="168"/>
      <c r="O13" s="168"/>
      <c r="P13" s="168"/>
      <c r="Q13" s="168"/>
      <c r="R13" s="168"/>
      <c r="S13" s="168"/>
      <c r="T13" s="168"/>
      <c r="U13" s="168"/>
      <c r="V13" s="168"/>
    </row>
    <row r="14" spans="1:22" ht="15">
      <c r="A14" s="391"/>
      <c r="B14" s="317"/>
      <c r="C14" s="319" t="s">
        <v>107</v>
      </c>
      <c r="D14" s="299">
        <v>2269.000000000001</v>
      </c>
      <c r="E14" s="299">
        <v>224.99999999999994</v>
      </c>
      <c r="F14" s="170"/>
      <c r="G14" s="321"/>
      <c r="H14" s="168"/>
      <c r="I14" s="168"/>
      <c r="J14" s="168"/>
      <c r="K14" s="168"/>
      <c r="L14" s="168"/>
      <c r="M14" s="168"/>
      <c r="N14" s="168"/>
      <c r="O14" s="168"/>
      <c r="P14" s="168"/>
      <c r="Q14" s="168"/>
      <c r="R14" s="168"/>
      <c r="S14" s="168"/>
      <c r="T14" s="168"/>
      <c r="U14" s="168"/>
      <c r="V14" s="168"/>
    </row>
    <row r="15" spans="1:22" ht="15">
      <c r="A15" s="391"/>
      <c r="B15" s="317"/>
      <c r="C15" s="207" t="s">
        <v>375</v>
      </c>
      <c r="D15" s="169"/>
      <c r="E15" s="169"/>
      <c r="F15" s="169"/>
      <c r="G15" s="168"/>
      <c r="H15" s="168"/>
      <c r="I15" s="168"/>
      <c r="J15" s="168"/>
      <c r="K15" s="168"/>
      <c r="L15" s="168"/>
      <c r="M15" s="168"/>
      <c r="N15" s="168"/>
      <c r="O15" s="168"/>
      <c r="P15" s="168"/>
      <c r="Q15" s="168"/>
      <c r="R15" s="168"/>
      <c r="S15" s="168"/>
      <c r="T15" s="168"/>
      <c r="U15" s="168"/>
      <c r="V15" s="168"/>
    </row>
    <row r="16" spans="1:22" ht="15">
      <c r="A16" s="391"/>
      <c r="B16" s="317"/>
      <c r="C16" s="207"/>
      <c r="D16" s="169"/>
      <c r="E16" s="169"/>
      <c r="F16" s="169"/>
      <c r="G16" s="168"/>
      <c r="H16" s="168"/>
      <c r="I16" s="168"/>
      <c r="J16" s="168"/>
      <c r="K16" s="168"/>
      <c r="L16" s="168"/>
      <c r="M16" s="168"/>
      <c r="N16" s="168"/>
      <c r="O16" s="168"/>
      <c r="P16" s="168"/>
      <c r="Q16" s="168"/>
      <c r="R16" s="168"/>
      <c r="S16" s="168"/>
      <c r="T16" s="168"/>
      <c r="U16" s="168"/>
      <c r="V16" s="168"/>
    </row>
    <row r="17" spans="1:2" s="197" customFormat="1" ht="15.75">
      <c r="A17" s="387" t="s">
        <v>488</v>
      </c>
      <c r="B17" s="309" t="s">
        <v>535</v>
      </c>
    </row>
    <row r="18" ht="15">
      <c r="B18" s="310"/>
    </row>
    <row r="19" spans="2:7" ht="34.5" customHeight="1">
      <c r="B19" s="209"/>
      <c r="C19" s="619" t="s">
        <v>103</v>
      </c>
      <c r="D19" s="647" t="s">
        <v>535</v>
      </c>
      <c r="E19" s="648"/>
      <c r="F19" s="649"/>
      <c r="G19" s="311"/>
    </row>
    <row r="20" spans="2:7" ht="15">
      <c r="B20" s="209"/>
      <c r="C20" s="620"/>
      <c r="D20" s="312" t="s">
        <v>3</v>
      </c>
      <c r="E20" s="313" t="s">
        <v>4</v>
      </c>
      <c r="F20" s="313" t="s">
        <v>138</v>
      </c>
      <c r="G20" s="315"/>
    </row>
    <row r="21" spans="2:7" ht="15">
      <c r="B21" s="209"/>
      <c r="C21" s="314" t="s">
        <v>107</v>
      </c>
      <c r="D21" s="181">
        <v>172</v>
      </c>
      <c r="E21" s="252">
        <v>49</v>
      </c>
      <c r="F21" s="202">
        <v>221</v>
      </c>
      <c r="G21" s="315"/>
    </row>
    <row r="22" spans="2:7" ht="15">
      <c r="B22" s="209"/>
      <c r="C22" s="314" t="s">
        <v>108</v>
      </c>
      <c r="D22" s="203">
        <f>D21/F21</f>
        <v>0.7782805429864253</v>
      </c>
      <c r="E22" s="203">
        <f>E21/F21</f>
        <v>0.22171945701357465</v>
      </c>
      <c r="F22" s="204">
        <f>+D22+E22</f>
        <v>1</v>
      </c>
      <c r="G22" s="315"/>
    </row>
    <row r="23" spans="2:3" ht="15">
      <c r="B23" s="209"/>
      <c r="C23" s="207" t="s">
        <v>375</v>
      </c>
    </row>
    <row r="25" spans="2:12" ht="15">
      <c r="B25" s="209"/>
      <c r="C25" s="619" t="s">
        <v>103</v>
      </c>
      <c r="D25" s="641" t="s">
        <v>471</v>
      </c>
      <c r="E25" s="642"/>
      <c r="F25" s="643"/>
      <c r="G25" s="641" t="s">
        <v>158</v>
      </c>
      <c r="H25" s="642"/>
      <c r="I25" s="643"/>
      <c r="J25" s="641" t="s">
        <v>159</v>
      </c>
      <c r="K25" s="642"/>
      <c r="L25" s="643"/>
    </row>
    <row r="26" spans="2:12" ht="15">
      <c r="B26" s="209"/>
      <c r="C26" s="620"/>
      <c r="D26" s="322" t="s">
        <v>3</v>
      </c>
      <c r="E26" s="322" t="s">
        <v>4</v>
      </c>
      <c r="F26" s="322" t="s">
        <v>138</v>
      </c>
      <c r="G26" s="322" t="s">
        <v>3</v>
      </c>
      <c r="H26" s="322" t="s">
        <v>141</v>
      </c>
      <c r="I26" s="322" t="s">
        <v>138</v>
      </c>
      <c r="J26" s="322" t="s">
        <v>3</v>
      </c>
      <c r="K26" s="322" t="s">
        <v>4</v>
      </c>
      <c r="L26" s="322" t="s">
        <v>138</v>
      </c>
    </row>
    <row r="27" spans="2:12" ht="15">
      <c r="B27" s="209"/>
      <c r="C27" s="323" t="s">
        <v>107</v>
      </c>
      <c r="D27" s="181">
        <v>138</v>
      </c>
      <c r="E27" s="181">
        <v>34</v>
      </c>
      <c r="F27" s="202">
        <v>172</v>
      </c>
      <c r="G27" s="181">
        <v>79</v>
      </c>
      <c r="H27" s="181">
        <v>93</v>
      </c>
      <c r="I27" s="202">
        <v>172</v>
      </c>
      <c r="J27" s="181">
        <v>25</v>
      </c>
      <c r="K27" s="181">
        <v>147</v>
      </c>
      <c r="L27" s="202">
        <v>172</v>
      </c>
    </row>
    <row r="28" spans="2:12" ht="15">
      <c r="B28" s="209"/>
      <c r="C28" s="323" t="s">
        <v>108</v>
      </c>
      <c r="D28" s="203">
        <f>D27/F27</f>
        <v>0.8023255813953488</v>
      </c>
      <c r="E28" s="203">
        <f>E27/F27</f>
        <v>0.19767441860465115</v>
      </c>
      <c r="F28" s="204">
        <f>+D28+E28</f>
        <v>1</v>
      </c>
      <c r="G28" s="203">
        <f>G27/I27</f>
        <v>0.45930232558139533</v>
      </c>
      <c r="H28" s="203">
        <f>H27/I27</f>
        <v>0.5406976744186046</v>
      </c>
      <c r="I28" s="204">
        <f>+G28+H28</f>
        <v>1</v>
      </c>
      <c r="J28" s="203">
        <f>J27/L27</f>
        <v>0.14534883720930233</v>
      </c>
      <c r="K28" s="203">
        <f>K27/L27</f>
        <v>0.8546511627906976</v>
      </c>
      <c r="L28" s="204">
        <f>+J28+K28</f>
        <v>1</v>
      </c>
    </row>
    <row r="29" spans="2:7" ht="15">
      <c r="B29" s="206"/>
      <c r="C29" s="207" t="s">
        <v>375</v>
      </c>
      <c r="G29" s="205"/>
    </row>
    <row r="30" spans="2:7" ht="15">
      <c r="B30" s="206"/>
      <c r="C30" s="206"/>
      <c r="D30" s="206"/>
      <c r="E30" s="208"/>
      <c r="F30" s="206"/>
      <c r="G30" s="205"/>
    </row>
    <row r="31" spans="1:2" s="197" customFormat="1" ht="15.75">
      <c r="A31" s="387" t="s">
        <v>489</v>
      </c>
      <c r="B31" s="309" t="s">
        <v>536</v>
      </c>
    </row>
    <row r="32" ht="15">
      <c r="B32" s="310"/>
    </row>
    <row r="33" spans="2:12" ht="15">
      <c r="B33" s="209"/>
      <c r="C33" s="619" t="s">
        <v>103</v>
      </c>
      <c r="D33" s="641" t="s">
        <v>226</v>
      </c>
      <c r="E33" s="642"/>
      <c r="F33" s="643"/>
      <c r="G33" s="641" t="s">
        <v>162</v>
      </c>
      <c r="H33" s="642"/>
      <c r="I33" s="643"/>
      <c r="J33" s="641" t="s">
        <v>159</v>
      </c>
      <c r="K33" s="642"/>
      <c r="L33" s="643"/>
    </row>
    <row r="34" spans="2:12" ht="15">
      <c r="B34" s="209"/>
      <c r="C34" s="620"/>
      <c r="D34" s="322" t="s">
        <v>3</v>
      </c>
      <c r="E34" s="322" t="s">
        <v>4</v>
      </c>
      <c r="F34" s="322" t="s">
        <v>138</v>
      </c>
      <c r="G34" s="322" t="s">
        <v>3</v>
      </c>
      <c r="H34" s="322" t="s">
        <v>141</v>
      </c>
      <c r="I34" s="322" t="s">
        <v>138</v>
      </c>
      <c r="J34" s="322" t="s">
        <v>3</v>
      </c>
      <c r="K34" s="322" t="s">
        <v>4</v>
      </c>
      <c r="L34" s="322" t="s">
        <v>138</v>
      </c>
    </row>
    <row r="35" spans="2:12" ht="15">
      <c r="B35" s="209"/>
      <c r="C35" s="323" t="s">
        <v>107</v>
      </c>
      <c r="D35" s="181">
        <v>145</v>
      </c>
      <c r="E35" s="181">
        <v>76</v>
      </c>
      <c r="F35" s="202">
        <f>SUM(D35:E35)</f>
        <v>221</v>
      </c>
      <c r="G35" s="181">
        <v>129</v>
      </c>
      <c r="H35" s="181">
        <v>92</v>
      </c>
      <c r="I35" s="202">
        <f>SUM(G35:H35)</f>
        <v>221</v>
      </c>
      <c r="J35" s="181">
        <v>64</v>
      </c>
      <c r="K35" s="181">
        <v>157</v>
      </c>
      <c r="L35" s="202">
        <f>SUM(J35:K35)</f>
        <v>221</v>
      </c>
    </row>
    <row r="36" spans="2:12" ht="15">
      <c r="B36" s="209"/>
      <c r="C36" s="323" t="s">
        <v>108</v>
      </c>
      <c r="D36" s="203">
        <f>D35/F35</f>
        <v>0.6561085972850679</v>
      </c>
      <c r="E36" s="203">
        <f>E35/F35</f>
        <v>0.3438914027149321</v>
      </c>
      <c r="F36" s="204">
        <f>+D36+E36</f>
        <v>1</v>
      </c>
      <c r="G36" s="203">
        <f>G35/I35</f>
        <v>0.583710407239819</v>
      </c>
      <c r="H36" s="203">
        <f>H35/I35</f>
        <v>0.416289592760181</v>
      </c>
      <c r="I36" s="204">
        <f>+G36+H36</f>
        <v>1</v>
      </c>
      <c r="J36" s="203">
        <f>J35/L35</f>
        <v>0.2895927601809955</v>
      </c>
      <c r="K36" s="203">
        <f>K35/L35</f>
        <v>0.7104072398190046</v>
      </c>
      <c r="L36" s="204">
        <f>+J36+K36</f>
        <v>1</v>
      </c>
    </row>
    <row r="37" spans="2:7" ht="15">
      <c r="B37" s="206"/>
      <c r="C37" s="207" t="s">
        <v>375</v>
      </c>
      <c r="G37" s="205"/>
    </row>
    <row r="38" spans="2:7" ht="15">
      <c r="B38" s="206"/>
      <c r="C38" s="207"/>
      <c r="G38" s="205"/>
    </row>
    <row r="39" spans="1:2" s="197" customFormat="1" ht="15.75">
      <c r="A39" s="387" t="s">
        <v>490</v>
      </c>
      <c r="B39" s="309" t="s">
        <v>381</v>
      </c>
    </row>
    <row r="40" ht="15">
      <c r="B40" s="310"/>
    </row>
    <row r="41" spans="2:6" ht="15">
      <c r="B41" s="209"/>
      <c r="C41" s="609" t="s">
        <v>103</v>
      </c>
      <c r="D41" s="610" t="s">
        <v>160</v>
      </c>
      <c r="E41" s="611"/>
      <c r="F41" s="612"/>
    </row>
    <row r="42" spans="2:6" ht="15">
      <c r="B42" s="209"/>
      <c r="C42" s="609"/>
      <c r="D42" s="322" t="s">
        <v>3</v>
      </c>
      <c r="E42" s="322" t="s">
        <v>4</v>
      </c>
      <c r="F42" s="322" t="s">
        <v>138</v>
      </c>
    </row>
    <row r="43" spans="2:6" ht="15">
      <c r="B43" s="209"/>
      <c r="C43" s="324" t="s">
        <v>107</v>
      </c>
      <c r="D43" s="181">
        <v>140</v>
      </c>
      <c r="E43" s="181">
        <v>81</v>
      </c>
      <c r="F43" s="202">
        <v>221</v>
      </c>
    </row>
    <row r="44" spans="2:6" ht="15">
      <c r="B44" s="209"/>
      <c r="C44" s="325" t="s">
        <v>108</v>
      </c>
      <c r="D44" s="203">
        <f>D43/F43</f>
        <v>0.6334841628959276</v>
      </c>
      <c r="E44" s="203">
        <f>E43/F43</f>
        <v>0.3665158371040724</v>
      </c>
      <c r="F44" s="204">
        <f>+D44+E44</f>
        <v>1</v>
      </c>
    </row>
    <row r="45" spans="2:3" ht="15">
      <c r="B45" s="209"/>
      <c r="C45" s="207" t="s">
        <v>375</v>
      </c>
    </row>
    <row r="47" spans="2:22" ht="15">
      <c r="B47" s="209"/>
      <c r="C47" s="609" t="s">
        <v>103</v>
      </c>
      <c r="D47" s="610" t="s">
        <v>537</v>
      </c>
      <c r="E47" s="611"/>
      <c r="F47" s="612"/>
      <c r="S47" s="210"/>
      <c r="T47" s="311"/>
      <c r="U47" s="311"/>
      <c r="V47" s="210"/>
    </row>
    <row r="48" spans="2:22" ht="15">
      <c r="B48" s="209"/>
      <c r="C48" s="609"/>
      <c r="D48" s="322" t="s">
        <v>3</v>
      </c>
      <c r="E48" s="322" t="s">
        <v>4</v>
      </c>
      <c r="F48" s="322" t="s">
        <v>138</v>
      </c>
      <c r="S48" s="210"/>
      <c r="T48" s="210"/>
      <c r="U48" s="210"/>
      <c r="V48" s="210"/>
    </row>
    <row r="49" spans="2:6" ht="15">
      <c r="B49" s="209"/>
      <c r="C49" s="324" t="s">
        <v>107</v>
      </c>
      <c r="D49" s="181">
        <v>45</v>
      </c>
      <c r="E49" s="181">
        <v>95</v>
      </c>
      <c r="F49" s="202">
        <v>140</v>
      </c>
    </row>
    <row r="50" spans="2:6" ht="15">
      <c r="B50" s="209"/>
      <c r="C50" s="324" t="s">
        <v>108</v>
      </c>
      <c r="D50" s="203">
        <f>D49/F49</f>
        <v>0.32142857142857145</v>
      </c>
      <c r="E50" s="203">
        <f>E49/F49</f>
        <v>0.6785714285714286</v>
      </c>
      <c r="F50" s="204">
        <f>+D50+E50</f>
        <v>1</v>
      </c>
    </row>
    <row r="51" spans="2:3" ht="15">
      <c r="B51" s="209"/>
      <c r="C51" s="207" t="s">
        <v>375</v>
      </c>
    </row>
    <row r="53" spans="1:2" s="197" customFormat="1" ht="15.75">
      <c r="A53" s="387" t="s">
        <v>491</v>
      </c>
      <c r="B53" s="309" t="s">
        <v>538</v>
      </c>
    </row>
    <row r="54" ht="15">
      <c r="B54" s="310"/>
    </row>
    <row r="55" spans="1:15" s="211" customFormat="1" ht="15">
      <c r="A55" s="392"/>
      <c r="B55" s="326"/>
      <c r="C55" s="609" t="s">
        <v>103</v>
      </c>
      <c r="D55" s="610" t="s">
        <v>161</v>
      </c>
      <c r="E55" s="611"/>
      <c r="F55" s="612"/>
      <c r="G55" s="610" t="s">
        <v>162</v>
      </c>
      <c r="H55" s="611"/>
      <c r="I55" s="612"/>
      <c r="J55" s="610" t="s">
        <v>163</v>
      </c>
      <c r="K55" s="611"/>
      <c r="L55" s="612"/>
      <c r="M55" s="610" t="s">
        <v>164</v>
      </c>
      <c r="N55" s="611"/>
      <c r="O55" s="612"/>
    </row>
    <row r="56" spans="2:15" ht="15">
      <c r="B56" s="209"/>
      <c r="C56" s="609"/>
      <c r="D56" s="322" t="s">
        <v>3</v>
      </c>
      <c r="E56" s="322" t="s">
        <v>4</v>
      </c>
      <c r="F56" s="322" t="s">
        <v>138</v>
      </c>
      <c r="G56" s="322" t="s">
        <v>3</v>
      </c>
      <c r="H56" s="322" t="s">
        <v>4</v>
      </c>
      <c r="I56" s="322" t="s">
        <v>138</v>
      </c>
      <c r="J56" s="322" t="s">
        <v>3</v>
      </c>
      <c r="K56" s="322" t="s">
        <v>4</v>
      </c>
      <c r="L56" s="322" t="s">
        <v>138</v>
      </c>
      <c r="M56" s="322" t="s">
        <v>3</v>
      </c>
      <c r="N56" s="322" t="s">
        <v>4</v>
      </c>
      <c r="O56" s="322" t="s">
        <v>138</v>
      </c>
    </row>
    <row r="57" spans="2:15" ht="15">
      <c r="B57" s="209"/>
      <c r="C57" s="324" t="s">
        <v>107</v>
      </c>
      <c r="D57" s="181">
        <v>82</v>
      </c>
      <c r="E57" s="181">
        <v>139</v>
      </c>
      <c r="F57" s="202">
        <f>+D57+E57</f>
        <v>221</v>
      </c>
      <c r="G57" s="181">
        <v>136</v>
      </c>
      <c r="H57" s="181">
        <v>85</v>
      </c>
      <c r="I57" s="202">
        <f>+G57+H57</f>
        <v>221</v>
      </c>
      <c r="J57" s="181">
        <v>84</v>
      </c>
      <c r="K57" s="181">
        <v>137</v>
      </c>
      <c r="L57" s="202">
        <f>+J57+K57</f>
        <v>221</v>
      </c>
      <c r="M57" s="181">
        <v>120</v>
      </c>
      <c r="N57" s="181">
        <v>101</v>
      </c>
      <c r="O57" s="202">
        <f>+M57+N57</f>
        <v>221</v>
      </c>
    </row>
    <row r="58" spans="2:15" ht="15">
      <c r="B58" s="209"/>
      <c r="C58" s="324" t="s">
        <v>108</v>
      </c>
      <c r="D58" s="203">
        <f>D57/F57</f>
        <v>0.37104072398190047</v>
      </c>
      <c r="E58" s="203">
        <f>E57/F57</f>
        <v>0.6289592760180995</v>
      </c>
      <c r="F58" s="204">
        <f>+D58+E58</f>
        <v>1</v>
      </c>
      <c r="G58" s="203">
        <f>G57/I57</f>
        <v>0.6153846153846154</v>
      </c>
      <c r="H58" s="203">
        <f>H57/I57</f>
        <v>0.38461538461538464</v>
      </c>
      <c r="I58" s="204">
        <f>+G58+H58</f>
        <v>1</v>
      </c>
      <c r="J58" s="203">
        <f>J57/L57</f>
        <v>0.38009049773755654</v>
      </c>
      <c r="K58" s="203">
        <f>K57/L57</f>
        <v>0.6199095022624435</v>
      </c>
      <c r="L58" s="204">
        <f>+J58+K58</f>
        <v>1</v>
      </c>
      <c r="M58" s="203">
        <f>M57/O57</f>
        <v>0.5429864253393665</v>
      </c>
      <c r="N58" s="203">
        <f>N57/O57</f>
        <v>0.45701357466063347</v>
      </c>
      <c r="O58" s="204">
        <f>+M58+N58</f>
        <v>1</v>
      </c>
    </row>
    <row r="59" spans="2:3" ht="15">
      <c r="B59" s="209"/>
      <c r="C59" s="207" t="s">
        <v>375</v>
      </c>
    </row>
    <row r="61" spans="1:2" s="197" customFormat="1" ht="15.75">
      <c r="A61" s="388" t="s">
        <v>492</v>
      </c>
      <c r="B61" s="309" t="s">
        <v>634</v>
      </c>
    </row>
    <row r="62" ht="15">
      <c r="B62" s="310"/>
    </row>
    <row r="63" spans="2:6" ht="15">
      <c r="B63" s="209"/>
      <c r="C63" s="609" t="s">
        <v>103</v>
      </c>
      <c r="D63" s="610" t="s">
        <v>635</v>
      </c>
      <c r="E63" s="611"/>
      <c r="F63" s="612"/>
    </row>
    <row r="64" spans="2:6" ht="15">
      <c r="B64" s="209"/>
      <c r="C64" s="609"/>
      <c r="D64" s="322" t="s">
        <v>3</v>
      </c>
      <c r="E64" s="322" t="s">
        <v>4</v>
      </c>
      <c r="F64" s="322" t="s">
        <v>138</v>
      </c>
    </row>
    <row r="65" spans="2:6" ht="15">
      <c r="B65" s="209"/>
      <c r="C65" s="325" t="s">
        <v>107</v>
      </c>
      <c r="D65" s="181">
        <v>146</v>
      </c>
      <c r="E65" s="181">
        <v>75</v>
      </c>
      <c r="F65" s="202">
        <f>+D65+E65</f>
        <v>221</v>
      </c>
    </row>
    <row r="66" spans="2:6" ht="15">
      <c r="B66" s="209"/>
      <c r="C66" s="325" t="s">
        <v>108</v>
      </c>
      <c r="D66" s="203">
        <f>D65/F65</f>
        <v>0.6606334841628959</v>
      </c>
      <c r="E66" s="203">
        <f>E65/F65</f>
        <v>0.3393665158371041</v>
      </c>
      <c r="F66" s="204">
        <f>+D66+E66</f>
        <v>1</v>
      </c>
    </row>
    <row r="67" spans="2:3" ht="15">
      <c r="B67" s="209"/>
      <c r="C67" s="207" t="s">
        <v>375</v>
      </c>
    </row>
    <row r="69" spans="1:2" s="197" customFormat="1" ht="15.75">
      <c r="A69" s="388" t="s">
        <v>493</v>
      </c>
      <c r="B69" s="309" t="s">
        <v>484</v>
      </c>
    </row>
    <row r="70" ht="15">
      <c r="B70" s="310"/>
    </row>
    <row r="71" spans="1:7" ht="15">
      <c r="A71" s="393"/>
      <c r="B71" s="209"/>
      <c r="C71" s="609" t="s">
        <v>103</v>
      </c>
      <c r="D71" s="610" t="s">
        <v>484</v>
      </c>
      <c r="E71" s="611"/>
      <c r="F71" s="612"/>
      <c r="G71" s="311"/>
    </row>
    <row r="72" spans="1:7" ht="15">
      <c r="A72" s="393"/>
      <c r="B72" s="209"/>
      <c r="C72" s="609"/>
      <c r="D72" s="322" t="s">
        <v>3</v>
      </c>
      <c r="E72" s="322" t="s">
        <v>4</v>
      </c>
      <c r="F72" s="322" t="s">
        <v>138</v>
      </c>
      <c r="G72" s="205"/>
    </row>
    <row r="73" spans="1:6" ht="15">
      <c r="A73" s="393"/>
      <c r="B73" s="209"/>
      <c r="C73" s="325" t="s">
        <v>107</v>
      </c>
      <c r="D73" s="181">
        <v>216</v>
      </c>
      <c r="E73" s="181">
        <v>5</v>
      </c>
      <c r="F73" s="202">
        <f>+D73+E73</f>
        <v>221</v>
      </c>
    </row>
    <row r="74" spans="3:6" ht="15">
      <c r="C74" s="325" t="s">
        <v>108</v>
      </c>
      <c r="D74" s="203">
        <f>D73/F73</f>
        <v>0.9773755656108597</v>
      </c>
      <c r="E74" s="203">
        <f>E73/F73</f>
        <v>0.02262443438914027</v>
      </c>
      <c r="F74" s="204">
        <f>+D74+E74</f>
        <v>1</v>
      </c>
    </row>
    <row r="75" ht="15">
      <c r="C75" s="207" t="s">
        <v>375</v>
      </c>
    </row>
    <row r="77" spans="1:7" ht="15">
      <c r="A77" s="393"/>
      <c r="B77" s="209"/>
      <c r="C77" s="619" t="s">
        <v>103</v>
      </c>
      <c r="D77" s="619" t="s">
        <v>168</v>
      </c>
      <c r="E77" s="619" t="s">
        <v>169</v>
      </c>
      <c r="G77" s="311"/>
    </row>
    <row r="78" spans="1:7" ht="15">
      <c r="A78" s="393"/>
      <c r="B78" s="209"/>
      <c r="C78" s="620"/>
      <c r="D78" s="620"/>
      <c r="E78" s="620"/>
      <c r="G78" s="205"/>
    </row>
    <row r="79" spans="1:5" s="250" customFormat="1" ht="15">
      <c r="A79" s="394"/>
      <c r="B79" s="251"/>
      <c r="C79" s="327" t="s">
        <v>107</v>
      </c>
      <c r="D79" s="213">
        <v>876.0000000000006</v>
      </c>
      <c r="E79" s="213">
        <v>7026.600000000009</v>
      </c>
    </row>
    <row r="80" ht="15">
      <c r="C80" s="207" t="s">
        <v>375</v>
      </c>
    </row>
    <row r="82" spans="1:2" s="197" customFormat="1" ht="15.75">
      <c r="A82" s="387" t="s">
        <v>494</v>
      </c>
      <c r="B82" s="309" t="s">
        <v>539</v>
      </c>
    </row>
    <row r="83" ht="15">
      <c r="B83" s="310"/>
    </row>
    <row r="84" spans="1:6" ht="15">
      <c r="A84" s="393"/>
      <c r="B84" s="209"/>
      <c r="C84" s="609" t="s">
        <v>103</v>
      </c>
      <c r="D84" s="610" t="s">
        <v>539</v>
      </c>
      <c r="E84" s="611"/>
      <c r="F84" s="612"/>
    </row>
    <row r="85" spans="1:6" ht="15">
      <c r="A85" s="393"/>
      <c r="B85" s="209"/>
      <c r="C85" s="609"/>
      <c r="D85" s="322" t="s">
        <v>3</v>
      </c>
      <c r="E85" s="322" t="s">
        <v>4</v>
      </c>
      <c r="F85" s="322" t="s">
        <v>138</v>
      </c>
    </row>
    <row r="86" spans="1:6" ht="15">
      <c r="A86" s="393"/>
      <c r="B86" s="209"/>
      <c r="C86" s="312" t="s">
        <v>107</v>
      </c>
      <c r="D86" s="181">
        <v>216</v>
      </c>
      <c r="E86" s="181">
        <v>5</v>
      </c>
      <c r="F86" s="202">
        <f>+D86+E86</f>
        <v>221</v>
      </c>
    </row>
    <row r="87" spans="3:6" ht="15">
      <c r="C87" s="312" t="s">
        <v>108</v>
      </c>
      <c r="D87" s="203">
        <f>D86/F86</f>
        <v>0.9773755656108597</v>
      </c>
      <c r="E87" s="203">
        <f>E86/F86</f>
        <v>0.02262443438914027</v>
      </c>
      <c r="F87" s="204">
        <f>+D87+E87</f>
        <v>1</v>
      </c>
    </row>
    <row r="88" ht="15">
      <c r="C88" s="207" t="s">
        <v>375</v>
      </c>
    </row>
    <row r="89" ht="15">
      <c r="B89" s="310"/>
    </row>
    <row r="90" spans="1:9" ht="15">
      <c r="A90" s="393"/>
      <c r="B90" s="209"/>
      <c r="C90" s="609" t="s">
        <v>103</v>
      </c>
      <c r="D90" s="610" t="s">
        <v>435</v>
      </c>
      <c r="E90" s="611"/>
      <c r="F90" s="612"/>
      <c r="G90" s="610" t="s">
        <v>436</v>
      </c>
      <c r="H90" s="611"/>
      <c r="I90" s="612"/>
    </row>
    <row r="91" spans="1:9" ht="15">
      <c r="A91" s="393"/>
      <c r="B91" s="209"/>
      <c r="C91" s="609"/>
      <c r="D91" s="322" t="s">
        <v>3</v>
      </c>
      <c r="E91" s="322" t="s">
        <v>4</v>
      </c>
      <c r="F91" s="322" t="s">
        <v>138</v>
      </c>
      <c r="G91" s="322" t="s">
        <v>3</v>
      </c>
      <c r="H91" s="322" t="s">
        <v>4</v>
      </c>
      <c r="I91" s="322" t="s">
        <v>138</v>
      </c>
    </row>
    <row r="92" spans="1:9" ht="15">
      <c r="A92" s="393"/>
      <c r="B92" s="209"/>
      <c r="C92" s="312" t="s">
        <v>107</v>
      </c>
      <c r="D92" s="161">
        <v>21</v>
      </c>
      <c r="E92" s="161">
        <v>195</v>
      </c>
      <c r="F92" s="153">
        <f>D92+E92</f>
        <v>216</v>
      </c>
      <c r="G92" s="161">
        <v>214</v>
      </c>
      <c r="H92" s="161">
        <v>2</v>
      </c>
      <c r="I92" s="153">
        <f>G92+H92</f>
        <v>216</v>
      </c>
    </row>
    <row r="93" spans="3:9" ht="15">
      <c r="C93" s="312" t="s">
        <v>108</v>
      </c>
      <c r="D93" s="203">
        <f>D92/F92</f>
        <v>0.09722222222222222</v>
      </c>
      <c r="E93" s="203">
        <f>E92/F92</f>
        <v>0.9027777777777778</v>
      </c>
      <c r="F93" s="204">
        <f>+D93+E93</f>
        <v>1</v>
      </c>
      <c r="G93" s="203">
        <f>G92/I92</f>
        <v>0.9907407407407407</v>
      </c>
      <c r="H93" s="203">
        <f>H92/I92</f>
        <v>0.009259259259259259</v>
      </c>
      <c r="I93" s="204">
        <f>+G93+H93</f>
        <v>1</v>
      </c>
    </row>
    <row r="94" ht="15">
      <c r="C94" s="207" t="s">
        <v>375</v>
      </c>
    </row>
    <row r="95" ht="15">
      <c r="C95" s="207"/>
    </row>
    <row r="96" spans="1:4" ht="45">
      <c r="A96" s="393"/>
      <c r="B96" s="209"/>
      <c r="C96" s="314" t="s">
        <v>103</v>
      </c>
      <c r="D96" s="314" t="s">
        <v>424</v>
      </c>
    </row>
    <row r="97" spans="1:5" ht="15">
      <c r="A97" s="393"/>
      <c r="B97" s="209"/>
      <c r="C97" s="312" t="s">
        <v>107</v>
      </c>
      <c r="D97" s="213">
        <v>72</v>
      </c>
      <c r="E97" s="214"/>
    </row>
    <row r="98" ht="15">
      <c r="C98" s="207" t="s">
        <v>375</v>
      </c>
    </row>
    <row r="99" ht="15">
      <c r="C99" s="207"/>
    </row>
    <row r="100" spans="1:7" ht="15">
      <c r="A100" s="393"/>
      <c r="B100" s="209"/>
      <c r="C100" s="609" t="s">
        <v>103</v>
      </c>
      <c r="D100" s="610" t="s">
        <v>410</v>
      </c>
      <c r="E100" s="611"/>
      <c r="F100" s="611"/>
      <c r="G100" s="612"/>
    </row>
    <row r="101" spans="1:7" ht="15">
      <c r="A101" s="393"/>
      <c r="B101" s="209"/>
      <c r="C101" s="609"/>
      <c r="D101" s="322" t="s">
        <v>174</v>
      </c>
      <c r="E101" s="322" t="s">
        <v>40</v>
      </c>
      <c r="F101" s="322" t="s">
        <v>41</v>
      </c>
      <c r="G101" s="322" t="s">
        <v>16</v>
      </c>
    </row>
    <row r="102" spans="1:7" ht="15">
      <c r="A102" s="393"/>
      <c r="B102" s="209"/>
      <c r="C102" s="312" t="s">
        <v>107</v>
      </c>
      <c r="D102" s="256">
        <v>1</v>
      </c>
      <c r="E102" s="256">
        <v>57.4714285714286</v>
      </c>
      <c r="F102" s="275">
        <v>1680</v>
      </c>
      <c r="G102" s="256">
        <v>12069</v>
      </c>
    </row>
    <row r="103" ht="15">
      <c r="C103" s="207" t="s">
        <v>375</v>
      </c>
    </row>
    <row r="104" ht="15">
      <c r="C104" s="207"/>
    </row>
    <row r="105" spans="1:7" ht="15">
      <c r="A105" s="393"/>
      <c r="B105" s="209"/>
      <c r="C105" s="609" t="s">
        <v>103</v>
      </c>
      <c r="D105" s="609" t="s">
        <v>179</v>
      </c>
      <c r="E105" s="609"/>
      <c r="F105" s="609"/>
      <c r="G105" s="609"/>
    </row>
    <row r="106" spans="1:7" ht="15">
      <c r="A106" s="393"/>
      <c r="B106" s="209"/>
      <c r="C106" s="609"/>
      <c r="D106" s="322" t="s">
        <v>174</v>
      </c>
      <c r="E106" s="322" t="s">
        <v>40</v>
      </c>
      <c r="F106" s="322" t="s">
        <v>41</v>
      </c>
      <c r="G106" s="322" t="s">
        <v>16</v>
      </c>
    </row>
    <row r="107" spans="1:10" ht="15">
      <c r="A107" s="393"/>
      <c r="B107" s="209"/>
      <c r="C107" s="312" t="s">
        <v>107</v>
      </c>
      <c r="D107" s="256">
        <v>1</v>
      </c>
      <c r="E107" s="256">
        <v>22</v>
      </c>
      <c r="F107" s="275">
        <v>868</v>
      </c>
      <c r="G107" s="256">
        <v>4811</v>
      </c>
      <c r="H107" s="645"/>
      <c r="I107" s="646"/>
      <c r="J107" s="646"/>
    </row>
    <row r="108" ht="15">
      <c r="C108" s="207" t="s">
        <v>375</v>
      </c>
    </row>
    <row r="109" ht="15">
      <c r="C109" s="207"/>
    </row>
    <row r="110" spans="1:2" s="197" customFormat="1" ht="15.75">
      <c r="A110" s="388" t="s">
        <v>495</v>
      </c>
      <c r="B110" s="309" t="s">
        <v>540</v>
      </c>
    </row>
    <row r="111" ht="15">
      <c r="B111" s="310"/>
    </row>
    <row r="112" spans="1:9" ht="15">
      <c r="A112" s="393"/>
      <c r="B112" s="209"/>
      <c r="C112" s="609" t="s">
        <v>103</v>
      </c>
      <c r="D112" s="610" t="s">
        <v>636</v>
      </c>
      <c r="E112" s="611"/>
      <c r="F112" s="612"/>
      <c r="G112" s="609" t="s">
        <v>637</v>
      </c>
      <c r="H112" s="609"/>
      <c r="I112" s="609"/>
    </row>
    <row r="113" spans="1:9" ht="15">
      <c r="A113" s="393"/>
      <c r="B113" s="209"/>
      <c r="C113" s="609"/>
      <c r="D113" s="322" t="s">
        <v>3</v>
      </c>
      <c r="E113" s="322" t="s">
        <v>4</v>
      </c>
      <c r="F113" s="322" t="s">
        <v>138</v>
      </c>
      <c r="G113" s="322" t="s">
        <v>3</v>
      </c>
      <c r="H113" s="322" t="s">
        <v>4</v>
      </c>
      <c r="I113" s="322" t="s">
        <v>138</v>
      </c>
    </row>
    <row r="114" spans="1:9" ht="15">
      <c r="A114" s="393"/>
      <c r="B114" s="209"/>
      <c r="C114" s="312" t="s">
        <v>107</v>
      </c>
      <c r="D114" s="181">
        <v>216</v>
      </c>
      <c r="E114" s="181">
        <v>5</v>
      </c>
      <c r="F114" s="202">
        <f>+D114+E114</f>
        <v>221</v>
      </c>
      <c r="G114" s="181">
        <v>101</v>
      </c>
      <c r="H114" s="181">
        <v>120</v>
      </c>
      <c r="I114" s="202">
        <f>+G114+H114</f>
        <v>221</v>
      </c>
    </row>
    <row r="115" spans="3:9" ht="15">
      <c r="C115" s="312" t="s">
        <v>108</v>
      </c>
      <c r="D115" s="203">
        <f>D114/F114</f>
        <v>0.9773755656108597</v>
      </c>
      <c r="E115" s="203">
        <f>E114/F114</f>
        <v>0.02262443438914027</v>
      </c>
      <c r="F115" s="204">
        <f>+D115+E115</f>
        <v>1</v>
      </c>
      <c r="G115" s="203">
        <f>G114/I114</f>
        <v>0.45701357466063347</v>
      </c>
      <c r="H115" s="203">
        <f>H114/I114</f>
        <v>0.5429864253393665</v>
      </c>
      <c r="I115" s="204">
        <f>+G115+H115</f>
        <v>1</v>
      </c>
    </row>
    <row r="116" ht="15">
      <c r="C116" s="207" t="s">
        <v>375</v>
      </c>
    </row>
    <row r="117" ht="15">
      <c r="C117" s="207"/>
    </row>
    <row r="118" spans="1:11" ht="15">
      <c r="A118" s="393"/>
      <c r="B118" s="209"/>
      <c r="C118" s="609" t="s">
        <v>103</v>
      </c>
      <c r="D118" s="631" t="s">
        <v>640</v>
      </c>
      <c r="E118" s="636"/>
      <c r="F118" s="636"/>
      <c r="G118" s="633"/>
      <c r="H118" s="609" t="s">
        <v>641</v>
      </c>
      <c r="I118" s="609"/>
      <c r="J118" s="609"/>
      <c r="K118" s="609"/>
    </row>
    <row r="119" spans="1:11" ht="15">
      <c r="A119" s="393"/>
      <c r="B119" s="209"/>
      <c r="C119" s="609"/>
      <c r="D119" s="322" t="s">
        <v>174</v>
      </c>
      <c r="E119" s="322" t="s">
        <v>40</v>
      </c>
      <c r="F119" s="322" t="s">
        <v>41</v>
      </c>
      <c r="G119" s="322" t="s">
        <v>16</v>
      </c>
      <c r="H119" s="322" t="s">
        <v>174</v>
      </c>
      <c r="I119" s="322" t="s">
        <v>40</v>
      </c>
      <c r="J119" s="322" t="s">
        <v>41</v>
      </c>
      <c r="K119" s="322" t="s">
        <v>16</v>
      </c>
    </row>
    <row r="120" spans="1:12" ht="15">
      <c r="A120" s="393"/>
      <c r="B120" s="209"/>
      <c r="C120" s="312" t="s">
        <v>107</v>
      </c>
      <c r="D120" s="256">
        <v>5</v>
      </c>
      <c r="E120" s="422">
        <v>74.12962962962968</v>
      </c>
      <c r="F120" s="423">
        <v>100</v>
      </c>
      <c r="G120" s="422">
        <v>16012.000000000011</v>
      </c>
      <c r="H120" s="422">
        <v>5</v>
      </c>
      <c r="I120" s="422">
        <v>54.16666666666667</v>
      </c>
      <c r="J120" s="423">
        <v>100</v>
      </c>
      <c r="K120" s="422">
        <v>5525.000000000001</v>
      </c>
      <c r="L120" s="272"/>
    </row>
    <row r="121" ht="15">
      <c r="C121" s="207" t="s">
        <v>375</v>
      </c>
    </row>
    <row r="122" ht="15">
      <c r="C122" s="207"/>
    </row>
    <row r="123" spans="1:2" s="197" customFormat="1" ht="15.75">
      <c r="A123" s="388" t="s">
        <v>496</v>
      </c>
      <c r="B123" s="309" t="s">
        <v>383</v>
      </c>
    </row>
    <row r="124" ht="15">
      <c r="B124" s="310"/>
    </row>
    <row r="125" spans="2:7" ht="30" customHeight="1">
      <c r="B125" s="209"/>
      <c r="C125" s="619" t="s">
        <v>103</v>
      </c>
      <c r="D125" s="609" t="s">
        <v>186</v>
      </c>
      <c r="E125" s="609"/>
      <c r="F125" s="609"/>
      <c r="G125" s="311"/>
    </row>
    <row r="126" spans="2:7" ht="15">
      <c r="B126" s="209"/>
      <c r="C126" s="620"/>
      <c r="D126" s="322" t="s">
        <v>3</v>
      </c>
      <c r="E126" s="322" t="s">
        <v>4</v>
      </c>
      <c r="F126" s="322" t="s">
        <v>138</v>
      </c>
      <c r="G126" s="315"/>
    </row>
    <row r="127" spans="2:7" ht="15">
      <c r="B127" s="209"/>
      <c r="C127" s="314" t="s">
        <v>107</v>
      </c>
      <c r="D127" s="181">
        <v>69</v>
      </c>
      <c r="E127" s="181">
        <v>152</v>
      </c>
      <c r="F127" s="202">
        <f>+D127+E127</f>
        <v>221</v>
      </c>
      <c r="G127" s="315"/>
    </row>
    <row r="128" spans="3:6" ht="15">
      <c r="C128" s="312" t="s">
        <v>108</v>
      </c>
      <c r="D128" s="203">
        <f>D127/F127</f>
        <v>0.31221719457013575</v>
      </c>
      <c r="E128" s="203">
        <f>E127/F127</f>
        <v>0.6877828054298643</v>
      </c>
      <c r="F128" s="204">
        <f>+D128+E128</f>
        <v>1</v>
      </c>
    </row>
    <row r="129" spans="2:3" ht="15">
      <c r="B129" s="209"/>
      <c r="C129" s="207" t="s">
        <v>375</v>
      </c>
    </row>
    <row r="130" spans="2:3" ht="15">
      <c r="B130" s="209"/>
      <c r="C130" s="207"/>
    </row>
    <row r="131" spans="1:9" ht="15">
      <c r="A131" s="393"/>
      <c r="B131" s="209"/>
      <c r="C131" s="609" t="s">
        <v>103</v>
      </c>
      <c r="D131" s="610" t="s">
        <v>437</v>
      </c>
      <c r="E131" s="611"/>
      <c r="F131" s="612"/>
      <c r="G131" s="609" t="s">
        <v>438</v>
      </c>
      <c r="H131" s="609"/>
      <c r="I131" s="609"/>
    </row>
    <row r="132" spans="1:9" ht="15">
      <c r="A132" s="393"/>
      <c r="B132" s="209"/>
      <c r="C132" s="609"/>
      <c r="D132" s="322" t="s">
        <v>3</v>
      </c>
      <c r="E132" s="322" t="s">
        <v>4</v>
      </c>
      <c r="F132" s="322" t="s">
        <v>138</v>
      </c>
      <c r="G132" s="322" t="s">
        <v>3</v>
      </c>
      <c r="H132" s="322" t="s">
        <v>4</v>
      </c>
      <c r="I132" s="322" t="s">
        <v>138</v>
      </c>
    </row>
    <row r="133" spans="1:9" ht="15">
      <c r="A133" s="393"/>
      <c r="B133" s="209"/>
      <c r="C133" s="312" t="s">
        <v>107</v>
      </c>
      <c r="D133" s="181">
        <v>18</v>
      </c>
      <c r="E133" s="181">
        <v>51</v>
      </c>
      <c r="F133" s="202">
        <v>69</v>
      </c>
      <c r="G133" s="181">
        <v>33</v>
      </c>
      <c r="H133" s="181">
        <v>36</v>
      </c>
      <c r="I133" s="202">
        <v>69</v>
      </c>
    </row>
    <row r="134" spans="3:9" ht="15">
      <c r="C134" s="312" t="s">
        <v>108</v>
      </c>
      <c r="D134" s="203">
        <f>D133/F133</f>
        <v>0.2608695652173913</v>
      </c>
      <c r="E134" s="203">
        <f>E133/F133</f>
        <v>0.7391304347826086</v>
      </c>
      <c r="F134" s="204">
        <f>+D134+E134</f>
        <v>1</v>
      </c>
      <c r="G134" s="203">
        <f>G133/I133</f>
        <v>0.4782608695652174</v>
      </c>
      <c r="H134" s="203">
        <f>H133/I133</f>
        <v>0.5217391304347826</v>
      </c>
      <c r="I134" s="204">
        <f>+G134+H134</f>
        <v>1</v>
      </c>
    </row>
    <row r="135" ht="15">
      <c r="C135" s="207" t="s">
        <v>375</v>
      </c>
    </row>
    <row r="136" ht="15">
      <c r="C136" s="207"/>
    </row>
    <row r="137" spans="1:11" ht="15">
      <c r="A137" s="393"/>
      <c r="B137" s="209"/>
      <c r="C137" s="609" t="s">
        <v>103</v>
      </c>
      <c r="D137" s="631" t="s">
        <v>439</v>
      </c>
      <c r="E137" s="636"/>
      <c r="F137" s="636"/>
      <c r="G137" s="633"/>
      <c r="H137" s="609" t="s">
        <v>440</v>
      </c>
      <c r="I137" s="609"/>
      <c r="J137" s="609"/>
      <c r="K137" s="609"/>
    </row>
    <row r="138" spans="1:11" ht="15">
      <c r="A138" s="393"/>
      <c r="B138" s="209"/>
      <c r="C138" s="609"/>
      <c r="D138" s="322" t="s">
        <v>174</v>
      </c>
      <c r="E138" s="322" t="s">
        <v>40</v>
      </c>
      <c r="F138" s="322" t="s">
        <v>41</v>
      </c>
      <c r="G138" s="322" t="s">
        <v>16</v>
      </c>
      <c r="H138" s="322" t="s">
        <v>174</v>
      </c>
      <c r="I138" s="322" t="s">
        <v>40</v>
      </c>
      <c r="J138" s="322" t="s">
        <v>41</v>
      </c>
      <c r="K138" s="322" t="s">
        <v>16</v>
      </c>
    </row>
    <row r="139" spans="1:11" ht="15">
      <c r="A139" s="393"/>
      <c r="B139" s="209"/>
      <c r="C139" s="312" t="s">
        <v>107</v>
      </c>
      <c r="D139" s="213">
        <v>0.05</v>
      </c>
      <c r="E139" s="213">
        <v>5.16</v>
      </c>
      <c r="F139" s="299">
        <v>25</v>
      </c>
      <c r="G139" s="374">
        <v>92.88</v>
      </c>
      <c r="H139" s="213">
        <v>0.2</v>
      </c>
      <c r="I139" s="213">
        <v>33.49</v>
      </c>
      <c r="J139" s="374">
        <v>100</v>
      </c>
      <c r="K139" s="374">
        <v>1071.83</v>
      </c>
    </row>
    <row r="140" ht="15">
      <c r="C140" s="207" t="s">
        <v>375</v>
      </c>
    </row>
    <row r="141" ht="15">
      <c r="C141" s="207"/>
    </row>
    <row r="142" spans="1:2" s="197" customFormat="1" ht="15.75">
      <c r="A142" s="388" t="s">
        <v>497</v>
      </c>
      <c r="B142" s="309" t="s">
        <v>541</v>
      </c>
    </row>
    <row r="143" spans="1:2" ht="15.75">
      <c r="A143" s="388"/>
      <c r="B143" s="310"/>
    </row>
    <row r="144" spans="2:6" ht="15">
      <c r="B144" s="209"/>
      <c r="C144" s="609" t="s">
        <v>103</v>
      </c>
      <c r="D144" s="610" t="s">
        <v>541</v>
      </c>
      <c r="E144" s="611"/>
      <c r="F144" s="612"/>
    </row>
    <row r="145" spans="2:6" ht="15">
      <c r="B145" s="209"/>
      <c r="C145" s="609"/>
      <c r="D145" s="322" t="s">
        <v>3</v>
      </c>
      <c r="E145" s="322" t="s">
        <v>4</v>
      </c>
      <c r="F145" s="322" t="s">
        <v>138</v>
      </c>
    </row>
    <row r="146" spans="2:6" ht="15">
      <c r="B146" s="209"/>
      <c r="C146" s="312" t="s">
        <v>107</v>
      </c>
      <c r="D146" s="181">
        <v>120</v>
      </c>
      <c r="E146" s="181">
        <v>101</v>
      </c>
      <c r="F146" s="202">
        <f>+D146+E146</f>
        <v>221</v>
      </c>
    </row>
    <row r="147" spans="2:6" ht="15">
      <c r="B147" s="209"/>
      <c r="C147" s="312" t="s">
        <v>108</v>
      </c>
      <c r="D147" s="203">
        <f>D146/F146</f>
        <v>0.5429864253393665</v>
      </c>
      <c r="E147" s="203">
        <f>E146/F146</f>
        <v>0.45701357466063347</v>
      </c>
      <c r="F147" s="204">
        <f>+D147+E147</f>
        <v>1</v>
      </c>
    </row>
    <row r="148" ht="15">
      <c r="C148" s="207" t="s">
        <v>375</v>
      </c>
    </row>
    <row r="149" spans="1:2" ht="15.75">
      <c r="A149" s="388"/>
      <c r="B149" s="310"/>
    </row>
    <row r="150" spans="2:15" ht="15">
      <c r="B150" s="209"/>
      <c r="C150" s="609" t="s">
        <v>103</v>
      </c>
      <c r="D150" s="610" t="s">
        <v>52</v>
      </c>
      <c r="E150" s="611"/>
      <c r="F150" s="612"/>
      <c r="G150" s="610" t="s">
        <v>53</v>
      </c>
      <c r="H150" s="611"/>
      <c r="I150" s="612"/>
      <c r="J150" s="610" t="s">
        <v>54</v>
      </c>
      <c r="K150" s="611"/>
      <c r="L150" s="612"/>
      <c r="M150" s="609" t="s">
        <v>55</v>
      </c>
      <c r="N150" s="609"/>
      <c r="O150" s="609"/>
    </row>
    <row r="151" spans="2:15" ht="15">
      <c r="B151" s="209"/>
      <c r="C151" s="609"/>
      <c r="D151" s="322" t="s">
        <v>3</v>
      </c>
      <c r="E151" s="322" t="s">
        <v>4</v>
      </c>
      <c r="F151" s="322" t="s">
        <v>138</v>
      </c>
      <c r="G151" s="322" t="s">
        <v>3</v>
      </c>
      <c r="H151" s="322" t="s">
        <v>4</v>
      </c>
      <c r="I151" s="322" t="s">
        <v>138</v>
      </c>
      <c r="J151" s="322" t="s">
        <v>3</v>
      </c>
      <c r="K151" s="322" t="s">
        <v>4</v>
      </c>
      <c r="L151" s="322" t="s">
        <v>138</v>
      </c>
      <c r="M151" s="322" t="s">
        <v>3</v>
      </c>
      <c r="N151" s="322" t="s">
        <v>4</v>
      </c>
      <c r="O151" s="322" t="s">
        <v>138</v>
      </c>
    </row>
    <row r="152" spans="2:15" ht="15">
      <c r="B152" s="209"/>
      <c r="C152" s="312" t="s">
        <v>107</v>
      </c>
      <c r="D152" s="181">
        <v>78</v>
      </c>
      <c r="E152" s="181">
        <v>42</v>
      </c>
      <c r="F152" s="202">
        <f>D152+E152</f>
        <v>120</v>
      </c>
      <c r="G152" s="181">
        <v>20</v>
      </c>
      <c r="H152" s="181">
        <v>100</v>
      </c>
      <c r="I152" s="202">
        <f>G152+H152</f>
        <v>120</v>
      </c>
      <c r="J152" s="181">
        <v>18</v>
      </c>
      <c r="K152" s="181">
        <v>102</v>
      </c>
      <c r="L152" s="202">
        <f>J152+K152</f>
        <v>120</v>
      </c>
      <c r="M152" s="181">
        <v>25</v>
      </c>
      <c r="N152" s="181">
        <v>95</v>
      </c>
      <c r="O152" s="202">
        <f>M152+N152</f>
        <v>120</v>
      </c>
    </row>
    <row r="153" spans="2:15" ht="15">
      <c r="B153" s="209"/>
      <c r="C153" s="312" t="s">
        <v>108</v>
      </c>
      <c r="D153" s="203">
        <f>D152/F152</f>
        <v>0.65</v>
      </c>
      <c r="E153" s="203">
        <f>E152/F152</f>
        <v>0.35</v>
      </c>
      <c r="F153" s="204">
        <f>+D153+E153</f>
        <v>1</v>
      </c>
      <c r="G153" s="203">
        <f>G152/I152</f>
        <v>0.16666666666666666</v>
      </c>
      <c r="H153" s="203">
        <f>H152/I152</f>
        <v>0.8333333333333334</v>
      </c>
      <c r="I153" s="204">
        <f>+G153+H153</f>
        <v>1</v>
      </c>
      <c r="J153" s="203">
        <f>J152/L152</f>
        <v>0.15</v>
      </c>
      <c r="K153" s="203">
        <f>K152/L152</f>
        <v>0.85</v>
      </c>
      <c r="L153" s="204">
        <f>+J153+K153</f>
        <v>1</v>
      </c>
      <c r="M153" s="203">
        <f>M152/O152</f>
        <v>0.20833333333333334</v>
      </c>
      <c r="N153" s="203">
        <f>N152/O152</f>
        <v>0.7916666666666666</v>
      </c>
      <c r="O153" s="204">
        <f>+M153+N153</f>
        <v>1</v>
      </c>
    </row>
    <row r="154" ht="15">
      <c r="C154" s="207" t="s">
        <v>375</v>
      </c>
    </row>
    <row r="155" spans="2:3" ht="15">
      <c r="B155" s="209"/>
      <c r="C155" s="207"/>
    </row>
    <row r="156" spans="1:2" s="197" customFormat="1" ht="15.75">
      <c r="A156" s="388" t="s">
        <v>498</v>
      </c>
      <c r="B156" s="309" t="s">
        <v>483</v>
      </c>
    </row>
    <row r="157" ht="15">
      <c r="B157" s="310"/>
    </row>
    <row r="158" spans="2:6" ht="30.75" customHeight="1">
      <c r="B158" s="209"/>
      <c r="C158" s="609" t="s">
        <v>103</v>
      </c>
      <c r="D158" s="610" t="s">
        <v>483</v>
      </c>
      <c r="E158" s="611"/>
      <c r="F158" s="612"/>
    </row>
    <row r="159" spans="2:6" ht="15">
      <c r="B159" s="209"/>
      <c r="C159" s="609"/>
      <c r="D159" s="322" t="s">
        <v>3</v>
      </c>
      <c r="E159" s="322" t="s">
        <v>4</v>
      </c>
      <c r="F159" s="322" t="s">
        <v>138</v>
      </c>
    </row>
    <row r="160" spans="2:6" ht="15">
      <c r="B160" s="209"/>
      <c r="C160" s="312" t="s">
        <v>107</v>
      </c>
      <c r="D160" s="181">
        <v>41</v>
      </c>
      <c r="E160" s="181">
        <v>180</v>
      </c>
      <c r="F160" s="181">
        <v>221</v>
      </c>
    </row>
    <row r="161" spans="2:6" ht="15">
      <c r="B161" s="209"/>
      <c r="C161" s="312" t="s">
        <v>108</v>
      </c>
      <c r="D161" s="203">
        <f>D160/F160</f>
        <v>0.18552036199095023</v>
      </c>
      <c r="E161" s="203">
        <f>E160/F160</f>
        <v>0.8144796380090498</v>
      </c>
      <c r="F161" s="204">
        <f>+D161+E161</f>
        <v>1</v>
      </c>
    </row>
    <row r="162" spans="2:3" ht="15">
      <c r="B162" s="209"/>
      <c r="C162" s="207" t="s">
        <v>375</v>
      </c>
    </row>
    <row r="163" spans="2:3" ht="15">
      <c r="B163" s="209"/>
      <c r="C163" s="207"/>
    </row>
    <row r="164" spans="2:18" ht="15">
      <c r="B164" s="209"/>
      <c r="C164" s="609" t="s">
        <v>103</v>
      </c>
      <c r="D164" s="641" t="s">
        <v>200</v>
      </c>
      <c r="E164" s="642"/>
      <c r="F164" s="643"/>
      <c r="G164" s="641" t="s">
        <v>201</v>
      </c>
      <c r="H164" s="642"/>
      <c r="I164" s="643"/>
      <c r="J164" s="597" t="s">
        <v>202</v>
      </c>
      <c r="K164" s="597"/>
      <c r="L164" s="597"/>
      <c r="M164" s="597" t="s">
        <v>203</v>
      </c>
      <c r="N164" s="597"/>
      <c r="O164" s="597"/>
      <c r="P164" s="597" t="s">
        <v>204</v>
      </c>
      <c r="Q164" s="597"/>
      <c r="R164" s="597"/>
    </row>
    <row r="165" spans="2:18" ht="15">
      <c r="B165" s="209"/>
      <c r="C165" s="609"/>
      <c r="D165" s="322" t="s">
        <v>3</v>
      </c>
      <c r="E165" s="322" t="s">
        <v>4</v>
      </c>
      <c r="F165" s="322" t="s">
        <v>138</v>
      </c>
      <c r="G165" s="322" t="s">
        <v>3</v>
      </c>
      <c r="H165" s="322" t="s">
        <v>4</v>
      </c>
      <c r="I165" s="322" t="s">
        <v>138</v>
      </c>
      <c r="J165" s="322" t="s">
        <v>3</v>
      </c>
      <c r="K165" s="322" t="s">
        <v>4</v>
      </c>
      <c r="L165" s="322" t="s">
        <v>138</v>
      </c>
      <c r="M165" s="322" t="s">
        <v>3</v>
      </c>
      <c r="N165" s="322" t="s">
        <v>4</v>
      </c>
      <c r="O165" s="322" t="s">
        <v>138</v>
      </c>
      <c r="P165" s="322" t="s">
        <v>3</v>
      </c>
      <c r="Q165" s="322" t="s">
        <v>4</v>
      </c>
      <c r="R165" s="322" t="s">
        <v>138</v>
      </c>
    </row>
    <row r="166" spans="2:18" ht="15">
      <c r="B166" s="209"/>
      <c r="C166" s="312" t="s">
        <v>107</v>
      </c>
      <c r="D166" s="181">
        <v>34</v>
      </c>
      <c r="E166" s="181">
        <v>7</v>
      </c>
      <c r="F166" s="181">
        <v>41</v>
      </c>
      <c r="G166" s="181">
        <v>11</v>
      </c>
      <c r="H166" s="181">
        <v>30</v>
      </c>
      <c r="I166" s="181">
        <v>41</v>
      </c>
      <c r="J166" s="181">
        <v>10</v>
      </c>
      <c r="K166" s="181">
        <v>31</v>
      </c>
      <c r="L166" s="181">
        <v>41</v>
      </c>
      <c r="M166" s="183">
        <v>26</v>
      </c>
      <c r="N166" s="181">
        <v>15</v>
      </c>
      <c r="O166" s="181">
        <v>41</v>
      </c>
      <c r="P166" s="181">
        <v>13</v>
      </c>
      <c r="Q166" s="181">
        <v>28</v>
      </c>
      <c r="R166" s="181">
        <v>41</v>
      </c>
    </row>
    <row r="167" spans="2:18" ht="15">
      <c r="B167" s="209"/>
      <c r="C167" s="312" t="s">
        <v>108</v>
      </c>
      <c r="D167" s="203">
        <f>D166/F166</f>
        <v>0.8292682926829268</v>
      </c>
      <c r="E167" s="203">
        <f>E166/F166</f>
        <v>0.17073170731707318</v>
      </c>
      <c r="F167" s="204">
        <f>+D167+E167</f>
        <v>1</v>
      </c>
      <c r="G167" s="203">
        <f>G166/I166</f>
        <v>0.2682926829268293</v>
      </c>
      <c r="H167" s="203">
        <f>H166/I166</f>
        <v>0.7317073170731707</v>
      </c>
      <c r="I167" s="204">
        <f>+G167+H167</f>
        <v>1</v>
      </c>
      <c r="J167" s="203">
        <f>J166/L166</f>
        <v>0.24390243902439024</v>
      </c>
      <c r="K167" s="203">
        <f>K166/L166</f>
        <v>0.7560975609756098</v>
      </c>
      <c r="L167" s="204">
        <f>+J167+K167</f>
        <v>1</v>
      </c>
      <c r="M167" s="203">
        <f>M166/O166</f>
        <v>0.6341463414634146</v>
      </c>
      <c r="N167" s="203">
        <f>N166/O166</f>
        <v>0.36585365853658536</v>
      </c>
      <c r="O167" s="204">
        <f>+M167+N167</f>
        <v>1</v>
      </c>
      <c r="P167" s="203">
        <f>P166/R166</f>
        <v>0.3170731707317073</v>
      </c>
      <c r="Q167" s="203">
        <f>Q166/R166</f>
        <v>0.6829268292682927</v>
      </c>
      <c r="R167" s="204">
        <f>+P167+Q167</f>
        <v>1</v>
      </c>
    </row>
    <row r="168" spans="2:3" ht="15">
      <c r="B168" s="209"/>
      <c r="C168" s="207" t="s">
        <v>375</v>
      </c>
    </row>
    <row r="169" spans="2:3" ht="15">
      <c r="B169" s="209"/>
      <c r="C169" s="207"/>
    </row>
    <row r="170" spans="1:23" ht="15">
      <c r="A170" s="393"/>
      <c r="B170" s="209"/>
      <c r="C170" s="609" t="s">
        <v>103</v>
      </c>
      <c r="D170" s="631" t="s">
        <v>542</v>
      </c>
      <c r="E170" s="636"/>
      <c r="F170" s="636"/>
      <c r="G170" s="633"/>
      <c r="H170" s="631" t="s">
        <v>545</v>
      </c>
      <c r="I170" s="636"/>
      <c r="J170" s="636"/>
      <c r="K170" s="633"/>
      <c r="L170" s="631" t="s">
        <v>543</v>
      </c>
      <c r="M170" s="636"/>
      <c r="N170" s="636"/>
      <c r="O170" s="633"/>
      <c r="P170" s="631" t="s">
        <v>544</v>
      </c>
      <c r="Q170" s="636"/>
      <c r="R170" s="636"/>
      <c r="S170" s="633"/>
      <c r="T170" s="609" t="s">
        <v>546</v>
      </c>
      <c r="U170" s="609"/>
      <c r="V170" s="609"/>
      <c r="W170" s="609"/>
    </row>
    <row r="171" spans="1:23" ht="15">
      <c r="A171" s="393"/>
      <c r="B171" s="209"/>
      <c r="C171" s="609"/>
      <c r="D171" s="322" t="s">
        <v>174</v>
      </c>
      <c r="E171" s="322" t="s">
        <v>40</v>
      </c>
      <c r="F171" s="322" t="s">
        <v>41</v>
      </c>
      <c r="G171" s="322" t="s">
        <v>16</v>
      </c>
      <c r="H171" s="322" t="s">
        <v>174</v>
      </c>
      <c r="I171" s="322" t="s">
        <v>40</v>
      </c>
      <c r="J171" s="322" t="s">
        <v>41</v>
      </c>
      <c r="K171" s="322" t="s">
        <v>16</v>
      </c>
      <c r="L171" s="322" t="s">
        <v>174</v>
      </c>
      <c r="M171" s="322" t="s">
        <v>40</v>
      </c>
      <c r="N171" s="322" t="s">
        <v>41</v>
      </c>
      <c r="O171" s="322" t="s">
        <v>16</v>
      </c>
      <c r="P171" s="322" t="s">
        <v>174</v>
      </c>
      <c r="Q171" s="322" t="s">
        <v>40</v>
      </c>
      <c r="R171" s="322" t="s">
        <v>41</v>
      </c>
      <c r="S171" s="322" t="s">
        <v>16</v>
      </c>
      <c r="T171" s="322" t="s">
        <v>174</v>
      </c>
      <c r="U171" s="322" t="s">
        <v>40</v>
      </c>
      <c r="V171" s="322" t="s">
        <v>41</v>
      </c>
      <c r="W171" s="322" t="s">
        <v>16</v>
      </c>
    </row>
    <row r="172" spans="1:23" s="276" customFormat="1" ht="15">
      <c r="A172" s="395"/>
      <c r="B172" s="273"/>
      <c r="C172" s="328" t="s">
        <v>107</v>
      </c>
      <c r="D172" s="274">
        <v>1.197</v>
      </c>
      <c r="E172" s="274">
        <v>57322.53869696968</v>
      </c>
      <c r="F172" s="274">
        <v>836622</v>
      </c>
      <c r="G172" s="274">
        <v>1891643.7769999993</v>
      </c>
      <c r="H172" s="274">
        <v>1</v>
      </c>
      <c r="I172" s="274">
        <v>28008.18181818182</v>
      </c>
      <c r="J172" s="274">
        <v>183212</v>
      </c>
      <c r="K172" s="274">
        <v>308090</v>
      </c>
      <c r="L172" s="274">
        <v>0.056</v>
      </c>
      <c r="M172" s="274">
        <v>1484.1951</v>
      </c>
      <c r="N172" s="275">
        <v>9125</v>
      </c>
      <c r="O172" s="274">
        <v>13357.756</v>
      </c>
      <c r="P172" s="274">
        <v>0.623</v>
      </c>
      <c r="Q172" s="274">
        <v>2521.931</v>
      </c>
      <c r="R172" s="274">
        <v>15170</v>
      </c>
      <c r="S172" s="274">
        <v>60526.343</v>
      </c>
      <c r="T172" s="274">
        <v>1</v>
      </c>
      <c r="U172" s="274">
        <v>16942.2</v>
      </c>
      <c r="V172" s="274">
        <v>104552</v>
      </c>
      <c r="W172" s="274">
        <v>186364.7</v>
      </c>
    </row>
    <row r="173" ht="15">
      <c r="C173" s="207" t="s">
        <v>375</v>
      </c>
    </row>
    <row r="174" ht="15">
      <c r="C174" s="207"/>
    </row>
    <row r="175" spans="2:6" ht="15">
      <c r="B175" s="209"/>
      <c r="C175" s="609" t="s">
        <v>103</v>
      </c>
      <c r="D175" s="610" t="s">
        <v>207</v>
      </c>
      <c r="E175" s="611"/>
      <c r="F175" s="612"/>
    </row>
    <row r="176" spans="2:6" ht="15">
      <c r="B176" s="209"/>
      <c r="C176" s="609"/>
      <c r="D176" s="322" t="s">
        <v>3</v>
      </c>
      <c r="E176" s="322" t="s">
        <v>4</v>
      </c>
      <c r="F176" s="322" t="s">
        <v>138</v>
      </c>
    </row>
    <row r="177" spans="2:6" ht="15">
      <c r="B177" s="209"/>
      <c r="C177" s="312" t="s">
        <v>107</v>
      </c>
      <c r="D177" s="202">
        <v>14</v>
      </c>
      <c r="E177" s="202">
        <v>12</v>
      </c>
      <c r="F177" s="215">
        <f>SUM(D177:E177)</f>
        <v>26</v>
      </c>
    </row>
    <row r="178" spans="2:6" ht="15">
      <c r="B178" s="209"/>
      <c r="C178" s="312" t="s">
        <v>108</v>
      </c>
      <c r="D178" s="203">
        <f>D177/F177</f>
        <v>0.5384615384615384</v>
      </c>
      <c r="E178" s="203">
        <f>E177/F177</f>
        <v>0.46153846153846156</v>
      </c>
      <c r="F178" s="204">
        <f>+D178+E178</f>
        <v>1</v>
      </c>
    </row>
    <row r="179" spans="2:3" ht="15">
      <c r="B179" s="209"/>
      <c r="C179" s="207" t="s">
        <v>375</v>
      </c>
    </row>
    <row r="180" spans="2:3" ht="15">
      <c r="B180" s="209"/>
      <c r="C180" s="207"/>
    </row>
    <row r="181" spans="1:5" ht="15" customHeight="1">
      <c r="A181" s="393"/>
      <c r="B181" s="209"/>
      <c r="C181" s="619" t="s">
        <v>103</v>
      </c>
      <c r="D181" s="619" t="s">
        <v>411</v>
      </c>
      <c r="E181" s="619" t="s">
        <v>68</v>
      </c>
    </row>
    <row r="182" spans="1:5" ht="24" customHeight="1">
      <c r="A182" s="393"/>
      <c r="B182" s="209"/>
      <c r="C182" s="640"/>
      <c r="D182" s="640"/>
      <c r="E182" s="640"/>
    </row>
    <row r="183" spans="1:5" ht="6.75" customHeight="1">
      <c r="A183" s="393"/>
      <c r="B183" s="209"/>
      <c r="C183" s="620"/>
      <c r="D183" s="620"/>
      <c r="E183" s="620"/>
    </row>
    <row r="184" spans="1:5" s="255" customFormat="1" ht="15">
      <c r="A184" s="396"/>
      <c r="C184" s="329" t="s">
        <v>107</v>
      </c>
      <c r="D184" s="253">
        <v>67</v>
      </c>
      <c r="E184" s="253">
        <v>131</v>
      </c>
    </row>
    <row r="185" spans="3:11" ht="15">
      <c r="C185" s="207" t="s">
        <v>375</v>
      </c>
      <c r="D185" s="216"/>
      <c r="E185" s="216"/>
      <c r="F185" s="216"/>
      <c r="G185" s="216"/>
      <c r="H185" s="216"/>
      <c r="I185" s="216"/>
      <c r="J185" s="216"/>
      <c r="K185" s="216"/>
    </row>
    <row r="186" ht="15">
      <c r="C186" s="207"/>
    </row>
    <row r="187" spans="1:2" s="197" customFormat="1" ht="15.75">
      <c r="A187" s="387" t="s">
        <v>499</v>
      </c>
      <c r="B187" s="309" t="s">
        <v>547</v>
      </c>
    </row>
    <row r="188" ht="15">
      <c r="B188" s="310"/>
    </row>
    <row r="189" spans="2:18" ht="27.75" customHeight="1">
      <c r="B189" s="209"/>
      <c r="C189" s="609" t="s">
        <v>103</v>
      </c>
      <c r="D189" s="610" t="s">
        <v>547</v>
      </c>
      <c r="E189" s="611"/>
      <c r="F189" s="612"/>
      <c r="P189" s="168"/>
      <c r="Q189" s="168"/>
      <c r="R189" s="168"/>
    </row>
    <row r="190" spans="2:18" ht="15">
      <c r="B190" s="209"/>
      <c r="C190" s="609"/>
      <c r="D190" s="322" t="s">
        <v>3</v>
      </c>
      <c r="E190" s="322" t="s">
        <v>4</v>
      </c>
      <c r="F190" s="322" t="s">
        <v>138</v>
      </c>
      <c r="P190" s="168"/>
      <c r="Q190" s="168"/>
      <c r="R190" s="168"/>
    </row>
    <row r="191" spans="2:18" ht="15">
      <c r="B191" s="209"/>
      <c r="C191" s="312" t="s">
        <v>107</v>
      </c>
      <c r="D191" s="202">
        <v>207</v>
      </c>
      <c r="E191" s="202">
        <v>14</v>
      </c>
      <c r="F191" s="202">
        <v>221</v>
      </c>
      <c r="P191" s="168"/>
      <c r="Q191" s="168"/>
      <c r="R191" s="168"/>
    </row>
    <row r="192" spans="2:18" ht="15">
      <c r="B192" s="209"/>
      <c r="C192" s="312" t="s">
        <v>108</v>
      </c>
      <c r="D192" s="203">
        <f>D191/F191</f>
        <v>0.9366515837104072</v>
      </c>
      <c r="E192" s="203">
        <f>E191/F191</f>
        <v>0.06334841628959276</v>
      </c>
      <c r="F192" s="204">
        <f>+D192+E192</f>
        <v>1</v>
      </c>
      <c r="P192" s="168"/>
      <c r="Q192" s="168"/>
      <c r="R192" s="168"/>
    </row>
    <row r="193" spans="2:3" ht="15">
      <c r="B193" s="209"/>
      <c r="C193" s="207" t="s">
        <v>375</v>
      </c>
    </row>
    <row r="194" ht="15">
      <c r="B194" s="310"/>
    </row>
    <row r="195" spans="2:18" ht="37.5" customHeight="1">
      <c r="B195" s="209"/>
      <c r="C195" s="609" t="s">
        <v>103</v>
      </c>
      <c r="D195" s="610" t="s">
        <v>548</v>
      </c>
      <c r="E195" s="611"/>
      <c r="F195" s="612"/>
      <c r="P195" s="168"/>
      <c r="Q195" s="168"/>
      <c r="R195" s="168"/>
    </row>
    <row r="196" spans="2:18" ht="15">
      <c r="B196" s="209"/>
      <c r="C196" s="609"/>
      <c r="D196" s="322" t="s">
        <v>3</v>
      </c>
      <c r="E196" s="322" t="s">
        <v>4</v>
      </c>
      <c r="F196" s="322" t="s">
        <v>138</v>
      </c>
      <c r="P196" s="168"/>
      <c r="Q196" s="168"/>
      <c r="R196" s="168"/>
    </row>
    <row r="197" spans="2:18" ht="15">
      <c r="B197" s="209"/>
      <c r="C197" s="312" t="s">
        <v>107</v>
      </c>
      <c r="D197" s="215">
        <v>21</v>
      </c>
      <c r="E197" s="202">
        <v>186</v>
      </c>
      <c r="F197" s="202">
        <v>207</v>
      </c>
      <c r="P197" s="168"/>
      <c r="Q197" s="168"/>
      <c r="R197" s="168"/>
    </row>
    <row r="198" spans="2:18" ht="15">
      <c r="B198" s="209"/>
      <c r="C198" s="312" t="s">
        <v>108</v>
      </c>
      <c r="D198" s="203">
        <f>D197/F197</f>
        <v>0.10144927536231885</v>
      </c>
      <c r="E198" s="203">
        <f>E197/F197</f>
        <v>0.8985507246376812</v>
      </c>
      <c r="F198" s="204">
        <f>+D198+E198</f>
        <v>1</v>
      </c>
      <c r="P198" s="168"/>
      <c r="Q198" s="168"/>
      <c r="R198" s="168"/>
    </row>
    <row r="199" spans="2:3" ht="15">
      <c r="B199" s="209"/>
      <c r="C199" s="207" t="s">
        <v>375</v>
      </c>
    </row>
    <row r="200" ht="15">
      <c r="B200" s="310"/>
    </row>
    <row r="201" spans="2:18" ht="29.25" customHeight="1">
      <c r="B201" s="209"/>
      <c r="C201" s="609" t="s">
        <v>103</v>
      </c>
      <c r="D201" s="609" t="s">
        <v>442</v>
      </c>
      <c r="E201" s="609"/>
      <c r="F201" s="609"/>
      <c r="P201" s="168"/>
      <c r="Q201" s="168"/>
      <c r="R201" s="168"/>
    </row>
    <row r="202" spans="2:18" ht="15">
      <c r="B202" s="209"/>
      <c r="C202" s="609"/>
      <c r="D202" s="322" t="s">
        <v>3</v>
      </c>
      <c r="E202" s="322" t="s">
        <v>4</v>
      </c>
      <c r="F202" s="322" t="s">
        <v>138</v>
      </c>
      <c r="P202" s="168"/>
      <c r="Q202" s="168"/>
      <c r="R202" s="168"/>
    </row>
    <row r="203" spans="2:18" ht="15">
      <c r="B203" s="209"/>
      <c r="C203" s="312" t="s">
        <v>107</v>
      </c>
      <c r="D203" s="202">
        <v>7</v>
      </c>
      <c r="E203" s="202">
        <v>14</v>
      </c>
      <c r="F203" s="215">
        <f>SUM(D203:E203)</f>
        <v>21</v>
      </c>
      <c r="P203" s="168"/>
      <c r="Q203" s="168"/>
      <c r="R203" s="168"/>
    </row>
    <row r="204" spans="2:18" ht="15">
      <c r="B204" s="209"/>
      <c r="C204" s="312" t="s">
        <v>108</v>
      </c>
      <c r="D204" s="203">
        <f>D203/F203</f>
        <v>0.3333333333333333</v>
      </c>
      <c r="E204" s="203">
        <f>E203/F203</f>
        <v>0.6666666666666666</v>
      </c>
      <c r="F204" s="204">
        <f>+D204+E204</f>
        <v>1</v>
      </c>
      <c r="P204" s="168"/>
      <c r="Q204" s="168"/>
      <c r="R204" s="168"/>
    </row>
    <row r="205" spans="2:3" ht="15">
      <c r="B205" s="209"/>
      <c r="C205" s="207" t="s">
        <v>375</v>
      </c>
    </row>
    <row r="206" ht="15">
      <c r="B206" s="310"/>
    </row>
    <row r="207" spans="2:18" ht="30" customHeight="1">
      <c r="B207" s="209"/>
      <c r="C207" s="609" t="s">
        <v>103</v>
      </c>
      <c r="D207" s="610" t="s">
        <v>441</v>
      </c>
      <c r="E207" s="611"/>
      <c r="F207" s="612"/>
      <c r="P207" s="168"/>
      <c r="Q207" s="168"/>
      <c r="R207" s="168"/>
    </row>
    <row r="208" spans="2:18" ht="15">
      <c r="B208" s="209"/>
      <c r="C208" s="609"/>
      <c r="D208" s="322" t="s">
        <v>3</v>
      </c>
      <c r="E208" s="322" t="s">
        <v>4</v>
      </c>
      <c r="F208" s="322" t="s">
        <v>138</v>
      </c>
      <c r="P208" s="168"/>
      <c r="Q208" s="168"/>
      <c r="R208" s="168"/>
    </row>
    <row r="209" spans="2:18" ht="15">
      <c r="B209" s="209"/>
      <c r="C209" s="312" t="s">
        <v>107</v>
      </c>
      <c r="D209" s="202">
        <v>29</v>
      </c>
      <c r="E209" s="202">
        <v>192</v>
      </c>
      <c r="F209" s="215">
        <f>SUM(D209:E209)</f>
        <v>221</v>
      </c>
      <c r="P209" s="168"/>
      <c r="Q209" s="168"/>
      <c r="R209" s="168"/>
    </row>
    <row r="210" spans="2:18" ht="15">
      <c r="B210" s="209"/>
      <c r="C210" s="312" t="s">
        <v>108</v>
      </c>
      <c r="D210" s="203">
        <f>D209/F209</f>
        <v>0.13122171945701358</v>
      </c>
      <c r="E210" s="203">
        <f>E209/F209</f>
        <v>0.8687782805429864</v>
      </c>
      <c r="F210" s="204">
        <f>+D210+E210</f>
        <v>1</v>
      </c>
      <c r="P210" s="168"/>
      <c r="Q210" s="168"/>
      <c r="R210" s="168"/>
    </row>
    <row r="211" spans="2:3" ht="15">
      <c r="B211" s="209"/>
      <c r="C211" s="207" t="s">
        <v>375</v>
      </c>
    </row>
    <row r="212" spans="2:3" ht="15">
      <c r="B212" s="209"/>
      <c r="C212" s="207"/>
    </row>
    <row r="213" spans="1:19" ht="15.75">
      <c r="A213" s="393"/>
      <c r="B213" s="209"/>
      <c r="C213" s="609" t="s">
        <v>103</v>
      </c>
      <c r="D213" s="631" t="s">
        <v>71</v>
      </c>
      <c r="E213" s="636"/>
      <c r="F213" s="636"/>
      <c r="G213" s="633"/>
      <c r="H213" s="637" t="s">
        <v>73</v>
      </c>
      <c r="I213" s="638"/>
      <c r="J213" s="638"/>
      <c r="K213" s="639"/>
      <c r="P213" s="197"/>
      <c r="Q213" s="197"/>
      <c r="R213" s="197"/>
      <c r="S213" s="197"/>
    </row>
    <row r="214" spans="1:19" ht="15.75">
      <c r="A214" s="393"/>
      <c r="B214" s="209"/>
      <c r="C214" s="609"/>
      <c r="D214" s="322" t="s">
        <v>174</v>
      </c>
      <c r="E214" s="322" t="s">
        <v>40</v>
      </c>
      <c r="F214" s="322" t="s">
        <v>41</v>
      </c>
      <c r="G214" s="322" t="s">
        <v>16</v>
      </c>
      <c r="H214" s="322" t="s">
        <v>174</v>
      </c>
      <c r="I214" s="322" t="s">
        <v>40</v>
      </c>
      <c r="J214" s="322" t="s">
        <v>41</v>
      </c>
      <c r="K214" s="322" t="s">
        <v>16</v>
      </c>
      <c r="P214" s="197"/>
      <c r="Q214" s="197"/>
      <c r="R214" s="197"/>
      <c r="S214" s="197"/>
    </row>
    <row r="215" spans="1:19" ht="15.75">
      <c r="A215" s="393"/>
      <c r="B215" s="209"/>
      <c r="C215" s="312" t="s">
        <v>107</v>
      </c>
      <c r="D215" s="202">
        <v>1</v>
      </c>
      <c r="E215" s="202">
        <v>1.0425531914893615</v>
      </c>
      <c r="F215" s="202">
        <v>3</v>
      </c>
      <c r="G215" s="202">
        <v>96</v>
      </c>
      <c r="H215" s="202">
        <v>1</v>
      </c>
      <c r="I215" s="202">
        <v>1.0634920634920637</v>
      </c>
      <c r="J215" s="202">
        <v>4</v>
      </c>
      <c r="K215" s="202">
        <v>136</v>
      </c>
      <c r="P215" s="197"/>
      <c r="Q215" s="197"/>
      <c r="R215" s="197"/>
      <c r="S215" s="197"/>
    </row>
    <row r="216" ht="15">
      <c r="C216" s="207" t="s">
        <v>375</v>
      </c>
    </row>
    <row r="217" spans="2:3" ht="15">
      <c r="B217" s="209"/>
      <c r="C217" s="207"/>
    </row>
    <row r="218" spans="1:11" ht="15">
      <c r="A218" s="393"/>
      <c r="B218" s="209"/>
      <c r="C218" s="609" t="s">
        <v>103</v>
      </c>
      <c r="D218" s="631" t="s">
        <v>549</v>
      </c>
      <c r="E218" s="636"/>
      <c r="F218" s="636"/>
      <c r="G218" s="633"/>
      <c r="H218" s="609" t="s">
        <v>550</v>
      </c>
      <c r="I218" s="609"/>
      <c r="J218" s="609"/>
      <c r="K218" s="609"/>
    </row>
    <row r="219" spans="1:11" ht="15">
      <c r="A219" s="393"/>
      <c r="B219" s="209"/>
      <c r="C219" s="609"/>
      <c r="D219" s="322" t="s">
        <v>174</v>
      </c>
      <c r="E219" s="322" t="s">
        <v>40</v>
      </c>
      <c r="F219" s="322" t="s">
        <v>41</v>
      </c>
      <c r="G219" s="322" t="s">
        <v>16</v>
      </c>
      <c r="H219" s="322" t="s">
        <v>174</v>
      </c>
      <c r="I219" s="322" t="s">
        <v>40</v>
      </c>
      <c r="J219" s="322" t="s">
        <v>41</v>
      </c>
      <c r="K219" s="322" t="s">
        <v>16</v>
      </c>
    </row>
    <row r="220" spans="1:11" s="278" customFormat="1" ht="15">
      <c r="A220" s="397"/>
      <c r="B220" s="277"/>
      <c r="C220" s="328" t="s">
        <v>107</v>
      </c>
      <c r="D220" s="274">
        <v>4</v>
      </c>
      <c r="E220" s="274">
        <v>88265.39130434784</v>
      </c>
      <c r="F220" s="274">
        <v>2100000</v>
      </c>
      <c r="G220" s="274">
        <v>8120416</v>
      </c>
      <c r="H220" s="274">
        <v>100</v>
      </c>
      <c r="I220" s="274">
        <v>33828.29687500001</v>
      </c>
      <c r="J220" s="274">
        <v>347500</v>
      </c>
      <c r="K220" s="274">
        <v>4330022.000000001</v>
      </c>
    </row>
    <row r="221" ht="15">
      <c r="C221" s="207" t="s">
        <v>375</v>
      </c>
    </row>
    <row r="222" ht="15">
      <c r="C222" s="207"/>
    </row>
    <row r="223" spans="1:22" s="197" customFormat="1" ht="15.75">
      <c r="A223" s="388" t="s">
        <v>500</v>
      </c>
      <c r="B223" s="177" t="s">
        <v>551</v>
      </c>
      <c r="C223" s="177"/>
      <c r="D223" s="177"/>
      <c r="E223" s="177"/>
      <c r="F223" s="177"/>
      <c r="G223" s="177"/>
      <c r="H223" s="177"/>
      <c r="I223" s="171"/>
      <c r="J223" s="171"/>
      <c r="K223" s="171"/>
      <c r="L223" s="171"/>
      <c r="M223" s="171"/>
      <c r="N223" s="171"/>
      <c r="O223" s="171"/>
      <c r="P223" s="171"/>
      <c r="Q223" s="171"/>
      <c r="R223" s="171"/>
      <c r="S223" s="171"/>
      <c r="T223" s="171"/>
      <c r="U223" s="171"/>
      <c r="V223" s="171"/>
    </row>
    <row r="224" spans="1:22" ht="15">
      <c r="A224" s="391"/>
      <c r="B224" s="316"/>
      <c r="C224" s="316"/>
      <c r="D224" s="316"/>
      <c r="E224" s="316"/>
      <c r="F224" s="316"/>
      <c r="G224" s="316"/>
      <c r="H224" s="316"/>
      <c r="I224" s="168"/>
      <c r="J224" s="168"/>
      <c r="K224" s="168"/>
      <c r="L224" s="168"/>
      <c r="M224" s="168"/>
      <c r="N224" s="168"/>
      <c r="O224" s="168"/>
      <c r="P224" s="168"/>
      <c r="Q224" s="168"/>
      <c r="R224" s="168"/>
      <c r="S224" s="168"/>
      <c r="T224" s="168"/>
      <c r="U224" s="168"/>
      <c r="V224" s="168"/>
    </row>
    <row r="225" spans="1:22" ht="30" customHeight="1">
      <c r="A225" s="391"/>
      <c r="B225" s="317"/>
      <c r="C225" s="609" t="s">
        <v>103</v>
      </c>
      <c r="D225" s="610" t="s">
        <v>551</v>
      </c>
      <c r="E225" s="611"/>
      <c r="F225" s="612"/>
      <c r="G225" s="318"/>
      <c r="H225" s="168"/>
      <c r="I225" s="168"/>
      <c r="J225" s="168"/>
      <c r="K225" s="168"/>
      <c r="L225" s="168"/>
      <c r="M225" s="168"/>
      <c r="N225" s="168"/>
      <c r="O225" s="168"/>
      <c r="P225" s="168"/>
      <c r="Q225" s="168"/>
      <c r="R225" s="168"/>
      <c r="S225" s="168"/>
      <c r="T225" s="168"/>
      <c r="U225" s="168"/>
      <c r="V225" s="168"/>
    </row>
    <row r="226" spans="1:22" ht="15">
      <c r="A226" s="391"/>
      <c r="B226" s="317"/>
      <c r="C226" s="609"/>
      <c r="D226" s="322" t="s">
        <v>3</v>
      </c>
      <c r="E226" s="322" t="s">
        <v>4</v>
      </c>
      <c r="F226" s="322" t="s">
        <v>138</v>
      </c>
      <c r="G226" s="321"/>
      <c r="H226" s="168"/>
      <c r="I226" s="168"/>
      <c r="J226" s="168"/>
      <c r="K226" s="168"/>
      <c r="L226" s="168"/>
      <c r="M226" s="168"/>
      <c r="N226" s="168"/>
      <c r="O226" s="168"/>
      <c r="P226" s="168"/>
      <c r="Q226" s="168"/>
      <c r="R226" s="168"/>
      <c r="S226" s="168"/>
      <c r="T226" s="168"/>
      <c r="U226" s="168"/>
      <c r="V226" s="168"/>
    </row>
    <row r="227" spans="1:22" ht="15">
      <c r="A227" s="391"/>
      <c r="B227" s="317"/>
      <c r="C227" s="312" t="s">
        <v>107</v>
      </c>
      <c r="D227" s="202">
        <v>85</v>
      </c>
      <c r="E227" s="202">
        <v>136</v>
      </c>
      <c r="F227" s="181">
        <v>221</v>
      </c>
      <c r="G227" s="321"/>
      <c r="H227" s="168"/>
      <c r="I227" s="168"/>
      <c r="J227" s="168"/>
      <c r="K227" s="168"/>
      <c r="L227" s="168"/>
      <c r="M227" s="168"/>
      <c r="N227" s="168"/>
      <c r="O227" s="168"/>
      <c r="P227" s="168"/>
      <c r="Q227" s="168"/>
      <c r="R227" s="168"/>
      <c r="S227" s="168"/>
      <c r="T227" s="168"/>
      <c r="U227" s="168"/>
      <c r="V227" s="168"/>
    </row>
    <row r="228" spans="1:22" ht="15">
      <c r="A228" s="391"/>
      <c r="B228" s="317"/>
      <c r="C228" s="312" t="s">
        <v>108</v>
      </c>
      <c r="D228" s="203">
        <f>D227/F227</f>
        <v>0.38461538461538464</v>
      </c>
      <c r="E228" s="203">
        <f>E227/F227</f>
        <v>0.6153846153846154</v>
      </c>
      <c r="F228" s="204">
        <f>+D228+E228</f>
        <v>1</v>
      </c>
      <c r="G228" s="321"/>
      <c r="H228" s="168"/>
      <c r="I228" s="168"/>
      <c r="J228" s="168"/>
      <c r="K228" s="168"/>
      <c r="L228" s="168"/>
      <c r="M228" s="168"/>
      <c r="N228" s="168"/>
      <c r="O228" s="168"/>
      <c r="P228" s="168"/>
      <c r="Q228" s="168"/>
      <c r="R228" s="168"/>
      <c r="S228" s="168"/>
      <c r="T228" s="168"/>
      <c r="U228" s="168"/>
      <c r="V228" s="168"/>
    </row>
    <row r="229" spans="1:22" ht="15">
      <c r="A229" s="391"/>
      <c r="B229" s="317"/>
      <c r="C229" s="207" t="s">
        <v>375</v>
      </c>
      <c r="D229" s="169"/>
      <c r="E229" s="169"/>
      <c r="F229" s="169"/>
      <c r="G229" s="168"/>
      <c r="H229" s="168"/>
      <c r="I229" s="168"/>
      <c r="J229" s="168"/>
      <c r="K229" s="168"/>
      <c r="L229" s="168"/>
      <c r="M229" s="168"/>
      <c r="N229" s="168"/>
      <c r="O229" s="168"/>
      <c r="P229" s="168"/>
      <c r="Q229" s="168"/>
      <c r="R229" s="168"/>
      <c r="S229" s="168"/>
      <c r="T229" s="168"/>
      <c r="U229" s="168"/>
      <c r="V229" s="168"/>
    </row>
    <row r="230" spans="1:22" ht="15">
      <c r="A230" s="391"/>
      <c r="B230" s="317"/>
      <c r="C230" s="169"/>
      <c r="D230" s="169"/>
      <c r="E230" s="169"/>
      <c r="F230" s="169"/>
      <c r="G230" s="168"/>
      <c r="H230" s="168"/>
      <c r="I230" s="168"/>
      <c r="J230" s="168"/>
      <c r="K230" s="168"/>
      <c r="L230" s="168"/>
      <c r="M230" s="168"/>
      <c r="N230" s="168"/>
      <c r="O230" s="168"/>
      <c r="P230" s="168"/>
      <c r="Q230" s="168"/>
      <c r="R230" s="168"/>
      <c r="S230" s="168"/>
      <c r="T230" s="168"/>
      <c r="U230" s="168"/>
      <c r="V230" s="168"/>
    </row>
    <row r="231" spans="2:21" ht="29.25" customHeight="1">
      <c r="B231" s="209"/>
      <c r="C231" s="609" t="s">
        <v>103</v>
      </c>
      <c r="D231" s="610" t="s">
        <v>553</v>
      </c>
      <c r="E231" s="611"/>
      <c r="F231" s="612"/>
      <c r="G231" s="610" t="s">
        <v>554</v>
      </c>
      <c r="H231" s="611"/>
      <c r="I231" s="612"/>
      <c r="J231" s="609" t="s">
        <v>555</v>
      </c>
      <c r="K231" s="609"/>
      <c r="L231" s="609"/>
      <c r="M231" s="609" t="s">
        <v>556</v>
      </c>
      <c r="N231" s="609"/>
      <c r="O231" s="609"/>
      <c r="P231" s="609" t="s">
        <v>557</v>
      </c>
      <c r="Q231" s="609"/>
      <c r="R231" s="609"/>
      <c r="S231" s="610" t="s">
        <v>558</v>
      </c>
      <c r="T231" s="611"/>
      <c r="U231" s="612"/>
    </row>
    <row r="232" spans="2:21" ht="15">
      <c r="B232" s="209"/>
      <c r="C232" s="609"/>
      <c r="D232" s="322" t="s">
        <v>3</v>
      </c>
      <c r="E232" s="322" t="s">
        <v>4</v>
      </c>
      <c r="F232" s="322" t="s">
        <v>138</v>
      </c>
      <c r="G232" s="322" t="s">
        <v>3</v>
      </c>
      <c r="H232" s="322" t="s">
        <v>4</v>
      </c>
      <c r="I232" s="322" t="s">
        <v>138</v>
      </c>
      <c r="J232" s="322" t="s">
        <v>3</v>
      </c>
      <c r="K232" s="322" t="s">
        <v>4</v>
      </c>
      <c r="L232" s="322" t="s">
        <v>138</v>
      </c>
      <c r="M232" s="322" t="s">
        <v>3</v>
      </c>
      <c r="N232" s="322" t="s">
        <v>4</v>
      </c>
      <c r="O232" s="322" t="s">
        <v>138</v>
      </c>
      <c r="P232" s="322" t="s">
        <v>3</v>
      </c>
      <c r="Q232" s="322" t="s">
        <v>4</v>
      </c>
      <c r="R232" s="322" t="s">
        <v>138</v>
      </c>
      <c r="S232" s="322" t="s">
        <v>3</v>
      </c>
      <c r="T232" s="322" t="s">
        <v>4</v>
      </c>
      <c r="U232" s="322" t="s">
        <v>138</v>
      </c>
    </row>
    <row r="233" spans="2:21" ht="15">
      <c r="B233" s="209"/>
      <c r="C233" s="312" t="s">
        <v>107</v>
      </c>
      <c r="D233" s="202">
        <v>12</v>
      </c>
      <c r="E233" s="202">
        <v>73</v>
      </c>
      <c r="F233" s="202">
        <v>85</v>
      </c>
      <c r="G233" s="202">
        <v>19</v>
      </c>
      <c r="H233" s="202">
        <v>66</v>
      </c>
      <c r="I233" s="202">
        <v>85</v>
      </c>
      <c r="J233" s="202">
        <v>0</v>
      </c>
      <c r="K233" s="202">
        <v>85</v>
      </c>
      <c r="L233" s="202">
        <v>85</v>
      </c>
      <c r="M233" s="202">
        <v>0</v>
      </c>
      <c r="N233" s="202">
        <v>85</v>
      </c>
      <c r="O233" s="202">
        <v>85</v>
      </c>
      <c r="P233" s="202">
        <v>5</v>
      </c>
      <c r="Q233" s="202">
        <v>80</v>
      </c>
      <c r="R233" s="202">
        <v>85</v>
      </c>
      <c r="S233" s="202">
        <v>4</v>
      </c>
      <c r="T233" s="202">
        <v>81</v>
      </c>
      <c r="U233" s="202">
        <v>85</v>
      </c>
    </row>
    <row r="234" spans="2:21" ht="15">
      <c r="B234" s="209"/>
      <c r="C234" s="312" t="s">
        <v>108</v>
      </c>
      <c r="D234" s="203">
        <f>D233/F233</f>
        <v>0.1411764705882353</v>
      </c>
      <c r="E234" s="203">
        <f>E233/F233</f>
        <v>0.8588235294117647</v>
      </c>
      <c r="F234" s="204">
        <f>+D234+E234</f>
        <v>1</v>
      </c>
      <c r="G234" s="203">
        <f>G233/I233</f>
        <v>0.2235294117647059</v>
      </c>
      <c r="H234" s="203">
        <f>H233/I233</f>
        <v>0.7764705882352941</v>
      </c>
      <c r="I234" s="204">
        <f>+G234+H234</f>
        <v>1</v>
      </c>
      <c r="J234" s="203">
        <f>J233/L233</f>
        <v>0</v>
      </c>
      <c r="K234" s="203">
        <f>K233/L233</f>
        <v>1</v>
      </c>
      <c r="L234" s="204">
        <f>+J234+K234</f>
        <v>1</v>
      </c>
      <c r="M234" s="203">
        <f>M233/O233</f>
        <v>0</v>
      </c>
      <c r="N234" s="203">
        <f>N233/O233</f>
        <v>1</v>
      </c>
      <c r="O234" s="204">
        <f>+M234+N234</f>
        <v>1</v>
      </c>
      <c r="P234" s="203">
        <f>P233/R233</f>
        <v>0.058823529411764705</v>
      </c>
      <c r="Q234" s="203">
        <f>Q233/R233</f>
        <v>0.9411764705882353</v>
      </c>
      <c r="R234" s="204">
        <f>+P234+Q234</f>
        <v>1</v>
      </c>
      <c r="S234" s="203">
        <f>S233/U233</f>
        <v>0.047058823529411764</v>
      </c>
      <c r="T234" s="203">
        <f>T233/U233</f>
        <v>0.9529411764705882</v>
      </c>
      <c r="U234" s="204">
        <f>+S234+T234</f>
        <v>1</v>
      </c>
    </row>
    <row r="235" spans="2:3" ht="15">
      <c r="B235" s="209"/>
      <c r="C235" s="207" t="s">
        <v>375</v>
      </c>
    </row>
    <row r="236" spans="1:3" ht="15">
      <c r="A236" s="393"/>
      <c r="B236" s="209"/>
      <c r="C236" s="207"/>
    </row>
    <row r="237" spans="2:21" ht="21" customHeight="1">
      <c r="B237" s="209"/>
      <c r="C237" s="609" t="s">
        <v>103</v>
      </c>
      <c r="D237" s="610" t="s">
        <v>559</v>
      </c>
      <c r="E237" s="611"/>
      <c r="F237" s="612"/>
      <c r="G237" s="610" t="s">
        <v>560</v>
      </c>
      <c r="H237" s="611"/>
      <c r="I237" s="612"/>
      <c r="J237" s="609" t="s">
        <v>561</v>
      </c>
      <c r="K237" s="609"/>
      <c r="L237" s="609"/>
      <c r="M237" s="609" t="s">
        <v>562</v>
      </c>
      <c r="N237" s="609"/>
      <c r="O237" s="609"/>
      <c r="P237" s="609" t="s">
        <v>563</v>
      </c>
      <c r="Q237" s="609"/>
      <c r="R237" s="609"/>
      <c r="S237" s="609" t="s">
        <v>564</v>
      </c>
      <c r="T237" s="609"/>
      <c r="U237" s="609"/>
    </row>
    <row r="238" spans="2:21" ht="15">
      <c r="B238" s="209"/>
      <c r="C238" s="609"/>
      <c r="D238" s="322" t="s">
        <v>3</v>
      </c>
      <c r="E238" s="322" t="s">
        <v>4</v>
      </c>
      <c r="F238" s="322" t="s">
        <v>138</v>
      </c>
      <c r="G238" s="322" t="s">
        <v>3</v>
      </c>
      <c r="H238" s="322" t="s">
        <v>4</v>
      </c>
      <c r="I238" s="322" t="s">
        <v>138</v>
      </c>
      <c r="J238" s="322" t="s">
        <v>3</v>
      </c>
      <c r="K238" s="322" t="s">
        <v>4</v>
      </c>
      <c r="L238" s="322" t="s">
        <v>138</v>
      </c>
      <c r="M238" s="322" t="s">
        <v>3</v>
      </c>
      <c r="N238" s="322" t="s">
        <v>4</v>
      </c>
      <c r="O238" s="322" t="s">
        <v>138</v>
      </c>
      <c r="P238" s="322" t="s">
        <v>3</v>
      </c>
      <c r="Q238" s="322" t="s">
        <v>4</v>
      </c>
      <c r="R238" s="322" t="s">
        <v>138</v>
      </c>
      <c r="S238" s="322" t="s">
        <v>3</v>
      </c>
      <c r="T238" s="322" t="s">
        <v>4</v>
      </c>
      <c r="U238" s="322" t="s">
        <v>138</v>
      </c>
    </row>
    <row r="239" spans="2:21" ht="15">
      <c r="B239" s="209"/>
      <c r="C239" s="312" t="s">
        <v>107</v>
      </c>
      <c r="D239" s="202">
        <v>12</v>
      </c>
      <c r="E239" s="202">
        <v>73</v>
      </c>
      <c r="F239" s="202">
        <v>85</v>
      </c>
      <c r="G239" s="202">
        <v>28</v>
      </c>
      <c r="H239" s="202">
        <v>57</v>
      </c>
      <c r="I239" s="202">
        <v>85</v>
      </c>
      <c r="J239" s="202">
        <v>1</v>
      </c>
      <c r="K239" s="202">
        <v>84</v>
      </c>
      <c r="L239" s="202">
        <v>85</v>
      </c>
      <c r="M239" s="202">
        <v>0</v>
      </c>
      <c r="N239" s="202">
        <v>85</v>
      </c>
      <c r="O239" s="202">
        <v>85</v>
      </c>
      <c r="P239" s="202">
        <v>6</v>
      </c>
      <c r="Q239" s="202">
        <v>79</v>
      </c>
      <c r="R239" s="202">
        <v>85</v>
      </c>
      <c r="S239" s="202">
        <v>18</v>
      </c>
      <c r="T239" s="202">
        <v>67</v>
      </c>
      <c r="U239" s="202">
        <v>85</v>
      </c>
    </row>
    <row r="240" spans="2:21" ht="15">
      <c r="B240" s="209"/>
      <c r="C240" s="312" t="s">
        <v>108</v>
      </c>
      <c r="D240" s="203">
        <f>D239/F239</f>
        <v>0.1411764705882353</v>
      </c>
      <c r="E240" s="203">
        <f>E239/F239</f>
        <v>0.8588235294117647</v>
      </c>
      <c r="F240" s="204">
        <f>+D240+E240</f>
        <v>1</v>
      </c>
      <c r="G240" s="203">
        <f>G239/I239</f>
        <v>0.32941176470588235</v>
      </c>
      <c r="H240" s="203">
        <f>H239/I239</f>
        <v>0.6705882352941176</v>
      </c>
      <c r="I240" s="204">
        <f>+G240+H240</f>
        <v>1</v>
      </c>
      <c r="J240" s="203">
        <f>J239/L239</f>
        <v>0.011764705882352941</v>
      </c>
      <c r="K240" s="203">
        <f>K239/L239</f>
        <v>0.9882352941176471</v>
      </c>
      <c r="L240" s="204">
        <f>+J240+K240</f>
        <v>1</v>
      </c>
      <c r="M240" s="203">
        <f>M239/O239</f>
        <v>0</v>
      </c>
      <c r="N240" s="203">
        <f>N239/O239</f>
        <v>1</v>
      </c>
      <c r="O240" s="204">
        <f>+M240+N240</f>
        <v>1</v>
      </c>
      <c r="P240" s="203">
        <f>P239/R239</f>
        <v>0.07058823529411765</v>
      </c>
      <c r="Q240" s="203">
        <f>Q239/R239</f>
        <v>0.9294117647058824</v>
      </c>
      <c r="R240" s="204">
        <f>+P240+Q240</f>
        <v>1</v>
      </c>
      <c r="S240" s="203">
        <f>S239/U239</f>
        <v>0.21176470588235294</v>
      </c>
      <c r="T240" s="203">
        <f>T239/U239</f>
        <v>0.788235294117647</v>
      </c>
      <c r="U240" s="204">
        <f>+S240+T240</f>
        <v>1</v>
      </c>
    </row>
    <row r="241" spans="2:3" ht="15">
      <c r="B241" s="209"/>
      <c r="C241" s="207" t="s">
        <v>375</v>
      </c>
    </row>
    <row r="242" spans="2:3" ht="15">
      <c r="B242" s="209"/>
      <c r="C242" s="207"/>
    </row>
    <row r="243" spans="1:22" s="197" customFormat="1" ht="15.75">
      <c r="A243" s="388" t="s">
        <v>501</v>
      </c>
      <c r="B243" s="177" t="s">
        <v>630</v>
      </c>
      <c r="C243" s="177"/>
      <c r="D243" s="177"/>
      <c r="E243" s="177"/>
      <c r="F243" s="177"/>
      <c r="G243" s="177"/>
      <c r="H243" s="177"/>
      <c r="M243" s="476"/>
      <c r="N243" s="171"/>
      <c r="O243" s="171"/>
      <c r="P243" s="171"/>
      <c r="Q243" s="171"/>
      <c r="R243" s="171"/>
      <c r="S243" s="171"/>
      <c r="T243" s="171"/>
      <c r="U243" s="171"/>
      <c r="V243" s="171"/>
    </row>
    <row r="244" spans="1:22" ht="15">
      <c r="A244" s="391"/>
      <c r="B244" s="316"/>
      <c r="C244" s="316"/>
      <c r="D244" s="316"/>
      <c r="E244" s="316"/>
      <c r="F244" s="316"/>
      <c r="G244" s="316"/>
      <c r="H244" s="316"/>
      <c r="M244" s="476"/>
      <c r="N244" s="168"/>
      <c r="O244" s="168"/>
      <c r="P244" s="168"/>
      <c r="Q244" s="168"/>
      <c r="R244" s="168"/>
      <c r="S244" s="168"/>
      <c r="T244" s="168"/>
      <c r="U244" s="168"/>
      <c r="V244" s="168"/>
    </row>
    <row r="245" spans="1:22" ht="15">
      <c r="A245" s="391"/>
      <c r="B245" s="317"/>
      <c r="C245" s="604" t="s">
        <v>103</v>
      </c>
      <c r="D245" s="598" t="s">
        <v>630</v>
      </c>
      <c r="E245" s="598"/>
      <c r="F245" s="598"/>
      <c r="G245" s="598"/>
      <c r="H245" s="168"/>
      <c r="M245" s="476"/>
      <c r="N245" s="168"/>
      <c r="O245" s="168"/>
      <c r="P245" s="168"/>
      <c r="Q245" s="168"/>
      <c r="R245" s="168"/>
      <c r="S245" s="168"/>
      <c r="T245" s="168"/>
      <c r="U245" s="168"/>
      <c r="V245" s="168"/>
    </row>
    <row r="246" spans="1:22" ht="15">
      <c r="A246" s="391"/>
      <c r="B246" s="317"/>
      <c r="C246" s="623"/>
      <c r="D246" s="322" t="s">
        <v>174</v>
      </c>
      <c r="E246" s="322" t="s">
        <v>40</v>
      </c>
      <c r="F246" s="322" t="s">
        <v>41</v>
      </c>
      <c r="G246" s="322" t="s">
        <v>16</v>
      </c>
      <c r="H246" s="168"/>
      <c r="M246" s="476"/>
      <c r="N246" s="168"/>
      <c r="O246" s="168"/>
      <c r="P246" s="168"/>
      <c r="Q246" s="168"/>
      <c r="R246" s="168"/>
      <c r="S246" s="168"/>
      <c r="T246" s="168"/>
      <c r="U246" s="168"/>
      <c r="V246" s="168"/>
    </row>
    <row r="247" spans="1:22" s="276" customFormat="1" ht="15">
      <c r="A247" s="398"/>
      <c r="B247" s="330"/>
      <c r="C247" s="331" t="s">
        <v>107</v>
      </c>
      <c r="D247" s="274">
        <v>27</v>
      </c>
      <c r="E247" s="274">
        <v>19095.4138647343</v>
      </c>
      <c r="F247" s="274">
        <v>1139556</v>
      </c>
      <c r="G247" s="274">
        <v>3952750.67</v>
      </c>
      <c r="H247" s="279"/>
      <c r="M247" s="476"/>
      <c r="N247" s="279"/>
      <c r="O247" s="279"/>
      <c r="P247" s="279"/>
      <c r="Q247" s="279"/>
      <c r="R247" s="279"/>
      <c r="S247" s="279"/>
      <c r="T247" s="279"/>
      <c r="U247" s="279"/>
      <c r="V247" s="279"/>
    </row>
    <row r="248" spans="1:22" ht="15">
      <c r="A248" s="391"/>
      <c r="B248" s="317"/>
      <c r="C248" s="207" t="s">
        <v>375</v>
      </c>
      <c r="D248" s="169"/>
      <c r="E248" s="169"/>
      <c r="F248" s="169"/>
      <c r="G248" s="168"/>
      <c r="H248" s="168"/>
      <c r="M248" s="476"/>
      <c r="N248" s="168"/>
      <c r="O248" s="168"/>
      <c r="P248" s="168"/>
      <c r="Q248" s="168"/>
      <c r="R248" s="168"/>
      <c r="S248" s="168"/>
      <c r="T248" s="168"/>
      <c r="U248" s="168"/>
      <c r="V248" s="168"/>
    </row>
    <row r="249" spans="2:13" ht="15">
      <c r="B249" s="217"/>
      <c r="M249" s="476"/>
    </row>
    <row r="250" spans="1:22" s="197" customFormat="1" ht="15.75">
      <c r="A250" s="388" t="s">
        <v>502</v>
      </c>
      <c r="B250" s="389" t="s">
        <v>565</v>
      </c>
      <c r="C250" s="177"/>
      <c r="D250" s="177"/>
      <c r="E250" s="177"/>
      <c r="F250" s="177"/>
      <c r="G250" s="177"/>
      <c r="H250" s="177"/>
      <c r="I250" s="171"/>
      <c r="J250" s="171"/>
      <c r="K250" s="171"/>
      <c r="L250" s="171"/>
      <c r="M250" s="171"/>
      <c r="N250" s="171"/>
      <c r="O250" s="171"/>
      <c r="P250" s="171"/>
      <c r="Q250" s="171"/>
      <c r="R250" s="171"/>
      <c r="S250" s="171"/>
      <c r="T250" s="171"/>
      <c r="U250" s="171"/>
      <c r="V250" s="171"/>
    </row>
    <row r="251" spans="1:22" ht="15">
      <c r="A251" s="391"/>
      <c r="B251" s="316"/>
      <c r="C251" s="316"/>
      <c r="D251" s="316"/>
      <c r="E251" s="316"/>
      <c r="F251" s="316"/>
      <c r="G251" s="316"/>
      <c r="H251" s="316"/>
      <c r="I251" s="168"/>
      <c r="J251" s="168"/>
      <c r="K251" s="168"/>
      <c r="L251" s="168"/>
      <c r="M251" s="168"/>
      <c r="N251" s="168"/>
      <c r="O251" s="168"/>
      <c r="P251" s="168"/>
      <c r="Q251" s="168"/>
      <c r="R251" s="168"/>
      <c r="S251" s="168"/>
      <c r="T251" s="168"/>
      <c r="U251" s="168"/>
      <c r="V251" s="168"/>
    </row>
    <row r="252" spans="1:22" ht="23.25" customHeight="1">
      <c r="A252" s="391"/>
      <c r="B252" s="317"/>
      <c r="C252" s="609" t="s">
        <v>103</v>
      </c>
      <c r="D252" s="610" t="s">
        <v>565</v>
      </c>
      <c r="E252" s="611"/>
      <c r="F252" s="612"/>
      <c r="G252" s="318"/>
      <c r="H252" s="168"/>
      <c r="I252" s="168"/>
      <c r="J252" s="168"/>
      <c r="K252" s="168"/>
      <c r="L252" s="168"/>
      <c r="M252" s="168"/>
      <c r="N252" s="168"/>
      <c r="O252" s="168"/>
      <c r="P252" s="168"/>
      <c r="Q252" s="168"/>
      <c r="R252" s="168"/>
      <c r="S252" s="168"/>
      <c r="T252" s="168"/>
      <c r="U252" s="168"/>
      <c r="V252" s="168"/>
    </row>
    <row r="253" spans="1:22" ht="15">
      <c r="A253" s="391"/>
      <c r="B253" s="317"/>
      <c r="C253" s="609"/>
      <c r="D253" s="322" t="s">
        <v>3</v>
      </c>
      <c r="E253" s="322" t="s">
        <v>4</v>
      </c>
      <c r="F253" s="322" t="s">
        <v>138</v>
      </c>
      <c r="G253" s="321"/>
      <c r="H253" s="168"/>
      <c r="I253" s="168"/>
      <c r="J253" s="168"/>
      <c r="K253" s="168"/>
      <c r="L253" s="168"/>
      <c r="M253" s="168"/>
      <c r="N253" s="168"/>
      <c r="O253" s="168"/>
      <c r="P253" s="168"/>
      <c r="Q253" s="168"/>
      <c r="R253" s="168"/>
      <c r="S253" s="168"/>
      <c r="T253" s="168"/>
      <c r="U253" s="168"/>
      <c r="V253" s="168"/>
    </row>
    <row r="254" spans="1:22" ht="15">
      <c r="A254" s="391"/>
      <c r="B254" s="317"/>
      <c r="C254" s="312" t="s">
        <v>107</v>
      </c>
      <c r="D254" s="202">
        <v>80</v>
      </c>
      <c r="E254" s="202">
        <v>141</v>
      </c>
      <c r="F254" s="181">
        <v>221</v>
      </c>
      <c r="G254" s="321"/>
      <c r="H254" s="168"/>
      <c r="I254" s="168"/>
      <c r="J254" s="168"/>
      <c r="K254" s="168"/>
      <c r="L254" s="168"/>
      <c r="M254" s="168"/>
      <c r="N254" s="168"/>
      <c r="O254" s="168"/>
      <c r="P254" s="168"/>
      <c r="Q254" s="168"/>
      <c r="R254" s="168"/>
      <c r="S254" s="168"/>
      <c r="T254" s="168"/>
      <c r="U254" s="168"/>
      <c r="V254" s="168"/>
    </row>
    <row r="255" spans="1:22" ht="15">
      <c r="A255" s="391"/>
      <c r="B255" s="317"/>
      <c r="C255" s="312" t="s">
        <v>108</v>
      </c>
      <c r="D255" s="203">
        <f>D254/F254</f>
        <v>0.36199095022624433</v>
      </c>
      <c r="E255" s="203">
        <f>E254/F254</f>
        <v>0.6380090497737556</v>
      </c>
      <c r="F255" s="204">
        <f>+D255+E255</f>
        <v>1</v>
      </c>
      <c r="G255" s="168"/>
      <c r="H255" s="168"/>
      <c r="I255" s="168"/>
      <c r="J255" s="168"/>
      <c r="K255" s="168"/>
      <c r="L255" s="168"/>
      <c r="M255" s="168"/>
      <c r="N255" s="168"/>
      <c r="O255" s="168"/>
      <c r="P255" s="168"/>
      <c r="Q255" s="168"/>
      <c r="R255" s="168"/>
      <c r="S255" s="168"/>
      <c r="T255" s="168"/>
      <c r="U255" s="168"/>
      <c r="V255" s="168"/>
    </row>
    <row r="256" spans="3:6" ht="15">
      <c r="C256" s="207" t="s">
        <v>375</v>
      </c>
      <c r="D256" s="169"/>
      <c r="E256" s="169"/>
      <c r="F256" s="169"/>
    </row>
    <row r="257" spans="3:6" ht="15">
      <c r="C257" s="169"/>
      <c r="D257" s="169"/>
      <c r="E257" s="169"/>
      <c r="F257" s="169"/>
    </row>
    <row r="258" spans="2:15" ht="15">
      <c r="B258" s="209"/>
      <c r="C258" s="609" t="s">
        <v>103</v>
      </c>
      <c r="D258" s="610" t="s">
        <v>216</v>
      </c>
      <c r="E258" s="611"/>
      <c r="F258" s="612"/>
      <c r="G258" s="610" t="s">
        <v>217</v>
      </c>
      <c r="H258" s="611"/>
      <c r="I258" s="612"/>
      <c r="J258" s="609" t="s">
        <v>218</v>
      </c>
      <c r="K258" s="609"/>
      <c r="L258" s="609"/>
      <c r="M258" s="609" t="s">
        <v>219</v>
      </c>
      <c r="N258" s="609"/>
      <c r="O258" s="609"/>
    </row>
    <row r="259" spans="2:15" ht="15">
      <c r="B259" s="209"/>
      <c r="C259" s="609"/>
      <c r="D259" s="322" t="s">
        <v>3</v>
      </c>
      <c r="E259" s="322" t="s">
        <v>4</v>
      </c>
      <c r="F259" s="322" t="s">
        <v>138</v>
      </c>
      <c r="G259" s="322" t="s">
        <v>3</v>
      </c>
      <c r="H259" s="322" t="s">
        <v>4</v>
      </c>
      <c r="I259" s="322" t="s">
        <v>138</v>
      </c>
      <c r="J259" s="322" t="s">
        <v>3</v>
      </c>
      <c r="K259" s="322" t="s">
        <v>4</v>
      </c>
      <c r="L259" s="322" t="s">
        <v>138</v>
      </c>
      <c r="M259" s="322" t="s">
        <v>3</v>
      </c>
      <c r="N259" s="322" t="s">
        <v>4</v>
      </c>
      <c r="O259" s="322" t="s">
        <v>138</v>
      </c>
    </row>
    <row r="260" spans="2:15" ht="15">
      <c r="B260" s="209"/>
      <c r="C260" s="312" t="s">
        <v>107</v>
      </c>
      <c r="D260" s="181">
        <v>67</v>
      </c>
      <c r="E260" s="181">
        <v>13</v>
      </c>
      <c r="F260" s="181">
        <v>80</v>
      </c>
      <c r="G260" s="181">
        <v>64</v>
      </c>
      <c r="H260" s="181">
        <v>16</v>
      </c>
      <c r="I260" s="181">
        <v>80</v>
      </c>
      <c r="J260" s="181">
        <v>39</v>
      </c>
      <c r="K260" s="181">
        <v>41</v>
      </c>
      <c r="L260" s="181">
        <v>80</v>
      </c>
      <c r="M260" s="181">
        <v>11</v>
      </c>
      <c r="N260" s="181">
        <v>69</v>
      </c>
      <c r="O260" s="181">
        <v>80</v>
      </c>
    </row>
    <row r="261" spans="2:15" ht="15">
      <c r="B261" s="209"/>
      <c r="C261" s="312" t="s">
        <v>108</v>
      </c>
      <c r="D261" s="203">
        <f>D260/F260</f>
        <v>0.8375</v>
      </c>
      <c r="E261" s="203">
        <f>E260/F260</f>
        <v>0.1625</v>
      </c>
      <c r="F261" s="204">
        <f>+D261+E261</f>
        <v>1</v>
      </c>
      <c r="G261" s="203">
        <f>G260/I260</f>
        <v>0.8</v>
      </c>
      <c r="H261" s="203">
        <f>H260/I260</f>
        <v>0.2</v>
      </c>
      <c r="I261" s="204">
        <f>+G261+H261</f>
        <v>1</v>
      </c>
      <c r="J261" s="203">
        <f>J260/L260</f>
        <v>0.4875</v>
      </c>
      <c r="K261" s="203">
        <f>K260/L260</f>
        <v>0.5125</v>
      </c>
      <c r="L261" s="204">
        <f>+J261+K261</f>
        <v>1</v>
      </c>
      <c r="M261" s="203">
        <f>M260/O260</f>
        <v>0.1375</v>
      </c>
      <c r="N261" s="203">
        <f>N260/O260</f>
        <v>0.8625</v>
      </c>
      <c r="O261" s="204">
        <f>+M261+N261</f>
        <v>1</v>
      </c>
    </row>
    <row r="262" spans="2:3" ht="15">
      <c r="B262" s="209"/>
      <c r="C262" s="207" t="s">
        <v>375</v>
      </c>
    </row>
    <row r="263" spans="2:3" ht="15">
      <c r="B263" s="209"/>
      <c r="C263" s="218"/>
    </row>
    <row r="264" spans="1:22" ht="15">
      <c r="A264" s="399"/>
      <c r="B264" s="317"/>
      <c r="C264" s="604" t="s">
        <v>103</v>
      </c>
      <c r="D264" s="624" t="s">
        <v>412</v>
      </c>
      <c r="E264" s="625"/>
      <c r="F264" s="625"/>
      <c r="G264" s="626"/>
      <c r="H264" s="624" t="s">
        <v>413</v>
      </c>
      <c r="I264" s="625"/>
      <c r="J264" s="625"/>
      <c r="K264" s="626"/>
      <c r="L264" s="624" t="s">
        <v>414</v>
      </c>
      <c r="M264" s="625"/>
      <c r="N264" s="625"/>
      <c r="O264" s="626"/>
      <c r="P264" s="598" t="s">
        <v>415</v>
      </c>
      <c r="Q264" s="598"/>
      <c r="R264" s="598"/>
      <c r="S264" s="598"/>
      <c r="T264" s="168"/>
      <c r="U264" s="168"/>
      <c r="V264" s="168"/>
    </row>
    <row r="265" spans="1:22" ht="15">
      <c r="A265" s="391"/>
      <c r="B265" s="317"/>
      <c r="C265" s="623"/>
      <c r="D265" s="322" t="s">
        <v>174</v>
      </c>
      <c r="E265" s="322" t="s">
        <v>40</v>
      </c>
      <c r="F265" s="322" t="s">
        <v>41</v>
      </c>
      <c r="G265" s="322" t="s">
        <v>16</v>
      </c>
      <c r="H265" s="322" t="s">
        <v>174</v>
      </c>
      <c r="I265" s="322" t="s">
        <v>40</v>
      </c>
      <c r="J265" s="322" t="s">
        <v>41</v>
      </c>
      <c r="K265" s="322" t="s">
        <v>16</v>
      </c>
      <c r="L265" s="322" t="s">
        <v>174</v>
      </c>
      <c r="M265" s="322" t="s">
        <v>40</v>
      </c>
      <c r="N265" s="322" t="s">
        <v>41</v>
      </c>
      <c r="O265" s="322" t="s">
        <v>16</v>
      </c>
      <c r="P265" s="322" t="s">
        <v>174</v>
      </c>
      <c r="Q265" s="322" t="s">
        <v>40</v>
      </c>
      <c r="R265" s="322" t="s">
        <v>41</v>
      </c>
      <c r="S265" s="322" t="s">
        <v>16</v>
      </c>
      <c r="T265" s="168"/>
      <c r="U265" s="168"/>
      <c r="V265" s="168"/>
    </row>
    <row r="266" spans="1:22" s="278" customFormat="1" ht="15">
      <c r="A266" s="400"/>
      <c r="B266" s="332"/>
      <c r="C266" s="331" t="s">
        <v>107</v>
      </c>
      <c r="D266" s="274">
        <v>12</v>
      </c>
      <c r="E266" s="274">
        <v>3818.913641791044</v>
      </c>
      <c r="F266" s="274">
        <v>62017</v>
      </c>
      <c r="G266" s="274">
        <v>255867.21399999995</v>
      </c>
      <c r="H266" s="274">
        <v>6.3</v>
      </c>
      <c r="I266" s="274">
        <v>3249.5276562500007</v>
      </c>
      <c r="J266" s="274">
        <v>69136</v>
      </c>
      <c r="K266" s="274">
        <v>207969.77000000005</v>
      </c>
      <c r="L266" s="274">
        <v>0.01</v>
      </c>
      <c r="M266" s="274">
        <v>144.98564102564103</v>
      </c>
      <c r="N266" s="274">
        <v>2555</v>
      </c>
      <c r="O266" s="274">
        <v>5654.44</v>
      </c>
      <c r="P266" s="274">
        <v>1</v>
      </c>
      <c r="Q266" s="274">
        <v>2498.4545454545455</v>
      </c>
      <c r="R266" s="274">
        <v>24994</v>
      </c>
      <c r="S266" s="274">
        <v>27483</v>
      </c>
      <c r="T266" s="280"/>
      <c r="U266" s="280"/>
      <c r="V266" s="280"/>
    </row>
    <row r="267" spans="1:22" ht="15">
      <c r="A267" s="391"/>
      <c r="B267" s="317"/>
      <c r="C267" s="207" t="s">
        <v>375</v>
      </c>
      <c r="D267" s="169"/>
      <c r="E267" s="169"/>
      <c r="F267" s="169"/>
      <c r="G267" s="168"/>
      <c r="H267" s="168"/>
      <c r="I267" s="168"/>
      <c r="J267" s="168"/>
      <c r="K267" s="168"/>
      <c r="L267" s="168"/>
      <c r="M267" s="168"/>
      <c r="N267" s="168"/>
      <c r="O267" s="168"/>
      <c r="P267" s="168"/>
      <c r="Q267" s="168"/>
      <c r="R267" s="168"/>
      <c r="T267" s="168"/>
      <c r="U267" s="168"/>
      <c r="V267" s="168"/>
    </row>
    <row r="268" spans="2:3" ht="15">
      <c r="B268" s="209"/>
      <c r="C268" s="207"/>
    </row>
    <row r="269" spans="1:22" s="197" customFormat="1" ht="15.75">
      <c r="A269" s="388" t="s">
        <v>503</v>
      </c>
      <c r="B269" s="389" t="s">
        <v>624</v>
      </c>
      <c r="C269" s="177"/>
      <c r="D269" s="177"/>
      <c r="E269" s="177"/>
      <c r="F269" s="177"/>
      <c r="G269" s="177"/>
      <c r="H269" s="177"/>
      <c r="I269" s="171"/>
      <c r="J269" s="171"/>
      <c r="K269" s="171"/>
      <c r="L269" s="171"/>
      <c r="M269" s="171"/>
      <c r="N269" s="171"/>
      <c r="O269" s="171"/>
      <c r="P269" s="171"/>
      <c r="Q269" s="171"/>
      <c r="R269" s="171"/>
      <c r="S269" s="171"/>
      <c r="T269" s="171"/>
      <c r="U269" s="171"/>
      <c r="V269" s="171"/>
    </row>
    <row r="270" spans="1:22" ht="15">
      <c r="A270" s="391"/>
      <c r="B270" s="316"/>
      <c r="C270" s="316"/>
      <c r="D270" s="316"/>
      <c r="E270" s="316"/>
      <c r="F270" s="316"/>
      <c r="G270" s="316"/>
      <c r="H270" s="316"/>
      <c r="I270" s="168"/>
      <c r="J270" s="168"/>
      <c r="K270" s="168"/>
      <c r="L270" s="168"/>
      <c r="M270" s="168"/>
      <c r="N270" s="168"/>
      <c r="O270" s="168"/>
      <c r="P270" s="168"/>
      <c r="Q270" s="168"/>
      <c r="R270" s="168"/>
      <c r="S270" s="168"/>
      <c r="T270" s="168"/>
      <c r="U270" s="168"/>
      <c r="V270" s="168"/>
    </row>
    <row r="271" spans="1:22" ht="15">
      <c r="A271" s="391"/>
      <c r="B271" s="317"/>
      <c r="C271" s="609" t="s">
        <v>103</v>
      </c>
      <c r="D271" s="610" t="s">
        <v>624</v>
      </c>
      <c r="E271" s="611"/>
      <c r="F271" s="612"/>
      <c r="G271" s="318"/>
      <c r="H271" s="168"/>
      <c r="I271" s="168"/>
      <c r="J271" s="168"/>
      <c r="K271" s="168"/>
      <c r="L271" s="168"/>
      <c r="M271" s="168"/>
      <c r="N271" s="168"/>
      <c r="O271" s="168"/>
      <c r="P271" s="168"/>
      <c r="Q271" s="168"/>
      <c r="R271" s="168"/>
      <c r="S271" s="168"/>
      <c r="T271" s="168"/>
      <c r="U271" s="168"/>
      <c r="V271" s="168"/>
    </row>
    <row r="272" spans="1:22" ht="15">
      <c r="A272" s="391"/>
      <c r="B272" s="317"/>
      <c r="C272" s="609"/>
      <c r="D272" s="322" t="s">
        <v>3</v>
      </c>
      <c r="E272" s="322" t="s">
        <v>4</v>
      </c>
      <c r="F272" s="322" t="s">
        <v>138</v>
      </c>
      <c r="G272" s="321"/>
      <c r="H272" s="168"/>
      <c r="I272" s="168"/>
      <c r="J272" s="168"/>
      <c r="K272" s="168"/>
      <c r="L272" s="168"/>
      <c r="M272" s="168"/>
      <c r="N272" s="168"/>
      <c r="O272" s="168"/>
      <c r="P272" s="168"/>
      <c r="Q272" s="168"/>
      <c r="R272" s="168"/>
      <c r="S272" s="168"/>
      <c r="T272" s="168"/>
      <c r="U272" s="168"/>
      <c r="V272" s="168"/>
    </row>
    <row r="273" spans="1:22" ht="15">
      <c r="A273" s="391"/>
      <c r="B273" s="317"/>
      <c r="C273" s="312" t="s">
        <v>107</v>
      </c>
      <c r="D273" s="202">
        <v>55</v>
      </c>
      <c r="E273" s="202">
        <v>166</v>
      </c>
      <c r="F273" s="181">
        <f>+D273+E273</f>
        <v>221</v>
      </c>
      <c r="G273" s="321"/>
      <c r="H273" s="168"/>
      <c r="I273" s="168"/>
      <c r="J273" s="168"/>
      <c r="K273" s="168"/>
      <c r="L273" s="168"/>
      <c r="M273" s="168"/>
      <c r="N273" s="168"/>
      <c r="O273" s="168"/>
      <c r="P273" s="168"/>
      <c r="Q273" s="168"/>
      <c r="R273" s="168"/>
      <c r="S273" s="168"/>
      <c r="T273" s="168"/>
      <c r="U273" s="168"/>
      <c r="V273" s="168"/>
    </row>
    <row r="274" spans="1:22" ht="15">
      <c r="A274" s="391"/>
      <c r="B274" s="317"/>
      <c r="C274" s="312" t="s">
        <v>108</v>
      </c>
      <c r="D274" s="203">
        <f>D273/F273</f>
        <v>0.248868778280543</v>
      </c>
      <c r="E274" s="203">
        <f>E273/F273</f>
        <v>0.751131221719457</v>
      </c>
      <c r="F274" s="204">
        <f>+D274+E274</f>
        <v>1</v>
      </c>
      <c r="G274" s="168"/>
      <c r="H274" s="168"/>
      <c r="I274" s="168"/>
      <c r="J274" s="168"/>
      <c r="K274" s="168"/>
      <c r="L274" s="168"/>
      <c r="M274" s="168"/>
      <c r="N274" s="168"/>
      <c r="O274" s="168"/>
      <c r="P274" s="168"/>
      <c r="Q274" s="168"/>
      <c r="R274" s="168"/>
      <c r="S274" s="168"/>
      <c r="T274" s="168"/>
      <c r="U274" s="168"/>
      <c r="V274" s="168"/>
    </row>
    <row r="275" spans="3:6" ht="15">
      <c r="C275" s="207" t="s">
        <v>375</v>
      </c>
      <c r="D275" s="169"/>
      <c r="E275" s="169"/>
      <c r="F275" s="169"/>
    </row>
    <row r="276" spans="1:2" ht="15">
      <c r="A276" s="393"/>
      <c r="B276" s="209"/>
    </row>
    <row r="277" spans="1:22" ht="15">
      <c r="A277" s="391"/>
      <c r="B277" s="317"/>
      <c r="C277" s="604" t="s">
        <v>103</v>
      </c>
      <c r="D277" s="598" t="s">
        <v>566</v>
      </c>
      <c r="E277" s="598"/>
      <c r="F277" s="598"/>
      <c r="G277" s="598"/>
      <c r="H277" s="168"/>
      <c r="I277" s="168"/>
      <c r="J277" s="168"/>
      <c r="K277" s="168"/>
      <c r="L277" s="168"/>
      <c r="M277" s="168"/>
      <c r="N277" s="168"/>
      <c r="O277" s="168"/>
      <c r="P277" s="168"/>
      <c r="Q277" s="168"/>
      <c r="R277" s="168"/>
      <c r="S277" s="168"/>
      <c r="T277" s="168"/>
      <c r="U277" s="168"/>
      <c r="V277" s="168"/>
    </row>
    <row r="278" spans="1:22" ht="15">
      <c r="A278" s="391"/>
      <c r="B278" s="317"/>
      <c r="C278" s="623"/>
      <c r="D278" s="322" t="s">
        <v>174</v>
      </c>
      <c r="E278" s="322" t="s">
        <v>40</v>
      </c>
      <c r="F278" s="322" t="s">
        <v>41</v>
      </c>
      <c r="G278" s="322" t="s">
        <v>16</v>
      </c>
      <c r="H278" s="168"/>
      <c r="I278" s="168"/>
      <c r="J278" s="168"/>
      <c r="K278" s="168"/>
      <c r="L278" s="168"/>
      <c r="M278" s="168"/>
      <c r="N278" s="168"/>
      <c r="O278" s="168"/>
      <c r="P278" s="168"/>
      <c r="Q278" s="168"/>
      <c r="R278" s="168"/>
      <c r="S278" s="168"/>
      <c r="T278" s="168"/>
      <c r="U278" s="168"/>
      <c r="V278" s="168"/>
    </row>
    <row r="279" spans="1:22" s="276" customFormat="1" ht="15">
      <c r="A279" s="398"/>
      <c r="B279" s="330"/>
      <c r="C279" s="331" t="s">
        <v>107</v>
      </c>
      <c r="D279" s="256">
        <v>1.5</v>
      </c>
      <c r="E279" s="256">
        <v>6131.5881818181815</v>
      </c>
      <c r="F279" s="256">
        <v>169302</v>
      </c>
      <c r="G279" s="256">
        <v>337237.35</v>
      </c>
      <c r="H279" s="279"/>
      <c r="I279" s="279"/>
      <c r="J279" s="279"/>
      <c r="K279" s="279"/>
      <c r="L279" s="279"/>
      <c r="M279" s="279"/>
      <c r="N279" s="279"/>
      <c r="O279" s="279"/>
      <c r="P279" s="279"/>
      <c r="Q279" s="279"/>
      <c r="R279" s="279"/>
      <c r="S279" s="279"/>
      <c r="T279" s="279"/>
      <c r="U279" s="279"/>
      <c r="V279" s="279"/>
    </row>
    <row r="280" spans="1:22" ht="15">
      <c r="A280" s="391"/>
      <c r="B280" s="317"/>
      <c r="C280" s="207" t="s">
        <v>375</v>
      </c>
      <c r="D280" s="169"/>
      <c r="E280" s="169"/>
      <c r="F280" s="169"/>
      <c r="G280" s="168"/>
      <c r="H280" s="168"/>
      <c r="I280" s="168"/>
      <c r="J280" s="168"/>
      <c r="K280" s="168"/>
      <c r="L280" s="168"/>
      <c r="M280" s="168"/>
      <c r="N280" s="168"/>
      <c r="O280" s="168"/>
      <c r="P280" s="168"/>
      <c r="Q280" s="168"/>
      <c r="R280" s="168"/>
      <c r="S280" s="168"/>
      <c r="T280" s="168"/>
      <c r="U280" s="168"/>
      <c r="V280" s="168"/>
    </row>
    <row r="281" spans="1:2" ht="15">
      <c r="A281" s="393"/>
      <c r="B281" s="209"/>
    </row>
    <row r="282" spans="1:22" s="197" customFormat="1" ht="15.75">
      <c r="A282" s="388" t="s">
        <v>504</v>
      </c>
      <c r="B282" s="177" t="s">
        <v>625</v>
      </c>
      <c r="C282" s="177"/>
      <c r="D282" s="177"/>
      <c r="E282" s="177"/>
      <c r="F282" s="177"/>
      <c r="G282" s="177"/>
      <c r="H282" s="168"/>
      <c r="I282" s="168"/>
      <c r="J282" s="168"/>
      <c r="K282" s="168"/>
      <c r="L282" s="168"/>
      <c r="M282" s="171"/>
      <c r="N282" s="171"/>
      <c r="O282" s="171"/>
      <c r="P282" s="171"/>
      <c r="Q282" s="171"/>
      <c r="R282" s="171"/>
      <c r="S282" s="171"/>
      <c r="T282" s="171"/>
      <c r="U282" s="171"/>
      <c r="V282" s="171"/>
    </row>
    <row r="283" spans="1:22" ht="15">
      <c r="A283" s="391"/>
      <c r="B283" s="316"/>
      <c r="C283" s="316"/>
      <c r="D283" s="316"/>
      <c r="E283" s="316"/>
      <c r="F283" s="316"/>
      <c r="G283" s="316"/>
      <c r="H283" s="168"/>
      <c r="I283" s="168"/>
      <c r="J283" s="168"/>
      <c r="K283" s="168"/>
      <c r="L283" s="168"/>
      <c r="M283" s="168"/>
      <c r="N283" s="168"/>
      <c r="O283" s="168"/>
      <c r="P283" s="168"/>
      <c r="Q283" s="168"/>
      <c r="R283" s="168"/>
      <c r="S283" s="168"/>
      <c r="T283" s="168"/>
      <c r="U283" s="168"/>
      <c r="V283" s="168"/>
    </row>
    <row r="284" spans="1:22" ht="19.5" customHeight="1">
      <c r="A284" s="391"/>
      <c r="B284" s="317"/>
      <c r="C284" s="609" t="s">
        <v>103</v>
      </c>
      <c r="D284" s="610" t="s">
        <v>642</v>
      </c>
      <c r="E284" s="611"/>
      <c r="F284" s="612"/>
      <c r="G284" s="318"/>
      <c r="H284" s="168"/>
      <c r="I284" s="168"/>
      <c r="J284" s="168"/>
      <c r="K284" s="168"/>
      <c r="L284" s="168"/>
      <c r="M284" s="168"/>
      <c r="N284" s="168"/>
      <c r="O284" s="168"/>
      <c r="P284" s="168"/>
      <c r="Q284" s="168"/>
      <c r="R284" s="168"/>
      <c r="S284" s="168"/>
      <c r="T284" s="168"/>
      <c r="U284" s="168"/>
      <c r="V284" s="168"/>
    </row>
    <row r="285" spans="1:22" ht="15">
      <c r="A285" s="391"/>
      <c r="B285" s="317"/>
      <c r="C285" s="609"/>
      <c r="D285" s="322" t="s">
        <v>3</v>
      </c>
      <c r="E285" s="322" t="s">
        <v>4</v>
      </c>
      <c r="F285" s="322" t="s">
        <v>138</v>
      </c>
      <c r="G285" s="321"/>
      <c r="H285" s="168"/>
      <c r="I285" s="168"/>
      <c r="J285" s="168"/>
      <c r="K285" s="168"/>
      <c r="L285" s="168"/>
      <c r="M285" s="168"/>
      <c r="N285" s="168"/>
      <c r="O285" s="168"/>
      <c r="P285" s="168"/>
      <c r="Q285" s="168"/>
      <c r="R285" s="168"/>
      <c r="S285" s="168"/>
      <c r="T285" s="168"/>
      <c r="U285" s="168"/>
      <c r="V285" s="168"/>
    </row>
    <row r="286" spans="1:22" ht="15">
      <c r="A286" s="391"/>
      <c r="B286" s="317"/>
      <c r="C286" s="312" t="s">
        <v>107</v>
      </c>
      <c r="D286" s="181">
        <v>63</v>
      </c>
      <c r="E286" s="181">
        <v>158</v>
      </c>
      <c r="F286" s="183">
        <f>+D286+E286</f>
        <v>221</v>
      </c>
      <c r="G286" s="168"/>
      <c r="H286" s="168"/>
      <c r="I286" s="168"/>
      <c r="J286" s="168"/>
      <c r="K286" s="168"/>
      <c r="L286" s="168"/>
      <c r="M286" s="168"/>
      <c r="N286" s="168"/>
      <c r="O286" s="168"/>
      <c r="P286" s="168"/>
      <c r="Q286" s="168"/>
      <c r="R286" s="168"/>
      <c r="S286" s="168"/>
      <c r="T286" s="168"/>
      <c r="U286" s="168"/>
      <c r="V286" s="168"/>
    </row>
    <row r="287" spans="1:22" ht="15">
      <c r="A287" s="391"/>
      <c r="B287" s="317"/>
      <c r="C287" s="312" t="s">
        <v>108</v>
      </c>
      <c r="D287" s="204">
        <f>D286/F286</f>
        <v>0.2850678733031674</v>
      </c>
      <c r="E287" s="204">
        <f>E286/F286</f>
        <v>0.7149321266968326</v>
      </c>
      <c r="F287" s="204">
        <f>+D287+E287</f>
        <v>1</v>
      </c>
      <c r="G287" s="168"/>
      <c r="H287" s="168"/>
      <c r="I287" s="168"/>
      <c r="J287" s="168"/>
      <c r="K287" s="168"/>
      <c r="L287" s="168"/>
      <c r="M287" s="168"/>
      <c r="N287" s="168"/>
      <c r="O287" s="168"/>
      <c r="P287" s="168"/>
      <c r="Q287" s="168"/>
      <c r="R287" s="168"/>
      <c r="S287" s="168"/>
      <c r="T287" s="168"/>
      <c r="U287" s="168"/>
      <c r="V287" s="168"/>
    </row>
    <row r="288" spans="3:6" ht="15">
      <c r="C288" s="207" t="s">
        <v>375</v>
      </c>
      <c r="D288" s="169"/>
      <c r="E288" s="169"/>
      <c r="F288" s="169"/>
    </row>
    <row r="289" spans="1:2" ht="15">
      <c r="A289" s="393"/>
      <c r="B289" s="209"/>
    </row>
    <row r="290" spans="1:22" ht="15">
      <c r="A290" s="391"/>
      <c r="B290" s="317"/>
      <c r="C290" s="604" t="s">
        <v>103</v>
      </c>
      <c r="D290" s="598" t="s">
        <v>567</v>
      </c>
      <c r="E290" s="598"/>
      <c r="F290" s="598"/>
      <c r="G290" s="598"/>
      <c r="H290" s="168"/>
      <c r="I290" s="168"/>
      <c r="J290" s="168"/>
      <c r="K290" s="168"/>
      <c r="L290" s="168"/>
      <c r="M290" s="168"/>
      <c r="N290" s="168"/>
      <c r="O290" s="168"/>
      <c r="P290" s="168"/>
      <c r="Q290" s="168"/>
      <c r="R290" s="168"/>
      <c r="S290" s="168"/>
      <c r="T290" s="168"/>
      <c r="U290" s="168"/>
      <c r="V290" s="168"/>
    </row>
    <row r="291" spans="1:22" ht="15">
      <c r="A291" s="391"/>
      <c r="B291" s="317"/>
      <c r="C291" s="623"/>
      <c r="D291" s="322" t="s">
        <v>174</v>
      </c>
      <c r="E291" s="322" t="s">
        <v>40</v>
      </c>
      <c r="F291" s="322" t="s">
        <v>41</v>
      </c>
      <c r="G291" s="322" t="s">
        <v>16</v>
      </c>
      <c r="H291" s="168"/>
      <c r="I291" s="168"/>
      <c r="J291" s="168"/>
      <c r="K291" s="168"/>
      <c r="L291" s="168"/>
      <c r="M291" s="168"/>
      <c r="N291" s="168"/>
      <c r="O291" s="168"/>
      <c r="P291" s="168"/>
      <c r="Q291" s="168"/>
      <c r="R291" s="168"/>
      <c r="S291" s="168"/>
      <c r="T291" s="168"/>
      <c r="U291" s="168"/>
      <c r="V291" s="168"/>
    </row>
    <row r="292" spans="1:22" ht="15">
      <c r="A292" s="391"/>
      <c r="B292" s="317"/>
      <c r="C292" s="319" t="s">
        <v>107</v>
      </c>
      <c r="D292" s="180">
        <v>0.8</v>
      </c>
      <c r="E292" s="256">
        <v>1071.7423</v>
      </c>
      <c r="F292" s="256">
        <v>14268</v>
      </c>
      <c r="G292" s="256">
        <v>67519.764</v>
      </c>
      <c r="H292" s="168"/>
      <c r="I292" s="168"/>
      <c r="J292" s="168"/>
      <c r="K292" s="168"/>
      <c r="L292" s="168"/>
      <c r="M292" s="168"/>
      <c r="N292" s="168"/>
      <c r="O292" s="168"/>
      <c r="P292" s="168"/>
      <c r="Q292" s="168"/>
      <c r="R292" s="168"/>
      <c r="S292" s="168"/>
      <c r="T292" s="168"/>
      <c r="U292" s="168"/>
      <c r="V292" s="168"/>
    </row>
    <row r="293" spans="1:22" ht="15">
      <c r="A293" s="391"/>
      <c r="B293" s="317"/>
      <c r="C293" s="207" t="s">
        <v>375</v>
      </c>
      <c r="D293" s="169"/>
      <c r="E293" s="169"/>
      <c r="F293" s="169"/>
      <c r="G293" s="168"/>
      <c r="H293" s="168"/>
      <c r="I293" s="168"/>
      <c r="J293" s="168"/>
      <c r="K293" s="168"/>
      <c r="L293" s="168"/>
      <c r="M293" s="168"/>
      <c r="N293" s="168"/>
      <c r="O293" s="168"/>
      <c r="P293" s="168"/>
      <c r="Q293" s="168"/>
      <c r="R293" s="168"/>
      <c r="S293" s="168"/>
      <c r="T293" s="168"/>
      <c r="U293" s="168"/>
      <c r="V293" s="168"/>
    </row>
    <row r="294" spans="1:2" ht="15">
      <c r="A294" s="393"/>
      <c r="B294" s="209"/>
    </row>
    <row r="295" spans="1:22" s="197" customFormat="1" ht="15.75">
      <c r="A295" s="388" t="s">
        <v>505</v>
      </c>
      <c r="B295" s="177" t="s">
        <v>626</v>
      </c>
      <c r="C295" s="177"/>
      <c r="D295" s="177"/>
      <c r="E295" s="177"/>
      <c r="F295" s="177"/>
      <c r="G295" s="177"/>
      <c r="H295" s="177"/>
      <c r="I295" s="171"/>
      <c r="J295" s="171"/>
      <c r="K295" s="171"/>
      <c r="L295" s="171"/>
      <c r="M295" s="171"/>
      <c r="N295" s="171"/>
      <c r="O295" s="171"/>
      <c r="P295" s="171"/>
      <c r="Q295" s="171"/>
      <c r="R295" s="171"/>
      <c r="S295" s="171"/>
      <c r="T295" s="171"/>
      <c r="U295" s="171"/>
      <c r="V295" s="171"/>
    </row>
    <row r="296" spans="1:22" ht="15">
      <c r="A296" s="391"/>
      <c r="B296" s="316"/>
      <c r="C296" s="316"/>
      <c r="D296" s="316"/>
      <c r="E296" s="316"/>
      <c r="F296" s="316"/>
      <c r="G296" s="316"/>
      <c r="H296" s="316"/>
      <c r="I296" s="168"/>
      <c r="J296" s="168"/>
      <c r="K296" s="168"/>
      <c r="L296" s="168"/>
      <c r="M296" s="168"/>
      <c r="N296" s="168"/>
      <c r="O296" s="168"/>
      <c r="P296" s="168"/>
      <c r="Q296" s="168"/>
      <c r="R296" s="168"/>
      <c r="S296" s="168"/>
      <c r="T296" s="168"/>
      <c r="U296" s="168"/>
      <c r="V296" s="168"/>
    </row>
    <row r="297" spans="1:22" ht="15">
      <c r="A297" s="391"/>
      <c r="B297" s="317"/>
      <c r="C297" s="609" t="s">
        <v>103</v>
      </c>
      <c r="D297" s="610" t="s">
        <v>626</v>
      </c>
      <c r="E297" s="611"/>
      <c r="F297" s="612"/>
      <c r="G297" s="318"/>
      <c r="H297" s="168"/>
      <c r="I297" s="168"/>
      <c r="J297" s="168"/>
      <c r="K297" s="168"/>
      <c r="L297" s="168"/>
      <c r="M297" s="168"/>
      <c r="N297" s="168"/>
      <c r="O297" s="168"/>
      <c r="P297" s="168"/>
      <c r="Q297" s="168"/>
      <c r="R297" s="168"/>
      <c r="S297" s="168"/>
      <c r="T297" s="168"/>
      <c r="U297" s="168"/>
      <c r="V297" s="168"/>
    </row>
    <row r="298" spans="1:22" ht="15">
      <c r="A298" s="391"/>
      <c r="B298" s="317"/>
      <c r="C298" s="609"/>
      <c r="D298" s="322" t="s">
        <v>3</v>
      </c>
      <c r="E298" s="322" t="s">
        <v>4</v>
      </c>
      <c r="F298" s="322" t="s">
        <v>138</v>
      </c>
      <c r="G298" s="321"/>
      <c r="H298" s="168"/>
      <c r="I298" s="168"/>
      <c r="J298" s="168"/>
      <c r="K298" s="168"/>
      <c r="L298" s="168"/>
      <c r="M298" s="168"/>
      <c r="N298" s="168"/>
      <c r="O298" s="168"/>
      <c r="P298" s="168"/>
      <c r="Q298" s="168"/>
      <c r="R298" s="168"/>
      <c r="S298" s="168"/>
      <c r="T298" s="168"/>
      <c r="U298" s="168"/>
      <c r="V298" s="168"/>
    </row>
    <row r="299" spans="1:22" ht="15">
      <c r="A299" s="391"/>
      <c r="B299" s="317"/>
      <c r="C299" s="312" t="s">
        <v>107</v>
      </c>
      <c r="D299" s="181">
        <v>153</v>
      </c>
      <c r="E299" s="181">
        <v>68</v>
      </c>
      <c r="F299" s="183">
        <f>+D299+E299</f>
        <v>221</v>
      </c>
      <c r="G299" s="168"/>
      <c r="H299" s="168"/>
      <c r="I299" s="168"/>
      <c r="J299" s="168"/>
      <c r="K299" s="168"/>
      <c r="L299" s="168"/>
      <c r="M299" s="168"/>
      <c r="N299" s="168"/>
      <c r="O299" s="168"/>
      <c r="P299" s="168"/>
      <c r="Q299" s="168"/>
      <c r="R299" s="168"/>
      <c r="S299" s="168"/>
      <c r="T299" s="168"/>
      <c r="U299" s="168"/>
      <c r="V299" s="168"/>
    </row>
    <row r="300" spans="1:22" ht="15">
      <c r="A300" s="391"/>
      <c r="B300" s="317"/>
      <c r="C300" s="312" t="s">
        <v>108</v>
      </c>
      <c r="D300" s="204">
        <f>D299/F299</f>
        <v>0.6923076923076923</v>
      </c>
      <c r="E300" s="204">
        <f>E299/F299</f>
        <v>0.3076923076923077</v>
      </c>
      <c r="F300" s="204">
        <f>+D300+E300</f>
        <v>1</v>
      </c>
      <c r="G300" s="168"/>
      <c r="H300" s="168"/>
      <c r="I300" s="168"/>
      <c r="J300" s="168"/>
      <c r="K300" s="168"/>
      <c r="L300" s="168"/>
      <c r="M300" s="168"/>
      <c r="N300" s="168"/>
      <c r="O300" s="168"/>
      <c r="P300" s="168"/>
      <c r="Q300" s="168"/>
      <c r="R300" s="168"/>
      <c r="S300" s="168"/>
      <c r="T300" s="168"/>
      <c r="U300" s="168"/>
      <c r="V300" s="168"/>
    </row>
    <row r="301" spans="3:6" ht="15">
      <c r="C301" s="207" t="s">
        <v>375</v>
      </c>
      <c r="D301" s="169"/>
      <c r="E301" s="169"/>
      <c r="F301" s="169"/>
    </row>
    <row r="302" spans="1:2" ht="15">
      <c r="A302" s="393"/>
      <c r="B302" s="209"/>
    </row>
    <row r="303" spans="1:22" ht="15">
      <c r="A303" s="391"/>
      <c r="B303" s="317"/>
      <c r="C303" s="604" t="s">
        <v>103</v>
      </c>
      <c r="D303" s="598" t="s">
        <v>568</v>
      </c>
      <c r="E303" s="598"/>
      <c r="F303" s="598"/>
      <c r="G303" s="598"/>
      <c r="H303" s="168"/>
      <c r="I303" s="168"/>
      <c r="J303" s="168"/>
      <c r="K303" s="168"/>
      <c r="L303" s="168"/>
      <c r="M303" s="168"/>
      <c r="N303" s="168"/>
      <c r="O303" s="168"/>
      <c r="P303" s="168"/>
      <c r="Q303" s="168"/>
      <c r="R303" s="168"/>
      <c r="S303" s="168"/>
      <c r="T303" s="168"/>
      <c r="U303" s="168"/>
      <c r="V303" s="168"/>
    </row>
    <row r="304" spans="1:22" ht="15">
      <c r="A304" s="391"/>
      <c r="B304" s="317"/>
      <c r="C304" s="623"/>
      <c r="D304" s="322" t="s">
        <v>174</v>
      </c>
      <c r="E304" s="322" t="s">
        <v>40</v>
      </c>
      <c r="F304" s="322" t="s">
        <v>41</v>
      </c>
      <c r="G304" s="322" t="s">
        <v>16</v>
      </c>
      <c r="H304" s="168"/>
      <c r="I304" s="168"/>
      <c r="J304" s="168"/>
      <c r="K304" s="168"/>
      <c r="L304" s="168"/>
      <c r="M304" s="168"/>
      <c r="N304" s="168"/>
      <c r="O304" s="168"/>
      <c r="P304" s="168"/>
      <c r="Q304" s="168"/>
      <c r="R304" s="168"/>
      <c r="S304" s="168"/>
      <c r="T304" s="168"/>
      <c r="U304" s="168"/>
      <c r="V304" s="168"/>
    </row>
    <row r="305" spans="1:22" s="278" customFormat="1" ht="15">
      <c r="A305" s="400"/>
      <c r="B305" s="332"/>
      <c r="C305" s="331" t="s">
        <v>107</v>
      </c>
      <c r="D305" s="256">
        <v>27</v>
      </c>
      <c r="E305" s="256">
        <v>9168.205163398685</v>
      </c>
      <c r="F305" s="256">
        <v>130537</v>
      </c>
      <c r="G305" s="256">
        <v>1402735.3899999987</v>
      </c>
      <c r="H305" s="280"/>
      <c r="I305" s="280"/>
      <c r="J305" s="280"/>
      <c r="K305" s="280"/>
      <c r="L305" s="280"/>
      <c r="M305" s="280"/>
      <c r="N305" s="280"/>
      <c r="O305" s="280"/>
      <c r="P305" s="280"/>
      <c r="Q305" s="280"/>
      <c r="R305" s="280"/>
      <c r="S305" s="280"/>
      <c r="T305" s="280"/>
      <c r="U305" s="280"/>
      <c r="V305" s="280"/>
    </row>
    <row r="306" spans="1:22" ht="15">
      <c r="A306" s="391"/>
      <c r="B306" s="317"/>
      <c r="C306" s="207" t="s">
        <v>375</v>
      </c>
      <c r="D306" s="169"/>
      <c r="E306" s="169"/>
      <c r="F306" s="169"/>
      <c r="G306" s="168"/>
      <c r="H306" s="168"/>
      <c r="I306" s="168"/>
      <c r="J306" s="168"/>
      <c r="K306" s="168"/>
      <c r="L306" s="168"/>
      <c r="M306" s="168"/>
      <c r="N306" s="168"/>
      <c r="O306" s="168"/>
      <c r="P306" s="168"/>
      <c r="Q306" s="168"/>
      <c r="R306" s="168"/>
      <c r="S306" s="168"/>
      <c r="T306" s="168"/>
      <c r="U306" s="168"/>
      <c r="V306" s="168"/>
    </row>
    <row r="307" spans="1:2" ht="15">
      <c r="A307" s="393"/>
      <c r="B307" s="209"/>
    </row>
    <row r="308" spans="1:22" s="197" customFormat="1" ht="15.75">
      <c r="A308" s="388" t="s">
        <v>506</v>
      </c>
      <c r="B308" s="177" t="s">
        <v>569</v>
      </c>
      <c r="C308" s="177"/>
      <c r="D308" s="177"/>
      <c r="E308" s="177"/>
      <c r="F308" s="177"/>
      <c r="G308" s="177"/>
      <c r="H308" s="177"/>
      <c r="I308" s="171"/>
      <c r="J308" s="171"/>
      <c r="K308" s="171"/>
      <c r="L308" s="171"/>
      <c r="M308" s="171"/>
      <c r="N308" s="171"/>
      <c r="O308" s="171"/>
      <c r="P308" s="171"/>
      <c r="Q308" s="171"/>
      <c r="R308" s="171"/>
      <c r="S308" s="171"/>
      <c r="T308" s="171"/>
      <c r="U308" s="171"/>
      <c r="V308" s="171"/>
    </row>
    <row r="309" spans="1:22" ht="15">
      <c r="A309" s="391"/>
      <c r="B309" s="316"/>
      <c r="C309" s="316"/>
      <c r="D309" s="316"/>
      <c r="E309" s="316"/>
      <c r="F309" s="316"/>
      <c r="G309" s="316"/>
      <c r="H309" s="316"/>
      <c r="I309" s="168"/>
      <c r="J309" s="168"/>
      <c r="K309" s="168"/>
      <c r="L309" s="168"/>
      <c r="M309" s="168"/>
      <c r="N309" s="168"/>
      <c r="O309" s="168"/>
      <c r="P309" s="168"/>
      <c r="Q309" s="168"/>
      <c r="R309" s="168"/>
      <c r="S309" s="168"/>
      <c r="T309" s="168"/>
      <c r="U309" s="168"/>
      <c r="V309" s="168"/>
    </row>
    <row r="310" spans="1:22" ht="29.25" customHeight="1">
      <c r="A310" s="391"/>
      <c r="B310" s="317"/>
      <c r="C310" s="609" t="s">
        <v>103</v>
      </c>
      <c r="D310" s="610" t="s">
        <v>569</v>
      </c>
      <c r="E310" s="611"/>
      <c r="F310" s="612"/>
      <c r="G310" s="318"/>
      <c r="H310" s="168"/>
      <c r="I310" s="168"/>
      <c r="J310" s="168"/>
      <c r="K310" s="168"/>
      <c r="L310" s="168"/>
      <c r="M310" s="168"/>
      <c r="N310" s="168"/>
      <c r="O310" s="168"/>
      <c r="P310" s="168"/>
      <c r="Q310" s="168"/>
      <c r="R310" s="168"/>
      <c r="S310" s="168"/>
      <c r="T310" s="168"/>
      <c r="U310" s="168"/>
      <c r="V310" s="168"/>
    </row>
    <row r="311" spans="1:22" ht="15">
      <c r="A311" s="391"/>
      <c r="B311" s="317"/>
      <c r="C311" s="609"/>
      <c r="D311" s="322" t="s">
        <v>3</v>
      </c>
      <c r="E311" s="322" t="s">
        <v>4</v>
      </c>
      <c r="F311" s="322" t="s">
        <v>138</v>
      </c>
      <c r="G311" s="321"/>
      <c r="H311" s="168"/>
      <c r="I311" s="168"/>
      <c r="J311" s="168"/>
      <c r="K311" s="168"/>
      <c r="L311" s="168"/>
      <c r="M311" s="168"/>
      <c r="N311" s="168"/>
      <c r="O311" s="168"/>
      <c r="P311" s="168"/>
      <c r="Q311" s="168"/>
      <c r="R311" s="168"/>
      <c r="S311" s="168"/>
      <c r="T311" s="168"/>
      <c r="U311" s="168"/>
      <c r="V311" s="168"/>
    </row>
    <row r="312" spans="1:22" ht="15">
      <c r="A312" s="391"/>
      <c r="B312" s="317"/>
      <c r="C312" s="312" t="s">
        <v>107</v>
      </c>
      <c r="D312" s="181">
        <v>82</v>
      </c>
      <c r="E312" s="181">
        <v>139</v>
      </c>
      <c r="F312" s="181">
        <v>221</v>
      </c>
      <c r="G312" s="321"/>
      <c r="H312" s="168"/>
      <c r="I312" s="168"/>
      <c r="J312" s="168"/>
      <c r="K312" s="168"/>
      <c r="L312" s="168"/>
      <c r="M312" s="168"/>
      <c r="N312" s="168"/>
      <c r="O312" s="168"/>
      <c r="P312" s="168"/>
      <c r="Q312" s="168"/>
      <c r="R312" s="168"/>
      <c r="S312" s="168"/>
      <c r="T312" s="168"/>
      <c r="U312" s="168"/>
      <c r="V312" s="168"/>
    </row>
    <row r="313" spans="1:22" ht="15">
      <c r="A313" s="391"/>
      <c r="B313" s="317"/>
      <c r="C313" s="312" t="s">
        <v>108</v>
      </c>
      <c r="D313" s="203">
        <f>D312/F312</f>
        <v>0.37104072398190047</v>
      </c>
      <c r="E313" s="203">
        <f>E312/F312</f>
        <v>0.6289592760180995</v>
      </c>
      <c r="F313" s="204">
        <f>+D313+E313</f>
        <v>1</v>
      </c>
      <c r="G313" s="168"/>
      <c r="H313" s="168"/>
      <c r="I313" s="168"/>
      <c r="J313" s="168"/>
      <c r="K313" s="168"/>
      <c r="L313" s="168"/>
      <c r="M313" s="168"/>
      <c r="N313" s="168"/>
      <c r="O313" s="168"/>
      <c r="P313" s="168"/>
      <c r="Q313" s="168"/>
      <c r="R313" s="168"/>
      <c r="S313" s="168"/>
      <c r="T313" s="168"/>
      <c r="U313" s="168"/>
      <c r="V313" s="168"/>
    </row>
    <row r="314" spans="3:6" ht="15">
      <c r="C314" s="207" t="s">
        <v>375</v>
      </c>
      <c r="D314" s="169"/>
      <c r="E314" s="169"/>
      <c r="F314" s="169"/>
    </row>
    <row r="315" spans="1:2" ht="15">
      <c r="A315" s="393"/>
      <c r="B315" s="209"/>
    </row>
    <row r="316" spans="1:22" ht="21.75" customHeight="1">
      <c r="A316" s="391"/>
      <c r="B316" s="317"/>
      <c r="C316" s="604" t="s">
        <v>103</v>
      </c>
      <c r="D316" s="598" t="s">
        <v>570</v>
      </c>
      <c r="E316" s="598"/>
      <c r="F316" s="598"/>
      <c r="G316" s="598"/>
      <c r="H316" s="168"/>
      <c r="I316" s="168"/>
      <c r="J316" s="168"/>
      <c r="K316" s="168"/>
      <c r="L316" s="168"/>
      <c r="M316" s="168"/>
      <c r="N316" s="168"/>
      <c r="O316" s="168"/>
      <c r="P316" s="168"/>
      <c r="Q316" s="168"/>
      <c r="R316" s="168"/>
      <c r="S316" s="168"/>
      <c r="T316" s="168"/>
      <c r="U316" s="168"/>
      <c r="V316" s="168"/>
    </row>
    <row r="317" spans="1:22" ht="15">
      <c r="A317" s="391"/>
      <c r="B317" s="317"/>
      <c r="C317" s="623"/>
      <c r="D317" s="322" t="s">
        <v>174</v>
      </c>
      <c r="E317" s="322" t="s">
        <v>40</v>
      </c>
      <c r="F317" s="322" t="s">
        <v>41</v>
      </c>
      <c r="G317" s="322" t="s">
        <v>16</v>
      </c>
      <c r="H317" s="168"/>
      <c r="I317" s="168"/>
      <c r="J317" s="168"/>
      <c r="K317" s="168"/>
      <c r="L317" s="168"/>
      <c r="M317" s="168"/>
      <c r="N317" s="168"/>
      <c r="O317" s="168"/>
      <c r="P317" s="168"/>
      <c r="Q317" s="168"/>
      <c r="R317" s="168"/>
      <c r="S317" s="168"/>
      <c r="T317" s="168"/>
      <c r="U317" s="168"/>
      <c r="V317" s="168"/>
    </row>
    <row r="318" spans="1:22" s="278" customFormat="1" ht="15">
      <c r="A318" s="400"/>
      <c r="B318" s="332"/>
      <c r="C318" s="331" t="s">
        <v>107</v>
      </c>
      <c r="D318" s="256">
        <v>8</v>
      </c>
      <c r="E318" s="256">
        <v>87.0853658536585</v>
      </c>
      <c r="F318" s="256">
        <v>100</v>
      </c>
      <c r="G318" s="256">
        <v>7140.999999999997</v>
      </c>
      <c r="H318" s="280"/>
      <c r="I318" s="280"/>
      <c r="J318" s="280"/>
      <c r="K318" s="280"/>
      <c r="L318" s="280"/>
      <c r="M318" s="280"/>
      <c r="N318" s="280"/>
      <c r="O318" s="280"/>
      <c r="P318" s="280"/>
      <c r="Q318" s="280"/>
      <c r="R318" s="280"/>
      <c r="S318" s="280"/>
      <c r="T318" s="280"/>
      <c r="U318" s="280"/>
      <c r="V318" s="280"/>
    </row>
    <row r="319" spans="1:22" ht="15">
      <c r="A319" s="391"/>
      <c r="B319" s="317"/>
      <c r="C319" s="207" t="s">
        <v>375</v>
      </c>
      <c r="D319" s="169"/>
      <c r="E319" s="169"/>
      <c r="F319" s="169"/>
      <c r="G319" s="168"/>
      <c r="H319" s="168"/>
      <c r="I319" s="168"/>
      <c r="J319" s="168"/>
      <c r="K319" s="168"/>
      <c r="L319" s="168"/>
      <c r="M319" s="168"/>
      <c r="N319" s="168"/>
      <c r="O319" s="168"/>
      <c r="P319" s="168"/>
      <c r="Q319" s="168"/>
      <c r="R319" s="168"/>
      <c r="S319" s="168"/>
      <c r="T319" s="168"/>
      <c r="U319" s="168"/>
      <c r="V319" s="168"/>
    </row>
    <row r="320" spans="1:2" ht="15">
      <c r="A320" s="393"/>
      <c r="B320" s="209"/>
    </row>
    <row r="321" spans="1:22" s="197" customFormat="1" ht="15.75">
      <c r="A321" s="401" t="s">
        <v>507</v>
      </c>
      <c r="B321" s="177" t="s">
        <v>571</v>
      </c>
      <c r="C321" s="333"/>
      <c r="D321" s="333"/>
      <c r="E321" s="333"/>
      <c r="F321" s="333"/>
      <c r="G321" s="333"/>
      <c r="H321" s="333"/>
      <c r="I321" s="245"/>
      <c r="J321" s="245"/>
      <c r="K321" s="245"/>
      <c r="L321" s="245"/>
      <c r="M321" s="245"/>
      <c r="N321" s="245"/>
      <c r="O321" s="245"/>
      <c r="P321" s="245"/>
      <c r="Q321" s="245"/>
      <c r="R321" s="245"/>
      <c r="S321" s="245"/>
      <c r="T321" s="245"/>
      <c r="U321" s="245"/>
      <c r="V321" s="245"/>
    </row>
    <row r="322" spans="1:22" ht="15">
      <c r="A322" s="391"/>
      <c r="B322" s="316"/>
      <c r="C322" s="316"/>
      <c r="D322" s="316"/>
      <c r="E322" s="316"/>
      <c r="F322" s="316"/>
      <c r="G322" s="316"/>
      <c r="H322" s="316"/>
      <c r="I322" s="168"/>
      <c r="J322" s="168"/>
      <c r="K322" s="168"/>
      <c r="L322" s="168"/>
      <c r="M322" s="168"/>
      <c r="N322" s="168"/>
      <c r="O322" s="168"/>
      <c r="P322" s="168"/>
      <c r="Q322" s="168"/>
      <c r="R322" s="168"/>
      <c r="S322" s="168"/>
      <c r="T322" s="168"/>
      <c r="U322" s="168"/>
      <c r="V322" s="168"/>
    </row>
    <row r="323" spans="1:22" ht="22.5" customHeight="1">
      <c r="A323" s="391"/>
      <c r="B323" s="317"/>
      <c r="C323" s="609" t="s">
        <v>103</v>
      </c>
      <c r="D323" s="610" t="s">
        <v>571</v>
      </c>
      <c r="E323" s="611"/>
      <c r="F323" s="612"/>
      <c r="G323" s="318"/>
      <c r="H323" s="168"/>
      <c r="I323" s="168"/>
      <c r="J323" s="168"/>
      <c r="K323" s="168"/>
      <c r="L323" s="168"/>
      <c r="M323" s="168"/>
      <c r="N323" s="168"/>
      <c r="O323" s="168"/>
      <c r="P323" s="168"/>
      <c r="Q323" s="168"/>
      <c r="R323" s="168"/>
      <c r="S323" s="168"/>
      <c r="T323" s="168"/>
      <c r="U323" s="168"/>
      <c r="V323" s="168"/>
    </row>
    <row r="324" spans="1:22" ht="15">
      <c r="A324" s="391"/>
      <c r="B324" s="317"/>
      <c r="C324" s="609"/>
      <c r="D324" s="322" t="s">
        <v>3</v>
      </c>
      <c r="E324" s="322" t="s">
        <v>4</v>
      </c>
      <c r="F324" s="322" t="s">
        <v>138</v>
      </c>
      <c r="G324" s="321"/>
      <c r="H324" s="168"/>
      <c r="I324" s="168"/>
      <c r="J324" s="168"/>
      <c r="K324" s="168"/>
      <c r="L324" s="168"/>
      <c r="M324" s="168"/>
      <c r="N324" s="168"/>
      <c r="O324" s="168"/>
      <c r="P324" s="168"/>
      <c r="Q324" s="168"/>
      <c r="R324" s="168"/>
      <c r="S324" s="168"/>
      <c r="T324" s="168"/>
      <c r="U324" s="168"/>
      <c r="V324" s="168"/>
    </row>
    <row r="325" spans="1:22" ht="15">
      <c r="A325" s="391"/>
      <c r="B325" s="317"/>
      <c r="C325" s="312" t="s">
        <v>107</v>
      </c>
      <c r="D325" s="181">
        <v>59</v>
      </c>
      <c r="E325" s="181">
        <v>33</v>
      </c>
      <c r="F325" s="183">
        <v>92</v>
      </c>
      <c r="G325" s="634"/>
      <c r="H325" s="635"/>
      <c r="I325" s="168"/>
      <c r="J325" s="168"/>
      <c r="K325" s="168"/>
      <c r="L325" s="168"/>
      <c r="M325" s="168"/>
      <c r="N325" s="168"/>
      <c r="O325" s="168"/>
      <c r="P325" s="168"/>
      <c r="Q325" s="168"/>
      <c r="R325" s="168"/>
      <c r="S325" s="168"/>
      <c r="T325" s="168"/>
      <c r="U325" s="168"/>
      <c r="V325" s="168"/>
    </row>
    <row r="326" spans="1:22" ht="15">
      <c r="A326" s="391"/>
      <c r="B326" s="317"/>
      <c r="C326" s="312" t="s">
        <v>108</v>
      </c>
      <c r="D326" s="203">
        <f>D325/F325</f>
        <v>0.6413043478260869</v>
      </c>
      <c r="E326" s="203">
        <f>E325/F325</f>
        <v>0.358695652173913</v>
      </c>
      <c r="F326" s="204">
        <f>+D326+E326</f>
        <v>1</v>
      </c>
      <c r="G326" s="168"/>
      <c r="H326" s="168"/>
      <c r="I326" s="168"/>
      <c r="J326" s="168"/>
      <c r="K326" s="168"/>
      <c r="L326" s="168"/>
      <c r="M326" s="168"/>
      <c r="N326" s="168"/>
      <c r="O326" s="168"/>
      <c r="P326" s="168"/>
      <c r="Q326" s="168"/>
      <c r="R326" s="168"/>
      <c r="S326" s="168"/>
      <c r="T326" s="168"/>
      <c r="U326" s="168"/>
      <c r="V326" s="168"/>
    </row>
    <row r="327" spans="3:6" ht="15">
      <c r="C327" s="207" t="s">
        <v>375</v>
      </c>
      <c r="D327" s="169"/>
      <c r="E327" s="169"/>
      <c r="F327" s="169"/>
    </row>
    <row r="328" spans="1:2" ht="15">
      <c r="A328" s="393"/>
      <c r="B328" s="209"/>
    </row>
    <row r="329" spans="1:22" s="197" customFormat="1" ht="15.75">
      <c r="A329" s="388" t="s">
        <v>508</v>
      </c>
      <c r="B329" s="389" t="s">
        <v>384</v>
      </c>
      <c r="C329" s="177"/>
      <c r="D329" s="177"/>
      <c r="E329" s="177"/>
      <c r="F329" s="177"/>
      <c r="G329" s="177"/>
      <c r="H329" s="177"/>
      <c r="I329" s="171"/>
      <c r="J329" s="171"/>
      <c r="K329" s="171"/>
      <c r="L329" s="171"/>
      <c r="M329" s="171"/>
      <c r="N329" s="171"/>
      <c r="O329" s="171"/>
      <c r="P329" s="171"/>
      <c r="Q329" s="171"/>
      <c r="R329" s="171"/>
      <c r="S329" s="171"/>
      <c r="T329" s="171"/>
      <c r="U329" s="171"/>
      <c r="V329" s="171"/>
    </row>
    <row r="330" spans="1:22" ht="15">
      <c r="A330" s="391"/>
      <c r="B330" s="316"/>
      <c r="C330" s="316"/>
      <c r="D330" s="316"/>
      <c r="E330" s="316"/>
      <c r="F330" s="316"/>
      <c r="G330" s="316"/>
      <c r="H330" s="316"/>
      <c r="I330" s="168"/>
      <c r="J330" s="168"/>
      <c r="K330" s="168"/>
      <c r="L330" s="168"/>
      <c r="M330" s="168"/>
      <c r="N330" s="168"/>
      <c r="O330" s="168"/>
      <c r="P330" s="168"/>
      <c r="Q330" s="168"/>
      <c r="R330" s="168"/>
      <c r="S330" s="168"/>
      <c r="T330" s="168"/>
      <c r="U330" s="168"/>
      <c r="V330" s="168"/>
    </row>
    <row r="331" spans="1:22" ht="29.25" customHeight="1">
      <c r="A331" s="391"/>
      <c r="B331" s="317"/>
      <c r="C331" s="609" t="s">
        <v>103</v>
      </c>
      <c r="D331" s="610" t="s">
        <v>384</v>
      </c>
      <c r="E331" s="611"/>
      <c r="F331" s="612"/>
      <c r="G331" s="318"/>
      <c r="H331" s="168"/>
      <c r="I331" s="168"/>
      <c r="J331" s="168"/>
      <c r="K331" s="168"/>
      <c r="L331" s="168"/>
      <c r="M331" s="168"/>
      <c r="N331" s="168"/>
      <c r="O331" s="168"/>
      <c r="P331" s="168"/>
      <c r="Q331" s="168"/>
      <c r="R331" s="168"/>
      <c r="S331" s="168"/>
      <c r="T331" s="168"/>
      <c r="U331" s="168"/>
      <c r="V331" s="168"/>
    </row>
    <row r="332" spans="1:22" ht="15">
      <c r="A332" s="391"/>
      <c r="B332" s="317"/>
      <c r="C332" s="609"/>
      <c r="D332" s="322" t="s">
        <v>3</v>
      </c>
      <c r="E332" s="322" t="s">
        <v>4</v>
      </c>
      <c r="F332" s="322" t="s">
        <v>138</v>
      </c>
      <c r="G332" s="321"/>
      <c r="H332" s="168"/>
      <c r="I332" s="168"/>
      <c r="J332" s="168"/>
      <c r="K332" s="168"/>
      <c r="L332" s="168"/>
      <c r="M332" s="168"/>
      <c r="N332" s="168"/>
      <c r="O332" s="168"/>
      <c r="P332" s="168"/>
      <c r="Q332" s="168"/>
      <c r="R332" s="168"/>
      <c r="S332" s="168"/>
      <c r="T332" s="168"/>
      <c r="U332" s="168"/>
      <c r="V332" s="168"/>
    </row>
    <row r="333" spans="1:22" ht="15">
      <c r="A333" s="391"/>
      <c r="B333" s="317"/>
      <c r="C333" s="312" t="s">
        <v>107</v>
      </c>
      <c r="D333" s="181">
        <v>112</v>
      </c>
      <c r="E333" s="181">
        <v>109</v>
      </c>
      <c r="F333" s="181">
        <f>+D333+E333</f>
        <v>221</v>
      </c>
      <c r="G333" s="321"/>
      <c r="H333" s="168"/>
      <c r="I333" s="168"/>
      <c r="J333" s="168"/>
      <c r="K333" s="168"/>
      <c r="L333" s="168"/>
      <c r="M333" s="168"/>
      <c r="N333" s="168"/>
      <c r="O333" s="168"/>
      <c r="P333" s="168"/>
      <c r="Q333" s="168"/>
      <c r="R333" s="168"/>
      <c r="S333" s="168"/>
      <c r="T333" s="168"/>
      <c r="U333" s="168"/>
      <c r="V333" s="168"/>
    </row>
    <row r="334" spans="1:22" ht="15">
      <c r="A334" s="391"/>
      <c r="B334" s="317"/>
      <c r="C334" s="312" t="s">
        <v>108</v>
      </c>
      <c r="D334" s="203">
        <f>D333/F333</f>
        <v>0.5067873303167421</v>
      </c>
      <c r="E334" s="203">
        <f>E333/F333</f>
        <v>0.49321266968325794</v>
      </c>
      <c r="F334" s="204">
        <f>+D334+E334</f>
        <v>1</v>
      </c>
      <c r="G334" s="168"/>
      <c r="H334" s="168"/>
      <c r="I334" s="168"/>
      <c r="J334" s="168"/>
      <c r="K334" s="168"/>
      <c r="L334" s="168"/>
      <c r="M334" s="168"/>
      <c r="N334" s="168"/>
      <c r="O334" s="168"/>
      <c r="P334" s="168"/>
      <c r="Q334" s="168"/>
      <c r="R334" s="168"/>
      <c r="S334" s="168"/>
      <c r="T334" s="168"/>
      <c r="U334" s="168"/>
      <c r="V334" s="168"/>
    </row>
    <row r="335" spans="3:6" ht="15">
      <c r="C335" s="207" t="s">
        <v>375</v>
      </c>
      <c r="D335" s="169"/>
      <c r="E335" s="169"/>
      <c r="F335" s="169"/>
    </row>
    <row r="336" spans="1:2" ht="15">
      <c r="A336" s="393"/>
      <c r="B336" s="209"/>
    </row>
    <row r="337" spans="1:22" ht="21.75" customHeight="1">
      <c r="A337" s="391"/>
      <c r="B337" s="209"/>
      <c r="C337" s="604" t="s">
        <v>103</v>
      </c>
      <c r="D337" s="627" t="s">
        <v>572</v>
      </c>
      <c r="E337" s="628"/>
      <c r="F337" s="628"/>
      <c r="G337" s="629"/>
      <c r="H337" s="168"/>
      <c r="I337" s="168"/>
      <c r="J337" s="168"/>
      <c r="K337" s="168"/>
      <c r="L337" s="168"/>
      <c r="M337" s="168"/>
      <c r="N337" s="168"/>
      <c r="O337" s="168"/>
      <c r="P337" s="168"/>
      <c r="Q337" s="168"/>
      <c r="R337" s="168"/>
      <c r="S337" s="168"/>
      <c r="T337" s="168"/>
      <c r="U337" s="168"/>
      <c r="V337" s="168"/>
    </row>
    <row r="338" spans="1:22" ht="15">
      <c r="A338" s="391"/>
      <c r="B338" s="317"/>
      <c r="C338" s="623"/>
      <c r="D338" s="322" t="s">
        <v>174</v>
      </c>
      <c r="E338" s="322" t="s">
        <v>40</v>
      </c>
      <c r="F338" s="322" t="s">
        <v>41</v>
      </c>
      <c r="G338" s="322" t="s">
        <v>16</v>
      </c>
      <c r="H338" s="168"/>
      <c r="I338" s="168"/>
      <c r="J338" s="168"/>
      <c r="K338" s="168"/>
      <c r="L338" s="168"/>
      <c r="M338" s="168"/>
      <c r="N338" s="168"/>
      <c r="O338" s="168"/>
      <c r="P338" s="168"/>
      <c r="Q338" s="168"/>
      <c r="R338" s="168"/>
      <c r="S338" s="168"/>
      <c r="T338" s="168"/>
      <c r="U338" s="168"/>
      <c r="V338" s="168"/>
    </row>
    <row r="339" spans="1:22" s="278" customFormat="1" ht="15">
      <c r="A339" s="400"/>
      <c r="B339" s="332"/>
      <c r="C339" s="331" t="s">
        <v>107</v>
      </c>
      <c r="D339" s="256">
        <v>2.4</v>
      </c>
      <c r="E339" s="256">
        <v>27258.22</v>
      </c>
      <c r="F339" s="256">
        <v>646000</v>
      </c>
      <c r="G339" s="256">
        <v>2943887.87</v>
      </c>
      <c r="H339" s="280"/>
      <c r="I339" s="280"/>
      <c r="J339" s="280"/>
      <c r="K339" s="280"/>
      <c r="L339" s="280"/>
      <c r="M339" s="280"/>
      <c r="N339" s="280"/>
      <c r="O339" s="280"/>
      <c r="P339" s="280"/>
      <c r="Q339" s="280"/>
      <c r="R339" s="280"/>
      <c r="S339" s="280"/>
      <c r="T339" s="280"/>
      <c r="U339" s="280"/>
      <c r="V339" s="280"/>
    </row>
    <row r="340" spans="1:22" ht="15">
      <c r="A340" s="391"/>
      <c r="B340" s="317"/>
      <c r="C340" s="207" t="s">
        <v>375</v>
      </c>
      <c r="D340" s="169"/>
      <c r="E340" s="169"/>
      <c r="F340" s="169"/>
      <c r="G340" s="168"/>
      <c r="H340" s="168"/>
      <c r="I340" s="168"/>
      <c r="J340" s="168"/>
      <c r="K340" s="168"/>
      <c r="L340" s="168"/>
      <c r="M340" s="168"/>
      <c r="N340" s="168"/>
      <c r="O340" s="168"/>
      <c r="P340" s="168"/>
      <c r="Q340" s="168"/>
      <c r="R340" s="168"/>
      <c r="S340" s="168"/>
      <c r="T340" s="168"/>
      <c r="U340" s="168"/>
      <c r="V340" s="168"/>
    </row>
    <row r="341" spans="1:2" ht="15">
      <c r="A341" s="393"/>
      <c r="B341" s="209"/>
    </row>
    <row r="342" spans="1:22" s="197" customFormat="1" ht="15.75">
      <c r="A342" s="388" t="s">
        <v>509</v>
      </c>
      <c r="B342" s="389" t="s">
        <v>573</v>
      </c>
      <c r="C342" s="177"/>
      <c r="D342" s="177"/>
      <c r="E342" s="177"/>
      <c r="F342" s="177"/>
      <c r="G342" s="177"/>
      <c r="H342" s="177"/>
      <c r="I342" s="171"/>
      <c r="J342" s="171"/>
      <c r="K342" s="171"/>
      <c r="L342" s="171"/>
      <c r="M342" s="171"/>
      <c r="N342" s="171"/>
      <c r="O342" s="171"/>
      <c r="P342" s="171"/>
      <c r="Q342" s="171"/>
      <c r="R342" s="171"/>
      <c r="S342" s="171"/>
      <c r="T342" s="171"/>
      <c r="U342" s="171"/>
      <c r="V342" s="171"/>
    </row>
    <row r="343" spans="1:22" ht="15">
      <c r="A343" s="391"/>
      <c r="B343" s="316"/>
      <c r="C343" s="316"/>
      <c r="D343" s="316"/>
      <c r="E343" s="316"/>
      <c r="F343" s="316"/>
      <c r="G343" s="316"/>
      <c r="H343" s="316"/>
      <c r="I343" s="168"/>
      <c r="J343" s="168"/>
      <c r="K343" s="168"/>
      <c r="L343" s="168"/>
      <c r="M343" s="168"/>
      <c r="N343" s="168"/>
      <c r="O343" s="168"/>
      <c r="P343" s="168"/>
      <c r="Q343" s="168"/>
      <c r="R343" s="168"/>
      <c r="S343" s="168"/>
      <c r="T343" s="168"/>
      <c r="U343" s="168"/>
      <c r="V343" s="168"/>
    </row>
    <row r="344" spans="1:22" ht="23.25" customHeight="1">
      <c r="A344" s="391"/>
      <c r="B344" s="317"/>
      <c r="C344" s="609" t="s">
        <v>103</v>
      </c>
      <c r="D344" s="610" t="s">
        <v>573</v>
      </c>
      <c r="E344" s="611"/>
      <c r="F344" s="612"/>
      <c r="G344" s="318"/>
      <c r="H344" s="168"/>
      <c r="I344" s="168"/>
      <c r="J344" s="168"/>
      <c r="K344" s="168"/>
      <c r="L344" s="168"/>
      <c r="M344" s="168"/>
      <c r="N344" s="168"/>
      <c r="O344" s="168"/>
      <c r="P344" s="168"/>
      <c r="Q344" s="168"/>
      <c r="R344" s="168"/>
      <c r="S344" s="168"/>
      <c r="T344" s="168"/>
      <c r="U344" s="168"/>
      <c r="V344" s="168"/>
    </row>
    <row r="345" spans="1:22" ht="15">
      <c r="A345" s="391"/>
      <c r="B345" s="317"/>
      <c r="C345" s="609"/>
      <c r="D345" s="322" t="s">
        <v>3</v>
      </c>
      <c r="E345" s="322" t="s">
        <v>4</v>
      </c>
      <c r="F345" s="322" t="s">
        <v>138</v>
      </c>
      <c r="G345" s="321"/>
      <c r="H345" s="168"/>
      <c r="I345" s="168"/>
      <c r="J345" s="168"/>
      <c r="K345" s="168"/>
      <c r="L345" s="168"/>
      <c r="M345" s="168"/>
      <c r="N345" s="168"/>
      <c r="O345" s="168"/>
      <c r="P345" s="168"/>
      <c r="Q345" s="168"/>
      <c r="R345" s="168"/>
      <c r="S345" s="168"/>
      <c r="T345" s="168"/>
      <c r="U345" s="168"/>
      <c r="V345" s="168"/>
    </row>
    <row r="346" spans="1:22" ht="15">
      <c r="A346" s="391"/>
      <c r="B346" s="317"/>
      <c r="C346" s="312" t="s">
        <v>107</v>
      </c>
      <c r="D346" s="181">
        <v>72</v>
      </c>
      <c r="E346" s="181">
        <v>149</v>
      </c>
      <c r="F346" s="181">
        <f>+D346+E346</f>
        <v>221</v>
      </c>
      <c r="G346" s="321"/>
      <c r="H346" s="168"/>
      <c r="I346" s="168"/>
      <c r="J346" s="168"/>
      <c r="K346" s="168"/>
      <c r="L346" s="168"/>
      <c r="M346" s="168"/>
      <c r="N346" s="168"/>
      <c r="O346" s="168"/>
      <c r="P346" s="168"/>
      <c r="Q346" s="168"/>
      <c r="R346" s="168"/>
      <c r="S346" s="168"/>
      <c r="T346" s="168"/>
      <c r="U346" s="168"/>
      <c r="V346" s="168"/>
    </row>
    <row r="347" spans="1:22" ht="15">
      <c r="A347" s="391"/>
      <c r="B347" s="317"/>
      <c r="C347" s="312" t="s">
        <v>108</v>
      </c>
      <c r="D347" s="203">
        <f>D346/F346</f>
        <v>0.3257918552036199</v>
      </c>
      <c r="E347" s="203">
        <f>E346/F346</f>
        <v>0.6742081447963801</v>
      </c>
      <c r="F347" s="204">
        <f>+D347+E347</f>
        <v>1</v>
      </c>
      <c r="G347" s="168"/>
      <c r="H347" s="168"/>
      <c r="I347" s="168"/>
      <c r="J347" s="168"/>
      <c r="K347" s="168"/>
      <c r="L347" s="168"/>
      <c r="M347" s="168"/>
      <c r="N347" s="168"/>
      <c r="O347" s="168"/>
      <c r="P347" s="168"/>
      <c r="Q347" s="168"/>
      <c r="R347" s="168"/>
      <c r="S347" s="168"/>
      <c r="T347" s="168"/>
      <c r="U347" s="168"/>
      <c r="V347" s="168"/>
    </row>
    <row r="348" spans="3:6" ht="15">
      <c r="C348" s="207" t="s">
        <v>375</v>
      </c>
      <c r="D348" s="169"/>
      <c r="E348" s="169"/>
      <c r="F348" s="169"/>
    </row>
    <row r="349" spans="1:2" ht="15">
      <c r="A349" s="393"/>
      <c r="B349" s="209"/>
    </row>
    <row r="350" spans="1:11" ht="30" customHeight="1">
      <c r="A350" s="391"/>
      <c r="B350" s="317"/>
      <c r="C350" s="604" t="s">
        <v>103</v>
      </c>
      <c r="D350" s="624" t="s">
        <v>444</v>
      </c>
      <c r="E350" s="625"/>
      <c r="F350" s="625"/>
      <c r="G350" s="626"/>
      <c r="H350" s="624" t="s">
        <v>445</v>
      </c>
      <c r="I350" s="625"/>
      <c r="J350" s="625"/>
      <c r="K350" s="626"/>
    </row>
    <row r="351" spans="1:11" ht="15">
      <c r="A351" s="391"/>
      <c r="B351" s="317"/>
      <c r="C351" s="623"/>
      <c r="D351" s="322" t="s">
        <v>174</v>
      </c>
      <c r="E351" s="322" t="s">
        <v>40</v>
      </c>
      <c r="F351" s="322" t="s">
        <v>41</v>
      </c>
      <c r="G351" s="322" t="s">
        <v>16</v>
      </c>
      <c r="H351" s="322" t="s">
        <v>174</v>
      </c>
      <c r="I351" s="322" t="s">
        <v>40</v>
      </c>
      <c r="J351" s="322" t="s">
        <v>41</v>
      </c>
      <c r="K351" s="322" t="s">
        <v>16</v>
      </c>
    </row>
    <row r="352" spans="1:11" s="278" customFormat="1" ht="15">
      <c r="A352" s="400"/>
      <c r="B352" s="332"/>
      <c r="C352" s="331" t="s">
        <v>107</v>
      </c>
      <c r="D352" s="256">
        <v>6.2</v>
      </c>
      <c r="E352" s="256">
        <v>4536.1</v>
      </c>
      <c r="F352" s="256">
        <v>16930.2</v>
      </c>
      <c r="G352" s="256">
        <v>31752.4</v>
      </c>
      <c r="H352" s="256">
        <v>111</v>
      </c>
      <c r="I352" s="256">
        <v>7294.6</v>
      </c>
      <c r="J352" s="256">
        <v>34800</v>
      </c>
      <c r="K352" s="256">
        <v>51062.4</v>
      </c>
    </row>
    <row r="353" spans="1:22" ht="15">
      <c r="A353" s="391"/>
      <c r="B353" s="317"/>
      <c r="C353" s="207" t="s">
        <v>375</v>
      </c>
      <c r="D353" s="169"/>
      <c r="E353" s="169"/>
      <c r="F353" s="169"/>
      <c r="G353" s="168"/>
      <c r="H353" s="168"/>
      <c r="I353" s="168"/>
      <c r="J353" s="168"/>
      <c r="K353" s="168"/>
      <c r="L353" s="168"/>
      <c r="M353" s="168"/>
      <c r="N353" s="168"/>
      <c r="O353" s="168"/>
      <c r="P353" s="168"/>
      <c r="Q353" s="168"/>
      <c r="R353" s="168"/>
      <c r="S353" s="168"/>
      <c r="T353" s="168"/>
      <c r="U353" s="168"/>
      <c r="V353" s="168"/>
    </row>
    <row r="354" spans="1:2" ht="15">
      <c r="A354" s="393"/>
      <c r="B354" s="209"/>
    </row>
    <row r="355" spans="1:23" ht="15">
      <c r="A355" s="391"/>
      <c r="B355" s="317"/>
      <c r="C355" s="604" t="s">
        <v>103</v>
      </c>
      <c r="D355" s="624" t="s">
        <v>446</v>
      </c>
      <c r="E355" s="625"/>
      <c r="F355" s="625"/>
      <c r="G355" s="626"/>
      <c r="H355" s="624" t="s">
        <v>447</v>
      </c>
      <c r="I355" s="625"/>
      <c r="J355" s="625"/>
      <c r="K355" s="626"/>
      <c r="L355" s="624" t="s">
        <v>448</v>
      </c>
      <c r="M355" s="625"/>
      <c r="N355" s="625"/>
      <c r="O355" s="626"/>
      <c r="P355" s="624" t="s">
        <v>449</v>
      </c>
      <c r="Q355" s="625"/>
      <c r="R355" s="625"/>
      <c r="S355" s="626"/>
      <c r="T355" s="598" t="s">
        <v>466</v>
      </c>
      <c r="U355" s="598"/>
      <c r="V355" s="598"/>
      <c r="W355" s="598"/>
    </row>
    <row r="356" spans="1:23" ht="15">
      <c r="A356" s="391"/>
      <c r="B356" s="317"/>
      <c r="C356" s="623"/>
      <c r="D356" s="322" t="s">
        <v>174</v>
      </c>
      <c r="E356" s="322" t="s">
        <v>40</v>
      </c>
      <c r="F356" s="322" t="s">
        <v>41</v>
      </c>
      <c r="G356" s="322" t="s">
        <v>16</v>
      </c>
      <c r="H356" s="322" t="s">
        <v>174</v>
      </c>
      <c r="I356" s="322" t="s">
        <v>40</v>
      </c>
      <c r="J356" s="322" t="s">
        <v>41</v>
      </c>
      <c r="K356" s="322" t="s">
        <v>16</v>
      </c>
      <c r="L356" s="322" t="s">
        <v>174</v>
      </c>
      <c r="M356" s="322" t="s">
        <v>40</v>
      </c>
      <c r="N356" s="322" t="s">
        <v>41</v>
      </c>
      <c r="O356" s="322" t="s">
        <v>16</v>
      </c>
      <c r="P356" s="322" t="s">
        <v>174</v>
      </c>
      <c r="Q356" s="322" t="s">
        <v>40</v>
      </c>
      <c r="R356" s="322" t="s">
        <v>41</v>
      </c>
      <c r="S356" s="322" t="s">
        <v>16</v>
      </c>
      <c r="T356" s="322" t="s">
        <v>174</v>
      </c>
      <c r="U356" s="322" t="s">
        <v>40</v>
      </c>
      <c r="V356" s="322" t="s">
        <v>41</v>
      </c>
      <c r="W356" s="322" t="s">
        <v>16</v>
      </c>
    </row>
    <row r="357" spans="1:23" s="278" customFormat="1" ht="15">
      <c r="A357" s="400"/>
      <c r="B357" s="332"/>
      <c r="C357" s="331" t="s">
        <v>107</v>
      </c>
      <c r="D357" s="256">
        <v>4</v>
      </c>
      <c r="E357" s="256">
        <v>1014.8226</v>
      </c>
      <c r="F357" s="256">
        <v>9720</v>
      </c>
      <c r="G357" s="256">
        <v>42622.55</v>
      </c>
      <c r="H357" s="256">
        <v>2</v>
      </c>
      <c r="I357" s="256">
        <v>77</v>
      </c>
      <c r="J357" s="256">
        <v>259</v>
      </c>
      <c r="K357" s="256">
        <v>385</v>
      </c>
      <c r="L357" s="256">
        <v>3</v>
      </c>
      <c r="M357" s="256">
        <v>1146.2884</v>
      </c>
      <c r="N357" s="256">
        <v>14268</v>
      </c>
      <c r="O357" s="256">
        <v>61899.574</v>
      </c>
      <c r="P357" s="256">
        <v>9</v>
      </c>
      <c r="Q357" s="256">
        <v>6577.0125</v>
      </c>
      <c r="R357" s="256">
        <v>42563</v>
      </c>
      <c r="S357" s="256">
        <v>131540.25</v>
      </c>
      <c r="T357" s="256">
        <v>208</v>
      </c>
      <c r="U357" s="256">
        <v>3068.6275</v>
      </c>
      <c r="V357" s="256">
        <v>12992</v>
      </c>
      <c r="W357" s="256">
        <v>24549.02</v>
      </c>
    </row>
    <row r="358" spans="1:22" ht="15">
      <c r="A358" s="391"/>
      <c r="B358" s="317"/>
      <c r="C358" s="207" t="s">
        <v>375</v>
      </c>
      <c r="D358" s="169"/>
      <c r="E358" s="169"/>
      <c r="F358" s="169"/>
      <c r="G358" s="168"/>
      <c r="H358" s="168"/>
      <c r="I358" s="168"/>
      <c r="J358" s="168"/>
      <c r="K358" s="168"/>
      <c r="L358" s="168"/>
      <c r="M358" s="168"/>
      <c r="N358" s="168"/>
      <c r="O358" s="168"/>
      <c r="P358" s="168"/>
      <c r="Q358" s="168"/>
      <c r="R358" s="168"/>
      <c r="S358" s="168"/>
      <c r="T358" s="168"/>
      <c r="U358" s="168"/>
      <c r="V358" s="168"/>
    </row>
    <row r="359" spans="1:2" ht="15">
      <c r="A359" s="393"/>
      <c r="B359" s="209"/>
    </row>
    <row r="360" spans="1:35" s="197" customFormat="1" ht="15.75">
      <c r="A360" s="388" t="s">
        <v>510</v>
      </c>
      <c r="B360" s="389" t="s">
        <v>385</v>
      </c>
      <c r="C360" s="177"/>
      <c r="D360" s="177"/>
      <c r="E360" s="177"/>
      <c r="F360" s="177"/>
      <c r="G360" s="177"/>
      <c r="H360" s="177"/>
      <c r="I360" s="171"/>
      <c r="J360" s="171"/>
      <c r="K360" s="290"/>
      <c r="L360" s="171"/>
      <c r="M360" s="171"/>
      <c r="N360" s="171"/>
      <c r="O360" s="171"/>
      <c r="P360" s="171"/>
      <c r="Q360" s="171"/>
      <c r="R360" s="171"/>
      <c r="S360" s="171"/>
      <c r="T360" s="171"/>
      <c r="U360" s="171"/>
      <c r="V360" s="171"/>
      <c r="AD360" s="196"/>
      <c r="AE360" s="196"/>
      <c r="AF360" s="196"/>
      <c r="AH360" s="196"/>
      <c r="AI360" s="196"/>
    </row>
    <row r="361" spans="1:22" ht="15">
      <c r="A361" s="391"/>
      <c r="B361" s="316"/>
      <c r="C361" s="316"/>
      <c r="D361" s="316"/>
      <c r="E361" s="316"/>
      <c r="F361" s="316"/>
      <c r="G361" s="316"/>
      <c r="H361" s="316"/>
      <c r="I361" s="168"/>
      <c r="J361" s="168"/>
      <c r="K361" s="168"/>
      <c r="L361" s="168"/>
      <c r="M361" s="168"/>
      <c r="N361" s="168"/>
      <c r="O361" s="168"/>
      <c r="P361" s="168"/>
      <c r="Q361" s="168"/>
      <c r="R361" s="168"/>
      <c r="S361" s="168"/>
      <c r="T361" s="168"/>
      <c r="U361" s="168"/>
      <c r="V361" s="168"/>
    </row>
    <row r="362" spans="1:22" ht="21.75" customHeight="1">
      <c r="A362" s="391"/>
      <c r="B362" s="317"/>
      <c r="C362" s="609" t="s">
        <v>103</v>
      </c>
      <c r="D362" s="610" t="s">
        <v>385</v>
      </c>
      <c r="E362" s="611"/>
      <c r="F362" s="612"/>
      <c r="G362" s="318"/>
      <c r="H362" s="168"/>
      <c r="I362" s="168"/>
      <c r="J362" s="168"/>
      <c r="K362" s="168"/>
      <c r="L362" s="168"/>
      <c r="M362" s="168"/>
      <c r="N362" s="168"/>
      <c r="O362" s="168"/>
      <c r="P362" s="168"/>
      <c r="Q362" s="168"/>
      <c r="R362" s="168"/>
      <c r="S362" s="168"/>
      <c r="T362" s="168"/>
      <c r="U362" s="168"/>
      <c r="V362" s="168"/>
    </row>
    <row r="363" spans="1:22" ht="15">
      <c r="A363" s="391"/>
      <c r="B363" s="317"/>
      <c r="C363" s="609"/>
      <c r="D363" s="322" t="s">
        <v>3</v>
      </c>
      <c r="E363" s="322" t="s">
        <v>4</v>
      </c>
      <c r="F363" s="322" t="s">
        <v>138</v>
      </c>
      <c r="G363" s="321"/>
      <c r="H363" s="168"/>
      <c r="I363" s="168"/>
      <c r="J363" s="168"/>
      <c r="K363" s="168"/>
      <c r="L363" s="168"/>
      <c r="M363" s="168"/>
      <c r="N363" s="168"/>
      <c r="O363" s="168"/>
      <c r="P363" s="168"/>
      <c r="Q363" s="168"/>
      <c r="R363" s="168"/>
      <c r="S363" s="168"/>
      <c r="T363" s="168"/>
      <c r="U363" s="168"/>
      <c r="V363" s="168"/>
    </row>
    <row r="364" spans="1:22" ht="15">
      <c r="A364" s="391"/>
      <c r="B364" s="317"/>
      <c r="C364" s="312" t="s">
        <v>107</v>
      </c>
      <c r="D364" s="181">
        <v>41</v>
      </c>
      <c r="E364" s="181">
        <v>180</v>
      </c>
      <c r="F364" s="181">
        <f>+D364+E364</f>
        <v>221</v>
      </c>
      <c r="G364" s="321"/>
      <c r="H364" s="168"/>
      <c r="I364" s="168"/>
      <c r="J364" s="168"/>
      <c r="K364" s="168"/>
      <c r="L364" s="168"/>
      <c r="M364" s="168"/>
      <c r="N364" s="168"/>
      <c r="O364" s="168"/>
      <c r="P364" s="168"/>
      <c r="Q364" s="168"/>
      <c r="R364" s="168"/>
      <c r="S364" s="168"/>
      <c r="T364" s="168"/>
      <c r="U364" s="168"/>
      <c r="V364" s="168"/>
    </row>
    <row r="365" spans="1:22" ht="15">
      <c r="A365" s="391"/>
      <c r="B365" s="317"/>
      <c r="C365" s="312" t="s">
        <v>108</v>
      </c>
      <c r="D365" s="203">
        <f>D364/F364</f>
        <v>0.18552036199095023</v>
      </c>
      <c r="E365" s="203">
        <f>E364/F364</f>
        <v>0.8144796380090498</v>
      </c>
      <c r="F365" s="204">
        <f>+D365+E365</f>
        <v>1</v>
      </c>
      <c r="G365" s="168"/>
      <c r="H365" s="168"/>
      <c r="I365" s="168"/>
      <c r="J365" s="168"/>
      <c r="K365" s="168"/>
      <c r="L365" s="168"/>
      <c r="M365" s="168"/>
      <c r="N365" s="168"/>
      <c r="O365" s="168"/>
      <c r="P365" s="168"/>
      <c r="Q365" s="168"/>
      <c r="R365" s="168"/>
      <c r="S365" s="168"/>
      <c r="T365" s="168"/>
      <c r="U365" s="168"/>
      <c r="V365" s="168"/>
    </row>
    <row r="366" spans="3:6" ht="15">
      <c r="C366" s="207" t="s">
        <v>375</v>
      </c>
      <c r="D366" s="169"/>
      <c r="E366" s="169"/>
      <c r="F366" s="169"/>
    </row>
    <row r="367" spans="1:2" ht="15">
      <c r="A367" s="393"/>
      <c r="B367" s="209"/>
    </row>
    <row r="368" spans="1:31" ht="15">
      <c r="A368" s="391"/>
      <c r="B368" s="317"/>
      <c r="C368" s="604" t="s">
        <v>103</v>
      </c>
      <c r="D368" s="624" t="s">
        <v>450</v>
      </c>
      <c r="E368" s="625"/>
      <c r="F368" s="625"/>
      <c r="G368" s="626"/>
      <c r="H368" s="624" t="s">
        <v>451</v>
      </c>
      <c r="I368" s="625"/>
      <c r="J368" s="625"/>
      <c r="K368" s="626"/>
      <c r="L368" s="624" t="s">
        <v>452</v>
      </c>
      <c r="M368" s="625"/>
      <c r="N368" s="625"/>
      <c r="O368" s="626"/>
      <c r="P368" s="168"/>
      <c r="Q368" s="168"/>
      <c r="R368" s="168"/>
      <c r="S368" s="168"/>
      <c r="T368" s="168"/>
      <c r="U368" s="168"/>
      <c r="V368" s="168"/>
      <c r="W368" s="168"/>
      <c r="X368" s="168"/>
      <c r="Y368" s="168"/>
      <c r="Z368" s="168"/>
      <c r="AA368" s="168"/>
      <c r="AB368" s="168"/>
      <c r="AC368" s="168"/>
      <c r="AD368" s="168"/>
      <c r="AE368" s="168"/>
    </row>
    <row r="369" spans="1:31" ht="15">
      <c r="A369" s="391"/>
      <c r="B369" s="317"/>
      <c r="C369" s="623"/>
      <c r="D369" s="322" t="s">
        <v>174</v>
      </c>
      <c r="E369" s="322" t="s">
        <v>40</v>
      </c>
      <c r="F369" s="322" t="s">
        <v>41</v>
      </c>
      <c r="G369" s="322" t="s">
        <v>16</v>
      </c>
      <c r="H369" s="322" t="s">
        <v>174</v>
      </c>
      <c r="I369" s="322" t="s">
        <v>40</v>
      </c>
      <c r="J369" s="322" t="s">
        <v>41</v>
      </c>
      <c r="K369" s="322" t="s">
        <v>16</v>
      </c>
      <c r="L369" s="322" t="s">
        <v>174</v>
      </c>
      <c r="M369" s="322" t="s">
        <v>40</v>
      </c>
      <c r="N369" s="322" t="s">
        <v>41</v>
      </c>
      <c r="O369" s="322" t="s">
        <v>16</v>
      </c>
      <c r="P369" s="168"/>
      <c r="Q369" s="168"/>
      <c r="R369" s="168"/>
      <c r="S369" s="168"/>
      <c r="T369" s="168"/>
      <c r="U369" s="168"/>
      <c r="V369" s="168"/>
      <c r="W369" s="168"/>
      <c r="X369" s="168"/>
      <c r="Y369" s="168"/>
      <c r="Z369" s="168"/>
      <c r="AA369" s="168"/>
      <c r="AB369" s="168"/>
      <c r="AC369" s="168"/>
      <c r="AD369" s="168"/>
      <c r="AE369" s="168"/>
    </row>
    <row r="370" spans="1:31" s="278" customFormat="1" ht="15">
      <c r="A370" s="400"/>
      <c r="B370" s="332"/>
      <c r="C370" s="331" t="s">
        <v>107</v>
      </c>
      <c r="D370" s="256">
        <v>0.01</v>
      </c>
      <c r="E370" s="256">
        <v>364.41875</v>
      </c>
      <c r="F370" s="256">
        <v>5280</v>
      </c>
      <c r="G370" s="256">
        <v>8746.05</v>
      </c>
      <c r="H370" s="256">
        <v>12</v>
      </c>
      <c r="I370" s="256">
        <v>12</v>
      </c>
      <c r="J370" s="256">
        <v>12</v>
      </c>
      <c r="K370" s="256">
        <v>24</v>
      </c>
      <c r="L370" s="256">
        <v>0.6</v>
      </c>
      <c r="M370" s="256">
        <v>34.32</v>
      </c>
      <c r="N370" s="256">
        <v>150</v>
      </c>
      <c r="O370" s="256">
        <v>171.6</v>
      </c>
      <c r="P370" s="280"/>
      <c r="Q370" s="280"/>
      <c r="R370" s="280"/>
      <c r="S370" s="280"/>
      <c r="T370" s="280"/>
      <c r="U370" s="280"/>
      <c r="V370" s="280"/>
      <c r="W370" s="280"/>
      <c r="X370" s="280"/>
      <c r="Y370" s="280"/>
      <c r="Z370" s="280"/>
      <c r="AA370" s="280"/>
      <c r="AB370" s="280"/>
      <c r="AC370" s="280"/>
      <c r="AD370" s="280"/>
      <c r="AE370" s="280"/>
    </row>
    <row r="371" spans="1:22" ht="15">
      <c r="A371" s="391"/>
      <c r="B371" s="317"/>
      <c r="C371" s="207" t="s">
        <v>375</v>
      </c>
      <c r="D371" s="169"/>
      <c r="E371" s="169"/>
      <c r="F371" s="169"/>
      <c r="G371" s="168"/>
      <c r="H371" s="168"/>
      <c r="I371" s="168"/>
      <c r="J371" s="168"/>
      <c r="K371" s="168"/>
      <c r="L371" s="168"/>
      <c r="M371" s="168"/>
      <c r="N371" s="168"/>
      <c r="O371" s="168"/>
      <c r="P371" s="168"/>
      <c r="Q371" s="168"/>
      <c r="R371" s="168"/>
      <c r="S371" s="168"/>
      <c r="T371" s="168"/>
      <c r="U371" s="168"/>
      <c r="V371" s="168"/>
    </row>
    <row r="372" spans="1:2" ht="15">
      <c r="A372" s="393"/>
      <c r="B372" s="209"/>
    </row>
    <row r="373" spans="1:19" ht="15">
      <c r="A373" s="391"/>
      <c r="B373" s="317"/>
      <c r="C373" s="604" t="s">
        <v>103</v>
      </c>
      <c r="D373" s="624" t="s">
        <v>453</v>
      </c>
      <c r="E373" s="625"/>
      <c r="F373" s="625"/>
      <c r="G373" s="626"/>
      <c r="H373" s="624" t="s">
        <v>454</v>
      </c>
      <c r="I373" s="625"/>
      <c r="J373" s="625"/>
      <c r="K373" s="626"/>
      <c r="L373" s="624" t="s">
        <v>455</v>
      </c>
      <c r="M373" s="625"/>
      <c r="N373" s="625"/>
      <c r="O373" s="626"/>
      <c r="P373" s="598" t="s">
        <v>467</v>
      </c>
      <c r="Q373" s="598"/>
      <c r="R373" s="598"/>
      <c r="S373" s="598"/>
    </row>
    <row r="374" spans="1:19" ht="15">
      <c r="A374" s="391"/>
      <c r="B374" s="317"/>
      <c r="C374" s="623"/>
      <c r="D374" s="322" t="s">
        <v>174</v>
      </c>
      <c r="E374" s="322" t="s">
        <v>40</v>
      </c>
      <c r="F374" s="322" t="s">
        <v>41</v>
      </c>
      <c r="G374" s="322" t="s">
        <v>16</v>
      </c>
      <c r="H374" s="322" t="s">
        <v>174</v>
      </c>
      <c r="I374" s="322" t="s">
        <v>40</v>
      </c>
      <c r="J374" s="322" t="s">
        <v>41</v>
      </c>
      <c r="K374" s="322" t="s">
        <v>16</v>
      </c>
      <c r="L374" s="322" t="s">
        <v>174</v>
      </c>
      <c r="M374" s="322" t="s">
        <v>40</v>
      </c>
      <c r="N374" s="322" t="s">
        <v>41</v>
      </c>
      <c r="O374" s="322" t="s">
        <v>16</v>
      </c>
      <c r="P374" s="322" t="s">
        <v>174</v>
      </c>
      <c r="Q374" s="322" t="s">
        <v>40</v>
      </c>
      <c r="R374" s="322" t="s">
        <v>41</v>
      </c>
      <c r="S374" s="322" t="s">
        <v>16</v>
      </c>
    </row>
    <row r="375" spans="1:19" s="278" customFormat="1" ht="15">
      <c r="A375" s="400"/>
      <c r="B375" s="332"/>
      <c r="C375" s="331" t="s">
        <v>107</v>
      </c>
      <c r="D375" s="256">
        <v>2</v>
      </c>
      <c r="E375" s="256">
        <v>2</v>
      </c>
      <c r="F375" s="256">
        <v>2</v>
      </c>
      <c r="G375" s="256">
        <v>2</v>
      </c>
      <c r="H375" s="256">
        <v>2.08</v>
      </c>
      <c r="I375" s="256">
        <v>94.69333333333333</v>
      </c>
      <c r="J375" s="256">
        <v>259</v>
      </c>
      <c r="K375" s="256">
        <v>284.08</v>
      </c>
      <c r="L375" s="256">
        <v>1</v>
      </c>
      <c r="M375" s="256">
        <v>435.8</v>
      </c>
      <c r="N375" s="256">
        <v>2146</v>
      </c>
      <c r="O375" s="256">
        <v>2179</v>
      </c>
      <c r="P375" s="256">
        <v>0.42</v>
      </c>
      <c r="Q375" s="256">
        <v>192.20499999999998</v>
      </c>
      <c r="R375" s="256">
        <v>2100</v>
      </c>
      <c r="S375" s="256">
        <v>3075.2799999999997</v>
      </c>
    </row>
    <row r="376" spans="1:22" ht="15">
      <c r="A376" s="391"/>
      <c r="B376" s="317"/>
      <c r="C376" s="207" t="s">
        <v>375</v>
      </c>
      <c r="D376" s="169"/>
      <c r="E376" s="169"/>
      <c r="F376" s="169"/>
      <c r="G376" s="168"/>
      <c r="H376" s="168"/>
      <c r="I376" s="168"/>
      <c r="J376" s="168"/>
      <c r="K376" s="168"/>
      <c r="L376" s="168"/>
      <c r="M376" s="168"/>
      <c r="N376" s="168"/>
      <c r="O376" s="168"/>
      <c r="P376" s="168"/>
      <c r="Q376" s="168"/>
      <c r="R376" s="168"/>
      <c r="S376" s="168"/>
      <c r="T376" s="168"/>
      <c r="U376" s="168"/>
      <c r="V376" s="168"/>
    </row>
    <row r="377" spans="1:2" ht="15">
      <c r="A377" s="393"/>
      <c r="B377" s="209"/>
    </row>
    <row r="378" spans="1:32" s="197" customFormat="1" ht="15.75">
      <c r="A378" s="388" t="s">
        <v>511</v>
      </c>
      <c r="B378" s="177" t="s">
        <v>574</v>
      </c>
      <c r="C378" s="177"/>
      <c r="D378" s="177"/>
      <c r="E378" s="177"/>
      <c r="F378" s="177"/>
      <c r="G378" s="177"/>
      <c r="H378" s="177"/>
      <c r="I378" s="171"/>
      <c r="J378" s="171"/>
      <c r="K378" s="290"/>
      <c r="L378" s="171"/>
      <c r="M378" s="171"/>
      <c r="N378" s="171"/>
      <c r="O378" s="171"/>
      <c r="P378" s="171"/>
      <c r="Q378" s="171"/>
      <c r="R378" s="171"/>
      <c r="S378" s="171"/>
      <c r="T378" s="171"/>
      <c r="U378" s="171"/>
      <c r="V378" s="171"/>
      <c r="Z378" s="196"/>
      <c r="AA378" s="196"/>
      <c r="AB378" s="196"/>
      <c r="AC378" s="196"/>
      <c r="AD378" s="196"/>
      <c r="AE378" s="196"/>
      <c r="AF378" s="196"/>
    </row>
    <row r="379" spans="1:32" s="197" customFormat="1" ht="15.75">
      <c r="A379" s="388"/>
      <c r="B379" s="177"/>
      <c r="C379" s="177"/>
      <c r="D379" s="177"/>
      <c r="E379" s="177"/>
      <c r="F379" s="177"/>
      <c r="G379" s="177"/>
      <c r="H379" s="177"/>
      <c r="I379" s="171"/>
      <c r="J379" s="171"/>
      <c r="K379" s="290"/>
      <c r="L379" s="171"/>
      <c r="M379" s="171"/>
      <c r="N379" s="171"/>
      <c r="O379" s="171"/>
      <c r="P379" s="171"/>
      <c r="Q379" s="171"/>
      <c r="R379" s="171"/>
      <c r="S379" s="171"/>
      <c r="T379" s="171"/>
      <c r="U379" s="171"/>
      <c r="V379" s="171"/>
      <c r="Z379" s="196"/>
      <c r="AA379" s="196"/>
      <c r="AB379" s="196"/>
      <c r="AC379" s="196"/>
      <c r="AD379" s="196"/>
      <c r="AE379" s="196"/>
      <c r="AF379" s="196"/>
    </row>
    <row r="380" spans="1:31" s="197" customFormat="1" ht="36.75" customHeight="1">
      <c r="A380" s="388"/>
      <c r="B380" s="177"/>
      <c r="C380" s="598" t="s">
        <v>103</v>
      </c>
      <c r="D380" s="597" t="s">
        <v>660</v>
      </c>
      <c r="E380" s="597"/>
      <c r="F380" s="597"/>
      <c r="G380" s="177"/>
      <c r="H380" s="171"/>
      <c r="I380" s="171"/>
      <c r="J380" s="290"/>
      <c r="K380" s="171"/>
      <c r="L380" s="171"/>
      <c r="M380" s="171"/>
      <c r="N380" s="171"/>
      <c r="O380" s="171"/>
      <c r="P380" s="171"/>
      <c r="Q380" s="171"/>
      <c r="R380" s="171"/>
      <c r="S380" s="171"/>
      <c r="T380" s="171"/>
      <c r="U380" s="171"/>
      <c r="Y380" s="196"/>
      <c r="Z380" s="196"/>
      <c r="AA380" s="196"/>
      <c r="AB380" s="196"/>
      <c r="AC380" s="196"/>
      <c r="AD380" s="196"/>
      <c r="AE380" s="196"/>
    </row>
    <row r="381" spans="1:31" s="197" customFormat="1" ht="15.75">
      <c r="A381" s="388"/>
      <c r="B381" s="177"/>
      <c r="C381" s="598"/>
      <c r="D381" s="451" t="s">
        <v>105</v>
      </c>
      <c r="E381" s="451" t="s">
        <v>106</v>
      </c>
      <c r="F381" s="451" t="s">
        <v>138</v>
      </c>
      <c r="G381" s="177"/>
      <c r="H381" s="171"/>
      <c r="I381" s="171"/>
      <c r="J381" s="290"/>
      <c r="K381" s="171"/>
      <c r="L381" s="171"/>
      <c r="M381" s="171"/>
      <c r="N381" s="171"/>
      <c r="O381" s="171"/>
      <c r="P381" s="171"/>
      <c r="Q381" s="171"/>
      <c r="R381" s="171"/>
      <c r="S381" s="171"/>
      <c r="T381" s="171"/>
      <c r="U381" s="171"/>
      <c r="Y381" s="196"/>
      <c r="Z381" s="196"/>
      <c r="AA381" s="196"/>
      <c r="AB381" s="196"/>
      <c r="AC381" s="196"/>
      <c r="AD381" s="196"/>
      <c r="AE381" s="196"/>
    </row>
    <row r="382" spans="1:31" s="197" customFormat="1" ht="15.75">
      <c r="A382" s="388"/>
      <c r="B382" s="177"/>
      <c r="C382" s="478" t="s">
        <v>107</v>
      </c>
      <c r="D382" s="479">
        <v>41</v>
      </c>
      <c r="E382" s="479">
        <v>180</v>
      </c>
      <c r="F382" s="479">
        <v>221</v>
      </c>
      <c r="G382" s="177"/>
      <c r="H382" s="171"/>
      <c r="I382" s="171"/>
      <c r="J382" s="290"/>
      <c r="K382" s="171"/>
      <c r="L382" s="171"/>
      <c r="M382" s="171"/>
      <c r="N382" s="171"/>
      <c r="O382" s="171"/>
      <c r="P382" s="171"/>
      <c r="Q382" s="171"/>
      <c r="R382" s="171"/>
      <c r="S382" s="171"/>
      <c r="T382" s="171"/>
      <c r="U382" s="171"/>
      <c r="Y382" s="196"/>
      <c r="Z382" s="196"/>
      <c r="AA382" s="196"/>
      <c r="AB382" s="196"/>
      <c r="AC382" s="196"/>
      <c r="AD382" s="196"/>
      <c r="AE382" s="196"/>
    </row>
    <row r="383" spans="1:17" ht="15">
      <c r="A383" s="391"/>
      <c r="B383" s="317"/>
      <c r="C383" s="207" t="s">
        <v>375</v>
      </c>
      <c r="D383" s="169"/>
      <c r="E383" s="169"/>
      <c r="F383" s="169"/>
      <c r="G383" s="168"/>
      <c r="H383" s="292"/>
      <c r="I383" s="599"/>
      <c r="J383" s="600"/>
      <c r="K383" s="210"/>
      <c r="M383" s="168"/>
      <c r="N383" s="168"/>
      <c r="O383" s="168"/>
      <c r="P383" s="168"/>
      <c r="Q383" s="168"/>
    </row>
    <row r="384" spans="1:11" ht="15">
      <c r="A384" s="393"/>
      <c r="B384" s="209"/>
      <c r="H384" s="210"/>
      <c r="I384" s="210"/>
      <c r="J384" s="210"/>
      <c r="K384" s="210"/>
    </row>
    <row r="385" spans="1:11" ht="15">
      <c r="A385" s="391"/>
      <c r="B385" s="317"/>
      <c r="C385" s="604" t="s">
        <v>103</v>
      </c>
      <c r="D385" s="598" t="s">
        <v>426</v>
      </c>
      <c r="E385" s="598"/>
      <c r="F385" s="598"/>
      <c r="G385" s="598"/>
      <c r="H385" s="210"/>
      <c r="I385" s="599"/>
      <c r="J385" s="600"/>
      <c r="K385" s="210"/>
    </row>
    <row r="386" spans="1:11" ht="15">
      <c r="A386" s="391"/>
      <c r="B386" s="317"/>
      <c r="C386" s="623"/>
      <c r="D386" s="322" t="s">
        <v>174</v>
      </c>
      <c r="E386" s="322" t="s">
        <v>40</v>
      </c>
      <c r="F386" s="322" t="s">
        <v>41</v>
      </c>
      <c r="G386" s="322" t="s">
        <v>16</v>
      </c>
      <c r="H386" s="210"/>
      <c r="I386" s="599"/>
      <c r="J386" s="600"/>
      <c r="K386" s="210"/>
    </row>
    <row r="387" spans="1:11" s="278" customFormat="1" ht="15">
      <c r="A387" s="400"/>
      <c r="B387" s="332"/>
      <c r="C387" s="331" t="s">
        <v>107</v>
      </c>
      <c r="D387" s="256">
        <v>0.7</v>
      </c>
      <c r="E387" s="256">
        <v>4338.7244</v>
      </c>
      <c r="F387" s="256">
        <v>46850</v>
      </c>
      <c r="G387" s="256">
        <v>358293.204</v>
      </c>
      <c r="H387" s="291"/>
      <c r="I387" s="599"/>
      <c r="J387" s="600"/>
      <c r="K387" s="334"/>
    </row>
    <row r="388" spans="1:17" ht="15">
      <c r="A388" s="391"/>
      <c r="B388" s="317"/>
      <c r="C388" s="207" t="s">
        <v>375</v>
      </c>
      <c r="D388" s="169"/>
      <c r="E388" s="169"/>
      <c r="F388" s="169"/>
      <c r="G388" s="168"/>
      <c r="H388" s="292"/>
      <c r="I388" s="599"/>
      <c r="J388" s="600"/>
      <c r="K388" s="210"/>
      <c r="M388" s="168"/>
      <c r="N388" s="168"/>
      <c r="O388" s="168"/>
      <c r="P388" s="168"/>
      <c r="Q388" s="168"/>
    </row>
    <row r="389" spans="1:2" ht="15">
      <c r="A389" s="393"/>
      <c r="B389" s="209"/>
    </row>
    <row r="390" spans="1:22" s="197" customFormat="1" ht="15.75">
      <c r="A390" s="388" t="s">
        <v>512</v>
      </c>
      <c r="B390" s="608" t="s">
        <v>575</v>
      </c>
      <c r="C390" s="608"/>
      <c r="D390" s="608"/>
      <c r="E390" s="608"/>
      <c r="F390" s="608"/>
      <c r="G390" s="608"/>
      <c r="H390" s="177"/>
      <c r="I390" s="171"/>
      <c r="J390" s="171"/>
      <c r="K390" s="171"/>
      <c r="L390" s="171"/>
      <c r="M390" s="171"/>
      <c r="N390" s="171"/>
      <c r="O390" s="171"/>
      <c r="P390" s="171"/>
      <c r="Q390" s="171"/>
      <c r="R390" s="171"/>
      <c r="S390" s="171"/>
      <c r="T390" s="171"/>
      <c r="U390" s="171"/>
      <c r="V390" s="171"/>
    </row>
    <row r="391" spans="1:22" ht="15">
      <c r="A391" s="391"/>
      <c r="B391" s="316"/>
      <c r="C391" s="316"/>
      <c r="D391" s="316"/>
      <c r="E391" s="316"/>
      <c r="F391" s="316"/>
      <c r="G391" s="316"/>
      <c r="H391" s="316"/>
      <c r="I391" s="168"/>
      <c r="J391" s="168"/>
      <c r="K391" s="168"/>
      <c r="L391" s="168"/>
      <c r="M391" s="168"/>
      <c r="N391" s="168"/>
      <c r="O391" s="168"/>
      <c r="P391" s="168"/>
      <c r="Q391" s="168"/>
      <c r="R391" s="168"/>
      <c r="S391" s="168"/>
      <c r="T391" s="168"/>
      <c r="U391" s="168"/>
      <c r="V391" s="168"/>
    </row>
    <row r="392" spans="1:22" ht="22.5" customHeight="1">
      <c r="A392" s="391"/>
      <c r="B392" s="335"/>
      <c r="C392" s="609" t="s">
        <v>103</v>
      </c>
      <c r="D392" s="610" t="s">
        <v>575</v>
      </c>
      <c r="E392" s="611"/>
      <c r="F392" s="612"/>
      <c r="G392" s="318"/>
      <c r="H392" s="168"/>
      <c r="I392" s="168"/>
      <c r="J392" s="168"/>
      <c r="K392" s="168"/>
      <c r="L392" s="168"/>
      <c r="M392" s="168"/>
      <c r="N392" s="168"/>
      <c r="O392" s="168"/>
      <c r="P392" s="168"/>
      <c r="Q392" s="168"/>
      <c r="R392" s="168"/>
      <c r="S392" s="168"/>
      <c r="T392" s="168"/>
      <c r="U392" s="168"/>
      <c r="V392" s="168"/>
    </row>
    <row r="393" spans="1:22" ht="15">
      <c r="A393" s="391"/>
      <c r="B393" s="317"/>
      <c r="C393" s="609"/>
      <c r="D393" s="322" t="s">
        <v>3</v>
      </c>
      <c r="E393" s="322" t="s">
        <v>4</v>
      </c>
      <c r="F393" s="322" t="s">
        <v>138</v>
      </c>
      <c r="G393" s="321"/>
      <c r="H393" s="168"/>
      <c r="I393" s="168"/>
      <c r="J393" s="168"/>
      <c r="K393" s="168"/>
      <c r="L393" s="168"/>
      <c r="M393" s="168"/>
      <c r="N393" s="168"/>
      <c r="O393" s="168"/>
      <c r="P393" s="168"/>
      <c r="Q393" s="168"/>
      <c r="R393" s="168"/>
      <c r="S393" s="168"/>
      <c r="T393" s="168"/>
      <c r="U393" s="168"/>
      <c r="V393" s="168"/>
    </row>
    <row r="394" spans="1:22" ht="15">
      <c r="A394" s="391"/>
      <c r="B394" s="317"/>
      <c r="C394" s="312" t="s">
        <v>107</v>
      </c>
      <c r="D394" s="183">
        <v>166</v>
      </c>
      <c r="E394" s="181">
        <v>55</v>
      </c>
      <c r="F394" s="181">
        <f>+D394+E394</f>
        <v>221</v>
      </c>
      <c r="G394" s="321"/>
      <c r="H394" s="168"/>
      <c r="I394" s="168"/>
      <c r="J394" s="168"/>
      <c r="K394" s="168"/>
      <c r="L394" s="168"/>
      <c r="M394" s="168"/>
      <c r="N394" s="168"/>
      <c r="O394" s="168"/>
      <c r="P394" s="168"/>
      <c r="Q394" s="168"/>
      <c r="R394" s="168"/>
      <c r="S394" s="168"/>
      <c r="T394" s="168"/>
      <c r="U394" s="168"/>
      <c r="V394" s="168"/>
    </row>
    <row r="395" spans="1:22" ht="15">
      <c r="A395" s="391"/>
      <c r="B395" s="317"/>
      <c r="C395" s="312" t="s">
        <v>108</v>
      </c>
      <c r="D395" s="203">
        <f>D394/F394</f>
        <v>0.751131221719457</v>
      </c>
      <c r="E395" s="203">
        <f>E394/F394</f>
        <v>0.248868778280543</v>
      </c>
      <c r="F395" s="204">
        <f>+D395+E395</f>
        <v>1</v>
      </c>
      <c r="G395" s="168"/>
      <c r="H395" s="168"/>
      <c r="I395" s="168"/>
      <c r="J395" s="168"/>
      <c r="K395" s="168"/>
      <c r="L395" s="168"/>
      <c r="M395" s="168"/>
      <c r="N395" s="168"/>
      <c r="O395" s="168"/>
      <c r="P395" s="168"/>
      <c r="Q395" s="168"/>
      <c r="R395" s="168"/>
      <c r="S395" s="168"/>
      <c r="T395" s="168"/>
      <c r="U395" s="168"/>
      <c r="V395" s="168"/>
    </row>
    <row r="396" spans="3:6" ht="15">
      <c r="C396" s="207" t="s">
        <v>375</v>
      </c>
      <c r="D396" s="169"/>
      <c r="E396" s="169"/>
      <c r="F396" s="169"/>
    </row>
    <row r="397" spans="3:6" ht="15">
      <c r="C397" s="169"/>
      <c r="D397" s="169"/>
      <c r="E397" s="169"/>
      <c r="F397" s="169"/>
    </row>
    <row r="398" spans="1:22" ht="15">
      <c r="A398" s="391"/>
      <c r="B398" s="335"/>
      <c r="C398" s="609" t="s">
        <v>103</v>
      </c>
      <c r="D398" s="610" t="s">
        <v>576</v>
      </c>
      <c r="E398" s="611"/>
      <c r="F398" s="612"/>
      <c r="G398" s="610" t="s">
        <v>577</v>
      </c>
      <c r="H398" s="611"/>
      <c r="I398" s="612"/>
      <c r="J398" s="168"/>
      <c r="K398" s="168"/>
      <c r="L398" s="168"/>
      <c r="M398" s="168"/>
      <c r="N398" s="168"/>
      <c r="O398" s="168"/>
      <c r="P398" s="168"/>
      <c r="Q398" s="168"/>
      <c r="R398" s="168"/>
      <c r="S398" s="168"/>
      <c r="T398" s="168"/>
      <c r="U398" s="168"/>
      <c r="V398" s="168"/>
    </row>
    <row r="399" spans="1:22" ht="15">
      <c r="A399" s="391"/>
      <c r="B399" s="317"/>
      <c r="C399" s="609"/>
      <c r="D399" s="322" t="s">
        <v>3</v>
      </c>
      <c r="E399" s="322" t="s">
        <v>4</v>
      </c>
      <c r="F399" s="322" t="s">
        <v>138</v>
      </c>
      <c r="G399" s="322" t="s">
        <v>3</v>
      </c>
      <c r="H399" s="322" t="s">
        <v>4</v>
      </c>
      <c r="I399" s="322" t="s">
        <v>138</v>
      </c>
      <c r="J399" s="168"/>
      <c r="K399" s="168"/>
      <c r="L399" s="168"/>
      <c r="M399" s="168"/>
      <c r="N399" s="168"/>
      <c r="O399" s="168"/>
      <c r="P399" s="168"/>
      <c r="Q399" s="168"/>
      <c r="R399" s="168"/>
      <c r="S399" s="168"/>
      <c r="T399" s="168"/>
      <c r="U399" s="168"/>
      <c r="V399" s="168"/>
    </row>
    <row r="400" spans="1:22" ht="15">
      <c r="A400" s="391"/>
      <c r="B400" s="317"/>
      <c r="C400" s="312" t="s">
        <v>107</v>
      </c>
      <c r="D400" s="181">
        <v>114</v>
      </c>
      <c r="E400" s="181">
        <v>52</v>
      </c>
      <c r="F400" s="183">
        <f>+D400+E400</f>
        <v>166</v>
      </c>
      <c r="G400" s="181">
        <v>42</v>
      </c>
      <c r="H400" s="181">
        <v>124</v>
      </c>
      <c r="I400" s="183">
        <f>+G400+H400</f>
        <v>166</v>
      </c>
      <c r="J400" s="168"/>
      <c r="K400" s="168"/>
      <c r="L400" s="168"/>
      <c r="M400" s="168"/>
      <c r="N400" s="168"/>
      <c r="O400" s="168"/>
      <c r="P400" s="168"/>
      <c r="Q400" s="168"/>
      <c r="R400" s="168"/>
      <c r="S400" s="168"/>
      <c r="T400" s="168"/>
      <c r="U400" s="168"/>
      <c r="V400" s="168"/>
    </row>
    <row r="401" spans="1:22" ht="15">
      <c r="A401" s="391"/>
      <c r="B401" s="317"/>
      <c r="C401" s="312" t="s">
        <v>108</v>
      </c>
      <c r="D401" s="203">
        <f>D400/F400</f>
        <v>0.6867469879518072</v>
      </c>
      <c r="E401" s="203">
        <f>E400/F400</f>
        <v>0.3132530120481928</v>
      </c>
      <c r="F401" s="204">
        <f>+D401+E401</f>
        <v>1</v>
      </c>
      <c r="G401" s="203">
        <f>G400/I400</f>
        <v>0.25301204819277107</v>
      </c>
      <c r="H401" s="203">
        <f>H400/I400</f>
        <v>0.7469879518072289</v>
      </c>
      <c r="I401" s="204">
        <f>+G401+H401</f>
        <v>1</v>
      </c>
      <c r="J401" s="168"/>
      <c r="K401" s="168"/>
      <c r="L401" s="168"/>
      <c r="M401" s="168"/>
      <c r="N401" s="168"/>
      <c r="O401" s="168"/>
      <c r="P401" s="168"/>
      <c r="Q401" s="168"/>
      <c r="R401" s="168"/>
      <c r="S401" s="168"/>
      <c r="T401" s="168"/>
      <c r="U401" s="168"/>
      <c r="V401" s="168"/>
    </row>
    <row r="402" spans="3:6" ht="15">
      <c r="C402" s="207" t="s">
        <v>375</v>
      </c>
      <c r="D402" s="169"/>
      <c r="E402" s="169"/>
      <c r="F402" s="169"/>
    </row>
    <row r="403" spans="3:19" ht="15">
      <c r="C403" s="169"/>
      <c r="D403" s="169"/>
      <c r="E403" s="169"/>
      <c r="F403" s="169"/>
      <c r="S403" s="168"/>
    </row>
    <row r="404" spans="1:11" ht="22.5" customHeight="1">
      <c r="A404" s="391"/>
      <c r="B404" s="317"/>
      <c r="C404" s="604" t="s">
        <v>103</v>
      </c>
      <c r="D404" s="624" t="s">
        <v>578</v>
      </c>
      <c r="E404" s="625"/>
      <c r="F404" s="625"/>
      <c r="G404" s="626"/>
      <c r="H404" s="624" t="s">
        <v>579</v>
      </c>
      <c r="I404" s="625"/>
      <c r="J404" s="625"/>
      <c r="K404" s="626"/>
    </row>
    <row r="405" spans="1:11" ht="15">
      <c r="A405" s="391"/>
      <c r="B405" s="317"/>
      <c r="C405" s="623"/>
      <c r="D405" s="322" t="s">
        <v>174</v>
      </c>
      <c r="E405" s="322" t="s">
        <v>40</v>
      </c>
      <c r="F405" s="322" t="s">
        <v>41</v>
      </c>
      <c r="G405" s="322" t="s">
        <v>16</v>
      </c>
      <c r="H405" s="322" t="s">
        <v>174</v>
      </c>
      <c r="I405" s="322" t="s">
        <v>40</v>
      </c>
      <c r="J405" s="322" t="s">
        <v>41</v>
      </c>
      <c r="K405" s="322" t="s">
        <v>16</v>
      </c>
    </row>
    <row r="406" spans="1:11" s="278" customFormat="1" ht="15">
      <c r="A406" s="400"/>
      <c r="B406" s="332"/>
      <c r="C406" s="331" t="s">
        <v>107</v>
      </c>
      <c r="D406" s="256">
        <v>191</v>
      </c>
      <c r="E406" s="256">
        <v>13661.442477876106</v>
      </c>
      <c r="F406" s="256">
        <v>325000</v>
      </c>
      <c r="G406" s="256">
        <v>1543743</v>
      </c>
      <c r="H406" s="256">
        <v>1</v>
      </c>
      <c r="I406" s="256">
        <v>1510.8780487804877</v>
      </c>
      <c r="J406" s="256">
        <v>19261</v>
      </c>
      <c r="K406" s="256">
        <v>61945.99999999999</v>
      </c>
    </row>
    <row r="407" spans="1:22" ht="15">
      <c r="A407" s="391"/>
      <c r="B407" s="317"/>
      <c r="C407" s="207" t="s">
        <v>375</v>
      </c>
      <c r="D407" s="169"/>
      <c r="E407" s="169"/>
      <c r="F407" s="169"/>
      <c r="G407" s="168"/>
      <c r="H407" s="168"/>
      <c r="I407" s="168"/>
      <c r="J407" s="168"/>
      <c r="K407" s="168"/>
      <c r="L407" s="168"/>
      <c r="M407" s="168"/>
      <c r="N407" s="168"/>
      <c r="O407" s="168"/>
      <c r="P407" s="168"/>
      <c r="Q407" s="168"/>
      <c r="R407" s="168"/>
      <c r="S407" s="168"/>
      <c r="T407" s="168"/>
      <c r="U407" s="168"/>
      <c r="V407" s="168"/>
    </row>
    <row r="408" spans="3:19" ht="15">
      <c r="C408" s="169"/>
      <c r="D408" s="169"/>
      <c r="E408" s="169"/>
      <c r="F408" s="169"/>
      <c r="S408" s="168"/>
    </row>
    <row r="409" spans="1:11" ht="21" customHeight="1">
      <c r="A409" s="391"/>
      <c r="B409" s="317"/>
      <c r="C409" s="604" t="s">
        <v>103</v>
      </c>
      <c r="D409" s="624" t="s">
        <v>580</v>
      </c>
      <c r="E409" s="625"/>
      <c r="F409" s="625"/>
      <c r="G409" s="626"/>
      <c r="H409" s="624" t="s">
        <v>581</v>
      </c>
      <c r="I409" s="625"/>
      <c r="J409" s="625"/>
      <c r="K409" s="625"/>
    </row>
    <row r="410" spans="1:11" ht="15">
      <c r="A410" s="391"/>
      <c r="B410" s="317"/>
      <c r="C410" s="623"/>
      <c r="D410" s="322" t="s">
        <v>174</v>
      </c>
      <c r="E410" s="322" t="s">
        <v>40</v>
      </c>
      <c r="F410" s="322" t="s">
        <v>41</v>
      </c>
      <c r="G410" s="322" t="s">
        <v>16</v>
      </c>
      <c r="H410" s="322" t="s">
        <v>174</v>
      </c>
      <c r="I410" s="322" t="s">
        <v>40</v>
      </c>
      <c r="J410" s="322" t="s">
        <v>41</v>
      </c>
      <c r="K410" s="322" t="s">
        <v>16</v>
      </c>
    </row>
    <row r="411" spans="1:11" s="278" customFormat="1" ht="15">
      <c r="A411" s="400"/>
      <c r="B411" s="332"/>
      <c r="C411" s="331" t="s">
        <v>107</v>
      </c>
      <c r="D411" s="256">
        <v>1</v>
      </c>
      <c r="E411" s="256">
        <v>81</v>
      </c>
      <c r="F411" s="256">
        <v>100</v>
      </c>
      <c r="G411" s="256">
        <v>8878</v>
      </c>
      <c r="H411" s="256">
        <v>1</v>
      </c>
      <c r="I411" s="256">
        <v>38</v>
      </c>
      <c r="J411" s="256">
        <v>100</v>
      </c>
      <c r="K411" s="256">
        <v>1554</v>
      </c>
    </row>
    <row r="412" spans="1:22" ht="15">
      <c r="A412" s="391"/>
      <c r="B412" s="317"/>
      <c r="C412" s="207" t="s">
        <v>375</v>
      </c>
      <c r="D412" s="169"/>
      <c r="E412" s="169"/>
      <c r="F412" s="169"/>
      <c r="G412" s="168"/>
      <c r="H412" s="168"/>
      <c r="I412" s="168"/>
      <c r="J412" s="168"/>
      <c r="K412" s="168"/>
      <c r="L412" s="168"/>
      <c r="M412" s="168"/>
      <c r="N412" s="168"/>
      <c r="O412" s="168"/>
      <c r="P412" s="168"/>
      <c r="Q412" s="168"/>
      <c r="R412" s="168"/>
      <c r="S412" s="168"/>
      <c r="T412" s="168"/>
      <c r="U412" s="168"/>
      <c r="V412" s="168"/>
    </row>
    <row r="413" spans="1:19" ht="15">
      <c r="A413" s="393"/>
      <c r="B413" s="209"/>
      <c r="S413" s="168"/>
    </row>
    <row r="414" spans="1:11" ht="15">
      <c r="A414" s="391"/>
      <c r="B414" s="317"/>
      <c r="C414" s="604" t="s">
        <v>103</v>
      </c>
      <c r="D414" s="624" t="s">
        <v>582</v>
      </c>
      <c r="E414" s="625"/>
      <c r="F414" s="625"/>
      <c r="G414" s="626"/>
      <c r="H414" s="598" t="s">
        <v>583</v>
      </c>
      <c r="I414" s="598"/>
      <c r="J414" s="598"/>
      <c r="K414" s="598"/>
    </row>
    <row r="415" spans="1:11" ht="15">
      <c r="A415" s="391"/>
      <c r="B415" s="317"/>
      <c r="C415" s="623"/>
      <c r="D415" s="322" t="s">
        <v>174</v>
      </c>
      <c r="E415" s="322" t="s">
        <v>40</v>
      </c>
      <c r="F415" s="322" t="s">
        <v>41</v>
      </c>
      <c r="G415" s="322" t="s">
        <v>16</v>
      </c>
      <c r="H415" s="322" t="s">
        <v>174</v>
      </c>
      <c r="I415" s="322" t="s">
        <v>40</v>
      </c>
      <c r="J415" s="322" t="s">
        <v>41</v>
      </c>
      <c r="K415" s="322" t="s">
        <v>16</v>
      </c>
    </row>
    <row r="416" spans="1:11" s="276" customFormat="1" ht="15">
      <c r="A416" s="398"/>
      <c r="B416" s="330"/>
      <c r="C416" s="331" t="s">
        <v>107</v>
      </c>
      <c r="D416" s="256">
        <v>1</v>
      </c>
      <c r="E416" s="256">
        <v>584065.449682927</v>
      </c>
      <c r="F416" s="256">
        <v>53000557.87</v>
      </c>
      <c r="G416" s="256">
        <v>95786733.74800003</v>
      </c>
      <c r="H416" s="256">
        <v>1</v>
      </c>
      <c r="I416" s="256">
        <v>72574.3276521739</v>
      </c>
      <c r="J416" s="256">
        <v>1207401.25</v>
      </c>
      <c r="K416" s="256">
        <v>3338419.0719999997</v>
      </c>
    </row>
    <row r="417" spans="1:15" ht="15">
      <c r="A417" s="391"/>
      <c r="B417" s="317"/>
      <c r="C417" s="207" t="s">
        <v>375</v>
      </c>
      <c r="D417" s="169"/>
      <c r="E417" s="169"/>
      <c r="F417" s="169"/>
      <c r="G417" s="168"/>
      <c r="H417" s="168"/>
      <c r="I417" s="168"/>
      <c r="J417" s="168"/>
      <c r="L417" s="168"/>
      <c r="M417" s="168"/>
      <c r="N417" s="168"/>
      <c r="O417" s="168"/>
    </row>
    <row r="418" spans="1:2" ht="15">
      <c r="A418" s="393"/>
      <c r="B418" s="209"/>
    </row>
    <row r="419" spans="1:22" s="197" customFormat="1" ht="15.75">
      <c r="A419" s="388" t="s">
        <v>513</v>
      </c>
      <c r="B419" s="608" t="s">
        <v>584</v>
      </c>
      <c r="C419" s="608"/>
      <c r="D419" s="608"/>
      <c r="E419" s="608"/>
      <c r="F419" s="608"/>
      <c r="G419" s="608"/>
      <c r="H419" s="608"/>
      <c r="I419" s="608"/>
      <c r="J419" s="608"/>
      <c r="K419" s="608"/>
      <c r="L419" s="171"/>
      <c r="M419" s="171"/>
      <c r="N419" s="171"/>
      <c r="O419" s="171"/>
      <c r="P419" s="171"/>
      <c r="Q419" s="171"/>
      <c r="R419" s="171"/>
      <c r="S419" s="171"/>
      <c r="T419" s="171"/>
      <c r="U419" s="171"/>
      <c r="V419" s="171"/>
    </row>
    <row r="420" spans="1:22" ht="15">
      <c r="A420" s="391"/>
      <c r="B420" s="316"/>
      <c r="C420" s="316"/>
      <c r="D420" s="316"/>
      <c r="E420" s="316"/>
      <c r="F420" s="316"/>
      <c r="G420" s="316"/>
      <c r="H420" s="316"/>
      <c r="I420" s="168"/>
      <c r="J420" s="168"/>
      <c r="K420" s="168"/>
      <c r="L420" s="168"/>
      <c r="M420" s="168"/>
      <c r="N420" s="168"/>
      <c r="O420" s="168"/>
      <c r="P420" s="168"/>
      <c r="Q420" s="168"/>
      <c r="R420" s="168"/>
      <c r="S420" s="168"/>
      <c r="T420" s="168"/>
      <c r="U420" s="168"/>
      <c r="V420" s="168"/>
    </row>
    <row r="421" spans="1:22" ht="15">
      <c r="A421" s="391"/>
      <c r="B421" s="317"/>
      <c r="C421" s="609" t="s">
        <v>103</v>
      </c>
      <c r="D421" s="610" t="s">
        <v>289</v>
      </c>
      <c r="E421" s="611"/>
      <c r="F421" s="612"/>
      <c r="G421" s="610" t="s">
        <v>290</v>
      </c>
      <c r="H421" s="611"/>
      <c r="I421" s="612"/>
      <c r="J421" s="610" t="s">
        <v>291</v>
      </c>
      <c r="K421" s="611"/>
      <c r="L421" s="612"/>
      <c r="M421" s="610" t="s">
        <v>292</v>
      </c>
      <c r="N421" s="611"/>
      <c r="O421" s="612"/>
      <c r="P421" s="168"/>
      <c r="Q421" s="168"/>
      <c r="R421" s="168"/>
      <c r="S421" s="168"/>
      <c r="T421" s="168"/>
      <c r="U421" s="168"/>
      <c r="V421" s="168"/>
    </row>
    <row r="422" spans="1:22" ht="15">
      <c r="A422" s="391"/>
      <c r="B422" s="317"/>
      <c r="C422" s="609"/>
      <c r="D422" s="322" t="s">
        <v>3</v>
      </c>
      <c r="E422" s="322" t="s">
        <v>4</v>
      </c>
      <c r="F422" s="322" t="s">
        <v>138</v>
      </c>
      <c r="G422" s="322" t="s">
        <v>3</v>
      </c>
      <c r="H422" s="322" t="s">
        <v>4</v>
      </c>
      <c r="I422" s="322" t="s">
        <v>138</v>
      </c>
      <c r="J422" s="322" t="s">
        <v>3</v>
      </c>
      <c r="K422" s="322" t="s">
        <v>4</v>
      </c>
      <c r="L422" s="322" t="s">
        <v>138</v>
      </c>
      <c r="M422" s="322" t="s">
        <v>3</v>
      </c>
      <c r="N422" s="322" t="s">
        <v>4</v>
      </c>
      <c r="O422" s="322" t="s">
        <v>138</v>
      </c>
      <c r="P422" s="168"/>
      <c r="Q422" s="168"/>
      <c r="R422" s="168"/>
      <c r="S422" s="168"/>
      <c r="T422" s="168"/>
      <c r="U422" s="168"/>
      <c r="V422" s="168"/>
    </row>
    <row r="423" spans="1:22" ht="15">
      <c r="A423" s="391"/>
      <c r="B423" s="317"/>
      <c r="C423" s="312" t="s">
        <v>107</v>
      </c>
      <c r="D423" s="181">
        <v>164</v>
      </c>
      <c r="E423" s="181">
        <v>53</v>
      </c>
      <c r="F423" s="183">
        <f>+D423+E423</f>
        <v>217</v>
      </c>
      <c r="G423" s="181">
        <v>97</v>
      </c>
      <c r="H423" s="181">
        <v>120</v>
      </c>
      <c r="I423" s="183">
        <f>+G423+H423</f>
        <v>217</v>
      </c>
      <c r="J423" s="181">
        <v>0</v>
      </c>
      <c r="K423" s="181">
        <v>217</v>
      </c>
      <c r="L423" s="183">
        <f>+J423+K423</f>
        <v>217</v>
      </c>
      <c r="M423" s="181">
        <v>5</v>
      </c>
      <c r="N423" s="181">
        <v>212</v>
      </c>
      <c r="O423" s="183">
        <f>+M423+N423</f>
        <v>217</v>
      </c>
      <c r="P423" s="168"/>
      <c r="Q423" s="168"/>
      <c r="R423" s="168"/>
      <c r="S423" s="168"/>
      <c r="T423" s="168"/>
      <c r="U423" s="168"/>
      <c r="V423" s="168"/>
    </row>
    <row r="424" spans="1:22" ht="15">
      <c r="A424" s="391"/>
      <c r="B424" s="317"/>
      <c r="C424" s="312" t="s">
        <v>108</v>
      </c>
      <c r="D424" s="203">
        <f>D423/F423</f>
        <v>0.7557603686635944</v>
      </c>
      <c r="E424" s="203">
        <f>E423/F423</f>
        <v>0.24423963133640553</v>
      </c>
      <c r="F424" s="204">
        <f>+D424+E424</f>
        <v>1</v>
      </c>
      <c r="G424" s="203">
        <f>G423/I423</f>
        <v>0.4470046082949309</v>
      </c>
      <c r="H424" s="203">
        <f>H423/I423</f>
        <v>0.5529953917050692</v>
      </c>
      <c r="I424" s="204">
        <f>+G424+H424</f>
        <v>1</v>
      </c>
      <c r="J424" s="204">
        <f>J423/L423</f>
        <v>0</v>
      </c>
      <c r="K424" s="204">
        <f>K423/L423</f>
        <v>1</v>
      </c>
      <c r="L424" s="204">
        <f>+J424+K424</f>
        <v>1</v>
      </c>
      <c r="M424" s="203">
        <f>M423/O423</f>
        <v>0.02304147465437788</v>
      </c>
      <c r="N424" s="203">
        <f>N423/O423</f>
        <v>0.9769585253456221</v>
      </c>
      <c r="O424" s="204">
        <f>+M424+N424</f>
        <v>1</v>
      </c>
      <c r="P424" s="168"/>
      <c r="Q424" s="168"/>
      <c r="R424" s="168"/>
      <c r="S424" s="168"/>
      <c r="T424" s="168"/>
      <c r="U424" s="168"/>
      <c r="V424" s="168"/>
    </row>
    <row r="425" spans="3:6" ht="15">
      <c r="C425" s="207" t="s">
        <v>375</v>
      </c>
      <c r="D425" s="169"/>
      <c r="E425" s="169"/>
      <c r="F425" s="169"/>
    </row>
    <row r="426" spans="1:2" ht="15">
      <c r="A426" s="393"/>
      <c r="B426" s="209"/>
    </row>
    <row r="427" spans="1:19" ht="28.5" customHeight="1">
      <c r="A427" s="393"/>
      <c r="B427" s="209"/>
      <c r="C427" s="604" t="s">
        <v>103</v>
      </c>
      <c r="D427" s="624" t="s">
        <v>585</v>
      </c>
      <c r="E427" s="625"/>
      <c r="F427" s="625"/>
      <c r="G427" s="626"/>
      <c r="H427" s="624" t="s">
        <v>586</v>
      </c>
      <c r="I427" s="625"/>
      <c r="J427" s="625"/>
      <c r="K427" s="626"/>
      <c r="L427" s="624" t="s">
        <v>587</v>
      </c>
      <c r="M427" s="625"/>
      <c r="N427" s="625"/>
      <c r="O427" s="626"/>
      <c r="P427" s="624" t="s">
        <v>588</v>
      </c>
      <c r="Q427" s="625"/>
      <c r="R427" s="625"/>
      <c r="S427" s="626"/>
    </row>
    <row r="428" spans="1:19" ht="15">
      <c r="A428" s="393"/>
      <c r="B428" s="209"/>
      <c r="C428" s="623"/>
      <c r="D428" s="322" t="s">
        <v>174</v>
      </c>
      <c r="E428" s="322" t="s">
        <v>40</v>
      </c>
      <c r="F428" s="322" t="s">
        <v>41</v>
      </c>
      <c r="G428" s="322" t="s">
        <v>16</v>
      </c>
      <c r="H428" s="322" t="s">
        <v>174</v>
      </c>
      <c r="I428" s="322" t="s">
        <v>40</v>
      </c>
      <c r="J428" s="322" t="s">
        <v>41</v>
      </c>
      <c r="K428" s="322" t="s">
        <v>16</v>
      </c>
      <c r="L428" s="322" t="s">
        <v>174</v>
      </c>
      <c r="M428" s="322" t="s">
        <v>40</v>
      </c>
      <c r="N428" s="322" t="s">
        <v>41</v>
      </c>
      <c r="O428" s="322" t="s">
        <v>16</v>
      </c>
      <c r="P428" s="322" t="s">
        <v>174</v>
      </c>
      <c r="Q428" s="322" t="s">
        <v>40</v>
      </c>
      <c r="R428" s="322" t="s">
        <v>41</v>
      </c>
      <c r="S428" s="322" t="s">
        <v>16</v>
      </c>
    </row>
    <row r="429" spans="1:19" s="278" customFormat="1" ht="15">
      <c r="A429" s="397"/>
      <c r="B429" s="277"/>
      <c r="C429" s="331" t="s">
        <v>107</v>
      </c>
      <c r="D429" s="256">
        <v>5</v>
      </c>
      <c r="E429" s="256">
        <v>88.38787878787882</v>
      </c>
      <c r="F429" s="256">
        <v>100</v>
      </c>
      <c r="G429" s="256">
        <v>14584.000000000005</v>
      </c>
      <c r="H429" s="256">
        <v>5</v>
      </c>
      <c r="I429" s="256">
        <v>70</v>
      </c>
      <c r="J429" s="256">
        <v>100</v>
      </c>
      <c r="K429" s="256">
        <v>6766</v>
      </c>
      <c r="L429" s="256" t="s">
        <v>18</v>
      </c>
      <c r="M429" s="256" t="s">
        <v>18</v>
      </c>
      <c r="N429" s="256" t="s">
        <v>18</v>
      </c>
      <c r="O429" s="256" t="s">
        <v>18</v>
      </c>
      <c r="P429" s="256">
        <v>10</v>
      </c>
      <c r="Q429" s="256">
        <v>78</v>
      </c>
      <c r="R429" s="256">
        <v>100</v>
      </c>
      <c r="S429" s="256">
        <v>390</v>
      </c>
    </row>
    <row r="430" spans="1:11" ht="15">
      <c r="A430" s="393"/>
      <c r="B430" s="209"/>
      <c r="C430" s="207" t="s">
        <v>375</v>
      </c>
      <c r="D430" s="169"/>
      <c r="E430" s="169"/>
      <c r="F430" s="169"/>
      <c r="G430" s="168"/>
      <c r="H430" s="168"/>
      <c r="I430" s="168"/>
      <c r="J430" s="168"/>
      <c r="K430" s="168"/>
    </row>
    <row r="431" spans="1:2" ht="15">
      <c r="A431" s="393"/>
      <c r="B431" s="209"/>
    </row>
    <row r="432" spans="1:22" s="197" customFormat="1" ht="15.75">
      <c r="A432" s="388" t="s">
        <v>514</v>
      </c>
      <c r="B432" s="608" t="s">
        <v>293</v>
      </c>
      <c r="C432" s="608"/>
      <c r="D432" s="608"/>
      <c r="E432" s="608"/>
      <c r="F432" s="608"/>
      <c r="G432" s="608"/>
      <c r="H432" s="608"/>
      <c r="I432" s="608"/>
      <c r="J432" s="608"/>
      <c r="K432" s="608"/>
      <c r="L432" s="171"/>
      <c r="M432" s="171"/>
      <c r="N432" s="171"/>
      <c r="O432" s="171"/>
      <c r="P432" s="171"/>
      <c r="Q432" s="171"/>
      <c r="R432" s="171"/>
      <c r="S432" s="171"/>
      <c r="T432" s="171"/>
      <c r="U432" s="171"/>
      <c r="V432" s="171"/>
    </row>
    <row r="433" spans="1:22" ht="15">
      <c r="A433" s="391"/>
      <c r="B433" s="316"/>
      <c r="C433" s="316"/>
      <c r="D433" s="316"/>
      <c r="E433" s="316"/>
      <c r="F433" s="316"/>
      <c r="G433" s="316"/>
      <c r="H433" s="316"/>
      <c r="I433" s="168"/>
      <c r="J433" s="168"/>
      <c r="K433" s="168"/>
      <c r="L433" s="168"/>
      <c r="M433" s="168"/>
      <c r="N433" s="168"/>
      <c r="O433" s="168"/>
      <c r="P433" s="168"/>
      <c r="Q433" s="168"/>
      <c r="R433" s="168"/>
      <c r="S433" s="168"/>
      <c r="T433" s="168"/>
      <c r="U433" s="168"/>
      <c r="V433" s="168"/>
    </row>
    <row r="434" spans="1:22" ht="30">
      <c r="A434" s="391"/>
      <c r="B434" s="316"/>
      <c r="C434" s="598" t="s">
        <v>103</v>
      </c>
      <c r="D434" s="598"/>
      <c r="E434" s="443" t="s">
        <v>661</v>
      </c>
      <c r="F434" s="443" t="s">
        <v>662</v>
      </c>
      <c r="G434" s="443" t="s">
        <v>663</v>
      </c>
      <c r="L434" s="168"/>
      <c r="M434" s="168"/>
      <c r="N434" s="168"/>
      <c r="O434" s="168"/>
      <c r="P434" s="168"/>
      <c r="Q434" s="168"/>
      <c r="R434" s="168"/>
      <c r="S434" s="168"/>
      <c r="T434" s="168"/>
      <c r="U434" s="168"/>
      <c r="V434" s="168"/>
    </row>
    <row r="435" spans="1:22" ht="15">
      <c r="A435" s="391"/>
      <c r="B435" s="316"/>
      <c r="C435" s="478" t="s">
        <v>107</v>
      </c>
      <c r="D435" s="484" t="s">
        <v>5</v>
      </c>
      <c r="E435" s="482">
        <v>221</v>
      </c>
      <c r="F435" s="482">
        <v>221</v>
      </c>
      <c r="G435" s="482">
        <v>221</v>
      </c>
      <c r="L435" s="168"/>
      <c r="M435" s="168"/>
      <c r="N435" s="168"/>
      <c r="O435" s="168"/>
      <c r="P435" s="168"/>
      <c r="Q435" s="168"/>
      <c r="R435" s="168"/>
      <c r="S435" s="168"/>
      <c r="T435" s="168"/>
      <c r="U435" s="168"/>
      <c r="V435" s="168"/>
    </row>
    <row r="436" spans="1:15" ht="15">
      <c r="A436" s="393"/>
      <c r="B436" s="209"/>
      <c r="D436" s="169"/>
      <c r="E436" s="169"/>
      <c r="F436" s="169"/>
      <c r="G436" s="168"/>
      <c r="H436" s="168"/>
      <c r="I436" s="168"/>
      <c r="J436" s="168"/>
      <c r="K436" s="168"/>
      <c r="N436" s="209"/>
      <c r="O436" s="209"/>
    </row>
    <row r="437" spans="1:22" ht="15">
      <c r="A437" s="391"/>
      <c r="B437" s="316"/>
      <c r="C437" s="316"/>
      <c r="D437" s="316"/>
      <c r="E437" s="316"/>
      <c r="F437" s="316"/>
      <c r="G437" s="316"/>
      <c r="H437" s="316"/>
      <c r="I437" s="168"/>
      <c r="J437" s="168"/>
      <c r="K437" s="168"/>
      <c r="L437" s="168"/>
      <c r="M437" s="168"/>
      <c r="N437" s="168"/>
      <c r="O437" s="168"/>
      <c r="P437" s="168"/>
      <c r="Q437" s="168"/>
      <c r="R437" s="168"/>
      <c r="S437" s="168"/>
      <c r="T437" s="168"/>
      <c r="U437" s="168"/>
      <c r="V437" s="168"/>
    </row>
    <row r="438" spans="1:15" ht="23.25" customHeight="1">
      <c r="A438" s="393"/>
      <c r="B438" s="209"/>
      <c r="C438" s="604" t="s">
        <v>103</v>
      </c>
      <c r="D438" s="624" t="s">
        <v>589</v>
      </c>
      <c r="E438" s="625"/>
      <c r="F438" s="625"/>
      <c r="G438" s="626"/>
      <c r="H438" s="624" t="s">
        <v>590</v>
      </c>
      <c r="I438" s="625"/>
      <c r="J438" s="625"/>
      <c r="K438" s="626"/>
      <c r="L438" s="598" t="s">
        <v>591</v>
      </c>
      <c r="M438" s="598"/>
      <c r="N438" s="598"/>
      <c r="O438" s="598"/>
    </row>
    <row r="439" spans="1:15" ht="15">
      <c r="A439" s="393"/>
      <c r="B439" s="209"/>
      <c r="C439" s="623"/>
      <c r="D439" s="322" t="s">
        <v>174</v>
      </c>
      <c r="E439" s="322" t="s">
        <v>40</v>
      </c>
      <c r="F439" s="322" t="s">
        <v>41</v>
      </c>
      <c r="G439" s="322" t="s">
        <v>16</v>
      </c>
      <c r="H439" s="322" t="s">
        <v>174</v>
      </c>
      <c r="I439" s="322" t="s">
        <v>40</v>
      </c>
      <c r="J439" s="322" t="s">
        <v>41</v>
      </c>
      <c r="K439" s="322" t="s">
        <v>16</v>
      </c>
      <c r="L439" s="322" t="s">
        <v>174</v>
      </c>
      <c r="M439" s="322" t="s">
        <v>40</v>
      </c>
      <c r="N439" s="322" t="s">
        <v>41</v>
      </c>
      <c r="O439" s="322" t="s">
        <v>16</v>
      </c>
    </row>
    <row r="440" spans="1:15" s="276" customFormat="1" ht="15">
      <c r="A440" s="395"/>
      <c r="B440" s="273"/>
      <c r="C440" s="331" t="s">
        <v>107</v>
      </c>
      <c r="D440" s="256">
        <v>20</v>
      </c>
      <c r="E440" s="256">
        <v>3143259.8919042563</v>
      </c>
      <c r="F440" s="256">
        <v>185099046.3</v>
      </c>
      <c r="G440" s="256">
        <v>590932859.6780002</v>
      </c>
      <c r="H440" s="256">
        <v>50</v>
      </c>
      <c r="I440" s="256">
        <v>598393.030091743</v>
      </c>
      <c r="J440" s="256">
        <v>10820531.7</v>
      </c>
      <c r="K440" s="256">
        <v>65224840.27999999</v>
      </c>
      <c r="L440" s="256">
        <v>80</v>
      </c>
      <c r="M440" s="256">
        <v>143107.1991666667</v>
      </c>
      <c r="N440" s="256">
        <v>1825823.2</v>
      </c>
      <c r="O440" s="256">
        <v>12021004.730000002</v>
      </c>
    </row>
    <row r="441" spans="1:15" ht="15">
      <c r="A441" s="393"/>
      <c r="B441" s="209"/>
      <c r="C441" s="207" t="s">
        <v>375</v>
      </c>
      <c r="D441" s="169"/>
      <c r="E441" s="169"/>
      <c r="F441" s="169"/>
      <c r="G441" s="168"/>
      <c r="H441" s="168"/>
      <c r="I441" s="168"/>
      <c r="J441" s="168"/>
      <c r="K441" s="168"/>
      <c r="N441" s="209"/>
      <c r="O441" s="209"/>
    </row>
    <row r="442" spans="1:15" ht="15">
      <c r="A442" s="393"/>
      <c r="B442" s="209"/>
      <c r="N442" s="209"/>
      <c r="O442" s="209"/>
    </row>
    <row r="443" spans="1:22" s="197" customFormat="1" ht="15.75">
      <c r="A443" s="388" t="s">
        <v>515</v>
      </c>
      <c r="B443" s="608" t="s">
        <v>386</v>
      </c>
      <c r="C443" s="608"/>
      <c r="D443" s="608"/>
      <c r="E443" s="608"/>
      <c r="F443" s="608"/>
      <c r="G443" s="608"/>
      <c r="H443" s="608"/>
      <c r="I443" s="608"/>
      <c r="J443" s="608"/>
      <c r="K443" s="608"/>
      <c r="L443" s="171"/>
      <c r="M443" s="171"/>
      <c r="N443" s="209"/>
      <c r="O443" s="209"/>
      <c r="P443" s="171"/>
      <c r="Q443" s="171"/>
      <c r="R443" s="171"/>
      <c r="S443" s="171"/>
      <c r="T443" s="171"/>
      <c r="U443" s="171"/>
      <c r="V443" s="171"/>
    </row>
    <row r="444" spans="1:22" ht="15">
      <c r="A444" s="391"/>
      <c r="B444" s="316"/>
      <c r="C444" s="316"/>
      <c r="D444" s="316"/>
      <c r="E444" s="316"/>
      <c r="F444" s="316"/>
      <c r="G444" s="316"/>
      <c r="H444" s="316"/>
      <c r="I444" s="168"/>
      <c r="J444" s="168"/>
      <c r="K444" s="168"/>
      <c r="L444" s="168"/>
      <c r="M444" s="168"/>
      <c r="N444" s="168"/>
      <c r="O444" s="168"/>
      <c r="P444" s="168"/>
      <c r="Q444" s="168"/>
      <c r="R444" s="168"/>
      <c r="S444" s="168"/>
      <c r="T444" s="168"/>
      <c r="U444" s="168"/>
      <c r="V444" s="168"/>
    </row>
    <row r="445" spans="1:22" ht="31.5" customHeight="1">
      <c r="A445" s="391"/>
      <c r="B445" s="317"/>
      <c r="C445" s="609" t="s">
        <v>103</v>
      </c>
      <c r="D445" s="610" t="s">
        <v>386</v>
      </c>
      <c r="E445" s="611"/>
      <c r="F445" s="612"/>
      <c r="G445" s="209"/>
      <c r="H445" s="209"/>
      <c r="I445" s="209"/>
      <c r="J445" s="209"/>
      <c r="K445" s="209"/>
      <c r="L445" s="209"/>
      <c r="M445" s="209"/>
      <c r="N445" s="209"/>
      <c r="O445" s="209"/>
      <c r="P445" s="168"/>
      <c r="Q445" s="168"/>
      <c r="R445" s="168"/>
      <c r="S445" s="168"/>
      <c r="T445" s="168"/>
      <c r="U445" s="168"/>
      <c r="V445" s="168"/>
    </row>
    <row r="446" spans="1:22" ht="15">
      <c r="A446" s="391"/>
      <c r="B446" s="317"/>
      <c r="C446" s="609"/>
      <c r="D446" s="322" t="s">
        <v>3</v>
      </c>
      <c r="E446" s="322" t="s">
        <v>4</v>
      </c>
      <c r="F446" s="322" t="s">
        <v>138</v>
      </c>
      <c r="G446" s="209"/>
      <c r="H446" s="209"/>
      <c r="I446" s="209"/>
      <c r="J446" s="209"/>
      <c r="K446" s="209"/>
      <c r="L446" s="209"/>
      <c r="M446" s="209"/>
      <c r="N446" s="209"/>
      <c r="O446" s="209"/>
      <c r="P446" s="168"/>
      <c r="Q446" s="168"/>
      <c r="R446" s="168"/>
      <c r="S446" s="168"/>
      <c r="T446" s="168"/>
      <c r="U446" s="168"/>
      <c r="V446" s="168"/>
    </row>
    <row r="447" spans="1:22" ht="15">
      <c r="A447" s="391"/>
      <c r="B447" s="317"/>
      <c r="C447" s="312" t="s">
        <v>107</v>
      </c>
      <c r="D447" s="181">
        <v>126</v>
      </c>
      <c r="E447" s="181">
        <v>91</v>
      </c>
      <c r="F447" s="183">
        <f>+D447+E447</f>
        <v>217</v>
      </c>
      <c r="G447" s="209"/>
      <c r="H447" s="209"/>
      <c r="I447" s="209"/>
      <c r="J447" s="209"/>
      <c r="K447" s="209"/>
      <c r="L447" s="209"/>
      <c r="M447" s="209"/>
      <c r="N447" s="209"/>
      <c r="O447" s="209"/>
      <c r="P447" s="168"/>
      <c r="Q447" s="168"/>
      <c r="R447" s="168"/>
      <c r="S447" s="168"/>
      <c r="T447" s="168"/>
      <c r="U447" s="168"/>
      <c r="V447" s="168"/>
    </row>
    <row r="448" spans="1:22" ht="15">
      <c r="A448" s="391"/>
      <c r="B448" s="317"/>
      <c r="C448" s="312" t="s">
        <v>108</v>
      </c>
      <c r="D448" s="203">
        <f>D447/F447</f>
        <v>0.5806451612903226</v>
      </c>
      <c r="E448" s="203">
        <f>E447/F447</f>
        <v>0.41935483870967744</v>
      </c>
      <c r="F448" s="204">
        <f>+D448+E448</f>
        <v>1</v>
      </c>
      <c r="G448" s="209"/>
      <c r="H448" s="209"/>
      <c r="I448" s="209"/>
      <c r="J448" s="209"/>
      <c r="K448" s="209"/>
      <c r="L448" s="209"/>
      <c r="M448" s="209"/>
      <c r="N448" s="209"/>
      <c r="O448" s="209"/>
      <c r="P448" s="168"/>
      <c r="Q448" s="168"/>
      <c r="R448" s="168"/>
      <c r="S448" s="168"/>
      <c r="T448" s="168"/>
      <c r="U448" s="168"/>
      <c r="V448" s="168"/>
    </row>
    <row r="449" spans="3:6" ht="15">
      <c r="C449" s="207" t="s">
        <v>375</v>
      </c>
      <c r="D449" s="169"/>
      <c r="E449" s="169"/>
      <c r="F449" s="169"/>
    </row>
    <row r="450" spans="1:2" ht="15">
      <c r="A450" s="393"/>
      <c r="B450" s="209"/>
    </row>
    <row r="451" spans="1:22" s="197" customFormat="1" ht="15.75">
      <c r="A451" s="388" t="s">
        <v>516</v>
      </c>
      <c r="B451" s="608" t="s">
        <v>387</v>
      </c>
      <c r="C451" s="608"/>
      <c r="D451" s="608"/>
      <c r="E451" s="608"/>
      <c r="F451" s="608"/>
      <c r="G451" s="608"/>
      <c r="H451" s="608"/>
      <c r="I451" s="608"/>
      <c r="J451" s="608"/>
      <c r="K451" s="608"/>
      <c r="L451" s="171"/>
      <c r="M451" s="171"/>
      <c r="N451" s="171"/>
      <c r="O451" s="171"/>
      <c r="P451" s="171"/>
      <c r="Q451" s="171"/>
      <c r="R451" s="171"/>
      <c r="S451" s="171"/>
      <c r="T451" s="171"/>
      <c r="U451" s="171"/>
      <c r="V451" s="171"/>
    </row>
    <row r="452" spans="1:22" ht="15">
      <c r="A452" s="391"/>
      <c r="B452" s="316"/>
      <c r="C452" s="316"/>
      <c r="D452" s="316"/>
      <c r="E452" s="316"/>
      <c r="F452" s="316"/>
      <c r="G452" s="316"/>
      <c r="H452" s="316"/>
      <c r="I452" s="168"/>
      <c r="J452" s="168"/>
      <c r="K452" s="168"/>
      <c r="L452" s="168"/>
      <c r="M452" s="168"/>
      <c r="N452" s="168"/>
      <c r="O452" s="168"/>
      <c r="P452" s="168"/>
      <c r="Q452" s="168"/>
      <c r="R452" s="168"/>
      <c r="S452" s="168"/>
      <c r="T452" s="168"/>
      <c r="U452" s="168"/>
      <c r="V452" s="168"/>
    </row>
    <row r="453" spans="1:22" ht="29.25" customHeight="1">
      <c r="A453" s="391"/>
      <c r="B453" s="317"/>
      <c r="C453" s="609" t="s">
        <v>103</v>
      </c>
      <c r="D453" s="610" t="s">
        <v>387</v>
      </c>
      <c r="E453" s="611"/>
      <c r="F453" s="612"/>
      <c r="G453" s="209"/>
      <c r="H453" s="209"/>
      <c r="I453" s="209"/>
      <c r="J453" s="209"/>
      <c r="K453" s="209"/>
      <c r="L453" s="209"/>
      <c r="M453" s="209"/>
      <c r="N453" s="209"/>
      <c r="O453" s="209"/>
      <c r="P453" s="168"/>
      <c r="Q453" s="168"/>
      <c r="R453" s="168"/>
      <c r="S453" s="168"/>
      <c r="T453" s="168"/>
      <c r="U453" s="168"/>
      <c r="V453" s="168"/>
    </row>
    <row r="454" spans="1:22" ht="15">
      <c r="A454" s="391"/>
      <c r="B454" s="317"/>
      <c r="C454" s="609"/>
      <c r="D454" s="322" t="s">
        <v>3</v>
      </c>
      <c r="E454" s="322" t="s">
        <v>4</v>
      </c>
      <c r="F454" s="322" t="s">
        <v>138</v>
      </c>
      <c r="G454" s="209"/>
      <c r="H454" s="209"/>
      <c r="I454" s="209"/>
      <c r="J454" s="209"/>
      <c r="K454" s="209"/>
      <c r="L454" s="209"/>
      <c r="M454" s="209"/>
      <c r="N454" s="209"/>
      <c r="O454" s="209"/>
      <c r="P454" s="168"/>
      <c r="Q454" s="168"/>
      <c r="R454" s="168"/>
      <c r="S454" s="168"/>
      <c r="T454" s="168"/>
      <c r="U454" s="168"/>
      <c r="V454" s="168"/>
    </row>
    <row r="455" spans="1:22" ht="15">
      <c r="A455" s="391"/>
      <c r="B455" s="317"/>
      <c r="C455" s="312" t="s">
        <v>107</v>
      </c>
      <c r="D455" s="181">
        <v>171</v>
      </c>
      <c r="E455" s="181">
        <v>46</v>
      </c>
      <c r="F455" s="183">
        <f>+D455+E455</f>
        <v>217</v>
      </c>
      <c r="G455" s="209"/>
      <c r="H455" s="209"/>
      <c r="I455" s="209"/>
      <c r="J455" s="209"/>
      <c r="K455" s="209"/>
      <c r="L455" s="209"/>
      <c r="M455" s="209"/>
      <c r="N455" s="209"/>
      <c r="O455" s="209"/>
      <c r="P455" s="168"/>
      <c r="Q455" s="168"/>
      <c r="R455" s="168"/>
      <c r="S455" s="168"/>
      <c r="T455" s="168"/>
      <c r="U455" s="168"/>
      <c r="V455" s="168"/>
    </row>
    <row r="456" spans="1:22" ht="15">
      <c r="A456" s="391"/>
      <c r="B456" s="317"/>
      <c r="C456" s="312" t="s">
        <v>108</v>
      </c>
      <c r="D456" s="203">
        <f>D455/F455</f>
        <v>0.7880184331797235</v>
      </c>
      <c r="E456" s="203">
        <f>E455/F455</f>
        <v>0.2119815668202765</v>
      </c>
      <c r="F456" s="204">
        <f>+D456+E456</f>
        <v>1</v>
      </c>
      <c r="G456" s="209"/>
      <c r="H456" s="209"/>
      <c r="I456" s="209"/>
      <c r="J456" s="209"/>
      <c r="K456" s="209"/>
      <c r="L456" s="209"/>
      <c r="M456" s="209"/>
      <c r="N456" s="209"/>
      <c r="O456" s="209"/>
      <c r="P456" s="168"/>
      <c r="Q456" s="168"/>
      <c r="R456" s="168"/>
      <c r="S456" s="168"/>
      <c r="T456" s="168"/>
      <c r="U456" s="168"/>
      <c r="V456" s="168"/>
    </row>
    <row r="457" spans="3:6" ht="15">
      <c r="C457" s="207" t="s">
        <v>375</v>
      </c>
      <c r="D457" s="169"/>
      <c r="E457" s="169"/>
      <c r="F457" s="169"/>
    </row>
    <row r="458" spans="1:2" ht="15">
      <c r="A458" s="393"/>
      <c r="B458" s="209"/>
    </row>
    <row r="459" spans="1:9" ht="15">
      <c r="A459" s="393"/>
      <c r="B459" s="209"/>
      <c r="C459" s="609" t="s">
        <v>103</v>
      </c>
      <c r="D459" s="619" t="s">
        <v>469</v>
      </c>
      <c r="E459" s="630" t="s">
        <v>592</v>
      </c>
      <c r="F459" s="632" t="s">
        <v>593</v>
      </c>
      <c r="G459" s="630" t="s">
        <v>594</v>
      </c>
      <c r="H459" s="632" t="s">
        <v>468</v>
      </c>
      <c r="I459" s="609" t="s">
        <v>138</v>
      </c>
    </row>
    <row r="460" spans="1:9" ht="15">
      <c r="A460" s="393"/>
      <c r="B460" s="209"/>
      <c r="C460" s="609"/>
      <c r="D460" s="620"/>
      <c r="E460" s="631"/>
      <c r="F460" s="633"/>
      <c r="G460" s="631"/>
      <c r="H460" s="633"/>
      <c r="I460" s="609"/>
    </row>
    <row r="461" spans="1:9" ht="15">
      <c r="A461" s="393"/>
      <c r="B461" s="209"/>
      <c r="C461" s="312" t="s">
        <v>107</v>
      </c>
      <c r="D461" s="181">
        <v>164</v>
      </c>
      <c r="E461" s="181">
        <v>12</v>
      </c>
      <c r="F461" s="181">
        <v>18</v>
      </c>
      <c r="G461" s="181">
        <v>18</v>
      </c>
      <c r="H461" s="181">
        <v>5</v>
      </c>
      <c r="I461" s="181">
        <f>SUM(D461:H461)</f>
        <v>217</v>
      </c>
    </row>
    <row r="462" spans="1:9" ht="15">
      <c r="A462" s="393"/>
      <c r="B462" s="209"/>
      <c r="C462" s="312" t="s">
        <v>108</v>
      </c>
      <c r="D462" s="203">
        <f>D461/I461</f>
        <v>0.7557603686635944</v>
      </c>
      <c r="E462" s="203">
        <f>E461/I461</f>
        <v>0.055299539170506916</v>
      </c>
      <c r="F462" s="203">
        <f>F461/I461</f>
        <v>0.08294930875576037</v>
      </c>
      <c r="G462" s="203">
        <f>G461/I461</f>
        <v>0.08294930875576037</v>
      </c>
      <c r="H462" s="203">
        <f>H461/I461</f>
        <v>0.02304147465437788</v>
      </c>
      <c r="I462" s="204">
        <f>SUM(D462:H462)</f>
        <v>0.9999999999999999</v>
      </c>
    </row>
    <row r="463" spans="1:6" ht="15">
      <c r="A463" s="393"/>
      <c r="B463" s="209"/>
      <c r="C463" s="207" t="s">
        <v>375</v>
      </c>
      <c r="D463" s="169"/>
      <c r="E463" s="169"/>
      <c r="F463" s="169"/>
    </row>
    <row r="464" spans="1:2" ht="15">
      <c r="A464" s="393"/>
      <c r="B464" s="209"/>
    </row>
    <row r="465" spans="1:22" s="197" customFormat="1" ht="15.75" customHeight="1">
      <c r="A465" s="388" t="s">
        <v>517</v>
      </c>
      <c r="B465" s="608" t="s">
        <v>388</v>
      </c>
      <c r="C465" s="608"/>
      <c r="D465" s="608"/>
      <c r="E465" s="608"/>
      <c r="F465" s="608"/>
      <c r="G465" s="608"/>
      <c r="H465" s="608"/>
      <c r="I465" s="608"/>
      <c r="J465" s="608"/>
      <c r="K465" s="608"/>
      <c r="L465" s="171"/>
      <c r="M465" s="171"/>
      <c r="N465" s="171"/>
      <c r="O465" s="171"/>
      <c r="P465" s="171"/>
      <c r="Q465" s="171"/>
      <c r="R465" s="171"/>
      <c r="S465" s="171"/>
      <c r="T465" s="171"/>
      <c r="U465" s="171"/>
      <c r="V465" s="171"/>
    </row>
    <row r="466" spans="1:22" ht="15">
      <c r="A466" s="391"/>
      <c r="B466" s="316"/>
      <c r="C466" s="316"/>
      <c r="D466" s="316"/>
      <c r="E466" s="316"/>
      <c r="F466" s="316"/>
      <c r="G466" s="316"/>
      <c r="H466" s="316"/>
      <c r="I466" s="168"/>
      <c r="J466" s="168"/>
      <c r="K466" s="168"/>
      <c r="L466" s="168"/>
      <c r="M466" s="168"/>
      <c r="N466" s="168"/>
      <c r="O466" s="168"/>
      <c r="P466" s="168"/>
      <c r="Q466" s="168"/>
      <c r="R466" s="168"/>
      <c r="S466" s="168"/>
      <c r="T466" s="168"/>
      <c r="U466" s="168"/>
      <c r="V466" s="168"/>
    </row>
    <row r="467" spans="1:22" ht="30" customHeight="1">
      <c r="A467" s="391"/>
      <c r="B467" s="317"/>
      <c r="C467" s="609" t="s">
        <v>103</v>
      </c>
      <c r="D467" s="610" t="s">
        <v>388</v>
      </c>
      <c r="E467" s="611"/>
      <c r="F467" s="612"/>
      <c r="G467" s="209"/>
      <c r="H467" s="209"/>
      <c r="I467" s="209"/>
      <c r="J467" s="209"/>
      <c r="K467" s="209"/>
      <c r="L467" s="209"/>
      <c r="M467" s="209"/>
      <c r="N467" s="209"/>
      <c r="O467" s="209"/>
      <c r="P467" s="168"/>
      <c r="Q467" s="168"/>
      <c r="R467" s="168"/>
      <c r="S467" s="168"/>
      <c r="T467" s="168"/>
      <c r="U467" s="168"/>
      <c r="V467" s="168"/>
    </row>
    <row r="468" spans="1:22" ht="15">
      <c r="A468" s="391"/>
      <c r="B468" s="317"/>
      <c r="C468" s="609"/>
      <c r="D468" s="322" t="s">
        <v>3</v>
      </c>
      <c r="E468" s="322" t="s">
        <v>4</v>
      </c>
      <c r="F468" s="322" t="s">
        <v>138</v>
      </c>
      <c r="G468" s="209"/>
      <c r="H468" s="209"/>
      <c r="I468" s="209"/>
      <c r="J468" s="209"/>
      <c r="K468" s="209"/>
      <c r="L468" s="209"/>
      <c r="M468" s="209"/>
      <c r="N468" s="209"/>
      <c r="O468" s="209"/>
      <c r="P468" s="168"/>
      <c r="Q468" s="168"/>
      <c r="R468" s="168"/>
      <c r="S468" s="168"/>
      <c r="T468" s="168"/>
      <c r="U468" s="168"/>
      <c r="V468" s="168"/>
    </row>
    <row r="469" spans="1:22" ht="15">
      <c r="A469" s="391"/>
      <c r="B469" s="317"/>
      <c r="C469" s="312" t="s">
        <v>107</v>
      </c>
      <c r="D469" s="181">
        <v>103</v>
      </c>
      <c r="E469" s="181">
        <v>114</v>
      </c>
      <c r="F469" s="183">
        <f>+D469+E469</f>
        <v>217</v>
      </c>
      <c r="G469" s="209"/>
      <c r="H469" s="209"/>
      <c r="I469" s="209"/>
      <c r="J469" s="209"/>
      <c r="K469" s="209"/>
      <c r="L469" s="209"/>
      <c r="M469" s="209"/>
      <c r="N469" s="209"/>
      <c r="O469" s="209"/>
      <c r="P469" s="168"/>
      <c r="Q469" s="168"/>
      <c r="R469" s="168"/>
      <c r="S469" s="168"/>
      <c r="T469" s="168"/>
      <c r="U469" s="168"/>
      <c r="V469" s="168"/>
    </row>
    <row r="470" spans="1:22" ht="15">
      <c r="A470" s="391"/>
      <c r="B470" s="317"/>
      <c r="C470" s="312" t="s">
        <v>108</v>
      </c>
      <c r="D470" s="203">
        <f>D469/F469</f>
        <v>0.47465437788018433</v>
      </c>
      <c r="E470" s="203">
        <f>E469/F469</f>
        <v>0.5253456221198156</v>
      </c>
      <c r="F470" s="204">
        <f>+D470+E470</f>
        <v>1</v>
      </c>
      <c r="G470" s="209"/>
      <c r="H470" s="209"/>
      <c r="I470" s="209"/>
      <c r="J470" s="209"/>
      <c r="K470" s="209"/>
      <c r="L470" s="209"/>
      <c r="M470" s="209"/>
      <c r="N470" s="209"/>
      <c r="O470" s="209"/>
      <c r="P470" s="168"/>
      <c r="Q470" s="168"/>
      <c r="R470" s="168"/>
      <c r="S470" s="168"/>
      <c r="T470" s="168"/>
      <c r="U470" s="168"/>
      <c r="V470" s="168"/>
    </row>
    <row r="471" spans="3:6" ht="15">
      <c r="C471" s="207" t="s">
        <v>375</v>
      </c>
      <c r="D471" s="169"/>
      <c r="E471" s="169"/>
      <c r="F471" s="169"/>
    </row>
    <row r="472" spans="1:2" ht="15">
      <c r="A472" s="393"/>
      <c r="B472" s="209"/>
    </row>
    <row r="473" spans="1:22" s="197" customFormat="1" ht="15.75">
      <c r="A473" s="388" t="s">
        <v>518</v>
      </c>
      <c r="B473" s="608" t="s">
        <v>595</v>
      </c>
      <c r="C473" s="608"/>
      <c r="D473" s="608"/>
      <c r="E473" s="608"/>
      <c r="F473" s="608"/>
      <c r="G473" s="608"/>
      <c r="H473" s="608"/>
      <c r="I473" s="608"/>
      <c r="J473" s="608"/>
      <c r="K473" s="608"/>
      <c r="L473" s="171"/>
      <c r="M473" s="171"/>
      <c r="N473" s="171"/>
      <c r="O473" s="171"/>
      <c r="P473" s="171"/>
      <c r="Q473" s="171"/>
      <c r="R473" s="171"/>
      <c r="S473" s="171"/>
      <c r="T473" s="171"/>
      <c r="U473" s="171"/>
      <c r="V473" s="171"/>
    </row>
    <row r="474" spans="1:2" ht="15">
      <c r="A474" s="393"/>
      <c r="B474" s="209"/>
    </row>
    <row r="475" spans="1:7" ht="15">
      <c r="A475" s="393"/>
      <c r="B475" s="209"/>
      <c r="C475" s="604" t="s">
        <v>103</v>
      </c>
      <c r="D475" s="598" t="s">
        <v>595</v>
      </c>
      <c r="E475" s="598"/>
      <c r="F475" s="598"/>
      <c r="G475" s="598"/>
    </row>
    <row r="476" spans="1:7" ht="15">
      <c r="A476" s="393"/>
      <c r="B476" s="209"/>
      <c r="C476" s="623"/>
      <c r="D476" s="322" t="s">
        <v>174</v>
      </c>
      <c r="E476" s="322" t="s">
        <v>40</v>
      </c>
      <c r="F476" s="322" t="s">
        <v>41</v>
      </c>
      <c r="G476" s="322" t="s">
        <v>16</v>
      </c>
    </row>
    <row r="477" spans="1:7" s="278" customFormat="1" ht="15">
      <c r="A477" s="397"/>
      <c r="B477" s="277"/>
      <c r="C477" s="331" t="s">
        <v>107</v>
      </c>
      <c r="D477" s="256">
        <v>100</v>
      </c>
      <c r="E477" s="256">
        <v>5641.433727272728</v>
      </c>
      <c r="F477" s="256">
        <v>120000</v>
      </c>
      <c r="G477" s="256">
        <v>620557.7100000001</v>
      </c>
    </row>
    <row r="478" spans="3:7" ht="15">
      <c r="C478" s="207" t="s">
        <v>375</v>
      </c>
      <c r="D478" s="169"/>
      <c r="E478" s="169"/>
      <c r="F478" s="169"/>
      <c r="G478" s="168"/>
    </row>
    <row r="480" spans="1:22" s="197" customFormat="1" ht="15.75">
      <c r="A480" s="388" t="s">
        <v>519</v>
      </c>
      <c r="B480" s="608" t="s">
        <v>596</v>
      </c>
      <c r="C480" s="608"/>
      <c r="D480" s="608"/>
      <c r="E480" s="608"/>
      <c r="F480" s="608"/>
      <c r="G480" s="608"/>
      <c r="H480" s="608"/>
      <c r="I480" s="608"/>
      <c r="J480" s="608"/>
      <c r="K480" s="608"/>
      <c r="L480" s="171"/>
      <c r="M480" s="171"/>
      <c r="N480" s="171"/>
      <c r="O480" s="171"/>
      <c r="P480" s="171"/>
      <c r="Q480" s="171"/>
      <c r="R480" s="171"/>
      <c r="S480" s="171"/>
      <c r="T480" s="171"/>
      <c r="U480" s="171"/>
      <c r="V480" s="171"/>
    </row>
    <row r="481" spans="1:22" ht="15">
      <c r="A481" s="391"/>
      <c r="B481" s="316"/>
      <c r="C481" s="316"/>
      <c r="D481" s="316"/>
      <c r="E481" s="316"/>
      <c r="F481" s="316"/>
      <c r="G481" s="316"/>
      <c r="H481" s="316"/>
      <c r="I481" s="168"/>
      <c r="J481" s="168"/>
      <c r="K481" s="168"/>
      <c r="L481" s="168"/>
      <c r="M481" s="168"/>
      <c r="N481" s="168"/>
      <c r="O481" s="168"/>
      <c r="P481" s="168"/>
      <c r="Q481" s="168"/>
      <c r="R481" s="168"/>
      <c r="S481" s="168"/>
      <c r="T481" s="168"/>
      <c r="U481" s="168"/>
      <c r="V481" s="168"/>
    </row>
    <row r="482" spans="1:22" ht="19.5" customHeight="1">
      <c r="A482" s="391"/>
      <c r="B482" s="317"/>
      <c r="C482" s="609" t="s">
        <v>103</v>
      </c>
      <c r="D482" s="610" t="s">
        <v>596</v>
      </c>
      <c r="E482" s="611"/>
      <c r="F482" s="612"/>
      <c r="P482" s="168"/>
      <c r="Q482" s="168"/>
      <c r="R482" s="168"/>
      <c r="S482" s="168"/>
      <c r="T482" s="168"/>
      <c r="U482" s="168"/>
      <c r="V482" s="168"/>
    </row>
    <row r="483" spans="1:22" ht="15">
      <c r="A483" s="391"/>
      <c r="B483" s="317"/>
      <c r="C483" s="609"/>
      <c r="D483" s="322" t="s">
        <v>3</v>
      </c>
      <c r="E483" s="322" t="s">
        <v>4</v>
      </c>
      <c r="F483" s="322" t="s">
        <v>138</v>
      </c>
      <c r="P483" s="168"/>
      <c r="Q483" s="168"/>
      <c r="R483" s="168"/>
      <c r="S483" s="168"/>
      <c r="T483" s="168"/>
      <c r="U483" s="168"/>
      <c r="V483" s="168"/>
    </row>
    <row r="484" spans="1:22" ht="15">
      <c r="A484" s="391"/>
      <c r="B484" s="317"/>
      <c r="C484" s="312" t="s">
        <v>107</v>
      </c>
      <c r="D484" s="181">
        <v>115</v>
      </c>
      <c r="E484" s="181">
        <v>102</v>
      </c>
      <c r="F484" s="183">
        <f>+D484+E484</f>
        <v>217</v>
      </c>
      <c r="I484" s="271"/>
      <c r="P484" s="168"/>
      <c r="Q484" s="168"/>
      <c r="R484" s="168"/>
      <c r="S484" s="168"/>
      <c r="T484" s="168"/>
      <c r="U484" s="168"/>
      <c r="V484" s="168"/>
    </row>
    <row r="485" spans="1:22" ht="15">
      <c r="A485" s="391"/>
      <c r="B485" s="317"/>
      <c r="C485" s="312" t="s">
        <v>108</v>
      </c>
      <c r="D485" s="203">
        <f>D484/F484</f>
        <v>0.5299539170506913</v>
      </c>
      <c r="E485" s="203">
        <f>E484/F484</f>
        <v>0.4700460829493088</v>
      </c>
      <c r="F485" s="204">
        <f>+D485+E485</f>
        <v>1</v>
      </c>
      <c r="P485" s="168"/>
      <c r="Q485" s="168"/>
      <c r="R485" s="168"/>
      <c r="S485" s="168"/>
      <c r="T485" s="168"/>
      <c r="U485" s="168"/>
      <c r="V485" s="168"/>
    </row>
    <row r="486" spans="3:10" ht="15">
      <c r="C486" s="207" t="s">
        <v>375</v>
      </c>
      <c r="D486" s="169"/>
      <c r="E486" s="169"/>
      <c r="F486" s="169"/>
      <c r="I486" s="271"/>
      <c r="J486" s="255"/>
    </row>
    <row r="487" spans="1:23" ht="15">
      <c r="A487" s="393"/>
      <c r="B487" s="209"/>
      <c r="S487" s="168"/>
      <c r="T487" s="168"/>
      <c r="U487" s="168"/>
      <c r="V487" s="168"/>
      <c r="W487" s="168"/>
    </row>
    <row r="489" spans="1:22" s="197" customFormat="1" ht="15.75">
      <c r="A489" s="388" t="s">
        <v>520</v>
      </c>
      <c r="B489" s="608" t="s">
        <v>389</v>
      </c>
      <c r="C489" s="608"/>
      <c r="D489" s="608"/>
      <c r="E489" s="608"/>
      <c r="F489" s="608"/>
      <c r="G489" s="608"/>
      <c r="H489" s="608"/>
      <c r="I489" s="608"/>
      <c r="J489" s="608"/>
      <c r="K489" s="608"/>
      <c r="L489" s="171"/>
      <c r="M489" s="171"/>
      <c r="N489" s="171"/>
      <c r="O489" s="171"/>
      <c r="P489" s="171"/>
      <c r="Q489" s="171"/>
      <c r="R489" s="171"/>
      <c r="S489" s="171"/>
      <c r="T489" s="171"/>
      <c r="U489" s="171"/>
      <c r="V489" s="171"/>
    </row>
    <row r="490" spans="1:22" ht="15">
      <c r="A490" s="391"/>
      <c r="B490" s="316"/>
      <c r="C490" s="316"/>
      <c r="D490" s="316"/>
      <c r="E490" s="316"/>
      <c r="F490" s="316"/>
      <c r="G490" s="316"/>
      <c r="H490" s="316"/>
      <c r="I490" s="168"/>
      <c r="J490" s="168"/>
      <c r="K490" s="168"/>
      <c r="L490" s="168"/>
      <c r="M490" s="168"/>
      <c r="N490" s="168"/>
      <c r="O490" s="168"/>
      <c r="P490" s="168"/>
      <c r="Q490" s="168"/>
      <c r="R490" s="168"/>
      <c r="S490" s="168"/>
      <c r="T490" s="168"/>
      <c r="U490" s="168"/>
      <c r="V490" s="168"/>
    </row>
    <row r="491" spans="1:22" ht="15">
      <c r="A491" s="391"/>
      <c r="B491" s="317"/>
      <c r="C491" s="609" t="s">
        <v>103</v>
      </c>
      <c r="D491" s="610" t="s">
        <v>389</v>
      </c>
      <c r="E491" s="611"/>
      <c r="F491" s="612"/>
      <c r="P491" s="168"/>
      <c r="Q491" s="168"/>
      <c r="R491" s="168"/>
      <c r="S491" s="168"/>
      <c r="T491" s="168"/>
      <c r="U491" s="168"/>
      <c r="V491" s="168"/>
    </row>
    <row r="492" spans="1:22" ht="15">
      <c r="A492" s="391"/>
      <c r="B492" s="317"/>
      <c r="C492" s="609"/>
      <c r="D492" s="322" t="s">
        <v>3</v>
      </c>
      <c r="E492" s="322" t="s">
        <v>4</v>
      </c>
      <c r="F492" s="322" t="s">
        <v>138</v>
      </c>
      <c r="P492" s="168"/>
      <c r="Q492" s="168"/>
      <c r="R492" s="168"/>
      <c r="S492" s="168"/>
      <c r="T492" s="168"/>
      <c r="U492" s="168"/>
      <c r="V492" s="168"/>
    </row>
    <row r="493" spans="1:22" ht="15">
      <c r="A493" s="391"/>
      <c r="B493" s="317"/>
      <c r="C493" s="312" t="s">
        <v>107</v>
      </c>
      <c r="D493" s="181">
        <v>66</v>
      </c>
      <c r="E493" s="181">
        <v>151</v>
      </c>
      <c r="F493" s="183">
        <f>+D493+E493</f>
        <v>217</v>
      </c>
      <c r="P493" s="168"/>
      <c r="Q493" s="168"/>
      <c r="R493" s="168"/>
      <c r="S493" s="168"/>
      <c r="T493" s="168"/>
      <c r="U493" s="168"/>
      <c r="V493" s="168"/>
    </row>
    <row r="494" spans="1:22" ht="15">
      <c r="A494" s="391"/>
      <c r="B494" s="317"/>
      <c r="C494" s="312" t="s">
        <v>108</v>
      </c>
      <c r="D494" s="203">
        <f>D493/F493</f>
        <v>0.30414746543778803</v>
      </c>
      <c r="E494" s="203">
        <f>E493/F493</f>
        <v>0.695852534562212</v>
      </c>
      <c r="F494" s="204">
        <f>+D494+E494</f>
        <v>1</v>
      </c>
      <c r="P494" s="168"/>
      <c r="Q494" s="168"/>
      <c r="R494" s="168"/>
      <c r="S494" s="168"/>
      <c r="T494" s="168"/>
      <c r="U494" s="168"/>
      <c r="V494" s="168"/>
    </row>
    <row r="495" spans="3:6" ht="15">
      <c r="C495" s="207" t="s">
        <v>375</v>
      </c>
      <c r="D495" s="169"/>
      <c r="E495" s="169"/>
      <c r="F495" s="169"/>
    </row>
    <row r="496" spans="1:2" ht="15">
      <c r="A496" s="393"/>
      <c r="B496" s="209"/>
    </row>
    <row r="497" spans="1:19" ht="15">
      <c r="A497" s="393"/>
      <c r="B497" s="209"/>
      <c r="C497" s="604" t="s">
        <v>103</v>
      </c>
      <c r="D497" s="624" t="s">
        <v>457</v>
      </c>
      <c r="E497" s="625"/>
      <c r="F497" s="625"/>
      <c r="G497" s="626"/>
      <c r="H497" s="624" t="s">
        <v>458</v>
      </c>
      <c r="I497" s="625"/>
      <c r="J497" s="625"/>
      <c r="K497" s="626"/>
      <c r="L497" s="624" t="s">
        <v>421</v>
      </c>
      <c r="M497" s="625"/>
      <c r="N497" s="625"/>
      <c r="O497" s="626"/>
      <c r="P497" s="627" t="s">
        <v>422</v>
      </c>
      <c r="Q497" s="628"/>
      <c r="R497" s="628"/>
      <c r="S497" s="629"/>
    </row>
    <row r="498" spans="1:19" ht="15">
      <c r="A498" s="393"/>
      <c r="B498" s="209"/>
      <c r="C498" s="623"/>
      <c r="D498" s="322" t="s">
        <v>174</v>
      </c>
      <c r="E498" s="322" t="s">
        <v>40</v>
      </c>
      <c r="F498" s="322" t="s">
        <v>41</v>
      </c>
      <c r="G498" s="322" t="s">
        <v>16</v>
      </c>
      <c r="H498" s="322" t="s">
        <v>174</v>
      </c>
      <c r="I498" s="322" t="s">
        <v>40</v>
      </c>
      <c r="J498" s="322" t="s">
        <v>41</v>
      </c>
      <c r="K498" s="322" t="s">
        <v>16</v>
      </c>
      <c r="L498" s="322" t="s">
        <v>174</v>
      </c>
      <c r="M498" s="322" t="s">
        <v>40</v>
      </c>
      <c r="N498" s="322" t="s">
        <v>41</v>
      </c>
      <c r="O498" s="322" t="s">
        <v>16</v>
      </c>
      <c r="P498" s="322" t="s">
        <v>174</v>
      </c>
      <c r="Q498" s="322" t="s">
        <v>40</v>
      </c>
      <c r="R498" s="322" t="s">
        <v>41</v>
      </c>
      <c r="S498" s="322" t="s">
        <v>16</v>
      </c>
    </row>
    <row r="499" spans="1:19" s="278" customFormat="1" ht="15">
      <c r="A499" s="397"/>
      <c r="B499" s="277"/>
      <c r="C499" s="331" t="s">
        <v>107</v>
      </c>
      <c r="D499" s="256">
        <v>60</v>
      </c>
      <c r="E499" s="256">
        <v>6336527.295641027</v>
      </c>
      <c r="F499" s="256">
        <v>223000000</v>
      </c>
      <c r="G499" s="256">
        <v>247124564.53000006</v>
      </c>
      <c r="H499" s="256">
        <v>30</v>
      </c>
      <c r="I499" s="256">
        <v>200790.35200000004</v>
      </c>
      <c r="J499" s="256">
        <v>921342</v>
      </c>
      <c r="K499" s="256">
        <v>5019758.800000001</v>
      </c>
      <c r="L499" s="256">
        <v>6.6856</v>
      </c>
      <c r="M499" s="256">
        <v>550009.2707428571</v>
      </c>
      <c r="N499" s="256">
        <v>9116000</v>
      </c>
      <c r="O499" s="256">
        <v>11550194.6856</v>
      </c>
      <c r="P499" s="256">
        <v>51800</v>
      </c>
      <c r="Q499" s="256">
        <v>1690478.704285714</v>
      </c>
      <c r="R499" s="256">
        <v>6528266</v>
      </c>
      <c r="S499" s="256">
        <v>11833350.929999998</v>
      </c>
    </row>
    <row r="500" spans="1:11" ht="15">
      <c r="A500" s="393"/>
      <c r="B500" s="209"/>
      <c r="C500" s="207" t="s">
        <v>375</v>
      </c>
      <c r="D500" s="169"/>
      <c r="E500" s="169"/>
      <c r="F500" s="169"/>
      <c r="G500" s="168"/>
      <c r="H500" s="168"/>
      <c r="I500" s="168"/>
      <c r="J500" s="168"/>
      <c r="K500" s="168"/>
    </row>
    <row r="502" spans="1:22" s="197" customFormat="1" ht="15.75">
      <c r="A502" s="388" t="s">
        <v>521</v>
      </c>
      <c r="B502" s="608" t="s">
        <v>598</v>
      </c>
      <c r="C502" s="608"/>
      <c r="D502" s="608"/>
      <c r="E502" s="608"/>
      <c r="F502" s="608"/>
      <c r="G502" s="608"/>
      <c r="H502" s="608"/>
      <c r="I502" s="608"/>
      <c r="J502" s="608"/>
      <c r="K502" s="608"/>
      <c r="L502" s="171"/>
      <c r="M502" s="171"/>
      <c r="N502" s="171"/>
      <c r="O502" s="171"/>
      <c r="P502" s="171"/>
      <c r="Q502" s="171"/>
      <c r="R502" s="171"/>
      <c r="S502" s="196"/>
      <c r="T502" s="171"/>
      <c r="U502" s="171"/>
      <c r="V502" s="171"/>
    </row>
    <row r="503" spans="1:22" ht="15">
      <c r="A503" s="391"/>
      <c r="B503" s="316"/>
      <c r="C503" s="316"/>
      <c r="D503" s="316"/>
      <c r="E503" s="316"/>
      <c r="F503" s="316"/>
      <c r="G503" s="316"/>
      <c r="H503" s="316"/>
      <c r="I503" s="168"/>
      <c r="J503" s="168"/>
      <c r="K503" s="168"/>
      <c r="L503" s="168"/>
      <c r="M503" s="168"/>
      <c r="N503" s="168"/>
      <c r="O503" s="168"/>
      <c r="P503" s="168"/>
      <c r="Q503" s="168"/>
      <c r="R503" s="168"/>
      <c r="T503" s="168"/>
      <c r="U503" s="168"/>
      <c r="V503" s="168"/>
    </row>
    <row r="504" spans="1:22" ht="15">
      <c r="A504" s="391"/>
      <c r="B504" s="317"/>
      <c r="C504" s="609" t="s">
        <v>103</v>
      </c>
      <c r="D504" s="610" t="s">
        <v>294</v>
      </c>
      <c r="E504" s="611"/>
      <c r="F504" s="612"/>
      <c r="G504" s="610" t="s">
        <v>295</v>
      </c>
      <c r="H504" s="611"/>
      <c r="I504" s="612"/>
      <c r="J504" s="610" t="s">
        <v>296</v>
      </c>
      <c r="K504" s="611"/>
      <c r="L504" s="612"/>
      <c r="P504" s="168"/>
      <c r="Q504" s="168"/>
      <c r="R504" s="168"/>
      <c r="S504" s="168"/>
      <c r="T504" s="168"/>
      <c r="U504" s="168"/>
      <c r="V504" s="168"/>
    </row>
    <row r="505" spans="1:22" ht="15">
      <c r="A505" s="391"/>
      <c r="B505" s="317"/>
      <c r="C505" s="609"/>
      <c r="D505" s="322" t="s">
        <v>3</v>
      </c>
      <c r="E505" s="322" t="s">
        <v>4</v>
      </c>
      <c r="F505" s="322" t="s">
        <v>138</v>
      </c>
      <c r="G505" s="322" t="s">
        <v>3</v>
      </c>
      <c r="H505" s="322" t="s">
        <v>4</v>
      </c>
      <c r="I505" s="322" t="s">
        <v>138</v>
      </c>
      <c r="J505" s="322" t="s">
        <v>3</v>
      </c>
      <c r="K505" s="322" t="s">
        <v>4</v>
      </c>
      <c r="L505" s="322" t="s">
        <v>138</v>
      </c>
      <c r="P505" s="168"/>
      <c r="Q505" s="168"/>
      <c r="R505" s="168"/>
      <c r="S505" s="168"/>
      <c r="T505" s="168"/>
      <c r="U505" s="168"/>
      <c r="V505" s="168"/>
    </row>
    <row r="506" spans="1:22" ht="15">
      <c r="A506" s="391"/>
      <c r="B506" s="317"/>
      <c r="C506" s="312" t="s">
        <v>107</v>
      </c>
      <c r="D506" s="181">
        <v>207</v>
      </c>
      <c r="E506" s="181">
        <v>10</v>
      </c>
      <c r="F506" s="183">
        <f>+D506+E506</f>
        <v>217</v>
      </c>
      <c r="G506" s="181">
        <v>6</v>
      </c>
      <c r="H506" s="181">
        <v>211</v>
      </c>
      <c r="I506" s="183">
        <f>+G506+H506</f>
        <v>217</v>
      </c>
      <c r="J506" s="181">
        <v>2</v>
      </c>
      <c r="K506" s="181">
        <v>215</v>
      </c>
      <c r="L506" s="183">
        <f>+J506+K506</f>
        <v>217</v>
      </c>
      <c r="P506" s="168"/>
      <c r="Q506" s="168"/>
      <c r="R506" s="168"/>
      <c r="S506" s="168"/>
      <c r="T506" s="168"/>
      <c r="U506" s="168"/>
      <c r="V506" s="168"/>
    </row>
    <row r="507" spans="1:22" ht="15">
      <c r="A507" s="391"/>
      <c r="B507" s="317"/>
      <c r="C507" s="312" t="s">
        <v>108</v>
      </c>
      <c r="D507" s="203">
        <f>D506/F506</f>
        <v>0.9539170506912442</v>
      </c>
      <c r="E507" s="203">
        <f>E506/F506</f>
        <v>0.04608294930875576</v>
      </c>
      <c r="F507" s="204">
        <f>+D507+E507</f>
        <v>1</v>
      </c>
      <c r="G507" s="203">
        <f>G506/I506</f>
        <v>0.027649769585253458</v>
      </c>
      <c r="H507" s="203">
        <f>H506/I506</f>
        <v>0.9723502304147466</v>
      </c>
      <c r="I507" s="204">
        <f>+G507+H507</f>
        <v>1</v>
      </c>
      <c r="J507" s="203">
        <f>J506/L506</f>
        <v>0.009216589861751152</v>
      </c>
      <c r="K507" s="203">
        <f>K506/L506</f>
        <v>0.9907834101382489</v>
      </c>
      <c r="L507" s="204">
        <f>+J507+K507</f>
        <v>1</v>
      </c>
      <c r="P507" s="168"/>
      <c r="Q507" s="168"/>
      <c r="R507" s="168"/>
      <c r="S507" s="168"/>
      <c r="T507" s="168"/>
      <c r="U507" s="168"/>
      <c r="V507" s="168"/>
    </row>
    <row r="508" spans="3:6" ht="15">
      <c r="C508" s="207" t="s">
        <v>375</v>
      </c>
      <c r="D508" s="169"/>
      <c r="E508" s="169"/>
      <c r="F508" s="169"/>
    </row>
    <row r="509" spans="1:15" ht="15.75">
      <c r="A509" s="393"/>
      <c r="B509" s="209"/>
      <c r="O509" s="171"/>
    </row>
    <row r="510" spans="1:15" ht="15">
      <c r="A510" s="393"/>
      <c r="B510" s="209"/>
      <c r="C510" s="604" t="s">
        <v>103</v>
      </c>
      <c r="D510" s="624" t="s">
        <v>599</v>
      </c>
      <c r="E510" s="625"/>
      <c r="F510" s="625"/>
      <c r="G510" s="626"/>
      <c r="H510" s="624" t="s">
        <v>600</v>
      </c>
      <c r="I510" s="625"/>
      <c r="J510" s="625"/>
      <c r="K510" s="626"/>
      <c r="L510" s="598" t="s">
        <v>601</v>
      </c>
      <c r="M510" s="598"/>
      <c r="N510" s="598"/>
      <c r="O510" s="598"/>
    </row>
    <row r="511" spans="1:15" ht="15">
      <c r="A511" s="393"/>
      <c r="B511" s="209"/>
      <c r="C511" s="623"/>
      <c r="D511" s="322" t="s">
        <v>174</v>
      </c>
      <c r="E511" s="322" t="s">
        <v>40</v>
      </c>
      <c r="F511" s="322" t="s">
        <v>41</v>
      </c>
      <c r="G511" s="322" t="s">
        <v>16</v>
      </c>
      <c r="H511" s="322" t="s">
        <v>174</v>
      </c>
      <c r="I511" s="322" t="s">
        <v>40</v>
      </c>
      <c r="J511" s="322" t="s">
        <v>41</v>
      </c>
      <c r="K511" s="322" t="s">
        <v>16</v>
      </c>
      <c r="L511" s="322" t="s">
        <v>174</v>
      </c>
      <c r="M511" s="322" t="s">
        <v>40</v>
      </c>
      <c r="N511" s="322" t="s">
        <v>41</v>
      </c>
      <c r="O511" s="322" t="s">
        <v>16</v>
      </c>
    </row>
    <row r="512" spans="1:15" s="255" customFormat="1" ht="15">
      <c r="A512" s="402"/>
      <c r="B512" s="254"/>
      <c r="C512" s="336" t="s">
        <v>107</v>
      </c>
      <c r="D512" s="256">
        <v>1</v>
      </c>
      <c r="E512" s="256">
        <v>21.014563106796107</v>
      </c>
      <c r="F512" s="256">
        <v>24</v>
      </c>
      <c r="G512" s="256">
        <v>4328.999999999998</v>
      </c>
      <c r="H512" s="256">
        <v>24</v>
      </c>
      <c r="I512" s="256">
        <v>24</v>
      </c>
      <c r="J512" s="256">
        <v>24</v>
      </c>
      <c r="K512" s="256">
        <v>144</v>
      </c>
      <c r="L512" s="256">
        <v>24</v>
      </c>
      <c r="M512" s="256">
        <v>24</v>
      </c>
      <c r="N512" s="256">
        <v>24</v>
      </c>
      <c r="O512" s="256">
        <v>48</v>
      </c>
    </row>
    <row r="513" spans="1:15" ht="15.75">
      <c r="A513" s="393"/>
      <c r="B513" s="209"/>
      <c r="C513" s="207" t="s">
        <v>375</v>
      </c>
      <c r="D513" s="169"/>
      <c r="E513" s="169"/>
      <c r="F513" s="169"/>
      <c r="G513" s="168"/>
      <c r="H513" s="168"/>
      <c r="I513" s="168"/>
      <c r="J513" s="168"/>
      <c r="K513" s="168"/>
      <c r="O513" s="171"/>
    </row>
    <row r="514" ht="15">
      <c r="O514" s="171"/>
    </row>
    <row r="515" spans="1:22" s="197" customFormat="1" ht="15.75">
      <c r="A515" s="403" t="s">
        <v>522</v>
      </c>
      <c r="B515" s="608" t="s">
        <v>605</v>
      </c>
      <c r="C515" s="608"/>
      <c r="D515" s="608"/>
      <c r="E515" s="608"/>
      <c r="F515" s="608"/>
      <c r="G515" s="608"/>
      <c r="H515" s="608"/>
      <c r="I515" s="608"/>
      <c r="J515" s="608"/>
      <c r="K515" s="608"/>
      <c r="L515" s="171"/>
      <c r="M515" s="171"/>
      <c r="N515" s="171"/>
      <c r="O515" s="171"/>
      <c r="P515" s="171"/>
      <c r="Q515" s="171"/>
      <c r="R515" s="171"/>
      <c r="S515" s="171"/>
      <c r="T515" s="171"/>
      <c r="U515" s="171"/>
      <c r="V515" s="171"/>
    </row>
    <row r="516" spans="1:22" ht="15">
      <c r="A516" s="391"/>
      <c r="B516" s="316"/>
      <c r="C516" s="316"/>
      <c r="D516" s="316"/>
      <c r="E516" s="316"/>
      <c r="F516" s="316"/>
      <c r="G516" s="316"/>
      <c r="H516" s="316"/>
      <c r="I516" s="168"/>
      <c r="J516" s="168"/>
      <c r="K516" s="168"/>
      <c r="L516" s="168"/>
      <c r="M516" s="168"/>
      <c r="N516" s="168"/>
      <c r="O516" s="168"/>
      <c r="P516" s="168"/>
      <c r="Q516" s="168"/>
      <c r="R516" s="168"/>
      <c r="S516" s="168"/>
      <c r="T516" s="168"/>
      <c r="U516" s="168"/>
      <c r="V516" s="168"/>
    </row>
    <row r="517" spans="1:22" ht="22.5" customHeight="1">
      <c r="A517" s="391"/>
      <c r="B517" s="317"/>
      <c r="C517" s="609" t="s">
        <v>103</v>
      </c>
      <c r="D517" s="610" t="s">
        <v>605</v>
      </c>
      <c r="E517" s="611"/>
      <c r="F517" s="612"/>
      <c r="P517" s="168"/>
      <c r="Q517" s="168"/>
      <c r="R517" s="168"/>
      <c r="S517" s="168"/>
      <c r="T517" s="168"/>
      <c r="U517" s="168"/>
      <c r="V517" s="168"/>
    </row>
    <row r="518" spans="1:22" ht="15">
      <c r="A518" s="391"/>
      <c r="B518" s="317"/>
      <c r="C518" s="609"/>
      <c r="D518" s="322" t="s">
        <v>3</v>
      </c>
      <c r="E518" s="322" t="s">
        <v>4</v>
      </c>
      <c r="F518" s="322" t="s">
        <v>138</v>
      </c>
      <c r="P518" s="168"/>
      <c r="Q518" s="168"/>
      <c r="R518" s="168"/>
      <c r="S518" s="168"/>
      <c r="T518" s="168"/>
      <c r="U518" s="168"/>
      <c r="V518" s="168"/>
    </row>
    <row r="519" spans="1:22" ht="15">
      <c r="A519" s="391"/>
      <c r="B519" s="317"/>
      <c r="C519" s="312" t="s">
        <v>107</v>
      </c>
      <c r="D519" s="181">
        <v>186</v>
      </c>
      <c r="E519" s="181">
        <v>31</v>
      </c>
      <c r="F519" s="183">
        <f>+D519+E519</f>
        <v>217</v>
      </c>
      <c r="P519" s="168"/>
      <c r="Q519" s="168"/>
      <c r="R519" s="168"/>
      <c r="S519" s="168"/>
      <c r="T519" s="168"/>
      <c r="U519" s="168"/>
      <c r="V519" s="168"/>
    </row>
    <row r="520" spans="1:22" ht="15">
      <c r="A520" s="391"/>
      <c r="B520" s="317"/>
      <c r="C520" s="312" t="s">
        <v>108</v>
      </c>
      <c r="D520" s="203">
        <f>D519/F519</f>
        <v>0.8571428571428571</v>
      </c>
      <c r="E520" s="203">
        <f>E519/F519</f>
        <v>0.14285714285714285</v>
      </c>
      <c r="F520" s="204">
        <f>+D520+E520</f>
        <v>1</v>
      </c>
      <c r="P520" s="168"/>
      <c r="Q520" s="168"/>
      <c r="R520" s="168"/>
      <c r="S520" s="168"/>
      <c r="T520" s="168"/>
      <c r="U520" s="168"/>
      <c r="V520" s="168"/>
    </row>
    <row r="521" spans="3:6" ht="15">
      <c r="C521" s="207" t="s">
        <v>375</v>
      </c>
      <c r="D521" s="169"/>
      <c r="E521" s="169"/>
      <c r="F521" s="169"/>
    </row>
    <row r="523" spans="1:22" s="197" customFormat="1" ht="15.75">
      <c r="A523" s="404" t="s">
        <v>523</v>
      </c>
      <c r="B523" s="608" t="s">
        <v>606</v>
      </c>
      <c r="C523" s="608"/>
      <c r="D523" s="608"/>
      <c r="E523" s="608"/>
      <c r="F523" s="608"/>
      <c r="G523" s="608"/>
      <c r="H523" s="608"/>
      <c r="I523" s="608"/>
      <c r="J523" s="608"/>
      <c r="K523" s="608"/>
      <c r="L523" s="171"/>
      <c r="M523" s="171"/>
      <c r="N523" s="171"/>
      <c r="O523" s="171"/>
      <c r="P523" s="171"/>
      <c r="Q523" s="171"/>
      <c r="R523" s="171"/>
      <c r="S523" s="171"/>
      <c r="T523" s="171"/>
      <c r="U523" s="171"/>
      <c r="V523" s="171"/>
    </row>
    <row r="524" spans="1:22" ht="15">
      <c r="A524" s="391"/>
      <c r="B524" s="316"/>
      <c r="C524" s="316"/>
      <c r="D524" s="316"/>
      <c r="E524" s="316"/>
      <c r="F524" s="316"/>
      <c r="G524" s="316"/>
      <c r="H524" s="316"/>
      <c r="I524" s="168"/>
      <c r="J524" s="168"/>
      <c r="K524" s="168"/>
      <c r="L524" s="168"/>
      <c r="M524" s="168"/>
      <c r="N524" s="168"/>
      <c r="O524" s="168"/>
      <c r="P524" s="168"/>
      <c r="Q524" s="168"/>
      <c r="R524" s="168"/>
      <c r="S524" s="168"/>
      <c r="T524" s="168"/>
      <c r="U524" s="168"/>
      <c r="V524" s="168"/>
    </row>
    <row r="525" spans="1:22" ht="31.5" customHeight="1">
      <c r="A525" s="391"/>
      <c r="B525" s="317"/>
      <c r="C525" s="609" t="s">
        <v>103</v>
      </c>
      <c r="D525" s="610" t="s">
        <v>606</v>
      </c>
      <c r="E525" s="611"/>
      <c r="F525" s="612"/>
      <c r="P525" s="168"/>
      <c r="Q525" s="168"/>
      <c r="R525" s="168"/>
      <c r="S525" s="168"/>
      <c r="T525" s="168"/>
      <c r="U525" s="168"/>
      <c r="V525" s="168"/>
    </row>
    <row r="526" spans="1:22" ht="15">
      <c r="A526" s="391"/>
      <c r="B526" s="317"/>
      <c r="C526" s="609"/>
      <c r="D526" s="322" t="s">
        <v>3</v>
      </c>
      <c r="E526" s="322" t="s">
        <v>4</v>
      </c>
      <c r="F526" s="322" t="s">
        <v>138</v>
      </c>
      <c r="P526" s="168"/>
      <c r="Q526" s="168"/>
      <c r="R526" s="168"/>
      <c r="S526" s="168"/>
      <c r="T526" s="168"/>
      <c r="U526" s="168"/>
      <c r="V526" s="168"/>
    </row>
    <row r="527" spans="1:22" ht="15">
      <c r="A527" s="391"/>
      <c r="B527" s="317"/>
      <c r="C527" s="312" t="s">
        <v>107</v>
      </c>
      <c r="D527" s="181">
        <v>159</v>
      </c>
      <c r="E527" s="181">
        <v>58</v>
      </c>
      <c r="F527" s="183">
        <f>+D527+E527</f>
        <v>217</v>
      </c>
      <c r="P527" s="168"/>
      <c r="Q527" s="168"/>
      <c r="R527" s="168"/>
      <c r="S527" s="168"/>
      <c r="T527" s="168"/>
      <c r="U527" s="168"/>
      <c r="V527" s="168"/>
    </row>
    <row r="528" spans="1:22" ht="15">
      <c r="A528" s="391"/>
      <c r="B528" s="317"/>
      <c r="C528" s="312" t="s">
        <v>108</v>
      </c>
      <c r="D528" s="203">
        <f>D527/F527</f>
        <v>0.7327188940092166</v>
      </c>
      <c r="E528" s="203">
        <f>E527/F527</f>
        <v>0.2672811059907834</v>
      </c>
      <c r="F528" s="204">
        <f>+D528+E528</f>
        <v>1</v>
      </c>
      <c r="P528" s="168"/>
      <c r="Q528" s="168"/>
      <c r="R528" s="168"/>
      <c r="S528" s="168"/>
      <c r="T528" s="168"/>
      <c r="U528" s="168"/>
      <c r="V528" s="168"/>
    </row>
    <row r="529" spans="3:6" ht="15">
      <c r="C529" s="207" t="s">
        <v>375</v>
      </c>
      <c r="D529" s="169"/>
      <c r="E529" s="169"/>
      <c r="F529" s="169"/>
    </row>
    <row r="531" spans="1:7" ht="29.25" customHeight="1">
      <c r="A531" s="393"/>
      <c r="B531" s="209"/>
      <c r="C531" s="604" t="s">
        <v>103</v>
      </c>
      <c r="D531" s="598" t="s">
        <v>607</v>
      </c>
      <c r="E531" s="598"/>
      <c r="F531" s="598"/>
      <c r="G531" s="598"/>
    </row>
    <row r="532" spans="1:7" ht="15">
      <c r="A532" s="393"/>
      <c r="B532" s="209"/>
      <c r="C532" s="623"/>
      <c r="D532" s="322" t="s">
        <v>174</v>
      </c>
      <c r="E532" s="322" t="s">
        <v>40</v>
      </c>
      <c r="F532" s="322" t="s">
        <v>41</v>
      </c>
      <c r="G532" s="322" t="s">
        <v>16</v>
      </c>
    </row>
    <row r="533" spans="1:7" s="278" customFormat="1" ht="15">
      <c r="A533" s="397"/>
      <c r="B533" s="277"/>
      <c r="C533" s="331" t="s">
        <v>107</v>
      </c>
      <c r="D533" s="256">
        <v>16</v>
      </c>
      <c r="E533" s="256">
        <v>82</v>
      </c>
      <c r="F533" s="256">
        <v>100</v>
      </c>
      <c r="G533" s="256">
        <v>13012</v>
      </c>
    </row>
    <row r="534" spans="1:11" ht="15">
      <c r="A534" s="393"/>
      <c r="B534" s="209"/>
      <c r="C534" s="207" t="s">
        <v>375</v>
      </c>
      <c r="D534" s="169"/>
      <c r="E534" s="169"/>
      <c r="F534" s="169"/>
      <c r="G534" s="168"/>
      <c r="H534" s="168"/>
      <c r="I534" s="168"/>
      <c r="J534" s="168"/>
      <c r="K534" s="168"/>
    </row>
    <row r="535" s="212" customFormat="1" ht="15">
      <c r="A535" s="390"/>
    </row>
    <row r="536" spans="1:7" ht="15">
      <c r="A536" s="393"/>
      <c r="B536" s="209"/>
      <c r="C536" s="604" t="s">
        <v>103</v>
      </c>
      <c r="D536" s="598" t="s">
        <v>423</v>
      </c>
      <c r="E536" s="598"/>
      <c r="F536" s="598"/>
      <c r="G536" s="598"/>
    </row>
    <row r="537" spans="1:7" ht="15">
      <c r="A537" s="393"/>
      <c r="B537" s="209"/>
      <c r="C537" s="623"/>
      <c r="D537" s="322" t="s">
        <v>174</v>
      </c>
      <c r="E537" s="322" t="s">
        <v>40</v>
      </c>
      <c r="F537" s="322" t="s">
        <v>41</v>
      </c>
      <c r="G537" s="322" t="s">
        <v>16</v>
      </c>
    </row>
    <row r="538" spans="1:7" s="278" customFormat="1" ht="15">
      <c r="A538" s="397"/>
      <c r="B538" s="277"/>
      <c r="C538" s="331" t="s">
        <v>107</v>
      </c>
      <c r="D538" s="256">
        <v>1</v>
      </c>
      <c r="E538" s="256">
        <v>5491548.552901962</v>
      </c>
      <c r="F538" s="256">
        <v>291739536</v>
      </c>
      <c r="G538" s="256">
        <v>840206928.5940002</v>
      </c>
    </row>
    <row r="539" spans="1:11" ht="15">
      <c r="A539" s="393"/>
      <c r="B539" s="209"/>
      <c r="C539" s="207" t="s">
        <v>375</v>
      </c>
      <c r="D539" s="169"/>
      <c r="E539" s="169"/>
      <c r="F539" s="169"/>
      <c r="G539" s="168"/>
      <c r="H539" s="168"/>
      <c r="I539" s="168"/>
      <c r="J539" s="168"/>
      <c r="K539" s="168"/>
    </row>
    <row r="541" spans="1:22" s="197" customFormat="1" ht="15.75">
      <c r="A541" s="404" t="s">
        <v>524</v>
      </c>
      <c r="B541" s="608" t="s">
        <v>124</v>
      </c>
      <c r="C541" s="608"/>
      <c r="D541" s="608"/>
      <c r="E541" s="608"/>
      <c r="F541" s="608"/>
      <c r="G541" s="608"/>
      <c r="H541" s="608"/>
      <c r="I541" s="608"/>
      <c r="J541" s="608"/>
      <c r="K541" s="608"/>
      <c r="L541" s="171"/>
      <c r="M541" s="171"/>
      <c r="N541" s="171"/>
      <c r="O541" s="171"/>
      <c r="P541" s="171"/>
      <c r="Q541" s="171"/>
      <c r="R541" s="171"/>
      <c r="S541" s="171"/>
      <c r="T541" s="171"/>
      <c r="U541" s="171"/>
      <c r="V541" s="171"/>
    </row>
    <row r="542" spans="1:22" ht="15">
      <c r="A542" s="391"/>
      <c r="B542" s="316"/>
      <c r="C542" s="316"/>
      <c r="D542" s="316"/>
      <c r="E542" s="316"/>
      <c r="F542" s="316"/>
      <c r="G542" s="316"/>
      <c r="H542" s="316"/>
      <c r="I542" s="168"/>
      <c r="J542" s="168"/>
      <c r="K542" s="168"/>
      <c r="L542" s="168"/>
      <c r="M542" s="168"/>
      <c r="N542" s="168"/>
      <c r="O542" s="168"/>
      <c r="P542" s="168"/>
      <c r="Q542" s="168"/>
      <c r="R542" s="168"/>
      <c r="S542" s="168"/>
      <c r="T542" s="168"/>
      <c r="U542" s="168"/>
      <c r="V542" s="168"/>
    </row>
    <row r="543" spans="1:22" ht="18.75" customHeight="1">
      <c r="A543" s="391"/>
      <c r="B543" s="317"/>
      <c r="C543" s="609" t="s">
        <v>103</v>
      </c>
      <c r="D543" s="610" t="s">
        <v>611</v>
      </c>
      <c r="E543" s="611"/>
      <c r="F543" s="612"/>
      <c r="P543" s="168"/>
      <c r="Q543" s="168"/>
      <c r="R543" s="168"/>
      <c r="S543" s="168"/>
      <c r="T543" s="168"/>
      <c r="U543" s="168"/>
      <c r="V543" s="168"/>
    </row>
    <row r="544" spans="1:22" ht="15">
      <c r="A544" s="391"/>
      <c r="B544" s="317"/>
      <c r="C544" s="609"/>
      <c r="D544" s="322" t="s">
        <v>3</v>
      </c>
      <c r="E544" s="322" t="s">
        <v>4</v>
      </c>
      <c r="F544" s="322" t="s">
        <v>138</v>
      </c>
      <c r="P544" s="168"/>
      <c r="Q544" s="168"/>
      <c r="R544" s="168"/>
      <c r="S544" s="168"/>
      <c r="T544" s="168"/>
      <c r="U544" s="168"/>
      <c r="V544" s="168"/>
    </row>
    <row r="545" spans="1:22" ht="15">
      <c r="A545" s="391"/>
      <c r="B545" s="317"/>
      <c r="C545" s="312" t="s">
        <v>107</v>
      </c>
      <c r="D545" s="183">
        <v>101</v>
      </c>
      <c r="E545" s="181">
        <v>116</v>
      </c>
      <c r="F545" s="183">
        <f>+D545+E545</f>
        <v>217</v>
      </c>
      <c r="P545" s="168"/>
      <c r="Q545" s="168"/>
      <c r="R545" s="168"/>
      <c r="S545" s="168"/>
      <c r="T545" s="168"/>
      <c r="U545" s="168"/>
      <c r="V545" s="168"/>
    </row>
    <row r="546" spans="1:22" ht="15">
      <c r="A546" s="391"/>
      <c r="B546" s="317"/>
      <c r="C546" s="312" t="s">
        <v>108</v>
      </c>
      <c r="D546" s="203">
        <f>D545/F545</f>
        <v>0.46543778801843316</v>
      </c>
      <c r="E546" s="203">
        <f>E545/F545</f>
        <v>0.5345622119815668</v>
      </c>
      <c r="F546" s="204">
        <f>+D546+E546</f>
        <v>1</v>
      </c>
      <c r="P546" s="168"/>
      <c r="Q546" s="168"/>
      <c r="R546" s="168"/>
      <c r="S546" s="168"/>
      <c r="T546" s="168"/>
      <c r="U546" s="168"/>
      <c r="V546" s="168"/>
    </row>
    <row r="547" spans="3:6" ht="15">
      <c r="C547" s="207" t="s">
        <v>375</v>
      </c>
      <c r="D547" s="169"/>
      <c r="E547" s="169"/>
      <c r="F547" s="169"/>
    </row>
    <row r="549" spans="1:22" s="197" customFormat="1" ht="15.75">
      <c r="A549" s="404" t="s">
        <v>525</v>
      </c>
      <c r="B549" s="608" t="s">
        <v>610</v>
      </c>
      <c r="C549" s="608"/>
      <c r="D549" s="608"/>
      <c r="E549" s="608"/>
      <c r="F549" s="608"/>
      <c r="G549" s="608"/>
      <c r="H549" s="608"/>
      <c r="I549" s="608"/>
      <c r="J549" s="608"/>
      <c r="K549" s="608"/>
      <c r="L549" s="171"/>
      <c r="M549" s="171"/>
      <c r="N549" s="171"/>
      <c r="O549" s="171"/>
      <c r="P549" s="171"/>
      <c r="Q549" s="171"/>
      <c r="R549" s="171"/>
      <c r="S549" s="171"/>
      <c r="T549" s="171"/>
      <c r="U549" s="171"/>
      <c r="V549" s="171"/>
    </row>
    <row r="550" spans="1:22" ht="15">
      <c r="A550" s="391"/>
      <c r="B550" s="316"/>
      <c r="C550" s="316"/>
      <c r="D550" s="316"/>
      <c r="E550" s="316"/>
      <c r="F550" s="316"/>
      <c r="G550" s="316"/>
      <c r="H550" s="316"/>
      <c r="I550" s="168"/>
      <c r="J550" s="168"/>
      <c r="K550" s="168"/>
      <c r="L550" s="168"/>
      <c r="M550" s="168"/>
      <c r="N550" s="168"/>
      <c r="O550" s="168"/>
      <c r="P550" s="168"/>
      <c r="Q550" s="168"/>
      <c r="R550" s="168"/>
      <c r="S550" s="168"/>
      <c r="T550" s="168"/>
      <c r="U550" s="168"/>
      <c r="V550" s="168"/>
    </row>
    <row r="551" spans="1:22" ht="23.25" customHeight="1">
      <c r="A551" s="391"/>
      <c r="B551" s="317"/>
      <c r="C551" s="609" t="s">
        <v>103</v>
      </c>
      <c r="D551" s="610" t="s">
        <v>610</v>
      </c>
      <c r="E551" s="611"/>
      <c r="F551" s="612"/>
      <c r="P551" s="168"/>
      <c r="Q551" s="168"/>
      <c r="R551" s="168"/>
      <c r="S551" s="168"/>
      <c r="T551" s="168"/>
      <c r="U551" s="168"/>
      <c r="V551" s="168"/>
    </row>
    <row r="552" spans="1:22" ht="15">
      <c r="A552" s="391"/>
      <c r="B552" s="317"/>
      <c r="C552" s="609"/>
      <c r="D552" s="322" t="s">
        <v>3</v>
      </c>
      <c r="E552" s="322" t="s">
        <v>4</v>
      </c>
      <c r="F552" s="322" t="s">
        <v>138</v>
      </c>
      <c r="P552" s="168"/>
      <c r="Q552" s="168"/>
      <c r="R552" s="168"/>
      <c r="S552" s="168"/>
      <c r="T552" s="168"/>
      <c r="U552" s="168"/>
      <c r="V552" s="168"/>
    </row>
    <row r="553" spans="1:22" ht="15">
      <c r="A553" s="391"/>
      <c r="B553" s="317"/>
      <c r="C553" s="312" t="s">
        <v>107</v>
      </c>
      <c r="D553" s="181">
        <v>26</v>
      </c>
      <c r="E553" s="181">
        <v>75</v>
      </c>
      <c r="F553" s="183">
        <f>+D553+E553</f>
        <v>101</v>
      </c>
      <c r="P553" s="168"/>
      <c r="Q553" s="168"/>
      <c r="R553" s="168"/>
      <c r="S553" s="168"/>
      <c r="T553" s="168"/>
      <c r="U553" s="168"/>
      <c r="V553" s="168"/>
    </row>
    <row r="554" spans="1:22" ht="15">
      <c r="A554" s="391"/>
      <c r="B554" s="317"/>
      <c r="C554" s="312" t="s">
        <v>108</v>
      </c>
      <c r="D554" s="203">
        <f>D553/F553</f>
        <v>0.25742574257425743</v>
      </c>
      <c r="E554" s="203">
        <f>E553/F553</f>
        <v>0.7425742574257426</v>
      </c>
      <c r="F554" s="204">
        <f>+D554+E554</f>
        <v>1</v>
      </c>
      <c r="P554" s="168"/>
      <c r="Q554" s="168"/>
      <c r="R554" s="168"/>
      <c r="S554" s="168"/>
      <c r="T554" s="168"/>
      <c r="U554" s="168"/>
      <c r="V554" s="168"/>
    </row>
    <row r="555" spans="3:6" ht="15">
      <c r="C555" s="207" t="s">
        <v>375</v>
      </c>
      <c r="D555" s="169"/>
      <c r="E555" s="169"/>
      <c r="F555" s="169"/>
    </row>
    <row r="556" spans="3:6" ht="15">
      <c r="C556" s="169"/>
      <c r="D556" s="169"/>
      <c r="E556" s="169"/>
      <c r="F556" s="169"/>
    </row>
    <row r="557" spans="1:22" ht="15">
      <c r="A557" s="391"/>
      <c r="B557" s="317"/>
      <c r="C557" s="609" t="s">
        <v>103</v>
      </c>
      <c r="D557" s="610" t="s">
        <v>297</v>
      </c>
      <c r="E557" s="611"/>
      <c r="F557" s="612"/>
      <c r="G557" s="610" t="s">
        <v>298</v>
      </c>
      <c r="H557" s="611"/>
      <c r="I557" s="612"/>
      <c r="J557" s="610" t="s">
        <v>299</v>
      </c>
      <c r="K557" s="611"/>
      <c r="L557" s="612"/>
      <c r="P557" s="168"/>
      <c r="Q557" s="168"/>
      <c r="R557" s="168"/>
      <c r="S557" s="168"/>
      <c r="T557" s="168"/>
      <c r="U557" s="168"/>
      <c r="V557" s="168"/>
    </row>
    <row r="558" spans="1:22" ht="15">
      <c r="A558" s="391"/>
      <c r="B558" s="317"/>
      <c r="C558" s="609"/>
      <c r="D558" s="322" t="s">
        <v>3</v>
      </c>
      <c r="E558" s="322" t="s">
        <v>4</v>
      </c>
      <c r="F558" s="322" t="s">
        <v>138</v>
      </c>
      <c r="G558" s="322" t="s">
        <v>3</v>
      </c>
      <c r="H558" s="322" t="s">
        <v>4</v>
      </c>
      <c r="I558" s="322" t="s">
        <v>138</v>
      </c>
      <c r="J558" s="322" t="s">
        <v>3</v>
      </c>
      <c r="K558" s="322" t="s">
        <v>4</v>
      </c>
      <c r="L558" s="322" t="s">
        <v>138</v>
      </c>
      <c r="P558" s="168"/>
      <c r="Q558" s="168"/>
      <c r="R558" s="168"/>
      <c r="S558" s="168"/>
      <c r="T558" s="168"/>
      <c r="U558" s="168"/>
      <c r="V558" s="168"/>
    </row>
    <row r="559" spans="1:22" ht="15">
      <c r="A559" s="391"/>
      <c r="B559" s="317"/>
      <c r="C559" s="312" t="s">
        <v>107</v>
      </c>
      <c r="D559" s="181">
        <v>17</v>
      </c>
      <c r="E559" s="181">
        <v>9</v>
      </c>
      <c r="F559" s="181">
        <f>+D559+E559</f>
        <v>26</v>
      </c>
      <c r="G559" s="181">
        <v>13</v>
      </c>
      <c r="H559" s="181">
        <v>13</v>
      </c>
      <c r="I559" s="181">
        <f>+G559+H559</f>
        <v>26</v>
      </c>
      <c r="J559" s="181">
        <v>10</v>
      </c>
      <c r="K559" s="181">
        <v>16</v>
      </c>
      <c r="L559" s="181">
        <f>+J559+K559</f>
        <v>26</v>
      </c>
      <c r="P559" s="168"/>
      <c r="Q559" s="168"/>
      <c r="R559" s="168"/>
      <c r="S559" s="168"/>
      <c r="T559" s="168"/>
      <c r="U559" s="168"/>
      <c r="V559" s="168"/>
    </row>
    <row r="560" spans="1:22" ht="15">
      <c r="A560" s="391"/>
      <c r="B560" s="317"/>
      <c r="C560" s="312" t="s">
        <v>108</v>
      </c>
      <c r="D560" s="203">
        <f>D559/F559</f>
        <v>0.6538461538461539</v>
      </c>
      <c r="E560" s="203">
        <f>E559/F559</f>
        <v>0.34615384615384615</v>
      </c>
      <c r="F560" s="204">
        <f>+D560+E560</f>
        <v>1</v>
      </c>
      <c r="G560" s="203">
        <f>G559/I559</f>
        <v>0.5</v>
      </c>
      <c r="H560" s="203">
        <f>H559/I559</f>
        <v>0.5</v>
      </c>
      <c r="I560" s="204">
        <f>+G560+H560</f>
        <v>1</v>
      </c>
      <c r="J560" s="203">
        <f>J559/L559</f>
        <v>0.38461538461538464</v>
      </c>
      <c r="K560" s="203">
        <f>K559/L559</f>
        <v>0.6153846153846154</v>
      </c>
      <c r="L560" s="204">
        <f>+J560+K560</f>
        <v>1</v>
      </c>
      <c r="P560" s="168"/>
      <c r="Q560" s="168"/>
      <c r="R560" s="168"/>
      <c r="S560" s="168"/>
      <c r="T560" s="168"/>
      <c r="U560" s="168"/>
      <c r="V560" s="168"/>
    </row>
    <row r="561" spans="3:6" ht="15">
      <c r="C561" s="207" t="s">
        <v>375</v>
      </c>
      <c r="D561" s="169"/>
      <c r="E561" s="169"/>
      <c r="F561" s="169"/>
    </row>
    <row r="563" spans="1:15" ht="15">
      <c r="A563" s="393"/>
      <c r="B563" s="209"/>
      <c r="C563" s="604" t="s">
        <v>103</v>
      </c>
      <c r="D563" s="598" t="s">
        <v>429</v>
      </c>
      <c r="E563" s="598"/>
      <c r="F563" s="598"/>
      <c r="G563" s="598"/>
      <c r="H563" s="598" t="s">
        <v>430</v>
      </c>
      <c r="I563" s="598"/>
      <c r="J563" s="598"/>
      <c r="K563" s="598"/>
      <c r="L563" s="598" t="s">
        <v>431</v>
      </c>
      <c r="M563" s="598"/>
      <c r="N563" s="598"/>
      <c r="O563" s="598"/>
    </row>
    <row r="564" spans="1:15" ht="15">
      <c r="A564" s="393"/>
      <c r="B564" s="209"/>
      <c r="C564" s="623"/>
      <c r="D564" s="322" t="s">
        <v>174</v>
      </c>
      <c r="E564" s="322" t="s">
        <v>40</v>
      </c>
      <c r="F564" s="322" t="s">
        <v>41</v>
      </c>
      <c r="G564" s="322" t="s">
        <v>16</v>
      </c>
      <c r="H564" s="322" t="s">
        <v>174</v>
      </c>
      <c r="I564" s="322" t="s">
        <v>40</v>
      </c>
      <c r="J564" s="322" t="s">
        <v>41</v>
      </c>
      <c r="K564" s="322" t="s">
        <v>16</v>
      </c>
      <c r="L564" s="322" t="s">
        <v>174</v>
      </c>
      <c r="M564" s="322" t="s">
        <v>40</v>
      </c>
      <c r="N564" s="322" t="s">
        <v>41</v>
      </c>
      <c r="O564" s="322" t="s">
        <v>16</v>
      </c>
    </row>
    <row r="565" spans="1:15" s="278" customFormat="1" ht="15">
      <c r="A565" s="397"/>
      <c r="B565" s="277"/>
      <c r="C565" s="331" t="s">
        <v>107</v>
      </c>
      <c r="D565" s="256">
        <v>100</v>
      </c>
      <c r="E565" s="256">
        <v>3648810.0729411766</v>
      </c>
      <c r="F565" s="256">
        <v>33869664</v>
      </c>
      <c r="G565" s="256">
        <v>62029771.24</v>
      </c>
      <c r="H565" s="256">
        <v>0.006</v>
      </c>
      <c r="I565" s="256">
        <v>2523976.1727692313</v>
      </c>
      <c r="J565" s="256">
        <v>20401034</v>
      </c>
      <c r="K565" s="256">
        <v>32811690.246000007</v>
      </c>
      <c r="L565" s="256">
        <v>867.24</v>
      </c>
      <c r="M565" s="256">
        <v>1573280.1377777779</v>
      </c>
      <c r="N565" s="256">
        <v>10400000</v>
      </c>
      <c r="O565" s="256">
        <v>14159521.24</v>
      </c>
    </row>
    <row r="566" spans="1:11" ht="15">
      <c r="A566" s="393"/>
      <c r="B566" s="209"/>
      <c r="C566" s="207" t="s">
        <v>375</v>
      </c>
      <c r="D566" s="169"/>
      <c r="E566" s="169"/>
      <c r="F566" s="169"/>
      <c r="G566" s="168"/>
      <c r="H566" s="168"/>
      <c r="I566" s="168"/>
      <c r="J566" s="168"/>
      <c r="K566" s="168"/>
    </row>
    <row r="568" spans="1:11" ht="15.75">
      <c r="A568" s="405" t="s">
        <v>526</v>
      </c>
      <c r="B568" s="608" t="s">
        <v>608</v>
      </c>
      <c r="C568" s="608"/>
      <c r="D568" s="608"/>
      <c r="E568" s="608"/>
      <c r="F568" s="608"/>
      <c r="G568" s="608"/>
      <c r="H568" s="608"/>
      <c r="I568" s="608"/>
      <c r="J568" s="608"/>
      <c r="K568" s="608"/>
    </row>
    <row r="570" spans="1:10" ht="15">
      <c r="A570" s="393"/>
      <c r="B570" s="209"/>
      <c r="C570" s="604" t="s">
        <v>103</v>
      </c>
      <c r="D570" s="598" t="s">
        <v>608</v>
      </c>
      <c r="E570" s="598"/>
      <c r="F570" s="598"/>
      <c r="G570" s="598"/>
      <c r="J570" s="272"/>
    </row>
    <row r="571" spans="1:10" ht="15">
      <c r="A571" s="393"/>
      <c r="B571" s="209"/>
      <c r="C571" s="623"/>
      <c r="D571" s="322" t="s">
        <v>174</v>
      </c>
      <c r="E571" s="322" t="s">
        <v>40</v>
      </c>
      <c r="F571" s="322" t="s">
        <v>41</v>
      </c>
      <c r="G571" s="322" t="s">
        <v>16</v>
      </c>
      <c r="J571" s="272"/>
    </row>
    <row r="572" spans="1:7" s="278" customFormat="1" ht="15">
      <c r="A572" s="397"/>
      <c r="B572" s="277"/>
      <c r="C572" s="331" t="s">
        <v>107</v>
      </c>
      <c r="D572" s="256">
        <v>112</v>
      </c>
      <c r="E572" s="256">
        <v>2462981.7050193544</v>
      </c>
      <c r="F572" s="256">
        <v>157698868</v>
      </c>
      <c r="G572" s="256">
        <v>381762164.27799994</v>
      </c>
    </row>
    <row r="573" spans="1:11" ht="15">
      <c r="A573" s="393"/>
      <c r="B573" s="209"/>
      <c r="C573" s="207" t="s">
        <v>375</v>
      </c>
      <c r="D573" s="169"/>
      <c r="E573" s="169"/>
      <c r="F573" s="169"/>
      <c r="G573" s="168"/>
      <c r="H573" s="168"/>
      <c r="J573" s="168"/>
      <c r="K573" s="168"/>
    </row>
    <row r="575" spans="1:22" s="197" customFormat="1" ht="15.75">
      <c r="A575" s="404" t="s">
        <v>527</v>
      </c>
      <c r="B575" s="608" t="s">
        <v>609</v>
      </c>
      <c r="C575" s="608"/>
      <c r="D575" s="608"/>
      <c r="E575" s="608"/>
      <c r="F575" s="608"/>
      <c r="G575" s="608"/>
      <c r="H575" s="608"/>
      <c r="I575" s="608"/>
      <c r="J575" s="608"/>
      <c r="K575" s="608"/>
      <c r="L575" s="171"/>
      <c r="M575" s="171"/>
      <c r="N575" s="171"/>
      <c r="O575" s="171"/>
      <c r="P575" s="171"/>
      <c r="Q575" s="171"/>
      <c r="R575" s="171"/>
      <c r="S575" s="171"/>
      <c r="T575" s="171"/>
      <c r="U575" s="171"/>
      <c r="V575" s="171"/>
    </row>
    <row r="576" spans="1:22" ht="15">
      <c r="A576" s="391"/>
      <c r="B576" s="316"/>
      <c r="C576" s="316"/>
      <c r="D576" s="316"/>
      <c r="E576" s="316"/>
      <c r="F576" s="316"/>
      <c r="G576" s="316"/>
      <c r="H576" s="316"/>
      <c r="I576" s="168"/>
      <c r="J576" s="168"/>
      <c r="K576" s="168"/>
      <c r="L576" s="168"/>
      <c r="M576" s="168"/>
      <c r="N576" s="168"/>
      <c r="O576" s="168"/>
      <c r="P576" s="168"/>
      <c r="Q576" s="168"/>
      <c r="R576" s="168"/>
      <c r="S576" s="168"/>
      <c r="T576" s="168"/>
      <c r="U576" s="168"/>
      <c r="V576" s="168"/>
    </row>
    <row r="577" spans="1:22" ht="31.5" customHeight="1">
      <c r="A577" s="391"/>
      <c r="B577" s="317"/>
      <c r="C577" s="609" t="s">
        <v>103</v>
      </c>
      <c r="D577" s="610" t="s">
        <v>609</v>
      </c>
      <c r="E577" s="611"/>
      <c r="F577" s="612"/>
      <c r="P577" s="168"/>
      <c r="Q577" s="168"/>
      <c r="R577" s="168"/>
      <c r="S577" s="168"/>
      <c r="T577" s="168"/>
      <c r="U577" s="168"/>
      <c r="V577" s="168"/>
    </row>
    <row r="578" spans="1:22" ht="15">
      <c r="A578" s="391"/>
      <c r="B578" s="317"/>
      <c r="C578" s="609"/>
      <c r="D578" s="322" t="s">
        <v>3</v>
      </c>
      <c r="E578" s="322" t="s">
        <v>4</v>
      </c>
      <c r="F578" s="322" t="s">
        <v>138</v>
      </c>
      <c r="P578" s="168"/>
      <c r="Q578" s="168"/>
      <c r="R578" s="168"/>
      <c r="S578" s="168"/>
      <c r="T578" s="168"/>
      <c r="U578" s="168"/>
      <c r="V578" s="168"/>
    </row>
    <row r="579" spans="1:22" ht="15">
      <c r="A579" s="391"/>
      <c r="B579" s="317"/>
      <c r="C579" s="312" t="s">
        <v>107</v>
      </c>
      <c r="D579" s="181">
        <v>7</v>
      </c>
      <c r="E579" s="181">
        <v>94</v>
      </c>
      <c r="F579" s="181">
        <f>+D579+E579</f>
        <v>101</v>
      </c>
      <c r="P579" s="168"/>
      <c r="Q579" s="168"/>
      <c r="R579" s="168"/>
      <c r="S579" s="168"/>
      <c r="T579" s="168"/>
      <c r="U579" s="168"/>
      <c r="V579" s="168"/>
    </row>
    <row r="580" spans="1:22" ht="15">
      <c r="A580" s="391"/>
      <c r="B580" s="317"/>
      <c r="C580" s="312" t="s">
        <v>108</v>
      </c>
      <c r="D580" s="203">
        <f>D579/F579</f>
        <v>0.06930693069306931</v>
      </c>
      <c r="E580" s="203">
        <f>E579/F579</f>
        <v>0.9306930693069307</v>
      </c>
      <c r="F580" s="204">
        <f>+D580+E580</f>
        <v>1</v>
      </c>
      <c r="P580" s="168"/>
      <c r="Q580" s="168"/>
      <c r="R580" s="168"/>
      <c r="S580" s="168"/>
      <c r="T580" s="168"/>
      <c r="U580" s="168"/>
      <c r="V580" s="168"/>
    </row>
    <row r="581" spans="3:6" ht="15">
      <c r="C581" s="207" t="s">
        <v>375</v>
      </c>
      <c r="D581" s="169"/>
      <c r="E581" s="169"/>
      <c r="F581" s="169"/>
    </row>
    <row r="583" spans="1:7" ht="15">
      <c r="A583" s="393"/>
      <c r="B583" s="209"/>
      <c r="C583" s="604" t="s">
        <v>103</v>
      </c>
      <c r="D583" s="598" t="s">
        <v>300</v>
      </c>
      <c r="E583" s="598"/>
      <c r="F583" s="598"/>
      <c r="G583" s="598"/>
    </row>
    <row r="584" spans="1:7" ht="15">
      <c r="A584" s="393"/>
      <c r="B584" s="209"/>
      <c r="C584" s="623"/>
      <c r="D584" s="322" t="s">
        <v>174</v>
      </c>
      <c r="E584" s="322" t="s">
        <v>40</v>
      </c>
      <c r="F584" s="322" t="s">
        <v>41</v>
      </c>
      <c r="G584" s="322" t="s">
        <v>16</v>
      </c>
    </row>
    <row r="585" spans="1:7" s="278" customFormat="1" ht="15">
      <c r="A585" s="397"/>
      <c r="B585" s="277"/>
      <c r="C585" s="331" t="s">
        <v>107</v>
      </c>
      <c r="D585" s="256">
        <v>1.2</v>
      </c>
      <c r="E585" s="256">
        <v>667.5171428571429</v>
      </c>
      <c r="F585" s="256">
        <v>3625</v>
      </c>
      <c r="G585" s="256">
        <v>4672.62</v>
      </c>
    </row>
    <row r="586" spans="1:7" ht="15">
      <c r="A586" s="393"/>
      <c r="B586" s="209"/>
      <c r="C586" s="207" t="s">
        <v>375</v>
      </c>
      <c r="D586" s="169"/>
      <c r="E586" s="169"/>
      <c r="F586" s="169"/>
      <c r="G586" s="168"/>
    </row>
    <row r="588" spans="1:22" s="197" customFormat="1" ht="15.75">
      <c r="A588" s="404" t="s">
        <v>528</v>
      </c>
      <c r="B588" s="608" t="s">
        <v>612</v>
      </c>
      <c r="C588" s="608"/>
      <c r="D588" s="608"/>
      <c r="E588" s="608"/>
      <c r="F588" s="608"/>
      <c r="G588" s="608"/>
      <c r="H588" s="608"/>
      <c r="I588" s="608"/>
      <c r="J588" s="608"/>
      <c r="K588" s="608"/>
      <c r="L588" s="171"/>
      <c r="M588" s="171"/>
      <c r="N588" s="171"/>
      <c r="O588" s="171"/>
      <c r="P588" s="171"/>
      <c r="Q588" s="171"/>
      <c r="R588" s="171"/>
      <c r="S588" s="171"/>
      <c r="T588" s="171"/>
      <c r="U588" s="171"/>
      <c r="V588" s="171"/>
    </row>
    <row r="589" spans="1:22" ht="15">
      <c r="A589" s="391"/>
      <c r="B589" s="316"/>
      <c r="C589" s="316"/>
      <c r="D589" s="316"/>
      <c r="E589" s="316"/>
      <c r="F589" s="316"/>
      <c r="G589" s="316"/>
      <c r="H589" s="316"/>
      <c r="I589" s="168"/>
      <c r="J589" s="168"/>
      <c r="K589" s="168"/>
      <c r="L589" s="168"/>
      <c r="M589" s="168"/>
      <c r="N589" s="168"/>
      <c r="O589" s="168"/>
      <c r="P589" s="168"/>
      <c r="Q589" s="168"/>
      <c r="R589" s="168"/>
      <c r="S589" s="168"/>
      <c r="T589" s="168"/>
      <c r="U589" s="168"/>
      <c r="V589" s="168"/>
    </row>
    <row r="590" spans="1:22" ht="30.75" customHeight="1">
      <c r="A590" s="391"/>
      <c r="B590" s="317"/>
      <c r="C590" s="609" t="s">
        <v>103</v>
      </c>
      <c r="D590" s="610" t="s">
        <v>612</v>
      </c>
      <c r="E590" s="611"/>
      <c r="F590" s="612"/>
      <c r="P590" s="168"/>
      <c r="Q590" s="168"/>
      <c r="R590" s="168"/>
      <c r="S590" s="168"/>
      <c r="T590" s="168"/>
      <c r="U590" s="168"/>
      <c r="V590" s="168"/>
    </row>
    <row r="591" spans="1:22" ht="15">
      <c r="A591" s="391"/>
      <c r="B591" s="317"/>
      <c r="C591" s="609"/>
      <c r="D591" s="322" t="s">
        <v>3</v>
      </c>
      <c r="E591" s="322" t="s">
        <v>4</v>
      </c>
      <c r="F591" s="322" t="s">
        <v>138</v>
      </c>
      <c r="P591" s="168"/>
      <c r="Q591" s="168"/>
      <c r="R591" s="168"/>
      <c r="S591" s="168"/>
      <c r="T591" s="168"/>
      <c r="U591" s="168"/>
      <c r="V591" s="168"/>
    </row>
    <row r="592" spans="1:22" ht="15">
      <c r="A592" s="391"/>
      <c r="B592" s="317"/>
      <c r="C592" s="312" t="s">
        <v>107</v>
      </c>
      <c r="D592" s="181">
        <v>17</v>
      </c>
      <c r="E592" s="181">
        <v>200</v>
      </c>
      <c r="F592" s="183">
        <f>+D592+E592</f>
        <v>217</v>
      </c>
      <c r="P592" s="168"/>
      <c r="Q592" s="168"/>
      <c r="R592" s="168"/>
      <c r="S592" s="168"/>
      <c r="T592" s="168"/>
      <c r="U592" s="168"/>
      <c r="V592" s="168"/>
    </row>
    <row r="593" spans="1:22" ht="15">
      <c r="A593" s="391"/>
      <c r="B593" s="317"/>
      <c r="C593" s="312" t="s">
        <v>108</v>
      </c>
      <c r="D593" s="203">
        <f>D592/F592</f>
        <v>0.07834101382488479</v>
      </c>
      <c r="E593" s="203">
        <f>E592/F592</f>
        <v>0.9216589861751152</v>
      </c>
      <c r="F593" s="204">
        <f>+D593+E593</f>
        <v>1</v>
      </c>
      <c r="P593" s="168"/>
      <c r="Q593" s="168"/>
      <c r="R593" s="168"/>
      <c r="S593" s="168"/>
      <c r="T593" s="168"/>
      <c r="U593" s="168"/>
      <c r="V593" s="168"/>
    </row>
    <row r="594" spans="3:6" ht="15">
      <c r="C594" s="207" t="s">
        <v>375</v>
      </c>
      <c r="D594" s="169"/>
      <c r="E594" s="169"/>
      <c r="F594" s="169"/>
    </row>
    <row r="596" spans="1:15" ht="30.75" customHeight="1">
      <c r="A596" s="393"/>
      <c r="B596" s="209"/>
      <c r="C596" s="604" t="s">
        <v>103</v>
      </c>
      <c r="D596" s="598" t="s">
        <v>301</v>
      </c>
      <c r="E596" s="598"/>
      <c r="F596" s="598"/>
      <c r="G596" s="598"/>
      <c r="H596" s="598" t="s">
        <v>302</v>
      </c>
      <c r="I596" s="598"/>
      <c r="J596" s="598"/>
      <c r="K596" s="598"/>
      <c r="L596" s="598" t="s">
        <v>303</v>
      </c>
      <c r="M596" s="598"/>
      <c r="N596" s="598"/>
      <c r="O596" s="598"/>
    </row>
    <row r="597" spans="1:15" ht="15">
      <c r="A597" s="393"/>
      <c r="B597" s="209"/>
      <c r="C597" s="623"/>
      <c r="D597" s="322" t="s">
        <v>174</v>
      </c>
      <c r="E597" s="322" t="s">
        <v>40</v>
      </c>
      <c r="F597" s="322" t="s">
        <v>41</v>
      </c>
      <c r="G597" s="322" t="s">
        <v>16</v>
      </c>
      <c r="H597" s="322" t="s">
        <v>174</v>
      </c>
      <c r="I597" s="322" t="s">
        <v>40</v>
      </c>
      <c r="J597" s="322" t="s">
        <v>41</v>
      </c>
      <c r="K597" s="322" t="s">
        <v>16</v>
      </c>
      <c r="L597" s="322" t="s">
        <v>174</v>
      </c>
      <c r="M597" s="322" t="s">
        <v>40</v>
      </c>
      <c r="N597" s="322" t="s">
        <v>41</v>
      </c>
      <c r="O597" s="322" t="s">
        <v>16</v>
      </c>
    </row>
    <row r="598" spans="1:15" s="278" customFormat="1" ht="15">
      <c r="A598" s="397"/>
      <c r="B598" s="277"/>
      <c r="C598" s="331" t="s">
        <v>107</v>
      </c>
      <c r="D598" s="256">
        <v>23788</v>
      </c>
      <c r="E598" s="256">
        <v>28105</v>
      </c>
      <c r="F598" s="256">
        <v>32422</v>
      </c>
      <c r="G598" s="256">
        <v>56210</v>
      </c>
      <c r="H598" s="256">
        <v>10</v>
      </c>
      <c r="I598" s="256">
        <v>1885821.9615384615</v>
      </c>
      <c r="J598" s="256">
        <v>13312196</v>
      </c>
      <c r="K598" s="256">
        <v>24515685.5</v>
      </c>
      <c r="L598" s="256">
        <v>31536</v>
      </c>
      <c r="M598" s="256">
        <v>161743.2</v>
      </c>
      <c r="N598" s="256">
        <v>411120</v>
      </c>
      <c r="O598" s="256">
        <v>485229.60000000003</v>
      </c>
    </row>
    <row r="599" spans="1:11" ht="15">
      <c r="A599" s="393"/>
      <c r="B599" s="209"/>
      <c r="C599" s="207" t="s">
        <v>375</v>
      </c>
      <c r="D599" s="169"/>
      <c r="E599" s="169"/>
      <c r="F599" s="169"/>
      <c r="G599" s="168"/>
      <c r="H599" s="168"/>
      <c r="I599" s="168"/>
      <c r="J599" s="168"/>
      <c r="K599" s="168"/>
    </row>
    <row r="601" spans="1:22" s="197" customFormat="1" ht="15.75">
      <c r="A601" s="404" t="s">
        <v>529</v>
      </c>
      <c r="B601" s="608" t="s">
        <v>613</v>
      </c>
      <c r="C601" s="608"/>
      <c r="D601" s="608"/>
      <c r="E601" s="608"/>
      <c r="F601" s="608"/>
      <c r="G601" s="608"/>
      <c r="H601" s="608"/>
      <c r="I601" s="608"/>
      <c r="J601" s="608"/>
      <c r="K601" s="608"/>
      <c r="L601" s="171"/>
      <c r="M601" s="171"/>
      <c r="N601" s="171"/>
      <c r="O601" s="171"/>
      <c r="P601" s="171"/>
      <c r="Q601" s="171"/>
      <c r="R601" s="171"/>
      <c r="S601" s="171"/>
      <c r="T601" s="171"/>
      <c r="U601" s="171"/>
      <c r="V601" s="171"/>
    </row>
    <row r="602" spans="1:22" ht="15">
      <c r="A602" s="391"/>
      <c r="B602" s="316"/>
      <c r="C602" s="316"/>
      <c r="D602" s="316"/>
      <c r="E602" s="316"/>
      <c r="F602" s="316"/>
      <c r="G602" s="316"/>
      <c r="H602" s="316"/>
      <c r="I602" s="168"/>
      <c r="J602" s="168"/>
      <c r="K602" s="168"/>
      <c r="L602" s="168"/>
      <c r="M602" s="168"/>
      <c r="N602" s="168"/>
      <c r="O602" s="168"/>
      <c r="P602" s="168"/>
      <c r="Q602" s="168"/>
      <c r="R602" s="168"/>
      <c r="S602" s="168"/>
      <c r="T602" s="168"/>
      <c r="U602" s="168"/>
      <c r="V602" s="168"/>
    </row>
    <row r="603" spans="1:22" ht="15">
      <c r="A603" s="391"/>
      <c r="B603" s="317"/>
      <c r="C603" s="609" t="s">
        <v>103</v>
      </c>
      <c r="D603" s="610" t="s">
        <v>304</v>
      </c>
      <c r="E603" s="611"/>
      <c r="F603" s="612"/>
      <c r="G603" s="610" t="s">
        <v>305</v>
      </c>
      <c r="H603" s="611"/>
      <c r="I603" s="612"/>
      <c r="P603" s="168"/>
      <c r="Q603" s="168"/>
      <c r="R603" s="168"/>
      <c r="S603" s="168"/>
      <c r="T603" s="168"/>
      <c r="U603" s="168"/>
      <c r="V603" s="168"/>
    </row>
    <row r="604" spans="1:22" ht="15">
      <c r="A604" s="391"/>
      <c r="B604" s="317"/>
      <c r="C604" s="609"/>
      <c r="D604" s="322" t="s">
        <v>3</v>
      </c>
      <c r="E604" s="322" t="s">
        <v>4</v>
      </c>
      <c r="F604" s="322" t="s">
        <v>138</v>
      </c>
      <c r="G604" s="322" t="s">
        <v>3</v>
      </c>
      <c r="H604" s="322" t="s">
        <v>4</v>
      </c>
      <c r="I604" s="322" t="s">
        <v>138</v>
      </c>
      <c r="P604" s="168"/>
      <c r="Q604" s="168"/>
      <c r="R604" s="168"/>
      <c r="S604" s="168"/>
      <c r="T604" s="168"/>
      <c r="U604" s="168"/>
      <c r="V604" s="168"/>
    </row>
    <row r="605" spans="1:22" ht="15">
      <c r="A605" s="391"/>
      <c r="B605" s="317"/>
      <c r="C605" s="312" t="s">
        <v>107</v>
      </c>
      <c r="D605" s="181">
        <v>115</v>
      </c>
      <c r="E605" s="181">
        <v>102</v>
      </c>
      <c r="F605" s="183">
        <f>+D605+E605</f>
        <v>217</v>
      </c>
      <c r="G605" s="181">
        <v>122</v>
      </c>
      <c r="H605" s="181">
        <v>95</v>
      </c>
      <c r="I605" s="183">
        <f>+G605+H605</f>
        <v>217</v>
      </c>
      <c r="P605" s="168"/>
      <c r="Q605" s="168"/>
      <c r="R605" s="168"/>
      <c r="S605" s="168"/>
      <c r="T605" s="168"/>
      <c r="U605" s="168"/>
      <c r="V605" s="168"/>
    </row>
    <row r="606" spans="1:22" ht="15">
      <c r="A606" s="391"/>
      <c r="B606" s="317"/>
      <c r="C606" s="312" t="s">
        <v>108</v>
      </c>
      <c r="D606" s="203">
        <f>D605/F605</f>
        <v>0.5299539170506913</v>
      </c>
      <c r="E606" s="203">
        <f>E605/F605</f>
        <v>0.4700460829493088</v>
      </c>
      <c r="F606" s="204">
        <f>+D606+E606</f>
        <v>1</v>
      </c>
      <c r="G606" s="203">
        <f>G605/I605</f>
        <v>0.5622119815668203</v>
      </c>
      <c r="H606" s="203">
        <f>H605/I605</f>
        <v>0.4377880184331797</v>
      </c>
      <c r="I606" s="204">
        <f>+G606+H606</f>
        <v>1</v>
      </c>
      <c r="P606" s="168"/>
      <c r="Q606" s="168"/>
      <c r="R606" s="168"/>
      <c r="S606" s="168"/>
      <c r="T606" s="168"/>
      <c r="U606" s="168"/>
      <c r="V606" s="168"/>
    </row>
    <row r="607" spans="3:6" ht="15">
      <c r="C607" s="207" t="s">
        <v>375</v>
      </c>
      <c r="D607" s="169"/>
      <c r="E607" s="169"/>
      <c r="F607" s="169"/>
    </row>
    <row r="609" spans="1:22" s="197" customFormat="1" ht="15.75">
      <c r="A609" s="404" t="s">
        <v>530</v>
      </c>
      <c r="B609" s="608" t="s">
        <v>614</v>
      </c>
      <c r="C609" s="608"/>
      <c r="D609" s="608"/>
      <c r="E609" s="608"/>
      <c r="F609" s="608"/>
      <c r="G609" s="608"/>
      <c r="H609" s="608"/>
      <c r="I609" s="608"/>
      <c r="J609" s="608"/>
      <c r="K609" s="608"/>
      <c r="L609" s="171"/>
      <c r="M609" s="171"/>
      <c r="N609" s="171"/>
      <c r="O609" s="171"/>
      <c r="P609" s="171"/>
      <c r="Q609" s="171"/>
      <c r="R609" s="171"/>
      <c r="S609" s="171"/>
      <c r="T609" s="171"/>
      <c r="U609" s="171"/>
      <c r="V609" s="171"/>
    </row>
    <row r="610" spans="1:22" ht="15">
      <c r="A610" s="391"/>
      <c r="B610" s="316"/>
      <c r="C610" s="316"/>
      <c r="D610" s="316"/>
      <c r="E610" s="316"/>
      <c r="F610" s="316"/>
      <c r="G610" s="316"/>
      <c r="H610" s="316"/>
      <c r="I610" s="168"/>
      <c r="J610" s="168"/>
      <c r="K610" s="168"/>
      <c r="L610" s="168"/>
      <c r="M610" s="168"/>
      <c r="N610" s="168"/>
      <c r="O610" s="168"/>
      <c r="P610" s="168"/>
      <c r="Q610" s="168"/>
      <c r="R610" s="168"/>
      <c r="S610" s="168"/>
      <c r="T610" s="168"/>
      <c r="U610" s="168"/>
      <c r="V610" s="168"/>
    </row>
    <row r="611" spans="1:22" ht="22.5" customHeight="1">
      <c r="A611" s="391"/>
      <c r="B611" s="317"/>
      <c r="C611" s="609" t="s">
        <v>103</v>
      </c>
      <c r="D611" s="610" t="s">
        <v>614</v>
      </c>
      <c r="E611" s="611"/>
      <c r="F611" s="612"/>
      <c r="P611" s="168"/>
      <c r="Q611" s="168"/>
      <c r="R611" s="168"/>
      <c r="S611" s="168"/>
      <c r="T611" s="168"/>
      <c r="U611" s="168"/>
      <c r="V611" s="168"/>
    </row>
    <row r="612" spans="1:22" ht="15">
      <c r="A612" s="391"/>
      <c r="B612" s="317"/>
      <c r="C612" s="609"/>
      <c r="D612" s="322" t="s">
        <v>3</v>
      </c>
      <c r="E612" s="322" t="s">
        <v>4</v>
      </c>
      <c r="F612" s="322" t="s">
        <v>138</v>
      </c>
      <c r="P612" s="168"/>
      <c r="Q612" s="168"/>
      <c r="R612" s="168"/>
      <c r="S612" s="168"/>
      <c r="T612" s="168"/>
      <c r="U612" s="168"/>
      <c r="V612" s="168"/>
    </row>
    <row r="613" spans="1:22" ht="15">
      <c r="A613" s="391"/>
      <c r="B613" s="317"/>
      <c r="C613" s="312" t="s">
        <v>107</v>
      </c>
      <c r="D613" s="183">
        <v>135</v>
      </c>
      <c r="E613" s="181">
        <v>82</v>
      </c>
      <c r="F613" s="183">
        <f>+D613+E613</f>
        <v>217</v>
      </c>
      <c r="P613" s="168"/>
      <c r="Q613" s="168"/>
      <c r="R613" s="168"/>
      <c r="S613" s="168"/>
      <c r="T613" s="168"/>
      <c r="U613" s="168"/>
      <c r="V613" s="168"/>
    </row>
    <row r="614" spans="1:22" ht="15">
      <c r="A614" s="391"/>
      <c r="B614" s="317"/>
      <c r="C614" s="312" t="s">
        <v>108</v>
      </c>
      <c r="D614" s="203">
        <f>D613/F613</f>
        <v>0.6221198156682027</v>
      </c>
      <c r="E614" s="203">
        <f>E613/F613</f>
        <v>0.3778801843317972</v>
      </c>
      <c r="F614" s="204">
        <f>+D614+E614</f>
        <v>1</v>
      </c>
      <c r="P614" s="168"/>
      <c r="Q614" s="168"/>
      <c r="R614" s="168"/>
      <c r="S614" s="168"/>
      <c r="T614" s="168"/>
      <c r="U614" s="168"/>
      <c r="V614" s="168"/>
    </row>
    <row r="615" spans="3:6" ht="15">
      <c r="C615" s="207" t="s">
        <v>375</v>
      </c>
      <c r="D615" s="169"/>
      <c r="E615" s="169"/>
      <c r="F615" s="169"/>
    </row>
    <row r="616" spans="3:6" ht="15">
      <c r="C616" s="169"/>
      <c r="D616" s="169"/>
      <c r="E616" s="169"/>
      <c r="F616" s="169"/>
    </row>
    <row r="617" spans="1:24" ht="15">
      <c r="A617" s="391"/>
      <c r="B617" s="317"/>
      <c r="C617" s="609" t="s">
        <v>103</v>
      </c>
      <c r="D617" s="610" t="s">
        <v>308</v>
      </c>
      <c r="E617" s="611"/>
      <c r="F617" s="612"/>
      <c r="G617" s="610" t="s">
        <v>309</v>
      </c>
      <c r="H617" s="611"/>
      <c r="I617" s="612"/>
      <c r="J617" s="610" t="s">
        <v>310</v>
      </c>
      <c r="K617" s="611"/>
      <c r="L617" s="612"/>
      <c r="M617" s="610" t="s">
        <v>311</v>
      </c>
      <c r="N617" s="611"/>
      <c r="O617" s="612"/>
      <c r="P617" s="610" t="s">
        <v>312</v>
      </c>
      <c r="Q617" s="611"/>
      <c r="R617" s="612"/>
      <c r="S617" s="610" t="s">
        <v>313</v>
      </c>
      <c r="T617" s="611"/>
      <c r="U617" s="612"/>
      <c r="V617" s="610" t="s">
        <v>314</v>
      </c>
      <c r="W617" s="611"/>
      <c r="X617" s="612"/>
    </row>
    <row r="618" spans="1:24" ht="15">
      <c r="A618" s="391"/>
      <c r="B618" s="317"/>
      <c r="C618" s="609"/>
      <c r="D618" s="322" t="s">
        <v>3</v>
      </c>
      <c r="E618" s="322" t="s">
        <v>4</v>
      </c>
      <c r="F618" s="322" t="s">
        <v>138</v>
      </c>
      <c r="G618" s="322" t="s">
        <v>3</v>
      </c>
      <c r="H618" s="322" t="s">
        <v>4</v>
      </c>
      <c r="I618" s="322" t="s">
        <v>138</v>
      </c>
      <c r="J618" s="322" t="s">
        <v>3</v>
      </c>
      <c r="K618" s="322" t="s">
        <v>4</v>
      </c>
      <c r="L618" s="322" t="s">
        <v>138</v>
      </c>
      <c r="M618" s="322" t="s">
        <v>3</v>
      </c>
      <c r="N618" s="322" t="s">
        <v>4</v>
      </c>
      <c r="O618" s="322" t="s">
        <v>138</v>
      </c>
      <c r="P618" s="322" t="s">
        <v>3</v>
      </c>
      <c r="Q618" s="322" t="s">
        <v>4</v>
      </c>
      <c r="R618" s="322" t="s">
        <v>138</v>
      </c>
      <c r="S618" s="322" t="s">
        <v>3</v>
      </c>
      <c r="T618" s="322" t="s">
        <v>4</v>
      </c>
      <c r="U618" s="322" t="s">
        <v>138</v>
      </c>
      <c r="V618" s="322" t="s">
        <v>3</v>
      </c>
      <c r="W618" s="322" t="s">
        <v>4</v>
      </c>
      <c r="X618" s="322" t="s">
        <v>138</v>
      </c>
    </row>
    <row r="619" spans="1:24" ht="15">
      <c r="A619" s="391"/>
      <c r="B619" s="317"/>
      <c r="C619" s="312" t="s">
        <v>107</v>
      </c>
      <c r="D619" s="181">
        <v>127</v>
      </c>
      <c r="E619" s="181">
        <v>8</v>
      </c>
      <c r="F619" s="181">
        <f>+D619+E619</f>
        <v>135</v>
      </c>
      <c r="G619" s="181">
        <v>128</v>
      </c>
      <c r="H619" s="181">
        <v>7</v>
      </c>
      <c r="I619" s="181">
        <f>+G619+H619</f>
        <v>135</v>
      </c>
      <c r="J619" s="181">
        <v>114</v>
      </c>
      <c r="K619" s="181">
        <v>21</v>
      </c>
      <c r="L619" s="181">
        <f>+J619+K619</f>
        <v>135</v>
      </c>
      <c r="M619" s="181">
        <v>117</v>
      </c>
      <c r="N619" s="181">
        <v>18</v>
      </c>
      <c r="O619" s="181">
        <f>+M619+N619</f>
        <v>135</v>
      </c>
      <c r="P619" s="181">
        <v>119</v>
      </c>
      <c r="Q619" s="181">
        <v>16</v>
      </c>
      <c r="R619" s="181">
        <f>+P619+Q619</f>
        <v>135</v>
      </c>
      <c r="S619" s="181">
        <v>60</v>
      </c>
      <c r="T619" s="181">
        <v>75</v>
      </c>
      <c r="U619" s="183">
        <f>+S619+T619</f>
        <v>135</v>
      </c>
      <c r="V619" s="181">
        <v>11</v>
      </c>
      <c r="W619" s="181">
        <v>124</v>
      </c>
      <c r="X619" s="181">
        <f>+V619+W619</f>
        <v>135</v>
      </c>
    </row>
    <row r="620" spans="1:24" ht="15">
      <c r="A620" s="391"/>
      <c r="B620" s="317"/>
      <c r="C620" s="312" t="s">
        <v>108</v>
      </c>
      <c r="D620" s="203">
        <f>D619/F619</f>
        <v>0.9407407407407408</v>
      </c>
      <c r="E620" s="203">
        <f>E619/F619</f>
        <v>0.05925925925925926</v>
      </c>
      <c r="F620" s="204">
        <f>+D620+E620</f>
        <v>1</v>
      </c>
      <c r="G620" s="203">
        <f>G619/I619</f>
        <v>0.9481481481481482</v>
      </c>
      <c r="H620" s="203">
        <f>H619/I619</f>
        <v>0.05185185185185185</v>
      </c>
      <c r="I620" s="204">
        <f>+G620+H620</f>
        <v>1</v>
      </c>
      <c r="J620" s="203">
        <f>J619/L619</f>
        <v>0.8444444444444444</v>
      </c>
      <c r="K620" s="203">
        <f>K619/L619</f>
        <v>0.15555555555555556</v>
      </c>
      <c r="L620" s="204">
        <f>+J620+K620</f>
        <v>1</v>
      </c>
      <c r="M620" s="203">
        <f>M619/O619</f>
        <v>0.8666666666666667</v>
      </c>
      <c r="N620" s="203">
        <f>N619/O619</f>
        <v>0.13333333333333333</v>
      </c>
      <c r="O620" s="204">
        <f>+M620+N620</f>
        <v>1</v>
      </c>
      <c r="P620" s="203">
        <f>P619/R619</f>
        <v>0.8814814814814815</v>
      </c>
      <c r="Q620" s="203">
        <f>Q619/R619</f>
        <v>0.11851851851851852</v>
      </c>
      <c r="R620" s="204">
        <f>+P620+Q620</f>
        <v>1</v>
      </c>
      <c r="S620" s="203">
        <f>S619/U619</f>
        <v>0.4444444444444444</v>
      </c>
      <c r="T620" s="203">
        <f>T619/U619</f>
        <v>0.5555555555555556</v>
      </c>
      <c r="U620" s="204">
        <f>+S620+T620</f>
        <v>1</v>
      </c>
      <c r="V620" s="203">
        <f>V619/X619</f>
        <v>0.08148148148148149</v>
      </c>
      <c r="W620" s="203">
        <f>W619/X619</f>
        <v>0.9185185185185185</v>
      </c>
      <c r="X620" s="204">
        <f>+V620+W620</f>
        <v>1</v>
      </c>
    </row>
    <row r="621" spans="3:6" ht="15">
      <c r="C621" s="207" t="s">
        <v>375</v>
      </c>
      <c r="D621" s="169"/>
      <c r="E621" s="169"/>
      <c r="F621" s="169"/>
    </row>
    <row r="623" spans="3:7" ht="22.5" customHeight="1">
      <c r="C623" s="604" t="s">
        <v>103</v>
      </c>
      <c r="D623" s="598" t="s">
        <v>615</v>
      </c>
      <c r="E623" s="598"/>
      <c r="F623" s="598"/>
      <c r="G623" s="598"/>
    </row>
    <row r="624" spans="3:7" ht="15">
      <c r="C624" s="623"/>
      <c r="D624" s="322" t="s">
        <v>174</v>
      </c>
      <c r="E624" s="322" t="s">
        <v>40</v>
      </c>
      <c r="F624" s="322" t="s">
        <v>41</v>
      </c>
      <c r="G624" s="322" t="s">
        <v>16</v>
      </c>
    </row>
    <row r="625" spans="1:7" s="278" customFormat="1" ht="15">
      <c r="A625" s="406"/>
      <c r="C625" s="331" t="s">
        <v>107</v>
      </c>
      <c r="D625" s="256">
        <v>1</v>
      </c>
      <c r="E625" s="256">
        <v>2517173.036994351</v>
      </c>
      <c r="F625" s="256">
        <v>157698868</v>
      </c>
      <c r="G625" s="256">
        <v>445539627.54800016</v>
      </c>
    </row>
    <row r="626" spans="3:7" ht="15">
      <c r="C626" s="207" t="s">
        <v>375</v>
      </c>
      <c r="D626" s="169"/>
      <c r="E626" s="169"/>
      <c r="F626" s="169"/>
      <c r="G626" s="168"/>
    </row>
    <row r="628" spans="1:22" s="197" customFormat="1" ht="15.75">
      <c r="A628" s="404" t="s">
        <v>531</v>
      </c>
      <c r="B628" s="608" t="s">
        <v>616</v>
      </c>
      <c r="C628" s="608"/>
      <c r="D628" s="608"/>
      <c r="E628" s="608"/>
      <c r="F628" s="608"/>
      <c r="G628" s="608"/>
      <c r="H628" s="608"/>
      <c r="I628" s="608"/>
      <c r="J628" s="608"/>
      <c r="K628" s="608"/>
      <c r="L628" s="171"/>
      <c r="M628" s="171"/>
      <c r="N628" s="171"/>
      <c r="O628" s="171"/>
      <c r="P628" s="171"/>
      <c r="Q628" s="171"/>
      <c r="R628" s="171"/>
      <c r="S628" s="171"/>
      <c r="T628" s="171"/>
      <c r="U628" s="171"/>
      <c r="V628" s="171"/>
    </row>
    <row r="629" spans="1:22" ht="15">
      <c r="A629" s="391"/>
      <c r="B629" s="316"/>
      <c r="C629" s="316"/>
      <c r="D629" s="316"/>
      <c r="E629" s="316"/>
      <c r="F629" s="316"/>
      <c r="G629" s="316"/>
      <c r="H629" s="316"/>
      <c r="I629" s="168"/>
      <c r="J629" s="168"/>
      <c r="K629" s="168"/>
      <c r="L629" s="168"/>
      <c r="M629" s="168"/>
      <c r="N629" s="168"/>
      <c r="O629" s="168"/>
      <c r="P629" s="168"/>
      <c r="Q629" s="168"/>
      <c r="R629" s="168"/>
      <c r="S629" s="168"/>
      <c r="T629" s="168"/>
      <c r="U629" s="168"/>
      <c r="V629" s="168"/>
    </row>
    <row r="630" spans="1:22" ht="15">
      <c r="A630" s="391"/>
      <c r="B630" s="317"/>
      <c r="C630" s="609" t="s">
        <v>103</v>
      </c>
      <c r="D630" s="610" t="s">
        <v>315</v>
      </c>
      <c r="E630" s="611"/>
      <c r="F630" s="612"/>
      <c r="G630" s="610" t="s">
        <v>316</v>
      </c>
      <c r="H630" s="611"/>
      <c r="I630" s="612"/>
      <c r="J630" s="610" t="s">
        <v>317</v>
      </c>
      <c r="K630" s="611"/>
      <c r="L630" s="612"/>
      <c r="M630" s="610" t="s">
        <v>318</v>
      </c>
      <c r="N630" s="611"/>
      <c r="O630" s="612"/>
      <c r="P630" s="610" t="s">
        <v>319</v>
      </c>
      <c r="Q630" s="611"/>
      <c r="R630" s="612"/>
      <c r="S630" s="610" t="s">
        <v>320</v>
      </c>
      <c r="T630" s="611"/>
      <c r="U630" s="612"/>
      <c r="V630" s="168"/>
    </row>
    <row r="631" spans="1:22" ht="15">
      <c r="A631" s="391"/>
      <c r="B631" s="317"/>
      <c r="C631" s="609"/>
      <c r="D631" s="322" t="s">
        <v>3</v>
      </c>
      <c r="E631" s="322" t="s">
        <v>4</v>
      </c>
      <c r="F631" s="322" t="s">
        <v>138</v>
      </c>
      <c r="G631" s="322" t="s">
        <v>3</v>
      </c>
      <c r="H631" s="322" t="s">
        <v>4</v>
      </c>
      <c r="I631" s="322" t="s">
        <v>138</v>
      </c>
      <c r="J631" s="322" t="s">
        <v>3</v>
      </c>
      <c r="K631" s="322" t="s">
        <v>4</v>
      </c>
      <c r="L631" s="322" t="s">
        <v>138</v>
      </c>
      <c r="M631" s="322" t="s">
        <v>3</v>
      </c>
      <c r="N631" s="322" t="s">
        <v>4</v>
      </c>
      <c r="O631" s="322" t="s">
        <v>138</v>
      </c>
      <c r="P631" s="322" t="s">
        <v>3</v>
      </c>
      <c r="Q631" s="322" t="s">
        <v>4</v>
      </c>
      <c r="R631" s="322" t="s">
        <v>138</v>
      </c>
      <c r="S631" s="322" t="s">
        <v>3</v>
      </c>
      <c r="T631" s="322" t="s">
        <v>4</v>
      </c>
      <c r="U631" s="322" t="s">
        <v>138</v>
      </c>
      <c r="V631" s="168"/>
    </row>
    <row r="632" spans="1:22" ht="15">
      <c r="A632" s="391"/>
      <c r="B632" s="317"/>
      <c r="C632" s="312" t="s">
        <v>107</v>
      </c>
      <c r="D632" s="181">
        <v>17</v>
      </c>
      <c r="E632" s="181">
        <v>200</v>
      </c>
      <c r="F632" s="183">
        <f>+D632+E632</f>
        <v>217</v>
      </c>
      <c r="G632" s="181">
        <v>52</v>
      </c>
      <c r="H632" s="181">
        <v>165</v>
      </c>
      <c r="I632" s="183">
        <f>+G632+H632</f>
        <v>217</v>
      </c>
      <c r="J632" s="181">
        <v>32</v>
      </c>
      <c r="K632" s="181">
        <v>185</v>
      </c>
      <c r="L632" s="183">
        <f>+J632+K632</f>
        <v>217</v>
      </c>
      <c r="M632" s="181">
        <v>205</v>
      </c>
      <c r="N632" s="181">
        <v>12</v>
      </c>
      <c r="O632" s="183">
        <f>+M632+N632</f>
        <v>217</v>
      </c>
      <c r="P632" s="181">
        <v>22</v>
      </c>
      <c r="Q632" s="181">
        <v>195</v>
      </c>
      <c r="R632" s="183">
        <f>+P632+Q632</f>
        <v>217</v>
      </c>
      <c r="S632" s="181">
        <v>2</v>
      </c>
      <c r="T632" s="181">
        <v>215</v>
      </c>
      <c r="U632" s="183">
        <f>+S632+T632</f>
        <v>217</v>
      </c>
      <c r="V632" s="168"/>
    </row>
    <row r="633" spans="1:22" ht="15">
      <c r="A633" s="391"/>
      <c r="B633" s="317"/>
      <c r="C633" s="312" t="s">
        <v>108</v>
      </c>
      <c r="D633" s="203">
        <f>D632/F632</f>
        <v>0.07834101382488479</v>
      </c>
      <c r="E633" s="203">
        <f>E632/F632</f>
        <v>0.9216589861751152</v>
      </c>
      <c r="F633" s="204">
        <f>+D633+E633</f>
        <v>1</v>
      </c>
      <c r="G633" s="203">
        <f>G632/I632</f>
        <v>0.23963133640552994</v>
      </c>
      <c r="H633" s="203">
        <f>H632/I632</f>
        <v>0.7603686635944701</v>
      </c>
      <c r="I633" s="204">
        <f>+G633+H633</f>
        <v>1</v>
      </c>
      <c r="J633" s="203">
        <f>J632/L632</f>
        <v>0.14746543778801843</v>
      </c>
      <c r="K633" s="203">
        <f>K632/L632</f>
        <v>0.8525345622119815</v>
      </c>
      <c r="L633" s="204">
        <f>+J633+K633</f>
        <v>1</v>
      </c>
      <c r="M633" s="203">
        <f>M632/O632</f>
        <v>0.9447004608294931</v>
      </c>
      <c r="N633" s="203">
        <f>N632/O632</f>
        <v>0.055299539170506916</v>
      </c>
      <c r="O633" s="204">
        <f>+M633+N633</f>
        <v>1</v>
      </c>
      <c r="P633" s="203">
        <f>P632/R632</f>
        <v>0.10138248847926268</v>
      </c>
      <c r="Q633" s="203">
        <f>Q632/R632</f>
        <v>0.8986175115207373</v>
      </c>
      <c r="R633" s="204">
        <f>+P633+Q633</f>
        <v>1</v>
      </c>
      <c r="S633" s="203">
        <f>S632/U632</f>
        <v>0.009216589861751152</v>
      </c>
      <c r="T633" s="203">
        <f>T632/U632</f>
        <v>0.9907834101382489</v>
      </c>
      <c r="U633" s="204">
        <f>+S633+T633</f>
        <v>1</v>
      </c>
      <c r="V633" s="168"/>
    </row>
    <row r="634" spans="3:6" ht="15">
      <c r="C634" s="207" t="s">
        <v>375</v>
      </c>
      <c r="D634" s="169"/>
      <c r="E634" s="169"/>
      <c r="F634" s="169"/>
    </row>
    <row r="637" spans="3:27" ht="15">
      <c r="C637" s="604" t="s">
        <v>103</v>
      </c>
      <c r="D637" s="598" t="s">
        <v>321</v>
      </c>
      <c r="E637" s="598"/>
      <c r="F637" s="598"/>
      <c r="G637" s="598"/>
      <c r="H637" s="598" t="s">
        <v>322</v>
      </c>
      <c r="I637" s="598"/>
      <c r="J637" s="598"/>
      <c r="K637" s="598"/>
      <c r="L637" s="598" t="s">
        <v>323</v>
      </c>
      <c r="M637" s="598"/>
      <c r="N637" s="598"/>
      <c r="O637" s="598"/>
      <c r="P637" s="598" t="s">
        <v>324</v>
      </c>
      <c r="Q637" s="598"/>
      <c r="R637" s="598"/>
      <c r="S637" s="598"/>
      <c r="T637" s="598" t="s">
        <v>325</v>
      </c>
      <c r="U637" s="598"/>
      <c r="V637" s="598"/>
      <c r="W637" s="598"/>
      <c r="X637" s="598" t="s">
        <v>326</v>
      </c>
      <c r="Y637" s="598"/>
      <c r="Z637" s="598"/>
      <c r="AA637" s="598"/>
    </row>
    <row r="638" spans="3:27" ht="15">
      <c r="C638" s="623"/>
      <c r="D638" s="322" t="s">
        <v>174</v>
      </c>
      <c r="E638" s="322" t="s">
        <v>40</v>
      </c>
      <c r="F638" s="322" t="s">
        <v>41</v>
      </c>
      <c r="G638" s="322" t="s">
        <v>16</v>
      </c>
      <c r="H638" s="322" t="s">
        <v>174</v>
      </c>
      <c r="I638" s="322" t="s">
        <v>40</v>
      </c>
      <c r="J638" s="322" t="s">
        <v>41</v>
      </c>
      <c r="K638" s="322" t="s">
        <v>16</v>
      </c>
      <c r="L638" s="322" t="s">
        <v>174</v>
      </c>
      <c r="M638" s="322" t="s">
        <v>40</v>
      </c>
      <c r="N638" s="322" t="s">
        <v>41</v>
      </c>
      <c r="O638" s="322" t="s">
        <v>16</v>
      </c>
      <c r="P638" s="322" t="s">
        <v>174</v>
      </c>
      <c r="Q638" s="322" t="s">
        <v>40</v>
      </c>
      <c r="R638" s="322" t="s">
        <v>41</v>
      </c>
      <c r="S638" s="322" t="s">
        <v>16</v>
      </c>
      <c r="T638" s="322" t="s">
        <v>174</v>
      </c>
      <c r="U638" s="322" t="s">
        <v>40</v>
      </c>
      <c r="V638" s="322" t="s">
        <v>41</v>
      </c>
      <c r="W638" s="322" t="s">
        <v>16</v>
      </c>
      <c r="X638" s="322" t="s">
        <v>174</v>
      </c>
      <c r="Y638" s="322" t="s">
        <v>40</v>
      </c>
      <c r="Z638" s="322" t="s">
        <v>41</v>
      </c>
      <c r="AA638" s="322" t="s">
        <v>16</v>
      </c>
    </row>
    <row r="639" spans="1:27" s="278" customFormat="1" ht="15">
      <c r="A639" s="406"/>
      <c r="C639" s="331" t="s">
        <v>107</v>
      </c>
      <c r="D639" s="256">
        <v>1</v>
      </c>
      <c r="E639" s="256">
        <v>21.117647058823525</v>
      </c>
      <c r="F639" s="256">
        <v>100</v>
      </c>
      <c r="G639" s="256">
        <v>358.99999999999994</v>
      </c>
      <c r="H639" s="256">
        <v>2</v>
      </c>
      <c r="I639" s="256">
        <v>37.903846153846146</v>
      </c>
      <c r="J639" s="256">
        <v>100</v>
      </c>
      <c r="K639" s="256">
        <v>1970.9999999999995</v>
      </c>
      <c r="L639" s="256">
        <v>1</v>
      </c>
      <c r="M639" s="256">
        <v>41.43750000000001</v>
      </c>
      <c r="N639" s="256">
        <v>100</v>
      </c>
      <c r="O639" s="256">
        <v>1326.0000000000002</v>
      </c>
      <c r="P639" s="256">
        <v>10</v>
      </c>
      <c r="Q639" s="256">
        <v>83.82439024390241</v>
      </c>
      <c r="R639" s="256">
        <v>100</v>
      </c>
      <c r="S639" s="256">
        <v>17183.999999999996</v>
      </c>
      <c r="T639" s="256">
        <v>1</v>
      </c>
      <c r="U639" s="256">
        <v>38.13636363636364</v>
      </c>
      <c r="V639" s="256">
        <v>100</v>
      </c>
      <c r="W639" s="256">
        <v>839.0000000000001</v>
      </c>
      <c r="X639" s="256">
        <v>1</v>
      </c>
      <c r="Y639" s="256">
        <v>10.5</v>
      </c>
      <c r="Z639" s="256">
        <v>20</v>
      </c>
      <c r="AA639" s="256">
        <v>21</v>
      </c>
    </row>
    <row r="640" ht="15">
      <c r="C640" s="207" t="s">
        <v>375</v>
      </c>
    </row>
    <row r="642" spans="1:22" s="197" customFormat="1" ht="15.75">
      <c r="A642" s="404" t="s">
        <v>532</v>
      </c>
      <c r="B642" s="608" t="s">
        <v>627</v>
      </c>
      <c r="C642" s="608"/>
      <c r="D642" s="608"/>
      <c r="E642" s="608"/>
      <c r="F642" s="608"/>
      <c r="G642" s="608"/>
      <c r="H642" s="608"/>
      <c r="I642" s="608"/>
      <c r="J642" s="608"/>
      <c r="K642" s="608"/>
      <c r="L642" s="171"/>
      <c r="M642" s="171"/>
      <c r="N642" s="171"/>
      <c r="O642" s="171"/>
      <c r="P642" s="171"/>
      <c r="Q642" s="171"/>
      <c r="R642" s="171"/>
      <c r="S642" s="171"/>
      <c r="T642" s="171"/>
      <c r="U642" s="171"/>
      <c r="V642" s="171"/>
    </row>
    <row r="643" spans="1:22" ht="15">
      <c r="A643" s="391"/>
      <c r="B643" s="316"/>
      <c r="C643" s="316"/>
      <c r="D643" s="316"/>
      <c r="E643" s="316"/>
      <c r="F643" s="316"/>
      <c r="G643" s="316"/>
      <c r="H643" s="316"/>
      <c r="I643" s="168"/>
      <c r="J643" s="168"/>
      <c r="K643" s="168"/>
      <c r="L643" s="168"/>
      <c r="M643" s="168"/>
      <c r="N643" s="168"/>
      <c r="O643" s="168"/>
      <c r="P643" s="168"/>
      <c r="Q643" s="168"/>
      <c r="R643" s="168"/>
      <c r="S643" s="168"/>
      <c r="T643" s="168"/>
      <c r="U643" s="168"/>
      <c r="V643" s="168"/>
    </row>
    <row r="644" spans="1:24" ht="15">
      <c r="A644" s="391"/>
      <c r="B644" s="317"/>
      <c r="C644" s="619" t="s">
        <v>103</v>
      </c>
      <c r="D644" s="610" t="s">
        <v>327</v>
      </c>
      <c r="E644" s="621"/>
      <c r="F644" s="622"/>
      <c r="G644" s="610" t="s">
        <v>432</v>
      </c>
      <c r="H644" s="611"/>
      <c r="I644" s="612"/>
      <c r="J644" s="610" t="s">
        <v>433</v>
      </c>
      <c r="K644" s="611"/>
      <c r="L644" s="612"/>
      <c r="M644" s="610" t="s">
        <v>434</v>
      </c>
      <c r="N644" s="611"/>
      <c r="O644" s="612"/>
      <c r="P644" s="610" t="s">
        <v>331</v>
      </c>
      <c r="Q644" s="611"/>
      <c r="R644" s="612"/>
      <c r="S644" s="610" t="s">
        <v>332</v>
      </c>
      <c r="T644" s="611"/>
      <c r="U644" s="612"/>
      <c r="V644" s="610" t="s">
        <v>333</v>
      </c>
      <c r="W644" s="611"/>
      <c r="X644" s="612"/>
    </row>
    <row r="645" spans="1:24" ht="15">
      <c r="A645" s="391"/>
      <c r="B645" s="317"/>
      <c r="C645" s="620"/>
      <c r="D645" s="322" t="s">
        <v>3</v>
      </c>
      <c r="E645" s="322" t="s">
        <v>4</v>
      </c>
      <c r="F645" s="322" t="s">
        <v>138</v>
      </c>
      <c r="G645" s="322" t="s">
        <v>3</v>
      </c>
      <c r="H645" s="322" t="s">
        <v>4</v>
      </c>
      <c r="I645" s="322" t="s">
        <v>138</v>
      </c>
      <c r="J645" s="322" t="s">
        <v>3</v>
      </c>
      <c r="K645" s="322" t="s">
        <v>4</v>
      </c>
      <c r="L645" s="322" t="s">
        <v>138</v>
      </c>
      <c r="M645" s="322" t="s">
        <v>3</v>
      </c>
      <c r="N645" s="322" t="s">
        <v>4</v>
      </c>
      <c r="O645" s="322" t="s">
        <v>138</v>
      </c>
      <c r="P645" s="322" t="s">
        <v>3</v>
      </c>
      <c r="Q645" s="322" t="s">
        <v>4</v>
      </c>
      <c r="R645" s="322" t="s">
        <v>138</v>
      </c>
      <c r="S645" s="322" t="s">
        <v>3</v>
      </c>
      <c r="T645" s="322" t="s">
        <v>4</v>
      </c>
      <c r="U645" s="322" t="s">
        <v>138</v>
      </c>
      <c r="V645" s="322" t="s">
        <v>3</v>
      </c>
      <c r="W645" s="322" t="s">
        <v>4</v>
      </c>
      <c r="X645" s="322" t="s">
        <v>138</v>
      </c>
    </row>
    <row r="646" spans="1:24" ht="15">
      <c r="A646" s="391"/>
      <c r="B646" s="317"/>
      <c r="C646" s="312" t="s">
        <v>107</v>
      </c>
      <c r="D646" s="181">
        <v>188</v>
      </c>
      <c r="E646" s="181">
        <v>31</v>
      </c>
      <c r="F646" s="183">
        <f>+D646+E646</f>
        <v>219</v>
      </c>
      <c r="G646" s="181">
        <v>187</v>
      </c>
      <c r="H646" s="181">
        <v>32</v>
      </c>
      <c r="I646" s="183">
        <f>+G646+H646</f>
        <v>219</v>
      </c>
      <c r="J646" s="181">
        <v>9</v>
      </c>
      <c r="K646" s="181">
        <v>210</v>
      </c>
      <c r="L646" s="183">
        <f>+J646+K646</f>
        <v>219</v>
      </c>
      <c r="M646" s="181">
        <v>121</v>
      </c>
      <c r="N646" s="181">
        <v>98</v>
      </c>
      <c r="O646" s="183">
        <f>+M646+N646</f>
        <v>219</v>
      </c>
      <c r="P646" s="181">
        <v>79</v>
      </c>
      <c r="Q646" s="181">
        <v>140</v>
      </c>
      <c r="R646" s="183">
        <f>+P646+Q646</f>
        <v>219</v>
      </c>
      <c r="S646" s="181">
        <v>102</v>
      </c>
      <c r="T646" s="181">
        <v>117</v>
      </c>
      <c r="U646" s="183">
        <f>+S646+T646</f>
        <v>219</v>
      </c>
      <c r="V646" s="181">
        <v>110</v>
      </c>
      <c r="W646" s="181">
        <v>109</v>
      </c>
      <c r="X646" s="183">
        <f>+V646+W646</f>
        <v>219</v>
      </c>
    </row>
    <row r="647" spans="1:24" ht="15">
      <c r="A647" s="391"/>
      <c r="B647" s="317"/>
      <c r="C647" s="312" t="s">
        <v>108</v>
      </c>
      <c r="D647" s="203">
        <f>D646/F646</f>
        <v>0.8584474885844748</v>
      </c>
      <c r="E647" s="203">
        <f>E646/F646</f>
        <v>0.1415525114155251</v>
      </c>
      <c r="F647" s="204">
        <f>+D647+E647</f>
        <v>1</v>
      </c>
      <c r="G647" s="203">
        <f>G646/I646</f>
        <v>0.8538812785388128</v>
      </c>
      <c r="H647" s="203">
        <f>H646/I646</f>
        <v>0.1461187214611872</v>
      </c>
      <c r="I647" s="204">
        <f>+G647+H647</f>
        <v>1</v>
      </c>
      <c r="J647" s="203">
        <f>J646/L646</f>
        <v>0.0410958904109589</v>
      </c>
      <c r="K647" s="203">
        <f>K646/L646</f>
        <v>0.958904109589041</v>
      </c>
      <c r="L647" s="204">
        <f>+J647+K647</f>
        <v>1</v>
      </c>
      <c r="M647" s="203">
        <f>M646/O646</f>
        <v>0.5525114155251142</v>
      </c>
      <c r="N647" s="203">
        <f>N646/O646</f>
        <v>0.4474885844748858</v>
      </c>
      <c r="O647" s="204">
        <f>+M647+N647</f>
        <v>1</v>
      </c>
      <c r="P647" s="203">
        <f>P646/R646</f>
        <v>0.3607305936073059</v>
      </c>
      <c r="Q647" s="203">
        <f>Q646/R646</f>
        <v>0.639269406392694</v>
      </c>
      <c r="R647" s="204">
        <f>+P647+Q647</f>
        <v>1</v>
      </c>
      <c r="S647" s="203">
        <f>S646/U646</f>
        <v>0.4657534246575342</v>
      </c>
      <c r="T647" s="203">
        <f>T646/U646</f>
        <v>0.5342465753424658</v>
      </c>
      <c r="U647" s="204">
        <f>+S647+T647</f>
        <v>1</v>
      </c>
      <c r="V647" s="203">
        <f>V646/X646</f>
        <v>0.502283105022831</v>
      </c>
      <c r="W647" s="203">
        <f>W646/X646</f>
        <v>0.4977168949771689</v>
      </c>
      <c r="X647" s="204">
        <f>+V647+W647</f>
        <v>1</v>
      </c>
    </row>
    <row r="648" spans="3:6" ht="15">
      <c r="C648" s="207" t="s">
        <v>375</v>
      </c>
      <c r="D648" s="169"/>
      <c r="E648" s="169"/>
      <c r="F648" s="169"/>
    </row>
    <row r="650" spans="1:11" s="337" customFormat="1" ht="15.75">
      <c r="A650" s="407"/>
      <c r="B650" s="306"/>
      <c r="C650" s="601" t="s">
        <v>617</v>
      </c>
      <c r="D650" s="602"/>
      <c r="E650" s="603"/>
      <c r="F650" s="219" t="s">
        <v>335</v>
      </c>
      <c r="G650" s="306"/>
      <c r="H650" s="306"/>
      <c r="I650" s="306"/>
      <c r="J650" s="306"/>
      <c r="K650" s="306"/>
    </row>
    <row r="651" spans="1:13" s="337" customFormat="1" ht="15.75">
      <c r="A651" s="407"/>
      <c r="B651" s="306"/>
      <c r="C651" s="604" t="s">
        <v>103</v>
      </c>
      <c r="D651" s="607" t="s">
        <v>327</v>
      </c>
      <c r="E651" s="607"/>
      <c r="F651" s="213">
        <v>458441109.8339</v>
      </c>
      <c r="G651" s="306"/>
      <c r="H651" s="306"/>
      <c r="I651" s="306"/>
      <c r="J651" s="306"/>
      <c r="K651" s="306"/>
      <c r="L651" s="306"/>
      <c r="M651" s="306"/>
    </row>
    <row r="652" spans="1:13" s="337" customFormat="1" ht="15.75">
      <c r="A652" s="407"/>
      <c r="B652" s="306"/>
      <c r="C652" s="605"/>
      <c r="D652" s="607" t="s">
        <v>328</v>
      </c>
      <c r="E652" s="607"/>
      <c r="F652" s="213">
        <v>1832114380.6832</v>
      </c>
      <c r="G652" s="306"/>
      <c r="H652" s="306"/>
      <c r="I652" s="306"/>
      <c r="J652" s="306"/>
      <c r="K652" s="306"/>
      <c r="L652" s="306"/>
      <c r="M652" s="306"/>
    </row>
    <row r="653" spans="1:13" s="337" customFormat="1" ht="15.75">
      <c r="A653" s="407"/>
      <c r="B653" s="306"/>
      <c r="C653" s="605"/>
      <c r="D653" s="607" t="s">
        <v>329</v>
      </c>
      <c r="E653" s="607"/>
      <c r="F653" s="213">
        <v>14075216</v>
      </c>
      <c r="G653" s="306"/>
      <c r="H653" s="306"/>
      <c r="I653" s="306"/>
      <c r="J653" s="306"/>
      <c r="K653" s="306"/>
      <c r="L653" s="306"/>
      <c r="M653" s="306"/>
    </row>
    <row r="654" spans="1:13" s="337" customFormat="1" ht="15.75">
      <c r="A654" s="407"/>
      <c r="B654" s="306"/>
      <c r="C654" s="605"/>
      <c r="D654" s="607" t="s">
        <v>330</v>
      </c>
      <c r="E654" s="607"/>
      <c r="F654" s="213">
        <v>122045407.5466</v>
      </c>
      <c r="G654" s="306"/>
      <c r="H654" s="306"/>
      <c r="I654" s="306"/>
      <c r="J654" s="306"/>
      <c r="K654" s="306"/>
      <c r="L654" s="306"/>
      <c r="M654" s="306"/>
    </row>
    <row r="655" spans="1:13" s="337" customFormat="1" ht="15.75">
      <c r="A655" s="407"/>
      <c r="B655" s="306"/>
      <c r="C655" s="605"/>
      <c r="D655" s="607" t="s">
        <v>331</v>
      </c>
      <c r="E655" s="607"/>
      <c r="F655" s="213">
        <v>189761901.51</v>
      </c>
      <c r="G655" s="306"/>
      <c r="H655" s="306"/>
      <c r="I655" s="306"/>
      <c r="J655" s="306"/>
      <c r="K655" s="306"/>
      <c r="L655" s="306"/>
      <c r="M655" s="306"/>
    </row>
    <row r="656" spans="1:13" s="337" customFormat="1" ht="15.75">
      <c r="A656" s="407"/>
      <c r="B656" s="306"/>
      <c r="C656" s="605"/>
      <c r="D656" s="607" t="s">
        <v>332</v>
      </c>
      <c r="E656" s="607"/>
      <c r="F656" s="213">
        <v>109844735.809</v>
      </c>
      <c r="G656" s="306"/>
      <c r="H656" s="306"/>
      <c r="I656" s="306"/>
      <c r="J656" s="306"/>
      <c r="K656" s="306"/>
      <c r="L656" s="306"/>
      <c r="M656" s="306"/>
    </row>
    <row r="657" spans="1:13" s="337" customFormat="1" ht="15.75">
      <c r="A657" s="407"/>
      <c r="B657" s="306"/>
      <c r="C657" s="605"/>
      <c r="D657" s="607" t="s">
        <v>333</v>
      </c>
      <c r="E657" s="607"/>
      <c r="F657" s="213">
        <v>121673095.7126</v>
      </c>
      <c r="G657" s="306"/>
      <c r="H657" s="306"/>
      <c r="I657" s="306"/>
      <c r="J657" s="306"/>
      <c r="K657" s="306"/>
      <c r="L657" s="306"/>
      <c r="M657" s="306"/>
    </row>
    <row r="658" spans="1:13" s="337" customFormat="1" ht="15.75">
      <c r="A658" s="407"/>
      <c r="B658" s="306"/>
      <c r="C658" s="606"/>
      <c r="D658" s="617" t="s">
        <v>5</v>
      </c>
      <c r="E658" s="618"/>
      <c r="F658" s="213">
        <f>SUM(F651:F657)</f>
        <v>2847955847.0952997</v>
      </c>
      <c r="G658" s="306"/>
      <c r="H658" s="306"/>
      <c r="I658" s="306"/>
      <c r="J658" s="306"/>
      <c r="K658" s="306"/>
      <c r="L658" s="306"/>
      <c r="M658" s="306"/>
    </row>
    <row r="659" ht="15">
      <c r="C659" s="207" t="s">
        <v>375</v>
      </c>
    </row>
    <row r="661" spans="1:22" s="197" customFormat="1" ht="15.75">
      <c r="A661" s="404" t="s">
        <v>533</v>
      </c>
      <c r="B661" s="608" t="s">
        <v>629</v>
      </c>
      <c r="C661" s="608"/>
      <c r="D661" s="608"/>
      <c r="E661" s="608"/>
      <c r="F661" s="608"/>
      <c r="G661" s="608"/>
      <c r="H661" s="608"/>
      <c r="I661" s="608"/>
      <c r="J661" s="608"/>
      <c r="K661" s="608"/>
      <c r="L661" s="171"/>
      <c r="M661" s="171"/>
      <c r="N661" s="171"/>
      <c r="O661" s="171"/>
      <c r="P661" s="171"/>
      <c r="Q661" s="171"/>
      <c r="R661" s="171"/>
      <c r="S661" s="171"/>
      <c r="T661" s="171"/>
      <c r="U661" s="171"/>
      <c r="V661" s="171"/>
    </row>
    <row r="662" spans="1:22" ht="15">
      <c r="A662" s="391"/>
      <c r="B662" s="316"/>
      <c r="C662" s="316"/>
      <c r="D662" s="316"/>
      <c r="E662" s="316"/>
      <c r="F662" s="316"/>
      <c r="G662" s="316"/>
      <c r="H662" s="316"/>
      <c r="I662" s="168"/>
      <c r="J662" s="168"/>
      <c r="K662" s="168"/>
      <c r="L662" s="168"/>
      <c r="M662" s="168"/>
      <c r="N662" s="168"/>
      <c r="O662" s="168"/>
      <c r="P662" s="168"/>
      <c r="Q662" s="168"/>
      <c r="R662" s="168"/>
      <c r="S662" s="168"/>
      <c r="T662" s="168"/>
      <c r="U662" s="168"/>
      <c r="V662" s="168"/>
    </row>
    <row r="663" spans="1:24" ht="15">
      <c r="A663" s="391"/>
      <c r="B663" s="317"/>
      <c r="C663" s="609" t="s">
        <v>103</v>
      </c>
      <c r="D663" s="610" t="s">
        <v>327</v>
      </c>
      <c r="E663" s="611"/>
      <c r="F663" s="612"/>
      <c r="G663" s="610" t="s">
        <v>328</v>
      </c>
      <c r="H663" s="611"/>
      <c r="I663" s="612"/>
      <c r="J663" s="610" t="s">
        <v>329</v>
      </c>
      <c r="K663" s="611"/>
      <c r="L663" s="612"/>
      <c r="M663" s="610" t="s">
        <v>330</v>
      </c>
      <c r="N663" s="611"/>
      <c r="O663" s="612"/>
      <c r="P663" s="610" t="s">
        <v>331</v>
      </c>
      <c r="Q663" s="611"/>
      <c r="R663" s="612"/>
      <c r="S663" s="610" t="s">
        <v>332</v>
      </c>
      <c r="T663" s="611"/>
      <c r="U663" s="612"/>
      <c r="V663" s="610" t="s">
        <v>333</v>
      </c>
      <c r="W663" s="611"/>
      <c r="X663" s="612"/>
    </row>
    <row r="664" spans="1:24" ht="15">
      <c r="A664" s="391"/>
      <c r="B664" s="317"/>
      <c r="C664" s="609"/>
      <c r="D664" s="322" t="s">
        <v>3</v>
      </c>
      <c r="E664" s="322" t="s">
        <v>4</v>
      </c>
      <c r="F664" s="322" t="s">
        <v>138</v>
      </c>
      <c r="G664" s="322" t="s">
        <v>3</v>
      </c>
      <c r="H664" s="322" t="s">
        <v>4</v>
      </c>
      <c r="I664" s="322" t="s">
        <v>138</v>
      </c>
      <c r="J664" s="322" t="s">
        <v>3</v>
      </c>
      <c r="K664" s="322" t="s">
        <v>4</v>
      </c>
      <c r="L664" s="322" t="s">
        <v>138</v>
      </c>
      <c r="M664" s="322" t="s">
        <v>3</v>
      </c>
      <c r="N664" s="322" t="s">
        <v>4</v>
      </c>
      <c r="O664" s="322" t="s">
        <v>138</v>
      </c>
      <c r="P664" s="322" t="s">
        <v>3</v>
      </c>
      <c r="Q664" s="322" t="s">
        <v>4</v>
      </c>
      <c r="R664" s="322" t="s">
        <v>138</v>
      </c>
      <c r="S664" s="322" t="s">
        <v>3</v>
      </c>
      <c r="T664" s="322" t="s">
        <v>4</v>
      </c>
      <c r="U664" s="322" t="s">
        <v>138</v>
      </c>
      <c r="V664" s="322" t="s">
        <v>3</v>
      </c>
      <c r="W664" s="322" t="s">
        <v>4</v>
      </c>
      <c r="X664" s="322" t="s">
        <v>138</v>
      </c>
    </row>
    <row r="665" spans="1:24" ht="15">
      <c r="A665" s="391"/>
      <c r="B665" s="317"/>
      <c r="C665" s="312" t="s">
        <v>107</v>
      </c>
      <c r="D665" s="181">
        <v>79</v>
      </c>
      <c r="E665" s="181">
        <v>140</v>
      </c>
      <c r="F665" s="183">
        <f>+D665+E665</f>
        <v>219</v>
      </c>
      <c r="G665" s="181">
        <v>165</v>
      </c>
      <c r="H665" s="181">
        <v>54</v>
      </c>
      <c r="I665" s="183">
        <f>+G665+H665</f>
        <v>219</v>
      </c>
      <c r="J665" s="181">
        <v>3</v>
      </c>
      <c r="K665" s="181">
        <v>216</v>
      </c>
      <c r="L665" s="183">
        <f>+J665+K665</f>
        <v>219</v>
      </c>
      <c r="M665" s="181">
        <v>17</v>
      </c>
      <c r="N665" s="181">
        <v>202</v>
      </c>
      <c r="O665" s="183">
        <f>+M665+N665</f>
        <v>219</v>
      </c>
      <c r="P665" s="181">
        <v>17</v>
      </c>
      <c r="Q665" s="181">
        <v>202</v>
      </c>
      <c r="R665" s="183">
        <f>+P665+Q665</f>
        <v>219</v>
      </c>
      <c r="S665" s="181">
        <v>1</v>
      </c>
      <c r="T665" s="181">
        <v>218</v>
      </c>
      <c r="U665" s="183">
        <f>+S665+T665</f>
        <v>219</v>
      </c>
      <c r="V665" s="181">
        <v>21</v>
      </c>
      <c r="W665" s="181">
        <v>198</v>
      </c>
      <c r="X665" s="183">
        <f>+V665+W665</f>
        <v>219</v>
      </c>
    </row>
    <row r="666" spans="1:24" ht="15">
      <c r="A666" s="391"/>
      <c r="B666" s="317"/>
      <c r="C666" s="312" t="s">
        <v>108</v>
      </c>
      <c r="D666" s="203">
        <f>D665/F665</f>
        <v>0.3607305936073059</v>
      </c>
      <c r="E666" s="203">
        <f>E665/F665</f>
        <v>0.639269406392694</v>
      </c>
      <c r="F666" s="204">
        <f>+D666+E666</f>
        <v>1</v>
      </c>
      <c r="G666" s="203">
        <f>G665/I665</f>
        <v>0.7534246575342466</v>
      </c>
      <c r="H666" s="203">
        <f>H665/I665</f>
        <v>0.2465753424657534</v>
      </c>
      <c r="I666" s="204">
        <f>+G666+H666</f>
        <v>1</v>
      </c>
      <c r="J666" s="203">
        <f>J665/L665</f>
        <v>0.0136986301369863</v>
      </c>
      <c r="K666" s="203">
        <f>K665/L665</f>
        <v>0.9863013698630136</v>
      </c>
      <c r="L666" s="204">
        <f>+J666+K666</f>
        <v>1</v>
      </c>
      <c r="M666" s="203">
        <f>M665/O665</f>
        <v>0.0776255707762557</v>
      </c>
      <c r="N666" s="203">
        <f>N665/O665</f>
        <v>0.9223744292237442</v>
      </c>
      <c r="O666" s="204">
        <f>+M666+N666</f>
        <v>1</v>
      </c>
      <c r="P666" s="203">
        <f>P665/R665</f>
        <v>0.0776255707762557</v>
      </c>
      <c r="Q666" s="203">
        <f>Q665/R665</f>
        <v>0.9223744292237442</v>
      </c>
      <c r="R666" s="204">
        <f>+P666+Q666</f>
        <v>1</v>
      </c>
      <c r="S666" s="203">
        <f>S665/U665</f>
        <v>0.0045662100456621</v>
      </c>
      <c r="T666" s="203">
        <f>T665/U665</f>
        <v>0.9954337899543378</v>
      </c>
      <c r="U666" s="204">
        <f>+S666+T666</f>
        <v>1</v>
      </c>
      <c r="V666" s="203">
        <f>V665/X665</f>
        <v>0.0958904109589041</v>
      </c>
      <c r="W666" s="203">
        <f>W665/X665</f>
        <v>0.9041095890410958</v>
      </c>
      <c r="X666" s="204">
        <f>+V666+W666</f>
        <v>1</v>
      </c>
    </row>
    <row r="667" spans="3:6" ht="15">
      <c r="C667" s="207" t="s">
        <v>375</v>
      </c>
      <c r="D667" s="169"/>
      <c r="E667" s="169"/>
      <c r="F667" s="169"/>
    </row>
    <row r="669" spans="1:13" s="337" customFormat="1" ht="15.75">
      <c r="A669" s="407"/>
      <c r="B669" s="306"/>
      <c r="C669" s="601" t="s">
        <v>617</v>
      </c>
      <c r="D669" s="602"/>
      <c r="E669" s="603"/>
      <c r="F669" s="219" t="s">
        <v>335</v>
      </c>
      <c r="G669" s="615"/>
      <c r="H669" s="616"/>
      <c r="I669" s="616"/>
      <c r="J669" s="616"/>
      <c r="K669" s="616"/>
      <c r="L669" s="616"/>
      <c r="M669" s="430"/>
    </row>
    <row r="670" spans="1:13" s="337" customFormat="1" ht="15.75">
      <c r="A670" s="407"/>
      <c r="B670" s="306"/>
      <c r="C670" s="604" t="s">
        <v>103</v>
      </c>
      <c r="D670" s="607" t="s">
        <v>327</v>
      </c>
      <c r="E670" s="607"/>
      <c r="F670" s="256">
        <v>25115444.000000007</v>
      </c>
      <c r="G670" s="196"/>
      <c r="H670" s="196"/>
      <c r="I670" s="196"/>
      <c r="J670" s="196"/>
      <c r="K670" s="196"/>
      <c r="L670" s="196"/>
      <c r="M670" s="430"/>
    </row>
    <row r="671" spans="1:13" s="337" customFormat="1" ht="15.75">
      <c r="A671" s="407"/>
      <c r="B671" s="306"/>
      <c r="C671" s="605"/>
      <c r="D671" s="607" t="s">
        <v>328</v>
      </c>
      <c r="E671" s="607"/>
      <c r="F671" s="256">
        <v>855359383.6999999</v>
      </c>
      <c r="G671" s="615"/>
      <c r="H671" s="616"/>
      <c r="I671" s="616"/>
      <c r="J671" s="616"/>
      <c r="K671" s="616"/>
      <c r="L671" s="616"/>
      <c r="M671" s="430"/>
    </row>
    <row r="672" spans="1:13" s="337" customFormat="1" ht="15.75">
      <c r="A672" s="407"/>
      <c r="B672" s="306"/>
      <c r="C672" s="605"/>
      <c r="D672" s="607" t="s">
        <v>329</v>
      </c>
      <c r="E672" s="607"/>
      <c r="F672" s="256">
        <v>192349</v>
      </c>
      <c r="G672" s="196"/>
      <c r="H672" s="196"/>
      <c r="I672" s="196"/>
      <c r="J672" s="196"/>
      <c r="K672" s="196"/>
      <c r="L672" s="196"/>
      <c r="M672" s="430"/>
    </row>
    <row r="673" spans="1:13" s="337" customFormat="1" ht="15.75">
      <c r="A673" s="407"/>
      <c r="B673" s="306"/>
      <c r="C673" s="605"/>
      <c r="D673" s="607" t="s">
        <v>330</v>
      </c>
      <c r="E673" s="607"/>
      <c r="F673" s="256">
        <v>10727946.860000003</v>
      </c>
      <c r="G673" s="615"/>
      <c r="H673" s="616"/>
      <c r="I673" s="616"/>
      <c r="J673" s="616"/>
      <c r="K673" s="616"/>
      <c r="L673" s="616"/>
      <c r="M673" s="430"/>
    </row>
    <row r="674" spans="1:13" s="337" customFormat="1" ht="15.75">
      <c r="A674" s="407"/>
      <c r="B674" s="306"/>
      <c r="C674" s="605"/>
      <c r="D674" s="607" t="s">
        <v>331</v>
      </c>
      <c r="E674" s="607"/>
      <c r="F674" s="256">
        <v>10706964.63</v>
      </c>
      <c r="G674" s="196"/>
      <c r="H674" s="196"/>
      <c r="I674" s="196"/>
      <c r="J674" s="196"/>
      <c r="K674" s="196"/>
      <c r="L674" s="196"/>
      <c r="M674" s="430"/>
    </row>
    <row r="675" spans="1:13" s="337" customFormat="1" ht="15.75">
      <c r="A675" s="407"/>
      <c r="B675" s="306"/>
      <c r="C675" s="605"/>
      <c r="D675" s="607" t="s">
        <v>332</v>
      </c>
      <c r="E675" s="607"/>
      <c r="F675" s="256">
        <v>10245.28</v>
      </c>
      <c r="G675" s="615"/>
      <c r="H675" s="616"/>
      <c r="I675" s="616"/>
      <c r="J675" s="616"/>
      <c r="K675" s="616"/>
      <c r="L675" s="616"/>
      <c r="M675" s="430"/>
    </row>
    <row r="676" spans="1:13" s="337" customFormat="1" ht="15.75">
      <c r="A676" s="407"/>
      <c r="B676" s="306"/>
      <c r="C676" s="605"/>
      <c r="D676" s="607" t="s">
        <v>333</v>
      </c>
      <c r="E676" s="607"/>
      <c r="F676" s="256">
        <v>27044681.849999998</v>
      </c>
      <c r="G676" s="196"/>
      <c r="H676" s="196"/>
      <c r="I676" s="196"/>
      <c r="J676" s="196"/>
      <c r="K676" s="196"/>
      <c r="L676" s="196"/>
      <c r="M676" s="430"/>
    </row>
    <row r="677" spans="1:13" s="337" customFormat="1" ht="15.75">
      <c r="A677" s="407"/>
      <c r="B677" s="306"/>
      <c r="C677" s="606"/>
      <c r="D677" s="613" t="s">
        <v>5</v>
      </c>
      <c r="E677" s="614"/>
      <c r="F677" s="256">
        <f>SUM(F670:F676)</f>
        <v>929157015.3199999</v>
      </c>
      <c r="G677" s="615"/>
      <c r="H677" s="616"/>
      <c r="I677" s="616"/>
      <c r="J677" s="616"/>
      <c r="K677" s="616"/>
      <c r="L677" s="616"/>
      <c r="M677" s="430"/>
    </row>
    <row r="678" spans="3:13" ht="15">
      <c r="C678" s="207" t="s">
        <v>375</v>
      </c>
      <c r="G678" s="430"/>
      <c r="H678" s="430"/>
      <c r="I678" s="430"/>
      <c r="J678" s="430"/>
      <c r="K678" s="430"/>
      <c r="L678" s="430"/>
      <c r="M678" s="430"/>
    </row>
    <row r="680" spans="1:22" s="197" customFormat="1" ht="15.75">
      <c r="A680" s="403" t="s">
        <v>534</v>
      </c>
      <c r="B680" s="608" t="s">
        <v>622</v>
      </c>
      <c r="C680" s="608"/>
      <c r="D680" s="608"/>
      <c r="E680" s="608"/>
      <c r="F680" s="608"/>
      <c r="G680" s="608"/>
      <c r="H680" s="608"/>
      <c r="I680" s="608"/>
      <c r="J680" s="608"/>
      <c r="K680" s="608"/>
      <c r="L680" s="171"/>
      <c r="M680" s="171"/>
      <c r="N680" s="171"/>
      <c r="O680" s="171"/>
      <c r="P680" s="171"/>
      <c r="Q680" s="171"/>
      <c r="R680" s="171"/>
      <c r="S680" s="171"/>
      <c r="T680" s="171"/>
      <c r="U680" s="171"/>
      <c r="V680" s="171"/>
    </row>
    <row r="681" spans="3:10" ht="15">
      <c r="C681" s="431"/>
      <c r="D681" s="432"/>
      <c r="E681" s="432"/>
      <c r="F681" s="432"/>
      <c r="G681" s="432"/>
      <c r="H681" s="432"/>
      <c r="I681" s="433"/>
      <c r="J681" s="210"/>
    </row>
    <row r="682" spans="3:10" ht="30">
      <c r="C682" s="425" t="s">
        <v>103</v>
      </c>
      <c r="D682" s="426" t="s">
        <v>647</v>
      </c>
      <c r="E682" s="426" t="s">
        <v>651</v>
      </c>
      <c r="F682" s="426" t="s">
        <v>650</v>
      </c>
      <c r="G682" s="426" t="s">
        <v>651</v>
      </c>
      <c r="J682" s="210"/>
    </row>
    <row r="683" spans="3:10" ht="15">
      <c r="C683" s="427" t="s">
        <v>107</v>
      </c>
      <c r="D683" s="213">
        <v>10040</v>
      </c>
      <c r="E683" s="241">
        <v>221</v>
      </c>
      <c r="F683" s="213">
        <v>3970.9999999999995</v>
      </c>
      <c r="G683" s="436">
        <v>221</v>
      </c>
      <c r="J683" s="210"/>
    </row>
    <row r="684" spans="3:10" ht="15">
      <c r="C684" s="207" t="s">
        <v>375</v>
      </c>
      <c r="D684" s="169"/>
      <c r="E684" s="169"/>
      <c r="F684" s="169"/>
      <c r="J684" s="210"/>
    </row>
    <row r="685" spans="1:7" s="435" customFormat="1" ht="15">
      <c r="A685" s="434"/>
      <c r="C685" s="196"/>
      <c r="D685" s="196"/>
      <c r="E685" s="196"/>
      <c r="F685" s="196"/>
      <c r="G685" s="196"/>
    </row>
    <row r="686" spans="3:7" ht="30">
      <c r="C686" s="425" t="s">
        <v>103</v>
      </c>
      <c r="D686" s="426" t="s">
        <v>648</v>
      </c>
      <c r="E686" s="426" t="s">
        <v>651</v>
      </c>
      <c r="F686" s="426" t="s">
        <v>649</v>
      </c>
      <c r="G686" s="426" t="s">
        <v>651</v>
      </c>
    </row>
    <row r="687" spans="3:7" ht="21" customHeight="1">
      <c r="C687" s="427" t="s">
        <v>107</v>
      </c>
      <c r="D687" s="213">
        <v>2300.999999999999</v>
      </c>
      <c r="E687" s="241">
        <v>221</v>
      </c>
      <c r="F687" s="213">
        <v>7739.000000000001</v>
      </c>
      <c r="G687" s="241">
        <v>221</v>
      </c>
    </row>
    <row r="688" spans="3:6" ht="15">
      <c r="C688" s="207" t="s">
        <v>375</v>
      </c>
      <c r="D688" s="169"/>
      <c r="E688" s="169"/>
      <c r="F688" s="169"/>
    </row>
    <row r="691" ht="21" customHeight="1"/>
  </sheetData>
  <sheetProtection/>
  <mergeCells count="365">
    <mergeCell ref="J33:L33"/>
    <mergeCell ref="C41:C42"/>
    <mergeCell ref="D19:F19"/>
    <mergeCell ref="C25:C26"/>
    <mergeCell ref="D25:F25"/>
    <mergeCell ref="G25:I25"/>
    <mergeCell ref="J25:L25"/>
    <mergeCell ref="C33:C34"/>
    <mergeCell ref="D33:F33"/>
    <mergeCell ref="G33:I33"/>
    <mergeCell ref="D41:F41"/>
    <mergeCell ref="C47:C48"/>
    <mergeCell ref="D47:F47"/>
    <mergeCell ref="B2:H2"/>
    <mergeCell ref="C6:C7"/>
    <mergeCell ref="D6:F6"/>
    <mergeCell ref="C12:C13"/>
    <mergeCell ref="D12:E12"/>
    <mergeCell ref="C19:C20"/>
    <mergeCell ref="M55:O55"/>
    <mergeCell ref="C63:C64"/>
    <mergeCell ref="D63:F63"/>
    <mergeCell ref="C71:C72"/>
    <mergeCell ref="D71:F71"/>
    <mergeCell ref="G55:I55"/>
    <mergeCell ref="J55:L55"/>
    <mergeCell ref="C55:C56"/>
    <mergeCell ref="C112:C113"/>
    <mergeCell ref="D112:F112"/>
    <mergeCell ref="G112:I112"/>
    <mergeCell ref="D55:F55"/>
    <mergeCell ref="C77:C78"/>
    <mergeCell ref="D77:D78"/>
    <mergeCell ref="E77:E78"/>
    <mergeCell ref="C84:C85"/>
    <mergeCell ref="D84:F84"/>
    <mergeCell ref="H107:J107"/>
    <mergeCell ref="C118:C119"/>
    <mergeCell ref="D118:G118"/>
    <mergeCell ref="H118:K118"/>
    <mergeCell ref="G90:I90"/>
    <mergeCell ref="C100:C101"/>
    <mergeCell ref="D100:G100"/>
    <mergeCell ref="C105:C106"/>
    <mergeCell ref="D105:G105"/>
    <mergeCell ref="C90:C91"/>
    <mergeCell ref="D90:F90"/>
    <mergeCell ref="C144:C145"/>
    <mergeCell ref="D144:F144"/>
    <mergeCell ref="C150:C151"/>
    <mergeCell ref="D150:F150"/>
    <mergeCell ref="G150:I150"/>
    <mergeCell ref="J150:L150"/>
    <mergeCell ref="C125:C126"/>
    <mergeCell ref="D125:F125"/>
    <mergeCell ref="C131:C132"/>
    <mergeCell ref="D131:F131"/>
    <mergeCell ref="G131:I131"/>
    <mergeCell ref="C137:C138"/>
    <mergeCell ref="D137:G137"/>
    <mergeCell ref="H137:K137"/>
    <mergeCell ref="P164:R164"/>
    <mergeCell ref="C170:C171"/>
    <mergeCell ref="D170:G170"/>
    <mergeCell ref="H170:K170"/>
    <mergeCell ref="L170:O170"/>
    <mergeCell ref="P170:S170"/>
    <mergeCell ref="M150:O150"/>
    <mergeCell ref="C158:C159"/>
    <mergeCell ref="D158:F158"/>
    <mergeCell ref="C164:C165"/>
    <mergeCell ref="D164:F164"/>
    <mergeCell ref="G164:I164"/>
    <mergeCell ref="J164:L164"/>
    <mergeCell ref="M164:O164"/>
    <mergeCell ref="C189:C190"/>
    <mergeCell ref="D189:F189"/>
    <mergeCell ref="C195:C196"/>
    <mergeCell ref="D195:F195"/>
    <mergeCell ref="C201:C202"/>
    <mergeCell ref="D201:F201"/>
    <mergeCell ref="T170:W170"/>
    <mergeCell ref="C175:C176"/>
    <mergeCell ref="D175:F175"/>
    <mergeCell ref="C181:C183"/>
    <mergeCell ref="D181:D183"/>
    <mergeCell ref="E181:E183"/>
    <mergeCell ref="C225:C226"/>
    <mergeCell ref="D225:F225"/>
    <mergeCell ref="C231:C232"/>
    <mergeCell ref="D231:F231"/>
    <mergeCell ref="G231:I231"/>
    <mergeCell ref="J231:L231"/>
    <mergeCell ref="C207:C208"/>
    <mergeCell ref="D207:F207"/>
    <mergeCell ref="C213:C214"/>
    <mergeCell ref="D213:G213"/>
    <mergeCell ref="H213:K213"/>
    <mergeCell ref="C218:C219"/>
    <mergeCell ref="D218:G218"/>
    <mergeCell ref="H218:K218"/>
    <mergeCell ref="M231:O231"/>
    <mergeCell ref="P231:R231"/>
    <mergeCell ref="S231:U231"/>
    <mergeCell ref="C237:C238"/>
    <mergeCell ref="D237:F237"/>
    <mergeCell ref="G237:I237"/>
    <mergeCell ref="J237:L237"/>
    <mergeCell ref="M237:O237"/>
    <mergeCell ref="P237:R237"/>
    <mergeCell ref="S237:U237"/>
    <mergeCell ref="J258:L258"/>
    <mergeCell ref="M258:O258"/>
    <mergeCell ref="C264:C265"/>
    <mergeCell ref="D264:G264"/>
    <mergeCell ref="H264:K264"/>
    <mergeCell ref="L264:O264"/>
    <mergeCell ref="C245:C246"/>
    <mergeCell ref="D245:G245"/>
    <mergeCell ref="C252:C253"/>
    <mergeCell ref="D252:F252"/>
    <mergeCell ref="C258:C259"/>
    <mergeCell ref="D258:F258"/>
    <mergeCell ref="G258:I258"/>
    <mergeCell ref="C290:C291"/>
    <mergeCell ref="D290:G290"/>
    <mergeCell ref="C297:C298"/>
    <mergeCell ref="D297:F297"/>
    <mergeCell ref="C303:C304"/>
    <mergeCell ref="D303:G303"/>
    <mergeCell ref="P264:S264"/>
    <mergeCell ref="C271:C272"/>
    <mergeCell ref="D271:F271"/>
    <mergeCell ref="C277:C278"/>
    <mergeCell ref="D277:G277"/>
    <mergeCell ref="C284:C285"/>
    <mergeCell ref="D284:F284"/>
    <mergeCell ref="G325:H325"/>
    <mergeCell ref="C331:C332"/>
    <mergeCell ref="D331:F331"/>
    <mergeCell ref="C337:C338"/>
    <mergeCell ref="D337:G337"/>
    <mergeCell ref="C344:C345"/>
    <mergeCell ref="D344:F344"/>
    <mergeCell ref="C310:C311"/>
    <mergeCell ref="D310:F310"/>
    <mergeCell ref="C316:C317"/>
    <mergeCell ref="D316:G316"/>
    <mergeCell ref="C323:C324"/>
    <mergeCell ref="D323:F323"/>
    <mergeCell ref="T355:W355"/>
    <mergeCell ref="C362:C363"/>
    <mergeCell ref="D362:F362"/>
    <mergeCell ref="C368:C369"/>
    <mergeCell ref="D368:G368"/>
    <mergeCell ref="H368:K368"/>
    <mergeCell ref="L368:O368"/>
    <mergeCell ref="L355:O355"/>
    <mergeCell ref="P355:S355"/>
    <mergeCell ref="C350:C351"/>
    <mergeCell ref="D350:G350"/>
    <mergeCell ref="H350:K350"/>
    <mergeCell ref="C355:C356"/>
    <mergeCell ref="D355:G355"/>
    <mergeCell ref="H355:K355"/>
    <mergeCell ref="C373:C374"/>
    <mergeCell ref="D373:G373"/>
    <mergeCell ref="H373:K373"/>
    <mergeCell ref="L373:O373"/>
    <mergeCell ref="P373:S373"/>
    <mergeCell ref="C385:C386"/>
    <mergeCell ref="D385:G385"/>
    <mergeCell ref="I385:J385"/>
    <mergeCell ref="I386:J386"/>
    <mergeCell ref="C404:C405"/>
    <mergeCell ref="D404:G404"/>
    <mergeCell ref="H404:K404"/>
    <mergeCell ref="C409:C410"/>
    <mergeCell ref="D409:G409"/>
    <mergeCell ref="H409:K409"/>
    <mergeCell ref="B390:G390"/>
    <mergeCell ref="C392:C393"/>
    <mergeCell ref="D392:F392"/>
    <mergeCell ref="C398:C399"/>
    <mergeCell ref="D398:F398"/>
    <mergeCell ref="G398:I398"/>
    <mergeCell ref="P427:S427"/>
    <mergeCell ref="C414:C415"/>
    <mergeCell ref="D414:G414"/>
    <mergeCell ref="H414:K414"/>
    <mergeCell ref="B419:K419"/>
    <mergeCell ref="C421:C422"/>
    <mergeCell ref="D421:F421"/>
    <mergeCell ref="G421:I421"/>
    <mergeCell ref="J421:L421"/>
    <mergeCell ref="H427:K427"/>
    <mergeCell ref="C445:C446"/>
    <mergeCell ref="D445:F445"/>
    <mergeCell ref="B432:K432"/>
    <mergeCell ref="C438:C439"/>
    <mergeCell ref="D438:G438"/>
    <mergeCell ref="H438:K438"/>
    <mergeCell ref="M421:O421"/>
    <mergeCell ref="L438:O438"/>
    <mergeCell ref="B443:K443"/>
    <mergeCell ref="C427:C428"/>
    <mergeCell ref="D427:G427"/>
    <mergeCell ref="L427:O427"/>
    <mergeCell ref="C434:D434"/>
    <mergeCell ref="C467:C468"/>
    <mergeCell ref="D467:F467"/>
    <mergeCell ref="E459:E460"/>
    <mergeCell ref="F459:F460"/>
    <mergeCell ref="G459:G460"/>
    <mergeCell ref="H459:H460"/>
    <mergeCell ref="B451:K451"/>
    <mergeCell ref="C453:C454"/>
    <mergeCell ref="D453:F453"/>
    <mergeCell ref="C459:C460"/>
    <mergeCell ref="D459:D460"/>
    <mergeCell ref="B465:K465"/>
    <mergeCell ref="I459:I460"/>
    <mergeCell ref="B473:K473"/>
    <mergeCell ref="C497:C498"/>
    <mergeCell ref="D497:G497"/>
    <mergeCell ref="H497:K497"/>
    <mergeCell ref="C475:C476"/>
    <mergeCell ref="D475:G475"/>
    <mergeCell ref="B480:K480"/>
    <mergeCell ref="C482:C483"/>
    <mergeCell ref="D482:F482"/>
    <mergeCell ref="L497:O497"/>
    <mergeCell ref="P497:S497"/>
    <mergeCell ref="B502:K502"/>
    <mergeCell ref="B489:K489"/>
    <mergeCell ref="C491:C492"/>
    <mergeCell ref="D491:F491"/>
    <mergeCell ref="B515:K515"/>
    <mergeCell ref="C517:C518"/>
    <mergeCell ref="D517:F517"/>
    <mergeCell ref="B523:K523"/>
    <mergeCell ref="C525:C526"/>
    <mergeCell ref="D525:F525"/>
    <mergeCell ref="C504:C505"/>
    <mergeCell ref="D504:F504"/>
    <mergeCell ref="G504:I504"/>
    <mergeCell ref="J504:L504"/>
    <mergeCell ref="C510:C511"/>
    <mergeCell ref="D510:G510"/>
    <mergeCell ref="H510:K510"/>
    <mergeCell ref="L510:O510"/>
    <mergeCell ref="B541:K541"/>
    <mergeCell ref="C543:C544"/>
    <mergeCell ref="D543:F543"/>
    <mergeCell ref="B549:K549"/>
    <mergeCell ref="C551:C552"/>
    <mergeCell ref="D551:F551"/>
    <mergeCell ref="H596:K596"/>
    <mergeCell ref="B568:K568"/>
    <mergeCell ref="C570:C571"/>
    <mergeCell ref="C531:C532"/>
    <mergeCell ref="D531:G531"/>
    <mergeCell ref="C536:C537"/>
    <mergeCell ref="D536:G536"/>
    <mergeCell ref="C557:C558"/>
    <mergeCell ref="D557:F557"/>
    <mergeCell ref="G557:I557"/>
    <mergeCell ref="C590:C591"/>
    <mergeCell ref="D590:F590"/>
    <mergeCell ref="C596:C597"/>
    <mergeCell ref="J557:L557"/>
    <mergeCell ref="C563:C564"/>
    <mergeCell ref="D563:G563"/>
    <mergeCell ref="H563:K563"/>
    <mergeCell ref="L563:O563"/>
    <mergeCell ref="L596:O596"/>
    <mergeCell ref="D596:G596"/>
    <mergeCell ref="D570:G570"/>
    <mergeCell ref="B575:K575"/>
    <mergeCell ref="C577:C578"/>
    <mergeCell ref="D577:F577"/>
    <mergeCell ref="P617:R617"/>
    <mergeCell ref="S617:U617"/>
    <mergeCell ref="B601:K601"/>
    <mergeCell ref="C583:C584"/>
    <mergeCell ref="D583:G583"/>
    <mergeCell ref="B588:K588"/>
    <mergeCell ref="V617:X617"/>
    <mergeCell ref="M617:O617"/>
    <mergeCell ref="C603:C604"/>
    <mergeCell ref="D603:F603"/>
    <mergeCell ref="G603:I603"/>
    <mergeCell ref="B609:K609"/>
    <mergeCell ref="C611:C612"/>
    <mergeCell ref="D611:F611"/>
    <mergeCell ref="C623:C624"/>
    <mergeCell ref="D623:G623"/>
    <mergeCell ref="C617:C618"/>
    <mergeCell ref="D617:F617"/>
    <mergeCell ref="G617:I617"/>
    <mergeCell ref="J617:L617"/>
    <mergeCell ref="P630:R630"/>
    <mergeCell ref="S630:U630"/>
    <mergeCell ref="C637:C638"/>
    <mergeCell ref="D637:G637"/>
    <mergeCell ref="H637:K637"/>
    <mergeCell ref="L637:O637"/>
    <mergeCell ref="P637:S637"/>
    <mergeCell ref="T637:W637"/>
    <mergeCell ref="B628:K628"/>
    <mergeCell ref="C630:C631"/>
    <mergeCell ref="D630:F630"/>
    <mergeCell ref="G630:I630"/>
    <mergeCell ref="J630:L630"/>
    <mergeCell ref="M630:O630"/>
    <mergeCell ref="X637:AA637"/>
    <mergeCell ref="B642:K642"/>
    <mergeCell ref="C644:C645"/>
    <mergeCell ref="D644:F644"/>
    <mergeCell ref="G644:I644"/>
    <mergeCell ref="J644:L644"/>
    <mergeCell ref="M644:O644"/>
    <mergeCell ref="P644:R644"/>
    <mergeCell ref="S644:U644"/>
    <mergeCell ref="V644:X644"/>
    <mergeCell ref="M663:O663"/>
    <mergeCell ref="P663:R663"/>
    <mergeCell ref="S663:U663"/>
    <mergeCell ref="V663:X663"/>
    <mergeCell ref="D676:E676"/>
    <mergeCell ref="D677:E677"/>
    <mergeCell ref="G673:L673"/>
    <mergeCell ref="G675:L675"/>
    <mergeCell ref="G677:L677"/>
    <mergeCell ref="G671:L671"/>
    <mergeCell ref="B680:K680"/>
    <mergeCell ref="B661:K661"/>
    <mergeCell ref="C663:C664"/>
    <mergeCell ref="D663:F663"/>
    <mergeCell ref="G663:I663"/>
    <mergeCell ref="J663:L663"/>
    <mergeCell ref="D675:E675"/>
    <mergeCell ref="D673:E673"/>
    <mergeCell ref="D674:E674"/>
    <mergeCell ref="G669:L669"/>
    <mergeCell ref="C670:C677"/>
    <mergeCell ref="D670:E670"/>
    <mergeCell ref="D671:E671"/>
    <mergeCell ref="D672:E672"/>
    <mergeCell ref="C650:E650"/>
    <mergeCell ref="C651:C658"/>
    <mergeCell ref="D651:E651"/>
    <mergeCell ref="D652:E652"/>
    <mergeCell ref="D653:E653"/>
    <mergeCell ref="D654:E654"/>
    <mergeCell ref="D380:F380"/>
    <mergeCell ref="C380:C381"/>
    <mergeCell ref="I383:J383"/>
    <mergeCell ref="I387:J387"/>
    <mergeCell ref="I388:J388"/>
    <mergeCell ref="C669:E669"/>
    <mergeCell ref="D655:E655"/>
    <mergeCell ref="D656:E656"/>
    <mergeCell ref="D657:E657"/>
    <mergeCell ref="D658:E65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AI1329"/>
  <sheetViews>
    <sheetView tabSelected="1" zoomScale="70" zoomScaleNormal="70" zoomScalePageLayoutView="0" workbookViewId="0" topLeftCell="A139">
      <selection activeCell="A26" sqref="A26"/>
    </sheetView>
  </sheetViews>
  <sheetFormatPr defaultColWidth="11.421875" defaultRowHeight="12.75"/>
  <cols>
    <col min="1" max="1" width="32.28125" style="408" customWidth="1"/>
    <col min="2" max="2" width="39.7109375" style="220" customWidth="1"/>
    <col min="3" max="3" width="20.7109375" style="220" customWidth="1"/>
    <col min="4" max="4" width="27.57421875" style="220" customWidth="1"/>
    <col min="5" max="5" width="25.7109375" style="220" customWidth="1"/>
    <col min="6" max="6" width="23.7109375" style="220" customWidth="1"/>
    <col min="7" max="7" width="19.57421875" style="220" customWidth="1"/>
    <col min="8" max="8" width="29.8515625" style="220" customWidth="1"/>
    <col min="9" max="9" width="28.57421875" style="220" customWidth="1"/>
    <col min="10" max="12" width="25.00390625" style="220" customWidth="1"/>
    <col min="13" max="13" width="21.421875" style="220" customWidth="1"/>
    <col min="14" max="24" width="25.00390625" style="220" customWidth="1"/>
    <col min="25" max="35" width="20.7109375" style="220" customWidth="1"/>
    <col min="36" max="16384" width="11.421875" style="220" customWidth="1"/>
  </cols>
  <sheetData>
    <row r="2" spans="2:15" ht="23.25">
      <c r="B2" s="665" t="s">
        <v>373</v>
      </c>
      <c r="C2" s="665"/>
      <c r="D2" s="665"/>
      <c r="E2" s="665"/>
      <c r="F2" s="665"/>
      <c r="G2" s="665"/>
      <c r="H2" s="665"/>
      <c r="I2" s="228"/>
      <c r="J2" s="228"/>
      <c r="K2" s="228"/>
      <c r="L2" s="228"/>
      <c r="M2" s="228"/>
      <c r="N2" s="228"/>
      <c r="O2" s="228"/>
    </row>
    <row r="3" spans="2:15" ht="15">
      <c r="B3" s="228"/>
      <c r="C3" s="228"/>
      <c r="D3" s="228"/>
      <c r="E3" s="228"/>
      <c r="F3" s="228"/>
      <c r="G3" s="228"/>
      <c r="H3" s="228"/>
      <c r="I3" s="228"/>
      <c r="J3" s="228"/>
      <c r="K3" s="228"/>
      <c r="L3" s="228"/>
      <c r="M3" s="228"/>
      <c r="N3" s="228"/>
      <c r="O3" s="228"/>
    </row>
    <row r="4" spans="1:15" ht="15" customHeight="1">
      <c r="A4" s="409" t="s">
        <v>487</v>
      </c>
      <c r="B4" s="338" t="s">
        <v>485</v>
      </c>
      <c r="C4" s="228"/>
      <c r="D4" s="228"/>
      <c r="E4" s="228"/>
      <c r="F4" s="228"/>
      <c r="G4" s="240"/>
      <c r="H4" s="240"/>
      <c r="I4" s="240"/>
      <c r="J4" s="240"/>
      <c r="K4" s="240"/>
      <c r="L4" s="240"/>
      <c r="M4" s="240"/>
      <c r="N4" s="239"/>
      <c r="O4" s="228"/>
    </row>
    <row r="5" spans="2:15" ht="15">
      <c r="B5" s="229"/>
      <c r="C5" s="221"/>
      <c r="D5" s="228"/>
      <c r="E5" s="228"/>
      <c r="F5" s="228"/>
      <c r="G5" s="228"/>
      <c r="H5" s="228"/>
      <c r="I5" s="228"/>
      <c r="J5" s="228"/>
      <c r="K5" s="228"/>
      <c r="L5" s="228"/>
      <c r="M5" s="228"/>
      <c r="N5" s="228"/>
      <c r="O5" s="228"/>
    </row>
    <row r="6" spans="2:15" ht="24" customHeight="1">
      <c r="B6" s="662" t="s">
        <v>224</v>
      </c>
      <c r="C6" s="663"/>
      <c r="D6" s="647" t="s">
        <v>485</v>
      </c>
      <c r="E6" s="648"/>
      <c r="F6" s="649"/>
      <c r="G6" s="339"/>
      <c r="H6" s="228"/>
      <c r="I6" s="228"/>
      <c r="J6" s="228"/>
      <c r="K6" s="228"/>
      <c r="L6" s="228"/>
      <c r="M6" s="228"/>
      <c r="N6" s="228"/>
      <c r="O6" s="228"/>
    </row>
    <row r="7" spans="2:15" ht="15">
      <c r="B7" s="664"/>
      <c r="C7" s="655"/>
      <c r="D7" s="340" t="s">
        <v>3</v>
      </c>
      <c r="E7" s="341" t="s">
        <v>4</v>
      </c>
      <c r="F7" s="457" t="s">
        <v>653</v>
      </c>
      <c r="G7" s="343"/>
      <c r="H7" s="228"/>
      <c r="I7" s="228"/>
      <c r="J7" s="228"/>
      <c r="K7" s="228"/>
      <c r="L7" s="228"/>
      <c r="M7" s="228"/>
      <c r="N7" s="228"/>
      <c r="O7" s="228"/>
    </row>
    <row r="8" spans="2:15" ht="15">
      <c r="B8" s="653" t="s">
        <v>107</v>
      </c>
      <c r="C8" s="344" t="s">
        <v>220</v>
      </c>
      <c r="D8" s="181">
        <v>77</v>
      </c>
      <c r="E8" s="181">
        <v>15</v>
      </c>
      <c r="F8" s="238">
        <v>92</v>
      </c>
      <c r="G8" s="343"/>
      <c r="H8" s="228"/>
      <c r="I8" s="228"/>
      <c r="J8" s="228"/>
      <c r="K8" s="228"/>
      <c r="L8" s="228"/>
      <c r="M8" s="228"/>
      <c r="N8" s="228"/>
      <c r="O8" s="228"/>
    </row>
    <row r="9" spans="2:15" ht="15">
      <c r="B9" s="663"/>
      <c r="C9" s="344" t="s">
        <v>221</v>
      </c>
      <c r="D9" s="181">
        <v>71</v>
      </c>
      <c r="E9" s="181">
        <v>14</v>
      </c>
      <c r="F9" s="238">
        <v>85</v>
      </c>
      <c r="G9" s="343"/>
      <c r="H9" s="228"/>
      <c r="I9" s="228"/>
      <c r="J9" s="228"/>
      <c r="K9" s="228"/>
      <c r="L9" s="228"/>
      <c r="M9" s="228"/>
      <c r="N9" s="228"/>
      <c r="O9" s="228"/>
    </row>
    <row r="10" spans="2:15" ht="15">
      <c r="B10" s="663"/>
      <c r="C10" s="342" t="s">
        <v>222</v>
      </c>
      <c r="D10" s="181">
        <v>34</v>
      </c>
      <c r="E10" s="181">
        <v>7</v>
      </c>
      <c r="F10" s="238">
        <v>41</v>
      </c>
      <c r="G10" s="343"/>
      <c r="H10" s="228"/>
      <c r="I10" s="228"/>
      <c r="J10" s="228"/>
      <c r="K10" s="228"/>
      <c r="L10" s="228"/>
      <c r="M10" s="228"/>
      <c r="N10" s="228"/>
      <c r="O10" s="228"/>
    </row>
    <row r="11" spans="2:15" ht="15">
      <c r="B11" s="663"/>
      <c r="C11" s="342" t="s">
        <v>223</v>
      </c>
      <c r="D11" s="181">
        <v>3</v>
      </c>
      <c r="E11" s="181">
        <v>0</v>
      </c>
      <c r="F11" s="238">
        <v>3</v>
      </c>
      <c r="G11" s="343"/>
      <c r="H11" s="228"/>
      <c r="I11" s="228"/>
      <c r="J11" s="228"/>
      <c r="K11" s="228"/>
      <c r="L11" s="228"/>
      <c r="M11" s="228"/>
      <c r="N11" s="228"/>
      <c r="O11" s="228"/>
    </row>
    <row r="12" spans="2:15" ht="15">
      <c r="B12" s="345"/>
      <c r="C12" s="344" t="s">
        <v>5</v>
      </c>
      <c r="D12" s="181">
        <v>185</v>
      </c>
      <c r="E12" s="181">
        <v>36</v>
      </c>
      <c r="F12" s="238">
        <v>221</v>
      </c>
      <c r="G12" s="343"/>
      <c r="H12" s="228"/>
      <c r="I12" s="228"/>
      <c r="J12" s="228"/>
      <c r="K12" s="228"/>
      <c r="L12" s="228"/>
      <c r="M12" s="228"/>
      <c r="N12" s="228"/>
      <c r="O12" s="228"/>
    </row>
    <row r="13" spans="2:15" ht="15">
      <c r="B13" s="650" t="s">
        <v>108</v>
      </c>
      <c r="C13" s="346" t="s">
        <v>220</v>
      </c>
      <c r="D13" s="151">
        <f>D8/F8</f>
        <v>0.8369565217391305</v>
      </c>
      <c r="E13" s="151">
        <f>E8/F8</f>
        <v>0.16304347826086957</v>
      </c>
      <c r="F13" s="152">
        <f>D13+E13</f>
        <v>1</v>
      </c>
      <c r="G13" s="343"/>
      <c r="H13" s="228"/>
      <c r="I13" s="228"/>
      <c r="J13" s="228"/>
      <c r="K13" s="228"/>
      <c r="L13" s="228"/>
      <c r="M13" s="228"/>
      <c r="N13" s="228"/>
      <c r="O13" s="228"/>
    </row>
    <row r="14" spans="2:15" ht="15">
      <c r="B14" s="650"/>
      <c r="C14" s="346" t="s">
        <v>221</v>
      </c>
      <c r="D14" s="151">
        <f>D9/F9</f>
        <v>0.8352941176470589</v>
      </c>
      <c r="E14" s="151">
        <f>E9/F9</f>
        <v>0.16470588235294117</v>
      </c>
      <c r="F14" s="152">
        <f>D14+E14</f>
        <v>1</v>
      </c>
      <c r="G14" s="343"/>
      <c r="H14" s="228"/>
      <c r="I14" s="228"/>
      <c r="J14" s="228"/>
      <c r="K14" s="228"/>
      <c r="L14" s="228"/>
      <c r="M14" s="228"/>
      <c r="N14" s="228"/>
      <c r="O14" s="228"/>
    </row>
    <row r="15" spans="2:15" ht="15">
      <c r="B15" s="650"/>
      <c r="C15" s="341" t="s">
        <v>222</v>
      </c>
      <c r="D15" s="151">
        <f>D10/F10</f>
        <v>0.8292682926829268</v>
      </c>
      <c r="E15" s="151">
        <f>E10/F10</f>
        <v>0.17073170731707318</v>
      </c>
      <c r="F15" s="152">
        <f>D15+E15</f>
        <v>1</v>
      </c>
      <c r="G15" s="343"/>
      <c r="H15" s="228"/>
      <c r="I15" s="228"/>
      <c r="J15" s="228"/>
      <c r="K15" s="228"/>
      <c r="L15" s="228"/>
      <c r="M15" s="228"/>
      <c r="N15" s="228"/>
      <c r="O15" s="228"/>
    </row>
    <row r="16" spans="2:15" ht="15">
      <c r="B16" s="650"/>
      <c r="C16" s="341" t="s">
        <v>223</v>
      </c>
      <c r="D16" s="151">
        <f>D11/F11</f>
        <v>1</v>
      </c>
      <c r="E16" s="151">
        <f>E11/F11</f>
        <v>0</v>
      </c>
      <c r="F16" s="152">
        <f>D16+E16</f>
        <v>1</v>
      </c>
      <c r="G16" s="235"/>
      <c r="H16" s="228"/>
      <c r="I16" s="228"/>
      <c r="J16" s="228"/>
      <c r="K16" s="228"/>
      <c r="L16" s="228"/>
      <c r="M16" s="228"/>
      <c r="N16" s="228"/>
      <c r="O16" s="228"/>
    </row>
    <row r="17" spans="2:15" ht="15">
      <c r="B17" s="650"/>
      <c r="C17" s="342" t="s">
        <v>5</v>
      </c>
      <c r="D17" s="151">
        <f>D12/F12</f>
        <v>0.8371040723981901</v>
      </c>
      <c r="E17" s="151">
        <f>E12/F12</f>
        <v>0.16289592760180996</v>
      </c>
      <c r="F17" s="152">
        <f>D17+E17</f>
        <v>1</v>
      </c>
      <c r="G17" s="235"/>
      <c r="H17" s="228"/>
      <c r="I17" s="228"/>
      <c r="J17" s="228"/>
      <c r="K17" s="228"/>
      <c r="L17" s="228"/>
      <c r="M17" s="228"/>
      <c r="N17" s="228"/>
      <c r="O17" s="228"/>
    </row>
    <row r="18" spans="2:15" ht="15">
      <c r="B18" s="236"/>
      <c r="C18" s="221" t="s">
        <v>374</v>
      </c>
      <c r="D18" s="228"/>
      <c r="E18" s="228"/>
      <c r="F18" s="228"/>
      <c r="G18" s="235"/>
      <c r="H18" s="228"/>
      <c r="I18" s="228"/>
      <c r="J18" s="228"/>
      <c r="K18" s="228"/>
      <c r="L18" s="228"/>
      <c r="M18" s="228"/>
      <c r="N18" s="228"/>
      <c r="O18" s="228"/>
    </row>
    <row r="19" spans="2:15" ht="13.5" customHeight="1">
      <c r="B19" s="236"/>
      <c r="C19" s="221"/>
      <c r="D19" s="228"/>
      <c r="E19" s="228"/>
      <c r="F19" s="228"/>
      <c r="G19" s="235"/>
      <c r="H19" s="228"/>
      <c r="I19" s="228"/>
      <c r="J19" s="228"/>
      <c r="K19" s="228"/>
      <c r="L19" s="228"/>
      <c r="M19" s="228"/>
      <c r="N19" s="228"/>
      <c r="O19" s="228"/>
    </row>
    <row r="20" spans="1:22" ht="28.5" customHeight="1">
      <c r="A20" s="470"/>
      <c r="B20" s="662" t="s">
        <v>224</v>
      </c>
      <c r="C20" s="663"/>
      <c r="D20" s="598" t="s">
        <v>136</v>
      </c>
      <c r="E20" s="598"/>
      <c r="F20" s="185"/>
      <c r="G20" s="348"/>
      <c r="H20" s="184"/>
      <c r="I20" s="184"/>
      <c r="J20" s="184"/>
      <c r="K20" s="184"/>
      <c r="L20" s="184"/>
      <c r="M20" s="184"/>
      <c r="N20" s="184"/>
      <c r="O20" s="184"/>
      <c r="P20" s="168"/>
      <c r="Q20" s="168"/>
      <c r="R20" s="168"/>
      <c r="S20" s="168"/>
      <c r="T20" s="168"/>
      <c r="U20" s="168"/>
      <c r="V20" s="168"/>
    </row>
    <row r="21" spans="1:22" ht="15">
      <c r="A21" s="416"/>
      <c r="B21" s="664"/>
      <c r="C21" s="655"/>
      <c r="D21" s="420" t="s">
        <v>643</v>
      </c>
      <c r="E21" s="419" t="s">
        <v>644</v>
      </c>
      <c r="F21" s="185"/>
      <c r="G21" s="349"/>
      <c r="H21" s="184"/>
      <c r="I21" s="184"/>
      <c r="J21" s="184"/>
      <c r="K21" s="184"/>
      <c r="L21" s="184"/>
      <c r="M21" s="184"/>
      <c r="N21" s="184"/>
      <c r="O21" s="184"/>
      <c r="P21" s="168"/>
      <c r="Q21" s="168"/>
      <c r="R21" s="168"/>
      <c r="S21" s="168"/>
      <c r="T21" s="168"/>
      <c r="U21" s="168"/>
      <c r="V21" s="168"/>
    </row>
    <row r="22" spans="2:22" ht="15">
      <c r="B22" s="650" t="s">
        <v>107</v>
      </c>
      <c r="C22" s="342" t="s">
        <v>220</v>
      </c>
      <c r="D22" s="213">
        <v>1116.9999999999998</v>
      </c>
      <c r="E22" s="213">
        <v>24.000000000000004</v>
      </c>
      <c r="F22" s="349"/>
      <c r="G22" s="228"/>
      <c r="H22" s="228"/>
      <c r="I22" s="228"/>
      <c r="J22" s="228"/>
      <c r="K22" s="228"/>
      <c r="L22" s="228"/>
      <c r="M22" s="228"/>
      <c r="N22" s="228"/>
      <c r="O22" s="228"/>
      <c r="S22" s="231"/>
      <c r="T22" s="231"/>
      <c r="U22" s="231"/>
      <c r="V22" s="231"/>
    </row>
    <row r="23" spans="2:22" ht="15">
      <c r="B23" s="650"/>
      <c r="C23" s="342" t="s">
        <v>221</v>
      </c>
      <c r="D23" s="213">
        <v>741.9999999999999</v>
      </c>
      <c r="E23" s="213">
        <v>194.99999999999994</v>
      </c>
      <c r="F23" s="349"/>
      <c r="G23" s="232"/>
      <c r="H23" s="228"/>
      <c r="I23" s="228"/>
      <c r="J23" s="228"/>
      <c r="K23" s="228"/>
      <c r="L23" s="228"/>
      <c r="M23" s="228"/>
      <c r="N23" s="228"/>
      <c r="O23" s="228"/>
      <c r="S23" s="231"/>
      <c r="T23" s="231"/>
      <c r="U23" s="231"/>
      <c r="V23" s="231"/>
    </row>
    <row r="24" spans="2:22" ht="15">
      <c r="B24" s="650"/>
      <c r="C24" s="342" t="s">
        <v>222</v>
      </c>
      <c r="D24" s="213">
        <v>311.99999999999994</v>
      </c>
      <c r="E24" s="213">
        <v>6.000000000000001</v>
      </c>
      <c r="F24" s="349"/>
      <c r="G24" s="228"/>
      <c r="H24" s="228"/>
      <c r="I24" s="228"/>
      <c r="J24" s="228"/>
      <c r="K24" s="228"/>
      <c r="L24" s="228"/>
      <c r="M24" s="228"/>
      <c r="N24" s="228"/>
      <c r="O24" s="228"/>
      <c r="S24" s="231"/>
      <c r="T24" s="231"/>
      <c r="U24" s="231"/>
      <c r="V24" s="231"/>
    </row>
    <row r="25" spans="1:22" ht="15">
      <c r="A25" s="410"/>
      <c r="B25" s="650"/>
      <c r="C25" s="342" t="s">
        <v>223</v>
      </c>
      <c r="D25" s="213">
        <v>98</v>
      </c>
      <c r="E25" s="213">
        <v>0</v>
      </c>
      <c r="F25" s="185"/>
      <c r="G25" s="349"/>
      <c r="H25" s="184"/>
      <c r="I25" s="184"/>
      <c r="J25" s="184"/>
      <c r="K25" s="184"/>
      <c r="L25" s="184"/>
      <c r="M25" s="184"/>
      <c r="N25" s="184"/>
      <c r="O25" s="184"/>
      <c r="P25" s="168"/>
      <c r="Q25" s="168"/>
      <c r="R25" s="168"/>
      <c r="S25" s="168"/>
      <c r="T25" s="168"/>
      <c r="U25" s="168"/>
      <c r="V25" s="168"/>
    </row>
    <row r="26" spans="1:22" ht="15">
      <c r="A26" s="410"/>
      <c r="B26" s="650"/>
      <c r="C26" s="342" t="s">
        <v>5</v>
      </c>
      <c r="D26" s="213">
        <v>2269.000000000001</v>
      </c>
      <c r="E26" s="213">
        <v>224.99999999999994</v>
      </c>
      <c r="F26" s="185"/>
      <c r="G26" s="349"/>
      <c r="H26" s="184"/>
      <c r="I26" s="184"/>
      <c r="J26" s="184"/>
      <c r="K26" s="184"/>
      <c r="L26" s="184"/>
      <c r="M26" s="184"/>
      <c r="N26" s="184"/>
      <c r="O26" s="184"/>
      <c r="P26" s="168"/>
      <c r="Q26" s="168"/>
      <c r="R26" s="168"/>
      <c r="S26" s="168"/>
      <c r="T26" s="168"/>
      <c r="U26" s="168"/>
      <c r="V26" s="168"/>
    </row>
    <row r="27" spans="1:22" ht="15">
      <c r="A27" s="410"/>
      <c r="B27" s="179"/>
      <c r="C27" s="221" t="s">
        <v>374</v>
      </c>
      <c r="D27" s="186"/>
      <c r="E27" s="186"/>
      <c r="F27" s="186"/>
      <c r="G27" s="184"/>
      <c r="H27" s="184"/>
      <c r="I27" s="184"/>
      <c r="J27" s="184"/>
      <c r="K27" s="184"/>
      <c r="L27" s="184"/>
      <c r="M27" s="184"/>
      <c r="N27" s="184"/>
      <c r="O27" s="184"/>
      <c r="P27" s="168"/>
      <c r="Q27" s="168"/>
      <c r="R27" s="168"/>
      <c r="S27" s="168"/>
      <c r="T27" s="168"/>
      <c r="U27" s="168"/>
      <c r="V27" s="168"/>
    </row>
    <row r="28" spans="2:15" ht="15">
      <c r="B28" s="236"/>
      <c r="C28" s="236"/>
      <c r="D28" s="236"/>
      <c r="E28" s="237"/>
      <c r="F28" s="236"/>
      <c r="G28" s="235"/>
      <c r="H28" s="228"/>
      <c r="I28" s="228"/>
      <c r="J28" s="228"/>
      <c r="K28" s="228"/>
      <c r="L28" s="228"/>
      <c r="M28" s="228"/>
      <c r="N28" s="228"/>
      <c r="O28" s="228"/>
    </row>
    <row r="29" spans="1:15" ht="15.75">
      <c r="A29" s="409" t="s">
        <v>488</v>
      </c>
      <c r="B29" s="309" t="s">
        <v>535</v>
      </c>
      <c r="C29" s="228"/>
      <c r="D29" s="228"/>
      <c r="E29" s="228"/>
      <c r="F29" s="228"/>
      <c r="G29" s="228"/>
      <c r="H29" s="228"/>
      <c r="I29" s="228"/>
      <c r="J29" s="228"/>
      <c r="K29" s="228"/>
      <c r="L29" s="228"/>
      <c r="M29" s="228"/>
      <c r="N29" s="228"/>
      <c r="O29" s="228"/>
    </row>
    <row r="30" spans="2:15" ht="15">
      <c r="B30" s="229"/>
      <c r="C30" s="221"/>
      <c r="D30" s="228"/>
      <c r="E30" s="228"/>
      <c r="F30" s="228"/>
      <c r="G30" s="228"/>
      <c r="H30" s="228"/>
      <c r="I30" s="228"/>
      <c r="J30" s="228"/>
      <c r="K30" s="228"/>
      <c r="L30" s="228"/>
      <c r="M30" s="228"/>
      <c r="N30" s="228"/>
      <c r="O30" s="228"/>
    </row>
    <row r="31" spans="2:15" ht="45.75" customHeight="1">
      <c r="B31" s="662" t="s">
        <v>224</v>
      </c>
      <c r="C31" s="663"/>
      <c r="D31" s="647" t="s">
        <v>535</v>
      </c>
      <c r="E31" s="648"/>
      <c r="F31" s="649"/>
      <c r="G31" s="339"/>
      <c r="H31" s="228"/>
      <c r="I31" s="228"/>
      <c r="J31" s="228"/>
      <c r="K31" s="228"/>
      <c r="L31" s="228"/>
      <c r="M31" s="228"/>
      <c r="N31" s="228"/>
      <c r="O31" s="228"/>
    </row>
    <row r="32" spans="2:15" ht="15">
      <c r="B32" s="664"/>
      <c r="C32" s="655"/>
      <c r="D32" s="340" t="s">
        <v>3</v>
      </c>
      <c r="E32" s="341" t="s">
        <v>4</v>
      </c>
      <c r="F32" s="454" t="s">
        <v>653</v>
      </c>
      <c r="G32" s="343"/>
      <c r="H32" s="228"/>
      <c r="I32" s="228"/>
      <c r="J32" s="228"/>
      <c r="K32" s="228"/>
      <c r="L32" s="228"/>
      <c r="M32" s="228"/>
      <c r="N32" s="228"/>
      <c r="O32" s="228"/>
    </row>
    <row r="33" spans="2:15" ht="15">
      <c r="B33" s="653" t="s">
        <v>107</v>
      </c>
      <c r="C33" s="344" t="s">
        <v>220</v>
      </c>
      <c r="D33" s="181">
        <v>75</v>
      </c>
      <c r="E33" s="194">
        <v>17</v>
      </c>
      <c r="F33" s="153">
        <v>92</v>
      </c>
      <c r="G33" s="343"/>
      <c r="H33" s="228"/>
      <c r="I33" s="228"/>
      <c r="J33" s="228"/>
      <c r="K33" s="228"/>
      <c r="L33" s="228"/>
      <c r="M33" s="228"/>
      <c r="N33" s="228"/>
      <c r="O33" s="228"/>
    </row>
    <row r="34" spans="2:15" ht="15">
      <c r="B34" s="663"/>
      <c r="C34" s="344" t="s">
        <v>221</v>
      </c>
      <c r="D34" s="154">
        <v>61</v>
      </c>
      <c r="E34" s="155">
        <v>24</v>
      </c>
      <c r="F34" s="156">
        <v>85</v>
      </c>
      <c r="G34" s="343"/>
      <c r="H34" s="228"/>
      <c r="I34" s="228"/>
      <c r="J34" s="228"/>
      <c r="K34" s="228"/>
      <c r="L34" s="228"/>
      <c r="M34" s="228"/>
      <c r="N34" s="228"/>
      <c r="O34" s="228"/>
    </row>
    <row r="35" spans="2:15" ht="15">
      <c r="B35" s="663"/>
      <c r="C35" s="342" t="s">
        <v>222</v>
      </c>
      <c r="D35" s="154">
        <v>33</v>
      </c>
      <c r="E35" s="155">
        <v>8</v>
      </c>
      <c r="F35" s="156">
        <v>41</v>
      </c>
      <c r="G35" s="343"/>
      <c r="H35" s="228"/>
      <c r="I35" s="228"/>
      <c r="J35" s="228"/>
      <c r="K35" s="228"/>
      <c r="L35" s="228"/>
      <c r="M35" s="228"/>
      <c r="N35" s="228"/>
      <c r="O35" s="228"/>
    </row>
    <row r="36" spans="2:15" ht="15">
      <c r="B36" s="663"/>
      <c r="C36" s="342" t="s">
        <v>223</v>
      </c>
      <c r="D36" s="154">
        <v>3</v>
      </c>
      <c r="E36" s="155">
        <v>0</v>
      </c>
      <c r="F36" s="156">
        <v>3</v>
      </c>
      <c r="G36" s="343"/>
      <c r="H36" s="228"/>
      <c r="I36" s="228"/>
      <c r="J36" s="228"/>
      <c r="K36" s="228"/>
      <c r="L36" s="228"/>
      <c r="M36" s="228"/>
      <c r="N36" s="228"/>
      <c r="O36" s="228"/>
    </row>
    <row r="37" spans="2:15" ht="15">
      <c r="B37" s="345"/>
      <c r="C37" s="344" t="s">
        <v>5</v>
      </c>
      <c r="D37" s="181">
        <v>172</v>
      </c>
      <c r="E37" s="181">
        <v>49</v>
      </c>
      <c r="F37" s="238">
        <v>221</v>
      </c>
      <c r="G37" s="343"/>
      <c r="H37" s="228"/>
      <c r="I37" s="228"/>
      <c r="J37" s="228"/>
      <c r="K37" s="228"/>
      <c r="L37" s="228"/>
      <c r="M37" s="228"/>
      <c r="N37" s="228"/>
      <c r="O37" s="228"/>
    </row>
    <row r="38" spans="2:15" ht="15">
      <c r="B38" s="650" t="s">
        <v>108</v>
      </c>
      <c r="C38" s="342" t="s">
        <v>220</v>
      </c>
      <c r="D38" s="157">
        <f>D33/F33</f>
        <v>0.8152173913043478</v>
      </c>
      <c r="E38" s="158">
        <f>E33/F33</f>
        <v>0.18478260869565216</v>
      </c>
      <c r="F38" s="152">
        <f>D38+E38</f>
        <v>1</v>
      </c>
      <c r="G38" s="343"/>
      <c r="H38" s="228"/>
      <c r="I38" s="228"/>
      <c r="J38" s="228"/>
      <c r="K38" s="228"/>
      <c r="L38" s="228"/>
      <c r="M38" s="228"/>
      <c r="N38" s="228"/>
      <c r="O38" s="228"/>
    </row>
    <row r="39" spans="2:15" ht="15">
      <c r="B39" s="650"/>
      <c r="C39" s="342" t="s">
        <v>221</v>
      </c>
      <c r="D39" s="157">
        <f>D34/F34</f>
        <v>0.7176470588235294</v>
      </c>
      <c r="E39" s="158">
        <f>E34/F34</f>
        <v>0.2823529411764706</v>
      </c>
      <c r="F39" s="152">
        <f>D39+E39</f>
        <v>1</v>
      </c>
      <c r="G39" s="343"/>
      <c r="H39" s="228"/>
      <c r="I39" s="228"/>
      <c r="J39" s="228"/>
      <c r="K39" s="228"/>
      <c r="L39" s="228"/>
      <c r="M39" s="228"/>
      <c r="N39" s="228"/>
      <c r="O39" s="228"/>
    </row>
    <row r="40" spans="2:15" ht="15">
      <c r="B40" s="650"/>
      <c r="C40" s="342" t="s">
        <v>222</v>
      </c>
      <c r="D40" s="157">
        <f>D35/F35</f>
        <v>0.8048780487804879</v>
      </c>
      <c r="E40" s="158">
        <f>E35/F35</f>
        <v>0.1951219512195122</v>
      </c>
      <c r="F40" s="152">
        <f>D40+E40</f>
        <v>1</v>
      </c>
      <c r="G40" s="343"/>
      <c r="H40" s="228"/>
      <c r="I40" s="228"/>
      <c r="J40" s="228"/>
      <c r="K40" s="228"/>
      <c r="L40" s="228"/>
      <c r="M40" s="228"/>
      <c r="N40" s="228"/>
      <c r="O40" s="228"/>
    </row>
    <row r="41" spans="2:15" ht="15">
      <c r="B41" s="650"/>
      <c r="C41" s="342" t="s">
        <v>223</v>
      </c>
      <c r="D41" s="157">
        <f>D36/F36</f>
        <v>1</v>
      </c>
      <c r="E41" s="158">
        <f>E36/F36</f>
        <v>0</v>
      </c>
      <c r="F41" s="152">
        <f>D41+E41</f>
        <v>1</v>
      </c>
      <c r="G41" s="343"/>
      <c r="H41" s="228"/>
      <c r="I41" s="228"/>
      <c r="J41" s="228"/>
      <c r="K41" s="228"/>
      <c r="L41" s="228"/>
      <c r="M41" s="228"/>
      <c r="N41" s="228"/>
      <c r="O41" s="228"/>
    </row>
    <row r="42" spans="2:15" ht="15">
      <c r="B42" s="650"/>
      <c r="C42" s="342" t="s">
        <v>5</v>
      </c>
      <c r="D42" s="157">
        <f>D37/F37</f>
        <v>0.7782805429864253</v>
      </c>
      <c r="E42" s="158">
        <f>E37/F37</f>
        <v>0.22171945701357465</v>
      </c>
      <c r="F42" s="152">
        <f>D42+E42</f>
        <v>1</v>
      </c>
      <c r="G42" s="343"/>
      <c r="H42" s="228"/>
      <c r="I42" s="228"/>
      <c r="J42" s="228"/>
      <c r="K42" s="228"/>
      <c r="L42" s="228"/>
      <c r="M42" s="228"/>
      <c r="N42" s="228"/>
      <c r="O42" s="228"/>
    </row>
    <row r="43" spans="2:15" ht="15">
      <c r="B43" s="229"/>
      <c r="C43" s="221" t="s">
        <v>374</v>
      </c>
      <c r="D43" s="228"/>
      <c r="E43" s="228"/>
      <c r="F43" s="228"/>
      <c r="G43" s="228"/>
      <c r="H43" s="228"/>
      <c r="I43" s="228"/>
      <c r="J43" s="228"/>
      <c r="K43" s="228"/>
      <c r="L43" s="228"/>
      <c r="M43" s="228"/>
      <c r="N43" s="228"/>
      <c r="O43" s="228"/>
    </row>
    <row r="44" spans="2:15" ht="15">
      <c r="B44" s="228"/>
      <c r="C44" s="228"/>
      <c r="D44" s="228"/>
      <c r="E44" s="228"/>
      <c r="F44" s="228"/>
      <c r="G44" s="228"/>
      <c r="H44" s="228"/>
      <c r="I44" s="228"/>
      <c r="J44" s="228"/>
      <c r="K44" s="228"/>
      <c r="L44" s="228"/>
      <c r="M44" s="228"/>
      <c r="N44" s="228"/>
      <c r="O44" s="228"/>
    </row>
    <row r="45" spans="2:15" ht="15" customHeight="1">
      <c r="B45" s="662" t="s">
        <v>224</v>
      </c>
      <c r="C45" s="663"/>
      <c r="D45" s="647" t="s">
        <v>471</v>
      </c>
      <c r="E45" s="648"/>
      <c r="F45" s="649"/>
      <c r="G45" s="647" t="s">
        <v>158</v>
      </c>
      <c r="H45" s="648"/>
      <c r="I45" s="649"/>
      <c r="J45" s="647" t="s">
        <v>159</v>
      </c>
      <c r="K45" s="648"/>
      <c r="L45" s="649"/>
      <c r="M45" s="228"/>
      <c r="N45" s="228"/>
      <c r="O45" s="228"/>
    </row>
    <row r="46" spans="2:15" ht="15">
      <c r="B46" s="664"/>
      <c r="C46" s="655"/>
      <c r="D46" s="342" t="s">
        <v>3</v>
      </c>
      <c r="E46" s="342" t="s">
        <v>4</v>
      </c>
      <c r="F46" s="342" t="s">
        <v>138</v>
      </c>
      <c r="G46" s="342" t="s">
        <v>3</v>
      </c>
      <c r="H46" s="342" t="s">
        <v>141</v>
      </c>
      <c r="I46" s="342" t="s">
        <v>138</v>
      </c>
      <c r="J46" s="342" t="s">
        <v>3</v>
      </c>
      <c r="K46" s="342" t="s">
        <v>4</v>
      </c>
      <c r="L46" s="342" t="s">
        <v>138</v>
      </c>
      <c r="M46" s="228"/>
      <c r="N46" s="228"/>
      <c r="O46" s="228"/>
    </row>
    <row r="47" spans="2:15" ht="15">
      <c r="B47" s="653" t="s">
        <v>107</v>
      </c>
      <c r="C47" s="344" t="s">
        <v>220</v>
      </c>
      <c r="D47" s="160">
        <v>55</v>
      </c>
      <c r="E47" s="153">
        <v>20</v>
      </c>
      <c r="F47" s="153">
        <v>75</v>
      </c>
      <c r="G47" s="153">
        <v>43</v>
      </c>
      <c r="H47" s="153">
        <v>32</v>
      </c>
      <c r="I47" s="153">
        <v>75</v>
      </c>
      <c r="J47" s="153">
        <v>17</v>
      </c>
      <c r="K47" s="153">
        <v>58</v>
      </c>
      <c r="L47" s="153">
        <v>75</v>
      </c>
      <c r="M47" s="228"/>
      <c r="N47" s="228"/>
      <c r="O47" s="228"/>
    </row>
    <row r="48" spans="2:15" ht="15">
      <c r="B48" s="663"/>
      <c r="C48" s="344" t="s">
        <v>221</v>
      </c>
      <c r="D48" s="161">
        <v>56</v>
      </c>
      <c r="E48" s="156">
        <v>5</v>
      </c>
      <c r="F48" s="156">
        <v>61</v>
      </c>
      <c r="G48" s="156">
        <v>15</v>
      </c>
      <c r="H48" s="156">
        <v>46</v>
      </c>
      <c r="I48" s="156">
        <v>61</v>
      </c>
      <c r="J48" s="156">
        <v>3</v>
      </c>
      <c r="K48" s="156">
        <v>58</v>
      </c>
      <c r="L48" s="156">
        <v>61</v>
      </c>
      <c r="M48" s="228"/>
      <c r="N48" s="228"/>
      <c r="O48" s="228"/>
    </row>
    <row r="49" spans="2:15" ht="15">
      <c r="B49" s="663"/>
      <c r="C49" s="342" t="s">
        <v>222</v>
      </c>
      <c r="D49" s="161">
        <v>24</v>
      </c>
      <c r="E49" s="156">
        <v>9</v>
      </c>
      <c r="F49" s="156">
        <v>33</v>
      </c>
      <c r="G49" s="156">
        <v>18</v>
      </c>
      <c r="H49" s="156">
        <v>15</v>
      </c>
      <c r="I49" s="156">
        <v>33</v>
      </c>
      <c r="J49" s="156">
        <v>5</v>
      </c>
      <c r="K49" s="156">
        <v>28</v>
      </c>
      <c r="L49" s="156">
        <v>33</v>
      </c>
      <c r="M49" s="228"/>
      <c r="N49" s="228"/>
      <c r="O49" s="228"/>
    </row>
    <row r="50" spans="2:15" ht="15">
      <c r="B50" s="663"/>
      <c r="C50" s="342" t="s">
        <v>223</v>
      </c>
      <c r="D50" s="162">
        <v>3</v>
      </c>
      <c r="E50" s="163">
        <v>0</v>
      </c>
      <c r="F50" s="156">
        <v>3</v>
      </c>
      <c r="G50" s="163">
        <v>3</v>
      </c>
      <c r="H50" s="163">
        <v>0</v>
      </c>
      <c r="I50" s="156">
        <v>3</v>
      </c>
      <c r="J50" s="163">
        <v>0</v>
      </c>
      <c r="K50" s="163">
        <v>3</v>
      </c>
      <c r="L50" s="156">
        <v>3</v>
      </c>
      <c r="M50" s="228"/>
      <c r="N50" s="228"/>
      <c r="O50" s="228"/>
    </row>
    <row r="51" spans="2:15" ht="15">
      <c r="B51" s="345"/>
      <c r="C51" s="319" t="s">
        <v>5</v>
      </c>
      <c r="D51" s="181">
        <v>138</v>
      </c>
      <c r="E51" s="181">
        <v>34</v>
      </c>
      <c r="F51" s="181">
        <v>172</v>
      </c>
      <c r="G51" s="181">
        <v>79</v>
      </c>
      <c r="H51" s="181">
        <v>93</v>
      </c>
      <c r="I51" s="181">
        <v>172</v>
      </c>
      <c r="J51" s="181">
        <v>25</v>
      </c>
      <c r="K51" s="181">
        <v>147</v>
      </c>
      <c r="L51" s="238">
        <v>172</v>
      </c>
      <c r="M51" s="228"/>
      <c r="N51" s="228"/>
      <c r="O51" s="228"/>
    </row>
    <row r="52" spans="2:15" ht="15">
      <c r="B52" s="650" t="s">
        <v>108</v>
      </c>
      <c r="C52" s="344" t="s">
        <v>220</v>
      </c>
      <c r="D52" s="157">
        <f>D47/F47</f>
        <v>0.7333333333333333</v>
      </c>
      <c r="E52" s="158">
        <f>E47/F47</f>
        <v>0.26666666666666666</v>
      </c>
      <c r="F52" s="152">
        <f>D52+E52</f>
        <v>1</v>
      </c>
      <c r="G52" s="157">
        <f>G47/I47</f>
        <v>0.5733333333333334</v>
      </c>
      <c r="H52" s="158">
        <f>H47/I47</f>
        <v>0.4266666666666667</v>
      </c>
      <c r="I52" s="152">
        <f>G52+H52</f>
        <v>1</v>
      </c>
      <c r="J52" s="157">
        <f>J47/L47</f>
        <v>0.22666666666666666</v>
      </c>
      <c r="K52" s="158">
        <f>K47/L47</f>
        <v>0.7733333333333333</v>
      </c>
      <c r="L52" s="152">
        <f>J52+K52</f>
        <v>1</v>
      </c>
      <c r="M52" s="228"/>
      <c r="N52" s="228"/>
      <c r="O52" s="228"/>
    </row>
    <row r="53" spans="2:15" ht="15">
      <c r="B53" s="650"/>
      <c r="C53" s="344" t="s">
        <v>221</v>
      </c>
      <c r="D53" s="157">
        <f>D48/F48</f>
        <v>0.9180327868852459</v>
      </c>
      <c r="E53" s="158">
        <f>E48/F48</f>
        <v>0.08196721311475409</v>
      </c>
      <c r="F53" s="152">
        <f>D53+E53</f>
        <v>1</v>
      </c>
      <c r="G53" s="157">
        <f>G48/I48</f>
        <v>0.2459016393442623</v>
      </c>
      <c r="H53" s="158">
        <f>H48/I48</f>
        <v>0.7540983606557377</v>
      </c>
      <c r="I53" s="152">
        <f>G53+H53</f>
        <v>1</v>
      </c>
      <c r="J53" s="157">
        <f>J48/L48</f>
        <v>0.04918032786885246</v>
      </c>
      <c r="K53" s="158">
        <f>K48/L48</f>
        <v>0.9508196721311475</v>
      </c>
      <c r="L53" s="152">
        <f>J53+K53</f>
        <v>1</v>
      </c>
      <c r="M53" s="228"/>
      <c r="N53" s="228"/>
      <c r="O53" s="228"/>
    </row>
    <row r="54" spans="2:15" ht="15">
      <c r="B54" s="650"/>
      <c r="C54" s="342" t="s">
        <v>222</v>
      </c>
      <c r="D54" s="157">
        <f>D49/F49</f>
        <v>0.7272727272727273</v>
      </c>
      <c r="E54" s="158">
        <f>E49/F49</f>
        <v>0.2727272727272727</v>
      </c>
      <c r="F54" s="152">
        <f>D54+E54</f>
        <v>1</v>
      </c>
      <c r="G54" s="157">
        <f>G49/I49</f>
        <v>0.5454545454545454</v>
      </c>
      <c r="H54" s="158">
        <f>H49/I49</f>
        <v>0.45454545454545453</v>
      </c>
      <c r="I54" s="152">
        <f>G54+H54</f>
        <v>1</v>
      </c>
      <c r="J54" s="157">
        <f>J49/L49</f>
        <v>0.15151515151515152</v>
      </c>
      <c r="K54" s="158">
        <f>K49/L49</f>
        <v>0.8484848484848485</v>
      </c>
      <c r="L54" s="152">
        <f>J54+K54</f>
        <v>1</v>
      </c>
      <c r="M54" s="228"/>
      <c r="N54" s="228"/>
      <c r="O54" s="228"/>
    </row>
    <row r="55" spans="2:15" ht="15">
      <c r="B55" s="650"/>
      <c r="C55" s="342" t="s">
        <v>223</v>
      </c>
      <c r="D55" s="157">
        <f>D50/F50</f>
        <v>1</v>
      </c>
      <c r="E55" s="158">
        <f>E50/F50</f>
        <v>0</v>
      </c>
      <c r="F55" s="152">
        <f>D55+E55</f>
        <v>1</v>
      </c>
      <c r="G55" s="157">
        <f>G50/I50</f>
        <v>1</v>
      </c>
      <c r="H55" s="158">
        <f>H50/I50</f>
        <v>0</v>
      </c>
      <c r="I55" s="152">
        <f>G55+H55</f>
        <v>1</v>
      </c>
      <c r="J55" s="157">
        <f>J50/L50</f>
        <v>0</v>
      </c>
      <c r="K55" s="158">
        <f>K50/L50</f>
        <v>1</v>
      </c>
      <c r="L55" s="152">
        <f>J55+K55</f>
        <v>1</v>
      </c>
      <c r="M55" s="228"/>
      <c r="N55" s="228"/>
      <c r="O55" s="228"/>
    </row>
    <row r="56" spans="2:15" ht="15">
      <c r="B56" s="650"/>
      <c r="C56" s="350" t="s">
        <v>5</v>
      </c>
      <c r="D56" s="157">
        <f>D51/F51</f>
        <v>0.8023255813953488</v>
      </c>
      <c r="E56" s="158">
        <f>E51/F51</f>
        <v>0.19767441860465115</v>
      </c>
      <c r="F56" s="152">
        <f>D56+E56</f>
        <v>1</v>
      </c>
      <c r="G56" s="157">
        <f>G51/I51</f>
        <v>0.45930232558139533</v>
      </c>
      <c r="H56" s="158">
        <f>H51/I51</f>
        <v>0.5406976744186046</v>
      </c>
      <c r="I56" s="152">
        <f>G56+H56</f>
        <v>1</v>
      </c>
      <c r="J56" s="157">
        <f>J51/L51</f>
        <v>0.14534883720930233</v>
      </c>
      <c r="K56" s="158">
        <f>K51/L51</f>
        <v>0.8546511627906976</v>
      </c>
      <c r="L56" s="152">
        <f>J56+K56</f>
        <v>1</v>
      </c>
      <c r="M56" s="228"/>
      <c r="N56" s="228"/>
      <c r="O56" s="228"/>
    </row>
    <row r="57" spans="2:15" ht="15">
      <c r="B57" s="236"/>
      <c r="C57" s="221" t="s">
        <v>374</v>
      </c>
      <c r="D57" s="228"/>
      <c r="E57" s="228"/>
      <c r="F57" s="228"/>
      <c r="G57" s="235"/>
      <c r="H57" s="228"/>
      <c r="I57" s="228"/>
      <c r="J57" s="228"/>
      <c r="K57" s="228"/>
      <c r="L57" s="228"/>
      <c r="M57" s="228"/>
      <c r="N57" s="228"/>
      <c r="O57" s="228"/>
    </row>
    <row r="58" spans="2:15" ht="15">
      <c r="B58" s="351"/>
      <c r="C58" s="236"/>
      <c r="D58" s="236"/>
      <c r="E58" s="237"/>
      <c r="F58" s="236"/>
      <c r="G58" s="235"/>
      <c r="H58" s="228"/>
      <c r="I58" s="228"/>
      <c r="J58" s="228"/>
      <c r="K58" s="228"/>
      <c r="L58" s="228"/>
      <c r="M58" s="228"/>
      <c r="N58" s="228"/>
      <c r="O58" s="228"/>
    </row>
    <row r="59" spans="1:15" ht="15.75">
      <c r="A59" s="352" t="s">
        <v>489</v>
      </c>
      <c r="B59" s="309" t="s">
        <v>536</v>
      </c>
      <c r="C59" s="228"/>
      <c r="D59" s="228"/>
      <c r="E59" s="228"/>
      <c r="F59" s="228"/>
      <c r="G59" s="228"/>
      <c r="H59" s="228"/>
      <c r="I59" s="228"/>
      <c r="J59" s="228"/>
      <c r="K59" s="228"/>
      <c r="L59" s="228"/>
      <c r="M59" s="228"/>
      <c r="N59" s="228"/>
      <c r="O59" s="228"/>
    </row>
    <row r="60" spans="2:15" ht="15">
      <c r="B60" s="351"/>
      <c r="C60" s="228"/>
      <c r="D60" s="228"/>
      <c r="E60" s="228"/>
      <c r="F60" s="228"/>
      <c r="G60" s="228"/>
      <c r="H60" s="228"/>
      <c r="I60" s="228"/>
      <c r="J60" s="228"/>
      <c r="K60" s="228"/>
      <c r="L60" s="228"/>
      <c r="M60" s="228"/>
      <c r="N60" s="228"/>
      <c r="O60" s="228"/>
    </row>
    <row r="61" spans="2:15" ht="15" customHeight="1">
      <c r="B61" s="662" t="s">
        <v>224</v>
      </c>
      <c r="C61" s="663"/>
      <c r="D61" s="647" t="s">
        <v>226</v>
      </c>
      <c r="E61" s="648"/>
      <c r="F61" s="649"/>
      <c r="G61" s="647" t="s">
        <v>162</v>
      </c>
      <c r="H61" s="648"/>
      <c r="I61" s="649"/>
      <c r="J61" s="647" t="s">
        <v>159</v>
      </c>
      <c r="K61" s="648"/>
      <c r="L61" s="649"/>
      <c r="M61" s="228"/>
      <c r="N61" s="228"/>
      <c r="O61" s="228"/>
    </row>
    <row r="62" spans="2:15" ht="15">
      <c r="B62" s="664"/>
      <c r="C62" s="655"/>
      <c r="D62" s="342" t="s">
        <v>3</v>
      </c>
      <c r="E62" s="342" t="s">
        <v>4</v>
      </c>
      <c r="F62" s="457" t="s">
        <v>653</v>
      </c>
      <c r="G62" s="342" t="s">
        <v>3</v>
      </c>
      <c r="H62" s="342" t="s">
        <v>141</v>
      </c>
      <c r="I62" s="457" t="s">
        <v>653</v>
      </c>
      <c r="J62" s="342" t="s">
        <v>3</v>
      </c>
      <c r="K62" s="342" t="s">
        <v>4</v>
      </c>
      <c r="L62" s="457" t="s">
        <v>653</v>
      </c>
      <c r="M62" s="228"/>
      <c r="N62" s="228"/>
      <c r="O62" s="228"/>
    </row>
    <row r="63" spans="2:15" ht="15">
      <c r="B63" s="653" t="s">
        <v>107</v>
      </c>
      <c r="C63" s="344" t="s">
        <v>220</v>
      </c>
      <c r="D63" s="160">
        <v>72</v>
      </c>
      <c r="E63" s="153">
        <v>20</v>
      </c>
      <c r="F63" s="153">
        <f>D63+E63</f>
        <v>92</v>
      </c>
      <c r="G63" s="153">
        <v>60</v>
      </c>
      <c r="H63" s="153">
        <v>32</v>
      </c>
      <c r="I63" s="153">
        <f aca="true" t="shared" si="0" ref="I63:I72">G63+H63</f>
        <v>92</v>
      </c>
      <c r="J63" s="153">
        <v>33</v>
      </c>
      <c r="K63" s="153">
        <v>59</v>
      </c>
      <c r="L63" s="153">
        <f aca="true" t="shared" si="1" ref="L63:L72">J63+K63</f>
        <v>92</v>
      </c>
      <c r="M63" s="228"/>
      <c r="N63" s="228"/>
      <c r="O63" s="228"/>
    </row>
    <row r="64" spans="2:15" ht="15">
      <c r="B64" s="663"/>
      <c r="C64" s="344" t="s">
        <v>221</v>
      </c>
      <c r="D64" s="161">
        <v>34</v>
      </c>
      <c r="E64" s="156">
        <v>51</v>
      </c>
      <c r="F64" s="156">
        <f>D64+E64</f>
        <v>85</v>
      </c>
      <c r="G64" s="156">
        <v>43</v>
      </c>
      <c r="H64" s="156">
        <v>42</v>
      </c>
      <c r="I64" s="153">
        <f t="shared" si="0"/>
        <v>85</v>
      </c>
      <c r="J64" s="156">
        <v>12</v>
      </c>
      <c r="K64" s="156">
        <v>73</v>
      </c>
      <c r="L64" s="153">
        <f t="shared" si="1"/>
        <v>85</v>
      </c>
      <c r="M64" s="228"/>
      <c r="N64" s="228"/>
      <c r="O64" s="228"/>
    </row>
    <row r="65" spans="2:15" ht="15">
      <c r="B65" s="663"/>
      <c r="C65" s="342" t="s">
        <v>222</v>
      </c>
      <c r="D65" s="161">
        <v>36</v>
      </c>
      <c r="E65" s="156">
        <v>5</v>
      </c>
      <c r="F65" s="156">
        <f>D65+E65</f>
        <v>41</v>
      </c>
      <c r="G65" s="156">
        <v>24</v>
      </c>
      <c r="H65" s="156">
        <v>17</v>
      </c>
      <c r="I65" s="153">
        <f t="shared" si="0"/>
        <v>41</v>
      </c>
      <c r="J65" s="156">
        <v>17</v>
      </c>
      <c r="K65" s="156">
        <v>24</v>
      </c>
      <c r="L65" s="153">
        <f t="shared" si="1"/>
        <v>41</v>
      </c>
      <c r="M65" s="228"/>
      <c r="N65" s="228"/>
      <c r="O65" s="228"/>
    </row>
    <row r="66" spans="2:15" ht="15">
      <c r="B66" s="663"/>
      <c r="C66" s="342" t="s">
        <v>223</v>
      </c>
      <c r="D66" s="162">
        <v>3</v>
      </c>
      <c r="E66" s="163">
        <v>0</v>
      </c>
      <c r="F66" s="156">
        <v>3</v>
      </c>
      <c r="G66" s="163">
        <v>2</v>
      </c>
      <c r="H66" s="163">
        <v>1</v>
      </c>
      <c r="I66" s="153">
        <f t="shared" si="0"/>
        <v>3</v>
      </c>
      <c r="J66" s="163">
        <v>2</v>
      </c>
      <c r="K66" s="163">
        <v>1</v>
      </c>
      <c r="L66" s="153">
        <f t="shared" si="1"/>
        <v>3</v>
      </c>
      <c r="M66" s="228"/>
      <c r="N66" s="228"/>
      <c r="O66" s="228"/>
    </row>
    <row r="67" spans="2:15" ht="15">
      <c r="B67" s="345"/>
      <c r="C67" s="344" t="s">
        <v>5</v>
      </c>
      <c r="D67" s="162">
        <v>145</v>
      </c>
      <c r="E67" s="162">
        <f>SUM(E63:E66)</f>
        <v>76</v>
      </c>
      <c r="F67" s="162">
        <f>SUM(F63:F66)</f>
        <v>221</v>
      </c>
      <c r="G67" s="162">
        <f>SUM(G63:G66)</f>
        <v>129</v>
      </c>
      <c r="H67" s="162">
        <f>SUM(H63:H66)</f>
        <v>92</v>
      </c>
      <c r="I67" s="153">
        <f t="shared" si="0"/>
        <v>221</v>
      </c>
      <c r="J67" s="162">
        <f>SUM(J63:J66)</f>
        <v>64</v>
      </c>
      <c r="K67" s="162">
        <f>SUM(K63:K66)</f>
        <v>157</v>
      </c>
      <c r="L67" s="153">
        <f t="shared" si="1"/>
        <v>221</v>
      </c>
      <c r="M67" s="228"/>
      <c r="N67" s="228"/>
      <c r="O67" s="228"/>
    </row>
    <row r="68" spans="2:15" ht="15">
      <c r="B68" s="650" t="s">
        <v>108</v>
      </c>
      <c r="C68" s="342" t="s">
        <v>220</v>
      </c>
      <c r="D68" s="157">
        <f>D63/F63</f>
        <v>0.782608695652174</v>
      </c>
      <c r="E68" s="158">
        <f>E63/F63</f>
        <v>0.21739130434782608</v>
      </c>
      <c r="F68" s="152">
        <f>D68+E68</f>
        <v>1</v>
      </c>
      <c r="G68" s="157">
        <f>G63/I63</f>
        <v>0.6521739130434783</v>
      </c>
      <c r="H68" s="158">
        <f>H63/I63</f>
        <v>0.34782608695652173</v>
      </c>
      <c r="I68" s="152">
        <f t="shared" si="0"/>
        <v>1</v>
      </c>
      <c r="J68" s="157">
        <f>J63/L63</f>
        <v>0.358695652173913</v>
      </c>
      <c r="K68" s="158">
        <f>K63/L63</f>
        <v>0.6413043478260869</v>
      </c>
      <c r="L68" s="152">
        <f t="shared" si="1"/>
        <v>1</v>
      </c>
      <c r="M68" s="228"/>
      <c r="N68" s="228"/>
      <c r="O68" s="228"/>
    </row>
    <row r="69" spans="2:15" ht="15">
      <c r="B69" s="650"/>
      <c r="C69" s="342" t="s">
        <v>221</v>
      </c>
      <c r="D69" s="157">
        <f>D64/F64</f>
        <v>0.4</v>
      </c>
      <c r="E69" s="158">
        <f>E64/F64</f>
        <v>0.6</v>
      </c>
      <c r="F69" s="152">
        <f>D69+E69</f>
        <v>1</v>
      </c>
      <c r="G69" s="157">
        <f>G64/I64</f>
        <v>0.5058823529411764</v>
      </c>
      <c r="H69" s="158">
        <f>H64/I64</f>
        <v>0.49411764705882355</v>
      </c>
      <c r="I69" s="152">
        <f t="shared" si="0"/>
        <v>1</v>
      </c>
      <c r="J69" s="157">
        <f>J64/L64</f>
        <v>0.1411764705882353</v>
      </c>
      <c r="K69" s="158">
        <f>K64/L64</f>
        <v>0.8588235294117647</v>
      </c>
      <c r="L69" s="152">
        <f t="shared" si="1"/>
        <v>1</v>
      </c>
      <c r="M69" s="228"/>
      <c r="N69" s="228"/>
      <c r="O69" s="228"/>
    </row>
    <row r="70" spans="2:15" ht="15">
      <c r="B70" s="650"/>
      <c r="C70" s="342" t="s">
        <v>222</v>
      </c>
      <c r="D70" s="157">
        <f>D65/F65</f>
        <v>0.8780487804878049</v>
      </c>
      <c r="E70" s="158">
        <f>E65/F65</f>
        <v>0.12195121951219512</v>
      </c>
      <c r="F70" s="152">
        <f>D70+E70</f>
        <v>1</v>
      </c>
      <c r="G70" s="157">
        <f>G65/I65</f>
        <v>0.5853658536585366</v>
      </c>
      <c r="H70" s="158">
        <f>H65/I65</f>
        <v>0.4146341463414634</v>
      </c>
      <c r="I70" s="152">
        <f t="shared" si="0"/>
        <v>1</v>
      </c>
      <c r="J70" s="157">
        <f>J65/L65</f>
        <v>0.4146341463414634</v>
      </c>
      <c r="K70" s="158">
        <f>K65/L65</f>
        <v>0.5853658536585366</v>
      </c>
      <c r="L70" s="152">
        <f t="shared" si="1"/>
        <v>1</v>
      </c>
      <c r="M70" s="228"/>
      <c r="N70" s="228"/>
      <c r="O70" s="228"/>
    </row>
    <row r="71" spans="2:15" ht="15">
      <c r="B71" s="650"/>
      <c r="C71" s="342" t="s">
        <v>223</v>
      </c>
      <c r="D71" s="157">
        <f>D66/F66</f>
        <v>1</v>
      </c>
      <c r="E71" s="158">
        <f>E66/F66</f>
        <v>0</v>
      </c>
      <c r="F71" s="152">
        <f>D71+E71</f>
        <v>1</v>
      </c>
      <c r="G71" s="157">
        <f>G66/I66</f>
        <v>0.6666666666666666</v>
      </c>
      <c r="H71" s="158">
        <f>H66/I66</f>
        <v>0.3333333333333333</v>
      </c>
      <c r="I71" s="152">
        <f t="shared" si="0"/>
        <v>1</v>
      </c>
      <c r="J71" s="157">
        <f>J66/L66</f>
        <v>0.6666666666666666</v>
      </c>
      <c r="K71" s="158">
        <f>K66/L66</f>
        <v>0.3333333333333333</v>
      </c>
      <c r="L71" s="152">
        <f t="shared" si="1"/>
        <v>1</v>
      </c>
      <c r="M71" s="228"/>
      <c r="N71" s="228"/>
      <c r="O71" s="228"/>
    </row>
    <row r="72" spans="2:15" ht="15">
      <c r="B72" s="650"/>
      <c r="C72" s="342" t="s">
        <v>5</v>
      </c>
      <c r="D72" s="157">
        <f>D67/F67</f>
        <v>0.6561085972850679</v>
      </c>
      <c r="E72" s="158">
        <f>E67/F67</f>
        <v>0.3438914027149321</v>
      </c>
      <c r="F72" s="152">
        <f>D72+E72</f>
        <v>1</v>
      </c>
      <c r="G72" s="157">
        <f>G67/I67</f>
        <v>0.583710407239819</v>
      </c>
      <c r="H72" s="158">
        <f>H67/I67</f>
        <v>0.416289592760181</v>
      </c>
      <c r="I72" s="152">
        <f t="shared" si="0"/>
        <v>1</v>
      </c>
      <c r="J72" s="157">
        <f>J67/L67</f>
        <v>0.2895927601809955</v>
      </c>
      <c r="K72" s="158">
        <f>K67/L67</f>
        <v>0.7104072398190046</v>
      </c>
      <c r="L72" s="152">
        <f t="shared" si="1"/>
        <v>1</v>
      </c>
      <c r="M72" s="228"/>
      <c r="N72" s="228"/>
      <c r="O72" s="228"/>
    </row>
    <row r="73" spans="2:15" ht="15">
      <c r="B73" s="236"/>
      <c r="C73" s="221" t="s">
        <v>374</v>
      </c>
      <c r="D73" s="228"/>
      <c r="E73" s="228"/>
      <c r="F73" s="228"/>
      <c r="G73" s="235"/>
      <c r="H73" s="228"/>
      <c r="I73" s="228"/>
      <c r="J73" s="228"/>
      <c r="K73" s="228"/>
      <c r="L73" s="228"/>
      <c r="M73" s="228"/>
      <c r="N73" s="228"/>
      <c r="O73" s="228"/>
    </row>
    <row r="74" spans="2:15" ht="15">
      <c r="B74" s="236"/>
      <c r="C74" s="221"/>
      <c r="D74" s="228"/>
      <c r="E74" s="228"/>
      <c r="F74" s="228"/>
      <c r="G74" s="235"/>
      <c r="H74" s="228"/>
      <c r="I74" s="228"/>
      <c r="J74" s="228"/>
      <c r="K74" s="228"/>
      <c r="L74" s="228"/>
      <c r="M74" s="228"/>
      <c r="N74" s="228"/>
      <c r="O74" s="228"/>
    </row>
    <row r="75" spans="1:15" ht="15.75">
      <c r="A75" s="409" t="s">
        <v>490</v>
      </c>
      <c r="B75" s="309" t="s">
        <v>381</v>
      </c>
      <c r="C75" s="228"/>
      <c r="D75" s="228"/>
      <c r="E75" s="228"/>
      <c r="F75" s="228"/>
      <c r="G75" s="228"/>
      <c r="H75" s="228"/>
      <c r="I75" s="228"/>
      <c r="J75" s="228"/>
      <c r="K75" s="228"/>
      <c r="L75" s="228"/>
      <c r="M75" s="228"/>
      <c r="N75" s="228"/>
      <c r="O75" s="228"/>
    </row>
    <row r="76" spans="2:15" ht="15">
      <c r="B76" s="229"/>
      <c r="C76" s="221"/>
      <c r="D76" s="228"/>
      <c r="E76" s="228"/>
      <c r="F76" s="228"/>
      <c r="G76" s="228"/>
      <c r="H76" s="228"/>
      <c r="I76" s="228"/>
      <c r="J76" s="228"/>
      <c r="K76" s="228"/>
      <c r="L76" s="228"/>
      <c r="M76" s="228"/>
      <c r="N76" s="228"/>
      <c r="O76" s="228"/>
    </row>
    <row r="77" spans="2:15" ht="15" customHeight="1">
      <c r="B77" s="662" t="s">
        <v>224</v>
      </c>
      <c r="C77" s="663"/>
      <c r="D77" s="667" t="s">
        <v>160</v>
      </c>
      <c r="E77" s="668"/>
      <c r="F77" s="669"/>
      <c r="G77" s="228"/>
      <c r="H77" s="228"/>
      <c r="I77" s="228"/>
      <c r="J77" s="228"/>
      <c r="K77" s="228"/>
      <c r="L77" s="228"/>
      <c r="M77" s="228"/>
      <c r="N77" s="228"/>
      <c r="O77" s="228"/>
    </row>
    <row r="78" spans="2:15" ht="15">
      <c r="B78" s="664"/>
      <c r="C78" s="655"/>
      <c r="D78" s="342" t="s">
        <v>3</v>
      </c>
      <c r="E78" s="342" t="s">
        <v>4</v>
      </c>
      <c r="F78" s="457" t="s">
        <v>653</v>
      </c>
      <c r="G78" s="228"/>
      <c r="H78" s="228"/>
      <c r="I78" s="228"/>
      <c r="J78" s="228"/>
      <c r="K78" s="228"/>
      <c r="L78" s="228"/>
      <c r="M78" s="228"/>
      <c r="N78" s="228"/>
      <c r="O78" s="228"/>
    </row>
    <row r="79" spans="2:15" ht="15">
      <c r="B79" s="653" t="s">
        <v>107</v>
      </c>
      <c r="C79" s="344" t="s">
        <v>220</v>
      </c>
      <c r="D79" s="160">
        <v>63</v>
      </c>
      <c r="E79" s="153">
        <v>29</v>
      </c>
      <c r="F79" s="153">
        <v>92</v>
      </c>
      <c r="G79" s="228"/>
      <c r="H79" s="228"/>
      <c r="I79" s="228"/>
      <c r="J79" s="228"/>
      <c r="K79" s="228"/>
      <c r="L79" s="228"/>
      <c r="M79" s="228"/>
      <c r="N79" s="228"/>
      <c r="O79" s="228"/>
    </row>
    <row r="80" spans="2:15" ht="15">
      <c r="B80" s="663"/>
      <c r="C80" s="344" t="s">
        <v>221</v>
      </c>
      <c r="D80" s="161">
        <v>51</v>
      </c>
      <c r="E80" s="156">
        <v>34</v>
      </c>
      <c r="F80" s="156">
        <v>85</v>
      </c>
      <c r="G80" s="228"/>
      <c r="H80" s="228"/>
      <c r="I80" s="228"/>
      <c r="J80" s="228"/>
      <c r="K80" s="228"/>
      <c r="L80" s="228"/>
      <c r="M80" s="228"/>
      <c r="N80" s="228"/>
      <c r="O80" s="228"/>
    </row>
    <row r="81" spans="2:15" ht="15">
      <c r="B81" s="663"/>
      <c r="C81" s="342" t="s">
        <v>222</v>
      </c>
      <c r="D81" s="161">
        <v>24</v>
      </c>
      <c r="E81" s="156">
        <v>17</v>
      </c>
      <c r="F81" s="156">
        <v>41</v>
      </c>
      <c r="G81" s="228"/>
      <c r="H81" s="228"/>
      <c r="I81" s="228"/>
      <c r="J81" s="228"/>
      <c r="K81" s="228"/>
      <c r="L81" s="228"/>
      <c r="M81" s="228"/>
      <c r="N81" s="228"/>
      <c r="O81" s="228"/>
    </row>
    <row r="82" spans="2:15" ht="15">
      <c r="B82" s="663"/>
      <c r="C82" s="342" t="s">
        <v>223</v>
      </c>
      <c r="D82" s="161">
        <v>2</v>
      </c>
      <c r="E82" s="156">
        <v>1</v>
      </c>
      <c r="F82" s="156">
        <v>3</v>
      </c>
      <c r="G82" s="228"/>
      <c r="H82" s="228"/>
      <c r="I82" s="228"/>
      <c r="J82" s="228"/>
      <c r="K82" s="228"/>
      <c r="L82" s="228"/>
      <c r="M82" s="228"/>
      <c r="N82" s="228"/>
      <c r="O82" s="228"/>
    </row>
    <row r="83" spans="2:15" ht="15">
      <c r="B83" s="345"/>
      <c r="C83" s="342" t="s">
        <v>5</v>
      </c>
      <c r="D83" s="161">
        <v>140</v>
      </c>
      <c r="E83" s="161">
        <v>81</v>
      </c>
      <c r="F83" s="161">
        <v>221</v>
      </c>
      <c r="G83" s="228"/>
      <c r="H83" s="228"/>
      <c r="I83" s="228"/>
      <c r="J83" s="228"/>
      <c r="K83" s="228"/>
      <c r="L83" s="228"/>
      <c r="M83" s="228"/>
      <c r="N83" s="228"/>
      <c r="O83" s="228"/>
    </row>
    <row r="84" spans="2:15" ht="15">
      <c r="B84" s="666" t="s">
        <v>108</v>
      </c>
      <c r="C84" s="344" t="s">
        <v>220</v>
      </c>
      <c r="D84" s="157">
        <f>D79/F79</f>
        <v>0.6847826086956522</v>
      </c>
      <c r="E84" s="158">
        <f>E79/F79</f>
        <v>0.31521739130434784</v>
      </c>
      <c r="F84" s="152">
        <f>D84+E84</f>
        <v>1</v>
      </c>
      <c r="G84" s="228"/>
      <c r="H84" s="228"/>
      <c r="I84" s="228"/>
      <c r="J84" s="228"/>
      <c r="K84" s="228"/>
      <c r="L84" s="228"/>
      <c r="M84" s="228"/>
      <c r="N84" s="228"/>
      <c r="O84" s="228"/>
    </row>
    <row r="85" spans="2:15" ht="15">
      <c r="B85" s="662"/>
      <c r="C85" s="344" t="s">
        <v>221</v>
      </c>
      <c r="D85" s="157">
        <f>D80/F80</f>
        <v>0.6</v>
      </c>
      <c r="E85" s="158">
        <f>E80/F80</f>
        <v>0.4</v>
      </c>
      <c r="F85" s="152">
        <f>D85+E85</f>
        <v>1</v>
      </c>
      <c r="G85" s="228"/>
      <c r="H85" s="228"/>
      <c r="I85" s="228"/>
      <c r="J85" s="228"/>
      <c r="K85" s="228"/>
      <c r="L85" s="228"/>
      <c r="M85" s="228"/>
      <c r="N85" s="228"/>
      <c r="O85" s="228"/>
    </row>
    <row r="86" spans="2:15" ht="15">
      <c r="B86" s="662"/>
      <c r="C86" s="342" t="s">
        <v>222</v>
      </c>
      <c r="D86" s="157">
        <f>D81/F81</f>
        <v>0.5853658536585366</v>
      </c>
      <c r="E86" s="158">
        <f>E81/F81</f>
        <v>0.4146341463414634</v>
      </c>
      <c r="F86" s="152">
        <f>D86+E86</f>
        <v>1</v>
      </c>
      <c r="G86" s="228"/>
      <c r="H86" s="228"/>
      <c r="I86" s="228"/>
      <c r="J86" s="228"/>
      <c r="K86" s="228"/>
      <c r="L86" s="228"/>
      <c r="M86" s="228"/>
      <c r="N86" s="228"/>
      <c r="O86" s="228"/>
    </row>
    <row r="87" spans="2:15" ht="15">
      <c r="B87" s="662"/>
      <c r="C87" s="342" t="s">
        <v>223</v>
      </c>
      <c r="D87" s="157">
        <f>D82/F82</f>
        <v>0.6666666666666666</v>
      </c>
      <c r="E87" s="158">
        <f>E82/F82</f>
        <v>0.3333333333333333</v>
      </c>
      <c r="F87" s="152">
        <f>D87+E87</f>
        <v>1</v>
      </c>
      <c r="G87" s="228"/>
      <c r="H87" s="228"/>
      <c r="I87" s="228"/>
      <c r="J87" s="228"/>
      <c r="K87" s="228"/>
      <c r="L87" s="228"/>
      <c r="M87" s="228"/>
      <c r="N87" s="228"/>
      <c r="O87" s="228"/>
    </row>
    <row r="88" spans="2:15" ht="15">
      <c r="B88" s="662"/>
      <c r="C88" s="353" t="s">
        <v>5</v>
      </c>
      <c r="D88" s="157">
        <f>D83/F83</f>
        <v>0.6334841628959276</v>
      </c>
      <c r="E88" s="158">
        <f>E83/F83</f>
        <v>0.3665158371040724</v>
      </c>
      <c r="F88" s="152">
        <f>D88+E88</f>
        <v>1</v>
      </c>
      <c r="G88" s="228"/>
      <c r="H88" s="228"/>
      <c r="I88" s="228"/>
      <c r="J88" s="228"/>
      <c r="K88" s="228"/>
      <c r="L88" s="228"/>
      <c r="M88" s="228"/>
      <c r="N88" s="228"/>
      <c r="O88" s="228"/>
    </row>
    <row r="89" spans="2:15" ht="15">
      <c r="B89" s="229"/>
      <c r="C89" s="221" t="s">
        <v>374</v>
      </c>
      <c r="D89" s="228"/>
      <c r="E89" s="228"/>
      <c r="F89" s="228"/>
      <c r="G89" s="228"/>
      <c r="H89" s="228"/>
      <c r="I89" s="228"/>
      <c r="J89" s="228"/>
      <c r="K89" s="228"/>
      <c r="L89" s="228"/>
      <c r="M89" s="228"/>
      <c r="N89" s="228"/>
      <c r="O89" s="228"/>
    </row>
    <row r="90" spans="2:15" ht="15">
      <c r="B90" s="228"/>
      <c r="C90" s="228"/>
      <c r="D90" s="228"/>
      <c r="E90" s="228"/>
      <c r="F90" s="228"/>
      <c r="G90" s="228"/>
      <c r="H90" s="228"/>
      <c r="I90" s="228"/>
      <c r="J90" s="228"/>
      <c r="K90" s="228"/>
      <c r="L90" s="228"/>
      <c r="M90" s="228"/>
      <c r="N90" s="228"/>
      <c r="O90" s="228"/>
    </row>
    <row r="91" spans="2:22" ht="15" customHeight="1">
      <c r="B91" s="662" t="s">
        <v>224</v>
      </c>
      <c r="C91" s="663"/>
      <c r="D91" s="647" t="s">
        <v>472</v>
      </c>
      <c r="E91" s="648"/>
      <c r="F91" s="649"/>
      <c r="G91" s="228"/>
      <c r="H91" s="228"/>
      <c r="I91" s="228"/>
      <c r="J91" s="228"/>
      <c r="K91" s="228"/>
      <c r="L91" s="228"/>
      <c r="M91" s="228"/>
      <c r="N91" s="228"/>
      <c r="O91" s="228"/>
      <c r="S91" s="231"/>
      <c r="T91" s="354"/>
      <c r="U91" s="354"/>
      <c r="V91" s="231"/>
    </row>
    <row r="92" spans="2:22" ht="15">
      <c r="B92" s="664"/>
      <c r="C92" s="655"/>
      <c r="D92" s="342" t="s">
        <v>3</v>
      </c>
      <c r="E92" s="342" t="s">
        <v>4</v>
      </c>
      <c r="F92" s="457" t="s">
        <v>653</v>
      </c>
      <c r="G92" s="228"/>
      <c r="H92" s="228"/>
      <c r="I92" s="228"/>
      <c r="J92" s="228"/>
      <c r="K92" s="228"/>
      <c r="L92" s="228"/>
      <c r="M92" s="228"/>
      <c r="N92" s="228"/>
      <c r="O92" s="228"/>
      <c r="S92" s="231"/>
      <c r="T92" s="231"/>
      <c r="U92" s="231"/>
      <c r="V92" s="231"/>
    </row>
    <row r="93" spans="2:22" ht="15">
      <c r="B93" s="653" t="s">
        <v>107</v>
      </c>
      <c r="C93" s="344" t="s">
        <v>220</v>
      </c>
      <c r="D93" s="160">
        <v>29</v>
      </c>
      <c r="E93" s="153">
        <v>34</v>
      </c>
      <c r="F93" s="153">
        <v>63</v>
      </c>
      <c r="G93" s="228"/>
      <c r="H93" s="228"/>
      <c r="I93" s="228"/>
      <c r="J93" s="228"/>
      <c r="K93" s="228"/>
      <c r="L93" s="228"/>
      <c r="M93" s="228"/>
      <c r="N93" s="228"/>
      <c r="O93" s="228"/>
      <c r="S93" s="231"/>
      <c r="T93" s="231"/>
      <c r="U93" s="231"/>
      <c r="V93" s="231"/>
    </row>
    <row r="94" spans="2:22" ht="15">
      <c r="B94" s="663"/>
      <c r="C94" s="344" t="s">
        <v>221</v>
      </c>
      <c r="D94" s="161">
        <v>7</v>
      </c>
      <c r="E94" s="156">
        <v>44</v>
      </c>
      <c r="F94" s="153">
        <v>51</v>
      </c>
      <c r="G94" s="228"/>
      <c r="H94" s="228"/>
      <c r="I94" s="228"/>
      <c r="J94" s="228"/>
      <c r="K94" s="228"/>
      <c r="L94" s="228"/>
      <c r="M94" s="228"/>
      <c r="N94" s="228"/>
      <c r="O94" s="228"/>
      <c r="S94" s="231"/>
      <c r="T94" s="231"/>
      <c r="U94" s="231"/>
      <c r="V94" s="231"/>
    </row>
    <row r="95" spans="2:22" ht="15">
      <c r="B95" s="663"/>
      <c r="C95" s="342" t="s">
        <v>222</v>
      </c>
      <c r="D95" s="161">
        <v>9</v>
      </c>
      <c r="E95" s="156">
        <v>15</v>
      </c>
      <c r="F95" s="153">
        <v>24</v>
      </c>
      <c r="G95" s="228"/>
      <c r="H95" s="228"/>
      <c r="I95" s="228"/>
      <c r="J95" s="228"/>
      <c r="K95" s="228"/>
      <c r="L95" s="228"/>
      <c r="M95" s="228"/>
      <c r="N95" s="228"/>
      <c r="O95" s="228"/>
      <c r="S95" s="231"/>
      <c r="T95" s="231"/>
      <c r="U95" s="231"/>
      <c r="V95" s="231"/>
    </row>
    <row r="96" spans="2:15" ht="15">
      <c r="B96" s="663"/>
      <c r="C96" s="342" t="s">
        <v>223</v>
      </c>
      <c r="D96" s="161">
        <v>0</v>
      </c>
      <c r="E96" s="156">
        <v>2</v>
      </c>
      <c r="F96" s="153">
        <v>2</v>
      </c>
      <c r="G96" s="228"/>
      <c r="H96" s="228"/>
      <c r="I96" s="228"/>
      <c r="J96" s="228"/>
      <c r="K96" s="228"/>
      <c r="L96" s="228"/>
      <c r="M96" s="228"/>
      <c r="N96" s="228"/>
      <c r="O96" s="228"/>
    </row>
    <row r="97" spans="2:15" ht="15">
      <c r="B97" s="345"/>
      <c r="C97" s="344" t="s">
        <v>5</v>
      </c>
      <c r="D97" s="161">
        <v>45</v>
      </c>
      <c r="E97" s="161">
        <v>95</v>
      </c>
      <c r="F97" s="153">
        <v>140</v>
      </c>
      <c r="G97" s="228"/>
      <c r="H97" s="228"/>
      <c r="I97" s="228"/>
      <c r="J97" s="228"/>
      <c r="K97" s="228"/>
      <c r="L97" s="228"/>
      <c r="M97" s="228"/>
      <c r="N97" s="228"/>
      <c r="O97" s="228"/>
    </row>
    <row r="98" spans="2:22" ht="15">
      <c r="B98" s="650" t="s">
        <v>108</v>
      </c>
      <c r="C98" s="342" t="s">
        <v>220</v>
      </c>
      <c r="D98" s="158">
        <f>D93/F93</f>
        <v>0.4603174603174603</v>
      </c>
      <c r="E98" s="158">
        <f>E93/F93</f>
        <v>0.5396825396825397</v>
      </c>
      <c r="F98" s="152">
        <f>D98+E98</f>
        <v>1</v>
      </c>
      <c r="G98" s="228"/>
      <c r="H98" s="228"/>
      <c r="I98" s="228"/>
      <c r="J98" s="228"/>
      <c r="K98" s="228"/>
      <c r="L98" s="228"/>
      <c r="M98" s="228"/>
      <c r="N98" s="228"/>
      <c r="O98" s="228"/>
      <c r="S98" s="231"/>
      <c r="T98" s="231"/>
      <c r="U98" s="231"/>
      <c r="V98" s="231"/>
    </row>
    <row r="99" spans="2:22" ht="15">
      <c r="B99" s="650"/>
      <c r="C99" s="342" t="s">
        <v>221</v>
      </c>
      <c r="D99" s="158">
        <f>D94/F94</f>
        <v>0.13725490196078433</v>
      </c>
      <c r="E99" s="158">
        <f>E94/F94</f>
        <v>0.8627450980392157</v>
      </c>
      <c r="F99" s="152">
        <f>D99+E99</f>
        <v>1</v>
      </c>
      <c r="G99" s="228"/>
      <c r="H99" s="228"/>
      <c r="I99" s="228"/>
      <c r="J99" s="228"/>
      <c r="K99" s="228"/>
      <c r="L99" s="228"/>
      <c r="M99" s="228"/>
      <c r="N99" s="228"/>
      <c r="O99" s="228"/>
      <c r="S99" s="231"/>
      <c r="T99" s="231"/>
      <c r="U99" s="231"/>
      <c r="V99" s="231"/>
    </row>
    <row r="100" spans="2:22" ht="15">
      <c r="B100" s="650"/>
      <c r="C100" s="342" t="s">
        <v>222</v>
      </c>
      <c r="D100" s="158">
        <f>D95/F95</f>
        <v>0.375</v>
      </c>
      <c r="E100" s="158">
        <f>E95/F95</f>
        <v>0.625</v>
      </c>
      <c r="F100" s="152">
        <f>D100+E100</f>
        <v>1</v>
      </c>
      <c r="G100" s="228"/>
      <c r="H100" s="228"/>
      <c r="I100" s="228"/>
      <c r="J100" s="228"/>
      <c r="K100" s="228"/>
      <c r="L100" s="228"/>
      <c r="M100" s="228"/>
      <c r="N100" s="228"/>
      <c r="O100" s="228"/>
      <c r="S100" s="231"/>
      <c r="T100" s="231"/>
      <c r="U100" s="231"/>
      <c r="V100" s="231"/>
    </row>
    <row r="101" spans="2:15" ht="15">
      <c r="B101" s="650"/>
      <c r="C101" s="342" t="s">
        <v>223</v>
      </c>
      <c r="D101" s="158">
        <f>D96/F96</f>
        <v>0</v>
      </c>
      <c r="E101" s="158">
        <f>E96/F96</f>
        <v>1</v>
      </c>
      <c r="F101" s="152">
        <f>D101+E101</f>
        <v>1</v>
      </c>
      <c r="G101" s="228"/>
      <c r="H101" s="228"/>
      <c r="I101" s="228"/>
      <c r="J101" s="228"/>
      <c r="K101" s="228"/>
      <c r="L101" s="228"/>
      <c r="M101" s="228"/>
      <c r="N101" s="228"/>
      <c r="O101" s="228"/>
    </row>
    <row r="102" spans="2:15" ht="15">
      <c r="B102" s="650"/>
      <c r="C102" s="342" t="s">
        <v>5</v>
      </c>
      <c r="D102" s="158">
        <f>D97/F97</f>
        <v>0.32142857142857145</v>
      </c>
      <c r="E102" s="158">
        <f>E97/F97</f>
        <v>0.6785714285714286</v>
      </c>
      <c r="F102" s="152">
        <f>D102+E102</f>
        <v>1</v>
      </c>
      <c r="G102" s="228"/>
      <c r="H102" s="228"/>
      <c r="I102" s="228"/>
      <c r="J102" s="228"/>
      <c r="K102" s="228"/>
      <c r="L102" s="228"/>
      <c r="M102" s="228"/>
      <c r="N102" s="228"/>
      <c r="O102" s="228"/>
    </row>
    <row r="103" spans="2:15" ht="15">
      <c r="B103" s="229"/>
      <c r="C103" s="221" t="s">
        <v>374</v>
      </c>
      <c r="D103" s="228"/>
      <c r="E103" s="228"/>
      <c r="F103" s="228"/>
      <c r="G103" s="228"/>
      <c r="H103" s="228"/>
      <c r="I103" s="228"/>
      <c r="J103" s="228"/>
      <c r="K103" s="228"/>
      <c r="L103" s="228"/>
      <c r="M103" s="228"/>
      <c r="N103" s="228"/>
      <c r="O103" s="228"/>
    </row>
    <row r="104" spans="2:15" ht="15">
      <c r="B104" s="228"/>
      <c r="C104" s="228"/>
      <c r="D104" s="228"/>
      <c r="E104" s="228"/>
      <c r="F104" s="228"/>
      <c r="G104" s="228"/>
      <c r="H104" s="228"/>
      <c r="I104" s="228"/>
      <c r="J104" s="228"/>
      <c r="K104" s="228"/>
      <c r="L104" s="228"/>
      <c r="M104" s="228"/>
      <c r="N104" s="228"/>
      <c r="O104" s="228"/>
    </row>
    <row r="105" spans="1:15" ht="15.75">
      <c r="A105" s="409" t="s">
        <v>491</v>
      </c>
      <c r="B105" s="309" t="s">
        <v>538</v>
      </c>
      <c r="C105" s="228"/>
      <c r="D105" s="228"/>
      <c r="E105" s="228"/>
      <c r="F105" s="228"/>
      <c r="G105" s="228"/>
      <c r="H105" s="228"/>
      <c r="I105" s="228"/>
      <c r="J105" s="228"/>
      <c r="K105" s="228"/>
      <c r="L105" s="228"/>
      <c r="M105" s="228"/>
      <c r="N105" s="228"/>
      <c r="O105" s="228"/>
    </row>
    <row r="106" spans="2:15" ht="15">
      <c r="B106" s="229"/>
      <c r="C106" s="221"/>
      <c r="D106" s="228"/>
      <c r="E106" s="228"/>
      <c r="F106" s="228"/>
      <c r="G106" s="228"/>
      <c r="H106" s="228"/>
      <c r="I106" s="228"/>
      <c r="J106" s="228"/>
      <c r="K106" s="228"/>
      <c r="L106" s="228"/>
      <c r="M106" s="228"/>
      <c r="N106" s="228"/>
      <c r="O106" s="228"/>
    </row>
    <row r="107" spans="2:15" ht="15" customHeight="1">
      <c r="B107" s="662" t="s">
        <v>224</v>
      </c>
      <c r="C107" s="663"/>
      <c r="D107" s="647" t="s">
        <v>161</v>
      </c>
      <c r="E107" s="648"/>
      <c r="F107" s="649"/>
      <c r="G107" s="647" t="s">
        <v>162</v>
      </c>
      <c r="H107" s="648"/>
      <c r="I107" s="649"/>
      <c r="J107" s="647" t="s">
        <v>163</v>
      </c>
      <c r="K107" s="648"/>
      <c r="L107" s="649"/>
      <c r="M107" s="647" t="s">
        <v>164</v>
      </c>
      <c r="N107" s="648"/>
      <c r="O107" s="649"/>
    </row>
    <row r="108" spans="2:15" ht="15">
      <c r="B108" s="664"/>
      <c r="C108" s="655"/>
      <c r="D108" s="342" t="s">
        <v>3</v>
      </c>
      <c r="E108" s="342" t="s">
        <v>4</v>
      </c>
      <c r="F108" s="457" t="s">
        <v>653</v>
      </c>
      <c r="G108" s="342" t="s">
        <v>3</v>
      </c>
      <c r="H108" s="342" t="s">
        <v>4</v>
      </c>
      <c r="I108" s="457" t="s">
        <v>653</v>
      </c>
      <c r="J108" s="342" t="s">
        <v>3</v>
      </c>
      <c r="K108" s="342" t="s">
        <v>4</v>
      </c>
      <c r="L108" s="457" t="s">
        <v>653</v>
      </c>
      <c r="M108" s="342" t="s">
        <v>3</v>
      </c>
      <c r="N108" s="342" t="s">
        <v>4</v>
      </c>
      <c r="O108" s="457" t="s">
        <v>653</v>
      </c>
    </row>
    <row r="109" spans="2:22" ht="15">
      <c r="B109" s="653" t="s">
        <v>107</v>
      </c>
      <c r="C109" s="344" t="s">
        <v>220</v>
      </c>
      <c r="D109" s="160">
        <v>41</v>
      </c>
      <c r="E109" s="153">
        <v>51</v>
      </c>
      <c r="F109" s="153">
        <f aca="true" t="shared" si="2" ref="F109:F118">D109+E109</f>
        <v>92</v>
      </c>
      <c r="G109" s="153">
        <v>56</v>
      </c>
      <c r="H109" s="153">
        <v>36</v>
      </c>
      <c r="I109" s="153">
        <f aca="true" t="shared" si="3" ref="I109:I118">G109+H109</f>
        <v>92</v>
      </c>
      <c r="J109" s="153">
        <v>43</v>
      </c>
      <c r="K109" s="153">
        <v>49</v>
      </c>
      <c r="L109" s="153">
        <f aca="true" t="shared" si="4" ref="L109:L118">J109+K109</f>
        <v>92</v>
      </c>
      <c r="M109" s="153">
        <v>56</v>
      </c>
      <c r="N109" s="153">
        <v>36</v>
      </c>
      <c r="O109" s="153">
        <f aca="true" t="shared" si="5" ref="O109:O118">M109+N109</f>
        <v>92</v>
      </c>
      <c r="S109" s="231"/>
      <c r="T109" s="231"/>
      <c r="U109" s="231"/>
      <c r="V109" s="231"/>
    </row>
    <row r="110" spans="2:22" ht="15">
      <c r="B110" s="663"/>
      <c r="C110" s="344" t="s">
        <v>221</v>
      </c>
      <c r="D110" s="161">
        <v>28</v>
      </c>
      <c r="E110" s="156">
        <v>57</v>
      </c>
      <c r="F110" s="153">
        <f t="shared" si="2"/>
        <v>85</v>
      </c>
      <c r="G110" s="156">
        <v>50</v>
      </c>
      <c r="H110" s="156">
        <v>35</v>
      </c>
      <c r="I110" s="153">
        <f t="shared" si="3"/>
        <v>85</v>
      </c>
      <c r="J110" s="156">
        <v>23</v>
      </c>
      <c r="K110" s="156">
        <v>62</v>
      </c>
      <c r="L110" s="153">
        <f t="shared" si="4"/>
        <v>85</v>
      </c>
      <c r="M110" s="156">
        <v>41</v>
      </c>
      <c r="N110" s="156">
        <v>44</v>
      </c>
      <c r="O110" s="153">
        <f t="shared" si="5"/>
        <v>85</v>
      </c>
      <c r="S110" s="231"/>
      <c r="T110" s="231"/>
      <c r="U110" s="231"/>
      <c r="V110" s="231"/>
    </row>
    <row r="111" spans="2:22" ht="15">
      <c r="B111" s="663"/>
      <c r="C111" s="342" t="s">
        <v>222</v>
      </c>
      <c r="D111" s="161">
        <v>13</v>
      </c>
      <c r="E111" s="156">
        <v>28</v>
      </c>
      <c r="F111" s="153">
        <f t="shared" si="2"/>
        <v>41</v>
      </c>
      <c r="G111" s="156">
        <v>28</v>
      </c>
      <c r="H111" s="156">
        <v>13</v>
      </c>
      <c r="I111" s="153">
        <f t="shared" si="3"/>
        <v>41</v>
      </c>
      <c r="J111" s="156">
        <v>18</v>
      </c>
      <c r="K111" s="156">
        <v>23</v>
      </c>
      <c r="L111" s="153">
        <f t="shared" si="4"/>
        <v>41</v>
      </c>
      <c r="M111" s="156">
        <v>22</v>
      </c>
      <c r="N111" s="156">
        <v>19</v>
      </c>
      <c r="O111" s="153">
        <f t="shared" si="5"/>
        <v>41</v>
      </c>
      <c r="S111" s="231"/>
      <c r="T111" s="231"/>
      <c r="U111" s="231"/>
      <c r="V111" s="231"/>
    </row>
    <row r="112" spans="2:15" ht="15">
      <c r="B112" s="663"/>
      <c r="C112" s="342" t="s">
        <v>223</v>
      </c>
      <c r="D112" s="161">
        <v>0</v>
      </c>
      <c r="E112" s="156">
        <v>3</v>
      </c>
      <c r="F112" s="153">
        <f t="shared" si="2"/>
        <v>3</v>
      </c>
      <c r="G112" s="156">
        <v>2</v>
      </c>
      <c r="H112" s="156">
        <v>1</v>
      </c>
      <c r="I112" s="153">
        <f t="shared" si="3"/>
        <v>3</v>
      </c>
      <c r="J112" s="156">
        <v>0</v>
      </c>
      <c r="K112" s="156">
        <v>3</v>
      </c>
      <c r="L112" s="153">
        <f t="shared" si="4"/>
        <v>3</v>
      </c>
      <c r="M112" s="156">
        <v>1</v>
      </c>
      <c r="N112" s="156">
        <v>2</v>
      </c>
      <c r="O112" s="153">
        <f t="shared" si="5"/>
        <v>3</v>
      </c>
    </row>
    <row r="113" spans="2:15" ht="15">
      <c r="B113" s="345"/>
      <c r="C113" s="344" t="s">
        <v>5</v>
      </c>
      <c r="D113" s="161">
        <v>82</v>
      </c>
      <c r="E113" s="161">
        <v>139</v>
      </c>
      <c r="F113" s="153">
        <f t="shared" si="2"/>
        <v>221</v>
      </c>
      <c r="G113" s="161">
        <v>136</v>
      </c>
      <c r="H113" s="161">
        <v>85</v>
      </c>
      <c r="I113" s="153">
        <f t="shared" si="3"/>
        <v>221</v>
      </c>
      <c r="J113" s="161">
        <v>84</v>
      </c>
      <c r="K113" s="161">
        <v>137</v>
      </c>
      <c r="L113" s="153">
        <f t="shared" si="4"/>
        <v>221</v>
      </c>
      <c r="M113" s="161">
        <v>120</v>
      </c>
      <c r="N113" s="161">
        <v>101</v>
      </c>
      <c r="O113" s="153">
        <f t="shared" si="5"/>
        <v>221</v>
      </c>
    </row>
    <row r="114" spans="2:22" ht="15">
      <c r="B114" s="659" t="s">
        <v>108</v>
      </c>
      <c r="C114" s="346" t="s">
        <v>220</v>
      </c>
      <c r="D114" s="157">
        <f>D109/F109</f>
        <v>0.44565217391304346</v>
      </c>
      <c r="E114" s="158">
        <f>E109/F109</f>
        <v>0.5543478260869565</v>
      </c>
      <c r="F114" s="152">
        <f t="shared" si="2"/>
        <v>1</v>
      </c>
      <c r="G114" s="157">
        <f>G109/I109</f>
        <v>0.6086956521739131</v>
      </c>
      <c r="H114" s="158">
        <f>H109/I109</f>
        <v>0.391304347826087</v>
      </c>
      <c r="I114" s="152">
        <f t="shared" si="3"/>
        <v>1</v>
      </c>
      <c r="J114" s="157">
        <f>J109/L109</f>
        <v>0.4673913043478261</v>
      </c>
      <c r="K114" s="158">
        <f>K109/L109</f>
        <v>0.532608695652174</v>
      </c>
      <c r="L114" s="152">
        <f t="shared" si="4"/>
        <v>1</v>
      </c>
      <c r="M114" s="157">
        <f>M109/O109</f>
        <v>0.6086956521739131</v>
      </c>
      <c r="N114" s="158">
        <f>N109/O109</f>
        <v>0.391304347826087</v>
      </c>
      <c r="O114" s="152">
        <f t="shared" si="5"/>
        <v>1</v>
      </c>
      <c r="S114" s="231"/>
      <c r="T114" s="231"/>
      <c r="U114" s="231"/>
      <c r="V114" s="231"/>
    </row>
    <row r="115" spans="2:22" ht="15">
      <c r="B115" s="660"/>
      <c r="C115" s="346" t="s">
        <v>221</v>
      </c>
      <c r="D115" s="157">
        <f>D110/F110</f>
        <v>0.32941176470588235</v>
      </c>
      <c r="E115" s="158">
        <f>E110/F110</f>
        <v>0.6705882352941176</v>
      </c>
      <c r="F115" s="152">
        <f t="shared" si="2"/>
        <v>1</v>
      </c>
      <c r="G115" s="157">
        <f>G110/I110</f>
        <v>0.5882352941176471</v>
      </c>
      <c r="H115" s="158">
        <f>H110/I110</f>
        <v>0.4117647058823529</v>
      </c>
      <c r="I115" s="152">
        <f t="shared" si="3"/>
        <v>1</v>
      </c>
      <c r="J115" s="157">
        <f>J110/L110</f>
        <v>0.27058823529411763</v>
      </c>
      <c r="K115" s="158">
        <f>K110/L110</f>
        <v>0.7294117647058823</v>
      </c>
      <c r="L115" s="152">
        <f t="shared" si="4"/>
        <v>1</v>
      </c>
      <c r="M115" s="157">
        <f>M110/O110</f>
        <v>0.4823529411764706</v>
      </c>
      <c r="N115" s="158">
        <f>N110/O110</f>
        <v>0.5176470588235295</v>
      </c>
      <c r="O115" s="152">
        <f t="shared" si="5"/>
        <v>1</v>
      </c>
      <c r="S115" s="231"/>
      <c r="T115" s="231"/>
      <c r="U115" s="231"/>
      <c r="V115" s="231"/>
    </row>
    <row r="116" spans="2:22" ht="15">
      <c r="B116" s="660"/>
      <c r="C116" s="341" t="s">
        <v>222</v>
      </c>
      <c r="D116" s="157">
        <f>D111/F111</f>
        <v>0.3170731707317073</v>
      </c>
      <c r="E116" s="158">
        <f>E111/F111</f>
        <v>0.6829268292682927</v>
      </c>
      <c r="F116" s="152">
        <f t="shared" si="2"/>
        <v>1</v>
      </c>
      <c r="G116" s="157">
        <f>G111/I111</f>
        <v>0.6829268292682927</v>
      </c>
      <c r="H116" s="158">
        <f>H111/I111</f>
        <v>0.3170731707317073</v>
      </c>
      <c r="I116" s="152">
        <f t="shared" si="3"/>
        <v>1</v>
      </c>
      <c r="J116" s="157">
        <f>J111/L111</f>
        <v>0.43902439024390244</v>
      </c>
      <c r="K116" s="158">
        <f>K111/L111</f>
        <v>0.5609756097560976</v>
      </c>
      <c r="L116" s="152">
        <f t="shared" si="4"/>
        <v>1</v>
      </c>
      <c r="M116" s="157">
        <f>M111/O111</f>
        <v>0.5365853658536586</v>
      </c>
      <c r="N116" s="158">
        <f>N111/O111</f>
        <v>0.4634146341463415</v>
      </c>
      <c r="O116" s="152">
        <f t="shared" si="5"/>
        <v>1</v>
      </c>
      <c r="S116" s="231"/>
      <c r="T116" s="231"/>
      <c r="U116" s="231"/>
      <c r="V116" s="231"/>
    </row>
    <row r="117" spans="2:15" ht="15">
      <c r="B117" s="660"/>
      <c r="C117" s="341" t="s">
        <v>223</v>
      </c>
      <c r="D117" s="157">
        <f>D112/F112</f>
        <v>0</v>
      </c>
      <c r="E117" s="158">
        <f>E112/F112</f>
        <v>1</v>
      </c>
      <c r="F117" s="152">
        <f t="shared" si="2"/>
        <v>1</v>
      </c>
      <c r="G117" s="157">
        <f>G112/I112</f>
        <v>0.6666666666666666</v>
      </c>
      <c r="H117" s="158">
        <f>H112/I112</f>
        <v>0.3333333333333333</v>
      </c>
      <c r="I117" s="152">
        <f t="shared" si="3"/>
        <v>1</v>
      </c>
      <c r="J117" s="157">
        <f>J112/L112</f>
        <v>0</v>
      </c>
      <c r="K117" s="158">
        <f>K112/L112</f>
        <v>1</v>
      </c>
      <c r="L117" s="152">
        <f t="shared" si="4"/>
        <v>1</v>
      </c>
      <c r="M117" s="157">
        <f>M112/O112</f>
        <v>0.3333333333333333</v>
      </c>
      <c r="N117" s="158">
        <f>N112/O112</f>
        <v>0.6666666666666666</v>
      </c>
      <c r="O117" s="152">
        <f t="shared" si="5"/>
        <v>1</v>
      </c>
    </row>
    <row r="118" spans="2:15" ht="15">
      <c r="B118" s="661"/>
      <c r="C118" s="342" t="s">
        <v>5</v>
      </c>
      <c r="D118" s="157">
        <f>D113/F113</f>
        <v>0.37104072398190047</v>
      </c>
      <c r="E118" s="158">
        <f>E113/F113</f>
        <v>0.6289592760180995</v>
      </c>
      <c r="F118" s="152">
        <f t="shared" si="2"/>
        <v>1</v>
      </c>
      <c r="G118" s="157">
        <f>G113/I113</f>
        <v>0.6153846153846154</v>
      </c>
      <c r="H118" s="158">
        <f>H113/I113</f>
        <v>0.38461538461538464</v>
      </c>
      <c r="I118" s="152">
        <f t="shared" si="3"/>
        <v>1</v>
      </c>
      <c r="J118" s="157">
        <f>J113/L113</f>
        <v>0.38009049773755654</v>
      </c>
      <c r="K118" s="158">
        <f>K113/L113</f>
        <v>0.6199095022624435</v>
      </c>
      <c r="L118" s="152">
        <f t="shared" si="4"/>
        <v>1</v>
      </c>
      <c r="M118" s="157">
        <f>M113/O113</f>
        <v>0.5429864253393665</v>
      </c>
      <c r="N118" s="158">
        <f>N113/O113</f>
        <v>0.45701357466063347</v>
      </c>
      <c r="O118" s="152">
        <f t="shared" si="5"/>
        <v>1</v>
      </c>
    </row>
    <row r="119" spans="2:15" ht="15">
      <c r="B119" s="229"/>
      <c r="C119" s="221" t="s">
        <v>374</v>
      </c>
      <c r="D119" s="228"/>
      <c r="E119" s="228"/>
      <c r="F119" s="228"/>
      <c r="G119" s="228"/>
      <c r="H119" s="228"/>
      <c r="I119" s="228"/>
      <c r="J119" s="228"/>
      <c r="K119" s="228"/>
      <c r="L119" s="228"/>
      <c r="M119" s="228"/>
      <c r="N119" s="228"/>
      <c r="O119" s="228"/>
    </row>
    <row r="120" spans="2:15" ht="15">
      <c r="B120" s="228"/>
      <c r="C120" s="228"/>
      <c r="D120" s="228"/>
      <c r="E120" s="228"/>
      <c r="F120" s="228"/>
      <c r="G120" s="228"/>
      <c r="H120" s="228"/>
      <c r="I120" s="228"/>
      <c r="J120" s="228"/>
      <c r="K120" s="228"/>
      <c r="L120" s="228"/>
      <c r="M120" s="228"/>
      <c r="N120" s="228"/>
      <c r="O120" s="228"/>
    </row>
    <row r="121" spans="1:15" ht="15.75">
      <c r="A121" s="409" t="s">
        <v>492</v>
      </c>
      <c r="B121" s="338" t="s">
        <v>382</v>
      </c>
      <c r="C121" s="228"/>
      <c r="D121" s="228"/>
      <c r="E121" s="228"/>
      <c r="F121" s="228"/>
      <c r="G121" s="228"/>
      <c r="H121" s="228"/>
      <c r="I121" s="228"/>
      <c r="J121" s="228"/>
      <c r="K121" s="228"/>
      <c r="L121" s="228"/>
      <c r="M121" s="228"/>
      <c r="N121" s="228"/>
      <c r="O121" s="228"/>
    </row>
    <row r="122" spans="2:15" ht="15">
      <c r="B122" s="229"/>
      <c r="C122" s="221"/>
      <c r="D122" s="228"/>
      <c r="E122" s="228"/>
      <c r="F122" s="228"/>
      <c r="G122" s="228"/>
      <c r="H122" s="228"/>
      <c r="I122" s="228"/>
      <c r="J122" s="228"/>
      <c r="K122" s="228"/>
      <c r="L122" s="228"/>
      <c r="M122" s="228"/>
      <c r="N122" s="228"/>
      <c r="O122" s="228"/>
    </row>
    <row r="123" spans="2:15" ht="15" customHeight="1">
      <c r="B123" s="662" t="s">
        <v>224</v>
      </c>
      <c r="C123" s="663"/>
      <c r="D123" s="647" t="s">
        <v>635</v>
      </c>
      <c r="E123" s="648"/>
      <c r="F123" s="649"/>
      <c r="G123" s="228"/>
      <c r="H123" s="228"/>
      <c r="I123" s="228"/>
      <c r="J123" s="228"/>
      <c r="K123" s="228"/>
      <c r="L123" s="228"/>
      <c r="M123" s="228"/>
      <c r="N123" s="228"/>
      <c r="O123" s="228"/>
    </row>
    <row r="124" spans="2:15" ht="15">
      <c r="B124" s="664"/>
      <c r="C124" s="655"/>
      <c r="D124" s="342" t="s">
        <v>3</v>
      </c>
      <c r="E124" s="342" t="s">
        <v>4</v>
      </c>
      <c r="F124" s="457" t="s">
        <v>653</v>
      </c>
      <c r="G124" s="228"/>
      <c r="H124" s="228"/>
      <c r="I124" s="228"/>
      <c r="J124" s="228"/>
      <c r="K124" s="228"/>
      <c r="L124" s="228"/>
      <c r="M124" s="228"/>
      <c r="N124" s="228"/>
      <c r="O124" s="228"/>
    </row>
    <row r="125" spans="2:22" ht="15">
      <c r="B125" s="653" t="s">
        <v>107</v>
      </c>
      <c r="C125" s="344" t="s">
        <v>220</v>
      </c>
      <c r="D125" s="160">
        <v>58</v>
      </c>
      <c r="E125" s="153">
        <v>34</v>
      </c>
      <c r="F125" s="153">
        <f aca="true" t="shared" si="6" ref="F125:F134">D125+E125</f>
        <v>92</v>
      </c>
      <c r="G125" s="228"/>
      <c r="H125" s="228"/>
      <c r="I125" s="228"/>
      <c r="J125" s="228"/>
      <c r="K125" s="228"/>
      <c r="L125" s="228"/>
      <c r="M125" s="228"/>
      <c r="N125" s="228"/>
      <c r="O125" s="228"/>
      <c r="S125" s="231"/>
      <c r="T125" s="231"/>
      <c r="U125" s="231"/>
      <c r="V125" s="231"/>
    </row>
    <row r="126" spans="2:22" ht="15">
      <c r="B126" s="663"/>
      <c r="C126" s="344" t="s">
        <v>221</v>
      </c>
      <c r="D126" s="161">
        <v>55</v>
      </c>
      <c r="E126" s="156">
        <v>30</v>
      </c>
      <c r="F126" s="153">
        <f t="shared" si="6"/>
        <v>85</v>
      </c>
      <c r="G126" s="228"/>
      <c r="H126" s="228"/>
      <c r="I126" s="228"/>
      <c r="J126" s="228"/>
      <c r="K126" s="228"/>
      <c r="L126" s="228"/>
      <c r="M126" s="228"/>
      <c r="N126" s="228"/>
      <c r="O126" s="228"/>
      <c r="S126" s="231"/>
      <c r="T126" s="231"/>
      <c r="U126" s="231"/>
      <c r="V126" s="231"/>
    </row>
    <row r="127" spans="2:22" ht="15">
      <c r="B127" s="663"/>
      <c r="C127" s="342" t="s">
        <v>222</v>
      </c>
      <c r="D127" s="161">
        <v>30</v>
      </c>
      <c r="E127" s="156">
        <v>11</v>
      </c>
      <c r="F127" s="153">
        <f t="shared" si="6"/>
        <v>41</v>
      </c>
      <c r="G127" s="228"/>
      <c r="H127" s="228"/>
      <c r="I127" s="228"/>
      <c r="J127" s="228"/>
      <c r="K127" s="228"/>
      <c r="L127" s="228"/>
      <c r="M127" s="228"/>
      <c r="N127" s="228"/>
      <c r="O127" s="228"/>
      <c r="S127" s="231"/>
      <c r="T127" s="231"/>
      <c r="U127" s="231"/>
      <c r="V127" s="231"/>
    </row>
    <row r="128" spans="2:15" ht="15">
      <c r="B128" s="663"/>
      <c r="C128" s="342" t="s">
        <v>223</v>
      </c>
      <c r="D128" s="161">
        <v>3</v>
      </c>
      <c r="E128" s="156">
        <v>0</v>
      </c>
      <c r="F128" s="153">
        <f t="shared" si="6"/>
        <v>3</v>
      </c>
      <c r="G128" s="228"/>
      <c r="H128" s="228"/>
      <c r="I128" s="228"/>
      <c r="J128" s="228"/>
      <c r="K128" s="228"/>
      <c r="L128" s="228"/>
      <c r="M128" s="228"/>
      <c r="N128" s="228"/>
      <c r="O128" s="228"/>
    </row>
    <row r="129" spans="2:15" ht="15">
      <c r="B129" s="345"/>
      <c r="C129" s="344" t="s">
        <v>5</v>
      </c>
      <c r="D129" s="161">
        <f>SUM(D125:D128)</f>
        <v>146</v>
      </c>
      <c r="E129" s="161">
        <f>SUM(E125:E128)</f>
        <v>75</v>
      </c>
      <c r="F129" s="153">
        <f t="shared" si="6"/>
        <v>221</v>
      </c>
      <c r="G129" s="228"/>
      <c r="H129" s="228"/>
      <c r="I129" s="228"/>
      <c r="J129" s="228"/>
      <c r="K129" s="228"/>
      <c r="L129" s="228"/>
      <c r="M129" s="228"/>
      <c r="N129" s="228"/>
      <c r="O129" s="228"/>
    </row>
    <row r="130" spans="2:22" ht="15">
      <c r="B130" s="659" t="s">
        <v>108</v>
      </c>
      <c r="C130" s="346" t="s">
        <v>220</v>
      </c>
      <c r="D130" s="157">
        <f>D125/F125</f>
        <v>0.6304347826086957</v>
      </c>
      <c r="E130" s="158">
        <f>E125/F125</f>
        <v>0.3695652173913043</v>
      </c>
      <c r="F130" s="152">
        <f t="shared" si="6"/>
        <v>1</v>
      </c>
      <c r="G130" s="228"/>
      <c r="H130" s="228"/>
      <c r="I130" s="228"/>
      <c r="J130" s="228"/>
      <c r="K130" s="228"/>
      <c r="L130" s="228"/>
      <c r="M130" s="228"/>
      <c r="N130" s="228"/>
      <c r="O130" s="228"/>
      <c r="S130" s="231"/>
      <c r="T130" s="231"/>
      <c r="U130" s="231"/>
      <c r="V130" s="231"/>
    </row>
    <row r="131" spans="2:22" ht="15">
      <c r="B131" s="660"/>
      <c r="C131" s="346" t="s">
        <v>221</v>
      </c>
      <c r="D131" s="157">
        <f>D126/F126</f>
        <v>0.6470588235294118</v>
      </c>
      <c r="E131" s="158">
        <f>E126/F126</f>
        <v>0.35294117647058826</v>
      </c>
      <c r="F131" s="152">
        <f t="shared" si="6"/>
        <v>1</v>
      </c>
      <c r="G131" s="228"/>
      <c r="H131" s="228"/>
      <c r="I131" s="228"/>
      <c r="J131" s="228"/>
      <c r="K131" s="228"/>
      <c r="L131" s="228"/>
      <c r="M131" s="228"/>
      <c r="N131" s="228"/>
      <c r="O131" s="228"/>
      <c r="S131" s="231"/>
      <c r="T131" s="231"/>
      <c r="U131" s="231"/>
      <c r="V131" s="231"/>
    </row>
    <row r="132" spans="2:22" ht="15">
      <c r="B132" s="660"/>
      <c r="C132" s="341" t="s">
        <v>222</v>
      </c>
      <c r="D132" s="157">
        <f>D127/F127</f>
        <v>0.7317073170731707</v>
      </c>
      <c r="E132" s="158">
        <f>E127/F127</f>
        <v>0.2682926829268293</v>
      </c>
      <c r="F132" s="152">
        <f t="shared" si="6"/>
        <v>1</v>
      </c>
      <c r="G132" s="228"/>
      <c r="H132" s="228"/>
      <c r="I132" s="228"/>
      <c r="J132" s="228"/>
      <c r="K132" s="228"/>
      <c r="L132" s="228"/>
      <c r="M132" s="228"/>
      <c r="N132" s="228"/>
      <c r="O132" s="228"/>
      <c r="S132" s="231"/>
      <c r="T132" s="231"/>
      <c r="U132" s="231"/>
      <c r="V132" s="231"/>
    </row>
    <row r="133" spans="2:15" ht="15">
      <c r="B133" s="660"/>
      <c r="C133" s="341" t="s">
        <v>223</v>
      </c>
      <c r="D133" s="157">
        <f>D128/F128</f>
        <v>1</v>
      </c>
      <c r="E133" s="158">
        <f>E128/F128</f>
        <v>0</v>
      </c>
      <c r="F133" s="152">
        <f t="shared" si="6"/>
        <v>1</v>
      </c>
      <c r="G133" s="228"/>
      <c r="H133" s="228"/>
      <c r="I133" s="228"/>
      <c r="J133" s="228"/>
      <c r="K133" s="228"/>
      <c r="L133" s="228"/>
      <c r="M133" s="228"/>
      <c r="N133" s="228"/>
      <c r="O133" s="228"/>
    </row>
    <row r="134" spans="2:15" ht="15">
      <c r="B134" s="661"/>
      <c r="C134" s="342" t="s">
        <v>5</v>
      </c>
      <c r="D134" s="157">
        <f>D129/F129</f>
        <v>0.6606334841628959</v>
      </c>
      <c r="E134" s="158">
        <f>E129/F129</f>
        <v>0.3393665158371041</v>
      </c>
      <c r="F134" s="152">
        <f t="shared" si="6"/>
        <v>1</v>
      </c>
      <c r="G134" s="228"/>
      <c r="H134" s="228"/>
      <c r="I134" s="228"/>
      <c r="J134" s="228"/>
      <c r="K134" s="228"/>
      <c r="L134" s="228"/>
      <c r="M134" s="228"/>
      <c r="N134" s="228"/>
      <c r="O134" s="228"/>
    </row>
    <row r="135" spans="2:15" ht="15">
      <c r="B135" s="229"/>
      <c r="C135" s="221" t="s">
        <v>374</v>
      </c>
      <c r="D135" s="228"/>
      <c r="E135" s="228"/>
      <c r="F135" s="228"/>
      <c r="G135" s="228"/>
      <c r="H135" s="228"/>
      <c r="I135" s="228"/>
      <c r="J135" s="228"/>
      <c r="K135" s="228"/>
      <c r="L135" s="228"/>
      <c r="M135" s="228"/>
      <c r="N135" s="228"/>
      <c r="O135" s="228"/>
    </row>
    <row r="136" spans="2:15" ht="15">
      <c r="B136" s="228"/>
      <c r="C136" s="228"/>
      <c r="D136" s="228"/>
      <c r="E136" s="228"/>
      <c r="F136" s="228"/>
      <c r="G136" s="228"/>
      <c r="H136" s="228"/>
      <c r="I136" s="228"/>
      <c r="J136" s="228"/>
      <c r="K136" s="228"/>
      <c r="L136" s="228"/>
      <c r="M136" s="228"/>
      <c r="N136" s="228"/>
      <c r="O136" s="228"/>
    </row>
    <row r="137" spans="1:15" ht="15.75">
      <c r="A137" s="409" t="s">
        <v>493</v>
      </c>
      <c r="B137" s="338" t="s">
        <v>484</v>
      </c>
      <c r="C137" s="228"/>
      <c r="D137" s="228"/>
      <c r="E137" s="228"/>
      <c r="F137" s="228"/>
      <c r="G137" s="228"/>
      <c r="H137" s="228"/>
      <c r="I137" s="228"/>
      <c r="J137" s="228"/>
      <c r="K137" s="228"/>
      <c r="L137" s="228"/>
      <c r="M137" s="228"/>
      <c r="N137" s="228"/>
      <c r="O137" s="228"/>
    </row>
    <row r="138" spans="2:15" ht="15">
      <c r="B138" s="229"/>
      <c r="C138" s="221"/>
      <c r="D138" s="228"/>
      <c r="E138" s="228"/>
      <c r="F138" s="228"/>
      <c r="G138" s="228"/>
      <c r="H138" s="228"/>
      <c r="I138" s="228"/>
      <c r="J138" s="228"/>
      <c r="K138" s="228"/>
      <c r="L138" s="228"/>
      <c r="M138" s="228"/>
      <c r="N138" s="228"/>
      <c r="O138" s="228"/>
    </row>
    <row r="139" spans="2:15" ht="28.5" customHeight="1">
      <c r="B139" s="662" t="s">
        <v>224</v>
      </c>
      <c r="C139" s="663"/>
      <c r="D139" s="647" t="s">
        <v>484</v>
      </c>
      <c r="E139" s="648"/>
      <c r="F139" s="649"/>
      <c r="G139" s="339"/>
      <c r="H139" s="228"/>
      <c r="I139" s="228"/>
      <c r="J139" s="228"/>
      <c r="K139" s="228"/>
      <c r="L139" s="228"/>
      <c r="M139" s="228"/>
      <c r="N139" s="228"/>
      <c r="O139" s="228"/>
    </row>
    <row r="140" spans="2:15" ht="15">
      <c r="B140" s="664"/>
      <c r="C140" s="655"/>
      <c r="D140" s="342" t="s">
        <v>3</v>
      </c>
      <c r="E140" s="342" t="s">
        <v>4</v>
      </c>
      <c r="F140" s="457" t="s">
        <v>653</v>
      </c>
      <c r="G140" s="235"/>
      <c r="H140" s="228"/>
      <c r="I140" s="228"/>
      <c r="J140" s="228"/>
      <c r="K140" s="228"/>
      <c r="L140" s="228"/>
      <c r="M140" s="228"/>
      <c r="N140" s="228"/>
      <c r="O140" s="228"/>
    </row>
    <row r="141" spans="2:22" ht="15">
      <c r="B141" s="653" t="s">
        <v>107</v>
      </c>
      <c r="C141" s="344" t="s">
        <v>220</v>
      </c>
      <c r="D141" s="160">
        <v>90</v>
      </c>
      <c r="E141" s="153">
        <v>2</v>
      </c>
      <c r="F141" s="153">
        <f aca="true" t="shared" si="7" ref="F141:F150">D141+E141</f>
        <v>92</v>
      </c>
      <c r="G141" s="228"/>
      <c r="H141" s="228"/>
      <c r="I141" s="228"/>
      <c r="J141" s="228"/>
      <c r="K141" s="228"/>
      <c r="L141" s="228"/>
      <c r="M141" s="228"/>
      <c r="N141" s="228"/>
      <c r="O141" s="228"/>
      <c r="S141" s="231"/>
      <c r="T141" s="231"/>
      <c r="U141" s="231"/>
      <c r="V141" s="231"/>
    </row>
    <row r="142" spans="2:22" ht="15">
      <c r="B142" s="663"/>
      <c r="C142" s="344" t="s">
        <v>221</v>
      </c>
      <c r="D142" s="161">
        <v>83</v>
      </c>
      <c r="E142" s="156">
        <v>2</v>
      </c>
      <c r="F142" s="153">
        <f t="shared" si="7"/>
        <v>85</v>
      </c>
      <c r="G142" s="228"/>
      <c r="H142" s="228"/>
      <c r="I142" s="228"/>
      <c r="J142" s="228"/>
      <c r="K142" s="228"/>
      <c r="L142" s="228"/>
      <c r="M142" s="228"/>
      <c r="N142" s="228"/>
      <c r="O142" s="228"/>
      <c r="S142" s="231"/>
      <c r="T142" s="231"/>
      <c r="U142" s="231"/>
      <c r="V142" s="231"/>
    </row>
    <row r="143" spans="2:22" ht="15">
      <c r="B143" s="663"/>
      <c r="C143" s="342" t="s">
        <v>222</v>
      </c>
      <c r="D143" s="161">
        <v>40</v>
      </c>
      <c r="E143" s="156">
        <v>1</v>
      </c>
      <c r="F143" s="153">
        <f t="shared" si="7"/>
        <v>41</v>
      </c>
      <c r="G143" s="228"/>
      <c r="H143" s="228"/>
      <c r="I143" s="228"/>
      <c r="J143" s="228"/>
      <c r="K143" s="228"/>
      <c r="L143" s="228"/>
      <c r="M143" s="228"/>
      <c r="N143" s="228"/>
      <c r="O143" s="228"/>
      <c r="S143" s="231"/>
      <c r="T143" s="231"/>
      <c r="U143" s="231"/>
      <c r="V143" s="231"/>
    </row>
    <row r="144" spans="2:15" ht="15">
      <c r="B144" s="663"/>
      <c r="C144" s="342" t="s">
        <v>223</v>
      </c>
      <c r="D144" s="161">
        <v>3</v>
      </c>
      <c r="E144" s="156">
        <v>0</v>
      </c>
      <c r="F144" s="153">
        <f t="shared" si="7"/>
        <v>3</v>
      </c>
      <c r="G144" s="228"/>
      <c r="H144" s="228"/>
      <c r="I144" s="228"/>
      <c r="J144" s="228"/>
      <c r="K144" s="228"/>
      <c r="L144" s="228"/>
      <c r="M144" s="228"/>
      <c r="N144" s="228"/>
      <c r="O144" s="228"/>
    </row>
    <row r="145" spans="2:15" ht="15">
      <c r="B145" s="345"/>
      <c r="C145" s="344" t="s">
        <v>5</v>
      </c>
      <c r="D145" s="161">
        <f>SUM(D141:D144)</f>
        <v>216</v>
      </c>
      <c r="E145" s="161">
        <f>SUM(E141:E144)</f>
        <v>5</v>
      </c>
      <c r="F145" s="153">
        <f t="shared" si="7"/>
        <v>221</v>
      </c>
      <c r="G145" s="228"/>
      <c r="H145" s="228"/>
      <c r="I145" s="228"/>
      <c r="J145" s="228"/>
      <c r="K145" s="228"/>
      <c r="L145" s="228"/>
      <c r="M145" s="228"/>
      <c r="N145" s="228"/>
      <c r="O145" s="228"/>
    </row>
    <row r="146" spans="2:22" ht="15">
      <c r="B146" s="659" t="s">
        <v>108</v>
      </c>
      <c r="C146" s="346" t="s">
        <v>220</v>
      </c>
      <c r="D146" s="157">
        <f>D141/F141</f>
        <v>0.9782608695652174</v>
      </c>
      <c r="E146" s="158">
        <f>E141/F141</f>
        <v>0.021739130434782608</v>
      </c>
      <c r="F146" s="152">
        <f t="shared" si="7"/>
        <v>1</v>
      </c>
      <c r="G146" s="228"/>
      <c r="H146" s="228"/>
      <c r="I146" s="228"/>
      <c r="J146" s="228"/>
      <c r="K146" s="228"/>
      <c r="L146" s="228"/>
      <c r="M146" s="228"/>
      <c r="N146" s="228"/>
      <c r="O146" s="228"/>
      <c r="S146" s="231"/>
      <c r="T146" s="231"/>
      <c r="U146" s="231"/>
      <c r="V146" s="231"/>
    </row>
    <row r="147" spans="2:22" ht="15">
      <c r="B147" s="660"/>
      <c r="C147" s="346" t="s">
        <v>221</v>
      </c>
      <c r="D147" s="157">
        <f>D142/F142</f>
        <v>0.9764705882352941</v>
      </c>
      <c r="E147" s="158">
        <f>E142/F142</f>
        <v>0.023529411764705882</v>
      </c>
      <c r="F147" s="152">
        <f t="shared" si="7"/>
        <v>1</v>
      </c>
      <c r="G147" s="228"/>
      <c r="H147" s="228"/>
      <c r="I147" s="228"/>
      <c r="J147" s="228"/>
      <c r="K147" s="228"/>
      <c r="L147" s="228"/>
      <c r="M147" s="228"/>
      <c r="N147" s="228"/>
      <c r="O147" s="228"/>
      <c r="S147" s="231"/>
      <c r="T147" s="231"/>
      <c r="U147" s="231"/>
      <c r="V147" s="231"/>
    </row>
    <row r="148" spans="2:22" ht="15">
      <c r="B148" s="660"/>
      <c r="C148" s="341" t="s">
        <v>222</v>
      </c>
      <c r="D148" s="157">
        <f>D143/F143</f>
        <v>0.975609756097561</v>
      </c>
      <c r="E148" s="158">
        <f>E143/F143</f>
        <v>0.024390243902439025</v>
      </c>
      <c r="F148" s="152">
        <f t="shared" si="7"/>
        <v>1</v>
      </c>
      <c r="G148" s="228"/>
      <c r="H148" s="228"/>
      <c r="I148" s="228"/>
      <c r="J148" s="228"/>
      <c r="K148" s="228"/>
      <c r="L148" s="228"/>
      <c r="M148" s="228"/>
      <c r="N148" s="228"/>
      <c r="O148" s="228"/>
      <c r="S148" s="231"/>
      <c r="T148" s="231"/>
      <c r="U148" s="231"/>
      <c r="V148" s="231"/>
    </row>
    <row r="149" spans="2:15" ht="15">
      <c r="B149" s="660"/>
      <c r="C149" s="341" t="s">
        <v>223</v>
      </c>
      <c r="D149" s="157">
        <f>D144/F144</f>
        <v>1</v>
      </c>
      <c r="E149" s="158">
        <f>E144/F144</f>
        <v>0</v>
      </c>
      <c r="F149" s="152">
        <f t="shared" si="7"/>
        <v>1</v>
      </c>
      <c r="G149" s="228"/>
      <c r="H149" s="228"/>
      <c r="I149" s="228"/>
      <c r="J149" s="228"/>
      <c r="K149" s="228"/>
      <c r="L149" s="228"/>
      <c r="M149" s="228"/>
      <c r="N149" s="228"/>
      <c r="O149" s="228"/>
    </row>
    <row r="150" spans="2:15" ht="15">
      <c r="B150" s="661"/>
      <c r="C150" s="342" t="s">
        <v>5</v>
      </c>
      <c r="D150" s="157">
        <f>D145/F145</f>
        <v>0.9773755656108597</v>
      </c>
      <c r="E150" s="158">
        <f>E145/F145</f>
        <v>0.02262443438914027</v>
      </c>
      <c r="F150" s="152">
        <f t="shared" si="7"/>
        <v>1</v>
      </c>
      <c r="G150" s="228"/>
      <c r="H150" s="228"/>
      <c r="I150" s="228"/>
      <c r="J150" s="228"/>
      <c r="K150" s="228"/>
      <c r="L150" s="228"/>
      <c r="M150" s="228"/>
      <c r="N150" s="228"/>
      <c r="O150" s="228"/>
    </row>
    <row r="151" spans="2:15" ht="15">
      <c r="B151" s="228"/>
      <c r="C151" s="221" t="s">
        <v>374</v>
      </c>
      <c r="D151" s="228"/>
      <c r="E151" s="228"/>
      <c r="F151" s="228"/>
      <c r="G151" s="228"/>
      <c r="H151" s="228"/>
      <c r="I151" s="228"/>
      <c r="J151" s="228"/>
      <c r="K151" s="228"/>
      <c r="L151" s="228"/>
      <c r="M151" s="228"/>
      <c r="N151" s="228"/>
      <c r="O151" s="228"/>
    </row>
    <row r="152" spans="2:15" ht="15">
      <c r="B152" s="228"/>
      <c r="C152" s="228"/>
      <c r="D152" s="228"/>
      <c r="E152" s="228"/>
      <c r="F152" s="228"/>
      <c r="G152" s="228"/>
      <c r="H152" s="228"/>
      <c r="I152" s="228"/>
      <c r="J152" s="228"/>
      <c r="K152" s="228"/>
      <c r="L152" s="228"/>
      <c r="M152" s="228"/>
      <c r="N152" s="228"/>
      <c r="O152" s="228"/>
    </row>
    <row r="153" spans="2:15" ht="21" customHeight="1">
      <c r="B153" s="662" t="s">
        <v>224</v>
      </c>
      <c r="C153" s="663"/>
      <c r="D153" s="659" t="s">
        <v>168</v>
      </c>
      <c r="E153" s="659" t="s">
        <v>169</v>
      </c>
      <c r="F153" s="228"/>
      <c r="G153" s="339"/>
      <c r="H153" s="228"/>
      <c r="I153" s="228"/>
      <c r="J153" s="228"/>
      <c r="K153" s="228"/>
      <c r="L153" s="228"/>
      <c r="M153" s="228"/>
      <c r="N153" s="228"/>
      <c r="O153" s="228"/>
    </row>
    <row r="154" spans="2:15" ht="15">
      <c r="B154" s="664"/>
      <c r="C154" s="655"/>
      <c r="D154" s="661"/>
      <c r="E154" s="661"/>
      <c r="F154" s="228"/>
      <c r="G154" s="235"/>
      <c r="H154" s="228"/>
      <c r="I154" s="228"/>
      <c r="J154" s="228"/>
      <c r="K154" s="228"/>
      <c r="L154" s="228"/>
      <c r="M154" s="228"/>
      <c r="N154" s="228"/>
      <c r="O154" s="228"/>
    </row>
    <row r="155" spans="2:22" ht="15">
      <c r="B155" s="659" t="s">
        <v>107</v>
      </c>
      <c r="C155" s="346" t="s">
        <v>220</v>
      </c>
      <c r="D155" s="300">
        <v>370.00000000000006</v>
      </c>
      <c r="E155" s="287">
        <v>3517.499999999999</v>
      </c>
      <c r="F155" s="228"/>
      <c r="G155" s="228"/>
      <c r="H155" s="228"/>
      <c r="I155" s="228"/>
      <c r="J155" s="228"/>
      <c r="K155" s="228"/>
      <c r="L155" s="228"/>
      <c r="M155" s="228"/>
      <c r="N155" s="228"/>
      <c r="O155" s="228"/>
      <c r="S155" s="231"/>
      <c r="T155" s="231"/>
      <c r="U155" s="231"/>
      <c r="V155" s="231"/>
    </row>
    <row r="156" spans="2:22" ht="15">
      <c r="B156" s="660"/>
      <c r="C156" s="346" t="s">
        <v>221</v>
      </c>
      <c r="D156" s="244">
        <v>420</v>
      </c>
      <c r="E156" s="288">
        <v>3037.299999999999</v>
      </c>
      <c r="F156" s="228"/>
      <c r="G156" s="228"/>
      <c r="H156" s="228"/>
      <c r="I156" s="228"/>
      <c r="J156" s="228"/>
      <c r="K156" s="228"/>
      <c r="L156" s="228"/>
      <c r="M156" s="228"/>
      <c r="N156" s="228"/>
      <c r="O156" s="228"/>
      <c r="S156" s="231"/>
      <c r="T156" s="231"/>
      <c r="U156" s="231"/>
      <c r="V156" s="231"/>
    </row>
    <row r="157" spans="2:22" ht="15">
      <c r="B157" s="660"/>
      <c r="C157" s="341" t="s">
        <v>222</v>
      </c>
      <c r="D157" s="244">
        <v>78.00000000000001</v>
      </c>
      <c r="E157" s="288">
        <v>415.80000000000007</v>
      </c>
      <c r="F157" s="228"/>
      <c r="G157" s="228"/>
      <c r="H157" s="228"/>
      <c r="I157" s="228"/>
      <c r="J157" s="228"/>
      <c r="K157" s="228"/>
      <c r="L157" s="228"/>
      <c r="M157" s="228"/>
      <c r="N157" s="228"/>
      <c r="O157" s="228"/>
      <c r="S157" s="231"/>
      <c r="T157" s="231"/>
      <c r="U157" s="231"/>
      <c r="V157" s="231"/>
    </row>
    <row r="158" spans="2:15" ht="15">
      <c r="B158" s="660"/>
      <c r="C158" s="341" t="s">
        <v>223</v>
      </c>
      <c r="D158" s="244">
        <v>8</v>
      </c>
      <c r="E158" s="288">
        <v>56</v>
      </c>
      <c r="F158" s="228"/>
      <c r="G158" s="228"/>
      <c r="H158" s="228"/>
      <c r="I158" s="228"/>
      <c r="J158" s="228"/>
      <c r="K158" s="228"/>
      <c r="L158" s="228"/>
      <c r="M158" s="228"/>
      <c r="N158" s="228"/>
      <c r="O158" s="228"/>
    </row>
    <row r="159" spans="2:15" ht="15">
      <c r="B159" s="661"/>
      <c r="C159" s="342" t="s">
        <v>5</v>
      </c>
      <c r="D159" s="244">
        <v>876.0000000000006</v>
      </c>
      <c r="E159" s="289">
        <v>7026.600000000009</v>
      </c>
      <c r="F159" s="228"/>
      <c r="G159" s="228"/>
      <c r="H159" s="228"/>
      <c r="I159" s="228"/>
      <c r="J159" s="228"/>
      <c r="K159" s="228"/>
      <c r="L159" s="228"/>
      <c r="M159" s="228"/>
      <c r="N159" s="228"/>
      <c r="O159" s="228"/>
    </row>
    <row r="160" spans="2:15" ht="15">
      <c r="B160" s="228"/>
      <c r="C160" s="221" t="s">
        <v>374</v>
      </c>
      <c r="D160" s="228"/>
      <c r="E160" s="228"/>
      <c r="F160" s="228"/>
      <c r="G160" s="228"/>
      <c r="H160" s="228"/>
      <c r="I160" s="228"/>
      <c r="J160" s="228"/>
      <c r="K160" s="228"/>
      <c r="L160" s="228"/>
      <c r="M160" s="228"/>
      <c r="N160" s="228"/>
      <c r="O160" s="228"/>
    </row>
    <row r="161" spans="2:15" ht="15">
      <c r="B161" s="228"/>
      <c r="C161" s="228"/>
      <c r="D161" s="228"/>
      <c r="E161" s="228"/>
      <c r="F161" s="228"/>
      <c r="G161" s="228"/>
      <c r="H161" s="228"/>
      <c r="I161" s="228"/>
      <c r="J161" s="228"/>
      <c r="K161" s="228"/>
      <c r="L161" s="228"/>
      <c r="M161" s="228"/>
      <c r="N161" s="228"/>
      <c r="O161" s="228"/>
    </row>
    <row r="162" spans="1:15" ht="15.75">
      <c r="A162" s="409" t="s">
        <v>494</v>
      </c>
      <c r="B162" s="338" t="s">
        <v>539</v>
      </c>
      <c r="C162" s="228"/>
      <c r="D162" s="228"/>
      <c r="E162" s="228"/>
      <c r="F162" s="228"/>
      <c r="G162" s="228"/>
      <c r="H162" s="228"/>
      <c r="I162" s="228"/>
      <c r="J162" s="228"/>
      <c r="K162" s="228"/>
      <c r="L162" s="228"/>
      <c r="M162" s="228"/>
      <c r="N162" s="228"/>
      <c r="O162" s="228"/>
    </row>
    <row r="163" spans="2:15" ht="15">
      <c r="B163" s="229"/>
      <c r="C163" s="221"/>
      <c r="D163" s="228"/>
      <c r="E163" s="228"/>
      <c r="F163" s="228"/>
      <c r="G163" s="228"/>
      <c r="H163" s="228"/>
      <c r="I163" s="228"/>
      <c r="J163" s="228"/>
      <c r="K163" s="228"/>
      <c r="L163" s="228"/>
      <c r="M163" s="228"/>
      <c r="N163" s="228"/>
      <c r="O163" s="228"/>
    </row>
    <row r="164" spans="2:15" ht="21" customHeight="1">
      <c r="B164" s="662" t="s">
        <v>224</v>
      </c>
      <c r="C164" s="663"/>
      <c r="D164" s="647" t="s">
        <v>539</v>
      </c>
      <c r="E164" s="648"/>
      <c r="F164" s="649"/>
      <c r="G164" s="228"/>
      <c r="H164" s="228"/>
      <c r="I164" s="228"/>
      <c r="J164" s="228"/>
      <c r="K164" s="228"/>
      <c r="L164" s="228"/>
      <c r="M164" s="228"/>
      <c r="N164" s="228"/>
      <c r="O164" s="228"/>
    </row>
    <row r="165" spans="2:15" ht="15">
      <c r="B165" s="664"/>
      <c r="C165" s="655"/>
      <c r="D165" s="342" t="s">
        <v>3</v>
      </c>
      <c r="E165" s="342" t="s">
        <v>4</v>
      </c>
      <c r="F165" s="457" t="s">
        <v>653</v>
      </c>
      <c r="G165" s="228"/>
      <c r="H165" s="228"/>
      <c r="I165" s="228"/>
      <c r="J165" s="228"/>
      <c r="K165" s="228"/>
      <c r="L165" s="228"/>
      <c r="M165" s="228"/>
      <c r="N165" s="228"/>
      <c r="O165" s="228"/>
    </row>
    <row r="166" spans="2:22" ht="15">
      <c r="B166" s="653" t="s">
        <v>107</v>
      </c>
      <c r="C166" s="344" t="s">
        <v>220</v>
      </c>
      <c r="D166" s="160">
        <v>90</v>
      </c>
      <c r="E166" s="153">
        <v>2</v>
      </c>
      <c r="F166" s="153">
        <f aca="true" t="shared" si="8" ref="F166:F175">D166+E166</f>
        <v>92</v>
      </c>
      <c r="G166" s="228"/>
      <c r="H166" s="228"/>
      <c r="I166" s="228"/>
      <c r="J166" s="228"/>
      <c r="K166" s="228"/>
      <c r="L166" s="228"/>
      <c r="M166" s="228"/>
      <c r="N166" s="228"/>
      <c r="O166" s="228"/>
      <c r="S166" s="231"/>
      <c r="T166" s="231"/>
      <c r="U166" s="231"/>
      <c r="V166" s="231"/>
    </row>
    <row r="167" spans="2:22" ht="15">
      <c r="B167" s="663"/>
      <c r="C167" s="344" t="s">
        <v>221</v>
      </c>
      <c r="D167" s="161">
        <v>84</v>
      </c>
      <c r="E167" s="156">
        <v>1</v>
      </c>
      <c r="F167" s="153">
        <f t="shared" si="8"/>
        <v>85</v>
      </c>
      <c r="G167" s="228"/>
      <c r="H167" s="228"/>
      <c r="I167" s="228"/>
      <c r="J167" s="228"/>
      <c r="K167" s="228"/>
      <c r="L167" s="228"/>
      <c r="M167" s="228"/>
      <c r="N167" s="228"/>
      <c r="O167" s="228"/>
      <c r="S167" s="231"/>
      <c r="T167" s="231"/>
      <c r="U167" s="231"/>
      <c r="V167" s="231"/>
    </row>
    <row r="168" spans="2:22" ht="15">
      <c r="B168" s="663"/>
      <c r="C168" s="342" t="s">
        <v>222</v>
      </c>
      <c r="D168" s="161">
        <v>39</v>
      </c>
      <c r="E168" s="156">
        <v>2</v>
      </c>
      <c r="F168" s="153">
        <f t="shared" si="8"/>
        <v>41</v>
      </c>
      <c r="G168" s="228"/>
      <c r="H168" s="228"/>
      <c r="I168" s="228"/>
      <c r="J168" s="228"/>
      <c r="K168" s="228"/>
      <c r="L168" s="228"/>
      <c r="M168" s="228"/>
      <c r="N168" s="228"/>
      <c r="O168" s="228"/>
      <c r="S168" s="231"/>
      <c r="T168" s="231"/>
      <c r="U168" s="231"/>
      <c r="V168" s="231"/>
    </row>
    <row r="169" spans="2:15" ht="15">
      <c r="B169" s="663"/>
      <c r="C169" s="342" t="s">
        <v>223</v>
      </c>
      <c r="D169" s="161">
        <v>3</v>
      </c>
      <c r="E169" s="156">
        <v>0</v>
      </c>
      <c r="F169" s="153">
        <f t="shared" si="8"/>
        <v>3</v>
      </c>
      <c r="G169" s="228"/>
      <c r="H169" s="228"/>
      <c r="I169" s="228"/>
      <c r="J169" s="228"/>
      <c r="K169" s="228"/>
      <c r="L169" s="228"/>
      <c r="M169" s="228"/>
      <c r="N169" s="228"/>
      <c r="O169" s="228"/>
    </row>
    <row r="170" spans="2:15" ht="15">
      <c r="B170" s="345"/>
      <c r="C170" s="344" t="s">
        <v>5</v>
      </c>
      <c r="D170" s="161">
        <v>216</v>
      </c>
      <c r="E170" s="161">
        <v>5</v>
      </c>
      <c r="F170" s="153">
        <f t="shared" si="8"/>
        <v>221</v>
      </c>
      <c r="G170" s="228"/>
      <c r="H170" s="228"/>
      <c r="I170" s="228"/>
      <c r="J170" s="228"/>
      <c r="K170" s="228"/>
      <c r="L170" s="228"/>
      <c r="M170" s="228"/>
      <c r="N170" s="228"/>
      <c r="O170" s="228"/>
    </row>
    <row r="171" spans="2:22" ht="15">
      <c r="B171" s="650" t="s">
        <v>108</v>
      </c>
      <c r="C171" s="342" t="s">
        <v>220</v>
      </c>
      <c r="D171" s="157">
        <f>D166/F166</f>
        <v>0.9782608695652174</v>
      </c>
      <c r="E171" s="158">
        <f>E166/F166</f>
        <v>0.021739130434782608</v>
      </c>
      <c r="F171" s="152">
        <f t="shared" si="8"/>
        <v>1</v>
      </c>
      <c r="G171" s="228"/>
      <c r="H171" s="228"/>
      <c r="I171" s="228"/>
      <c r="J171" s="228"/>
      <c r="K171" s="228"/>
      <c r="L171" s="228"/>
      <c r="M171" s="228"/>
      <c r="N171" s="228"/>
      <c r="O171" s="228"/>
      <c r="S171" s="231"/>
      <c r="T171" s="231"/>
      <c r="U171" s="231"/>
      <c r="V171" s="231"/>
    </row>
    <row r="172" spans="2:22" ht="15">
      <c r="B172" s="650"/>
      <c r="C172" s="342" t="s">
        <v>221</v>
      </c>
      <c r="D172" s="157">
        <f>D167/F167</f>
        <v>0.9882352941176471</v>
      </c>
      <c r="E172" s="158">
        <f>E167/F167</f>
        <v>0.011764705882352941</v>
      </c>
      <c r="F172" s="152">
        <f t="shared" si="8"/>
        <v>1</v>
      </c>
      <c r="G172" s="228"/>
      <c r="H172" s="228"/>
      <c r="I172" s="228"/>
      <c r="J172" s="228"/>
      <c r="K172" s="228"/>
      <c r="L172" s="228"/>
      <c r="M172" s="228"/>
      <c r="N172" s="228"/>
      <c r="O172" s="228"/>
      <c r="S172" s="231"/>
      <c r="T172" s="231"/>
      <c r="U172" s="231"/>
      <c r="V172" s="231"/>
    </row>
    <row r="173" spans="2:22" ht="15">
      <c r="B173" s="650"/>
      <c r="C173" s="342" t="s">
        <v>222</v>
      </c>
      <c r="D173" s="157">
        <f>D168/F168</f>
        <v>0.9512195121951219</v>
      </c>
      <c r="E173" s="158">
        <f>E168/F168</f>
        <v>0.04878048780487805</v>
      </c>
      <c r="F173" s="152">
        <f t="shared" si="8"/>
        <v>1</v>
      </c>
      <c r="G173" s="228"/>
      <c r="H173" s="228"/>
      <c r="I173" s="228"/>
      <c r="J173" s="228"/>
      <c r="K173" s="228"/>
      <c r="L173" s="228"/>
      <c r="M173" s="228"/>
      <c r="N173" s="228"/>
      <c r="O173" s="228"/>
      <c r="S173" s="231"/>
      <c r="T173" s="231"/>
      <c r="U173" s="231"/>
      <c r="V173" s="231"/>
    </row>
    <row r="174" spans="2:15" ht="15">
      <c r="B174" s="650"/>
      <c r="C174" s="342" t="s">
        <v>223</v>
      </c>
      <c r="D174" s="157">
        <f>D169/F169</f>
        <v>1</v>
      </c>
      <c r="E174" s="158">
        <f>E169/F169</f>
        <v>0</v>
      </c>
      <c r="F174" s="152">
        <f t="shared" si="8"/>
        <v>1</v>
      </c>
      <c r="G174" s="228"/>
      <c r="H174" s="228"/>
      <c r="I174" s="228"/>
      <c r="J174" s="228"/>
      <c r="K174" s="228"/>
      <c r="L174" s="228"/>
      <c r="M174" s="228"/>
      <c r="N174" s="228"/>
      <c r="O174" s="228"/>
    </row>
    <row r="175" spans="2:15" ht="15">
      <c r="B175" s="650"/>
      <c r="C175" s="342" t="s">
        <v>5</v>
      </c>
      <c r="D175" s="157">
        <f>D170/F170</f>
        <v>0.9773755656108597</v>
      </c>
      <c r="E175" s="158">
        <f>E170/F170</f>
        <v>0.02262443438914027</v>
      </c>
      <c r="F175" s="152">
        <f t="shared" si="8"/>
        <v>1</v>
      </c>
      <c r="G175" s="228"/>
      <c r="H175" s="228"/>
      <c r="I175" s="228"/>
      <c r="J175" s="228"/>
      <c r="K175" s="228"/>
      <c r="L175" s="228"/>
      <c r="M175" s="228"/>
      <c r="N175" s="228"/>
      <c r="O175" s="228"/>
    </row>
    <row r="176" spans="2:15" ht="15">
      <c r="B176" s="228"/>
      <c r="C176" s="221" t="s">
        <v>374</v>
      </c>
      <c r="D176" s="228"/>
      <c r="E176" s="228"/>
      <c r="F176" s="228"/>
      <c r="G176" s="228"/>
      <c r="H176" s="228"/>
      <c r="I176" s="228"/>
      <c r="J176" s="228"/>
      <c r="K176" s="228"/>
      <c r="L176" s="228"/>
      <c r="M176" s="228"/>
      <c r="N176" s="228"/>
      <c r="O176" s="228"/>
    </row>
    <row r="177" spans="2:15" ht="15">
      <c r="B177" s="229"/>
      <c r="C177" s="221"/>
      <c r="D177" s="228"/>
      <c r="E177" s="228"/>
      <c r="F177" s="228"/>
      <c r="G177" s="228"/>
      <c r="H177" s="228"/>
      <c r="I177" s="228"/>
      <c r="J177" s="228"/>
      <c r="K177" s="228"/>
      <c r="L177" s="228"/>
      <c r="M177" s="228"/>
      <c r="N177" s="228"/>
      <c r="O177" s="228"/>
    </row>
    <row r="178" spans="2:15" ht="21" customHeight="1">
      <c r="B178" s="662" t="s">
        <v>224</v>
      </c>
      <c r="C178" s="663"/>
      <c r="D178" s="647" t="s">
        <v>435</v>
      </c>
      <c r="E178" s="648"/>
      <c r="F178" s="649"/>
      <c r="G178" s="647" t="s">
        <v>436</v>
      </c>
      <c r="H178" s="648"/>
      <c r="I178" s="649"/>
      <c r="M178" s="228"/>
      <c r="N178" s="228"/>
      <c r="O178" s="228"/>
    </row>
    <row r="179" spans="2:15" ht="15">
      <c r="B179" s="664"/>
      <c r="C179" s="655"/>
      <c r="D179" s="342" t="s">
        <v>3</v>
      </c>
      <c r="E179" s="342" t="s">
        <v>4</v>
      </c>
      <c r="F179" s="457" t="s">
        <v>653</v>
      </c>
      <c r="G179" s="342" t="s">
        <v>3</v>
      </c>
      <c r="H179" s="342" t="s">
        <v>4</v>
      </c>
      <c r="I179" s="457" t="s">
        <v>653</v>
      </c>
      <c r="M179" s="228"/>
      <c r="N179" s="228"/>
      <c r="O179" s="228"/>
    </row>
    <row r="180" spans="2:22" ht="15">
      <c r="B180" s="653" t="s">
        <v>107</v>
      </c>
      <c r="C180" s="344" t="s">
        <v>220</v>
      </c>
      <c r="D180" s="153">
        <v>10</v>
      </c>
      <c r="E180" s="153">
        <v>80</v>
      </c>
      <c r="F180" s="153">
        <f aca="true" t="shared" si="9" ref="F180:F189">D180+E180</f>
        <v>90</v>
      </c>
      <c r="G180" s="153">
        <v>90</v>
      </c>
      <c r="H180" s="153">
        <v>0</v>
      </c>
      <c r="I180" s="153">
        <f aca="true" t="shared" si="10" ref="I180:I189">G180+H180</f>
        <v>90</v>
      </c>
      <c r="M180" s="228"/>
      <c r="N180" s="228"/>
      <c r="O180" s="228"/>
      <c r="S180" s="231"/>
      <c r="T180" s="231"/>
      <c r="U180" s="231"/>
      <c r="V180" s="231"/>
    </row>
    <row r="181" spans="2:22" ht="15">
      <c r="B181" s="663"/>
      <c r="C181" s="344" t="s">
        <v>221</v>
      </c>
      <c r="D181" s="156">
        <v>9</v>
      </c>
      <c r="E181" s="156">
        <v>75</v>
      </c>
      <c r="F181" s="153">
        <f t="shared" si="9"/>
        <v>84</v>
      </c>
      <c r="G181" s="156">
        <v>82</v>
      </c>
      <c r="H181" s="156">
        <v>2</v>
      </c>
      <c r="I181" s="153">
        <f t="shared" si="10"/>
        <v>84</v>
      </c>
      <c r="M181" s="228"/>
      <c r="N181" s="228"/>
      <c r="O181" s="228"/>
      <c r="S181" s="231"/>
      <c r="T181" s="231"/>
      <c r="U181" s="231"/>
      <c r="V181" s="231"/>
    </row>
    <row r="182" spans="2:22" ht="15">
      <c r="B182" s="663"/>
      <c r="C182" s="342" t="s">
        <v>222</v>
      </c>
      <c r="D182" s="156">
        <v>2</v>
      </c>
      <c r="E182" s="156">
        <v>37</v>
      </c>
      <c r="F182" s="153">
        <f t="shared" si="9"/>
        <v>39</v>
      </c>
      <c r="G182" s="156">
        <v>39</v>
      </c>
      <c r="H182" s="156">
        <v>0</v>
      </c>
      <c r="I182" s="153">
        <f t="shared" si="10"/>
        <v>39</v>
      </c>
      <c r="M182" s="228"/>
      <c r="N182" s="228"/>
      <c r="O182" s="228"/>
      <c r="S182" s="231"/>
      <c r="T182" s="231"/>
      <c r="U182" s="231"/>
      <c r="V182" s="231"/>
    </row>
    <row r="183" spans="2:15" ht="15">
      <c r="B183" s="663"/>
      <c r="C183" s="342" t="s">
        <v>223</v>
      </c>
      <c r="D183" s="156">
        <v>0</v>
      </c>
      <c r="E183" s="156">
        <v>3</v>
      </c>
      <c r="F183" s="153">
        <f t="shared" si="9"/>
        <v>3</v>
      </c>
      <c r="G183" s="156">
        <v>3</v>
      </c>
      <c r="H183" s="156">
        <v>0</v>
      </c>
      <c r="I183" s="153">
        <f t="shared" si="10"/>
        <v>3</v>
      </c>
      <c r="M183" s="228"/>
      <c r="N183" s="228"/>
      <c r="O183" s="228"/>
    </row>
    <row r="184" spans="2:15" ht="15">
      <c r="B184" s="345"/>
      <c r="C184" s="344" t="s">
        <v>5</v>
      </c>
      <c r="D184" s="161">
        <v>21</v>
      </c>
      <c r="E184" s="161">
        <v>195</v>
      </c>
      <c r="F184" s="153">
        <f t="shared" si="9"/>
        <v>216</v>
      </c>
      <c r="G184" s="161">
        <v>214</v>
      </c>
      <c r="H184" s="161">
        <v>2</v>
      </c>
      <c r="I184" s="153">
        <f t="shared" si="10"/>
        <v>216</v>
      </c>
      <c r="M184" s="228"/>
      <c r="N184" s="228"/>
      <c r="O184" s="228"/>
    </row>
    <row r="185" spans="2:22" ht="15">
      <c r="B185" s="659" t="s">
        <v>108</v>
      </c>
      <c r="C185" s="344" t="s">
        <v>220</v>
      </c>
      <c r="D185" s="157">
        <f>D180/F180</f>
        <v>0.1111111111111111</v>
      </c>
      <c r="E185" s="158">
        <f>E180/F180</f>
        <v>0.8888888888888888</v>
      </c>
      <c r="F185" s="152">
        <f t="shared" si="9"/>
        <v>1</v>
      </c>
      <c r="G185" s="157">
        <f>G180/I180</f>
        <v>1</v>
      </c>
      <c r="H185" s="158">
        <f>H180/I180</f>
        <v>0</v>
      </c>
      <c r="I185" s="152">
        <f t="shared" si="10"/>
        <v>1</v>
      </c>
      <c r="M185" s="228"/>
      <c r="N185" s="228"/>
      <c r="O185" s="228"/>
      <c r="S185" s="231"/>
      <c r="T185" s="231"/>
      <c r="U185" s="231"/>
      <c r="V185" s="231"/>
    </row>
    <row r="186" spans="2:22" ht="15">
      <c r="B186" s="660"/>
      <c r="C186" s="344" t="s">
        <v>221</v>
      </c>
      <c r="D186" s="157">
        <f>D181/F181</f>
        <v>0.10714285714285714</v>
      </c>
      <c r="E186" s="158">
        <f>E181/F181</f>
        <v>0.8928571428571429</v>
      </c>
      <c r="F186" s="152">
        <f t="shared" si="9"/>
        <v>1</v>
      </c>
      <c r="G186" s="157">
        <f>G181/I181</f>
        <v>0.9761904761904762</v>
      </c>
      <c r="H186" s="158">
        <f>H181/I181</f>
        <v>0.023809523809523808</v>
      </c>
      <c r="I186" s="152">
        <f t="shared" si="10"/>
        <v>1</v>
      </c>
      <c r="M186" s="228"/>
      <c r="N186" s="228"/>
      <c r="O186" s="228"/>
      <c r="S186" s="231"/>
      <c r="T186" s="231"/>
      <c r="U186" s="231"/>
      <c r="V186" s="231"/>
    </row>
    <row r="187" spans="2:22" ht="15">
      <c r="B187" s="660"/>
      <c r="C187" s="342" t="s">
        <v>222</v>
      </c>
      <c r="D187" s="157">
        <f>D182/F182</f>
        <v>0.05128205128205128</v>
      </c>
      <c r="E187" s="158">
        <f>E182/F182</f>
        <v>0.9487179487179487</v>
      </c>
      <c r="F187" s="152">
        <f t="shared" si="9"/>
        <v>1</v>
      </c>
      <c r="G187" s="157">
        <f>G182/I182</f>
        <v>1</v>
      </c>
      <c r="H187" s="158">
        <f>H182/I182</f>
        <v>0</v>
      </c>
      <c r="I187" s="152">
        <f t="shared" si="10"/>
        <v>1</v>
      </c>
      <c r="M187" s="228"/>
      <c r="N187" s="228"/>
      <c r="O187" s="228"/>
      <c r="S187" s="231"/>
      <c r="T187" s="231"/>
      <c r="U187" s="231"/>
      <c r="V187" s="231"/>
    </row>
    <row r="188" spans="2:15" ht="15">
      <c r="B188" s="660"/>
      <c r="C188" s="342" t="s">
        <v>223</v>
      </c>
      <c r="D188" s="157">
        <f>D183/F183</f>
        <v>0</v>
      </c>
      <c r="E188" s="158">
        <f>E183/F183</f>
        <v>1</v>
      </c>
      <c r="F188" s="152">
        <f t="shared" si="9"/>
        <v>1</v>
      </c>
      <c r="G188" s="157">
        <f>G183/I183</f>
        <v>1</v>
      </c>
      <c r="H188" s="158">
        <f>H183/I183</f>
        <v>0</v>
      </c>
      <c r="I188" s="152">
        <f t="shared" si="10"/>
        <v>1</v>
      </c>
      <c r="M188" s="228"/>
      <c r="N188" s="228"/>
      <c r="O188" s="228"/>
    </row>
    <row r="189" spans="2:15" ht="15">
      <c r="B189" s="661"/>
      <c r="C189" s="342" t="s">
        <v>5</v>
      </c>
      <c r="D189" s="157">
        <f>D184/F184</f>
        <v>0.09722222222222222</v>
      </c>
      <c r="E189" s="158">
        <f>E184/F184</f>
        <v>0.9027777777777778</v>
      </c>
      <c r="F189" s="152">
        <f t="shared" si="9"/>
        <v>1</v>
      </c>
      <c r="G189" s="157">
        <f>G184/I184</f>
        <v>0.9907407407407407</v>
      </c>
      <c r="H189" s="158">
        <f>H184/I184</f>
        <v>0.009259259259259259</v>
      </c>
      <c r="I189" s="152">
        <f t="shared" si="10"/>
        <v>1</v>
      </c>
      <c r="M189" s="228"/>
      <c r="N189" s="228"/>
      <c r="O189" s="228"/>
    </row>
    <row r="190" spans="2:15" ht="15">
      <c r="B190" s="228"/>
      <c r="C190" s="221" t="s">
        <v>374</v>
      </c>
      <c r="D190" s="228"/>
      <c r="E190" s="228"/>
      <c r="F190" s="228"/>
      <c r="G190" s="228"/>
      <c r="H190" s="228"/>
      <c r="I190" s="228"/>
      <c r="J190" s="228"/>
      <c r="K190" s="228"/>
      <c r="L190" s="228"/>
      <c r="M190" s="228"/>
      <c r="N190" s="228"/>
      <c r="O190" s="228"/>
    </row>
    <row r="191" spans="2:15" ht="15">
      <c r="B191" s="228"/>
      <c r="C191" s="221"/>
      <c r="D191" s="228"/>
      <c r="E191" s="228"/>
      <c r="F191" s="228"/>
      <c r="G191" s="228"/>
      <c r="H191" s="228"/>
      <c r="I191" s="228"/>
      <c r="J191" s="228"/>
      <c r="K191" s="228"/>
      <c r="L191" s="228"/>
      <c r="M191" s="228"/>
      <c r="N191" s="228"/>
      <c r="O191" s="228"/>
    </row>
    <row r="192" spans="2:12" ht="46.5" customHeight="1">
      <c r="B192" s="662" t="s">
        <v>224</v>
      </c>
      <c r="C192" s="663"/>
      <c r="D192" s="342" t="s">
        <v>425</v>
      </c>
      <c r="E192" s="228"/>
      <c r="F192" s="228"/>
      <c r="G192" s="228"/>
      <c r="H192" s="228"/>
      <c r="I192" s="228"/>
      <c r="J192" s="228"/>
      <c r="K192" s="228"/>
      <c r="L192" s="228"/>
    </row>
    <row r="193" spans="2:18" ht="15">
      <c r="B193" s="659" t="s">
        <v>107</v>
      </c>
      <c r="C193" s="342" t="s">
        <v>220</v>
      </c>
      <c r="D193" s="242">
        <v>75</v>
      </c>
      <c r="E193" s="228"/>
      <c r="F193" s="228"/>
      <c r="G193" s="228"/>
      <c r="H193" s="228"/>
      <c r="I193" s="228"/>
      <c r="J193" s="228"/>
      <c r="K193" s="228"/>
      <c r="O193" s="231"/>
      <c r="P193" s="231"/>
      <c r="Q193" s="231"/>
      <c r="R193" s="231"/>
    </row>
    <row r="194" spans="2:18" ht="15">
      <c r="B194" s="660"/>
      <c r="C194" s="344" t="s">
        <v>221</v>
      </c>
      <c r="D194" s="243">
        <v>69</v>
      </c>
      <c r="E194" s="228"/>
      <c r="F194" s="228"/>
      <c r="G194" s="228"/>
      <c r="H194" s="228"/>
      <c r="I194" s="228"/>
      <c r="J194" s="228"/>
      <c r="K194" s="228"/>
      <c r="O194" s="231"/>
      <c r="P194" s="231"/>
      <c r="Q194" s="231"/>
      <c r="R194" s="231"/>
    </row>
    <row r="195" spans="2:18" ht="15">
      <c r="B195" s="660"/>
      <c r="C195" s="342" t="s">
        <v>222</v>
      </c>
      <c r="D195" s="243">
        <v>71</v>
      </c>
      <c r="E195" s="228"/>
      <c r="F195" s="228"/>
      <c r="G195" s="228"/>
      <c r="H195" s="228"/>
      <c r="I195" s="228"/>
      <c r="J195" s="228"/>
      <c r="K195" s="228"/>
      <c r="O195" s="231"/>
      <c r="P195" s="231"/>
      <c r="Q195" s="231"/>
      <c r="R195" s="231"/>
    </row>
    <row r="196" spans="2:11" ht="15">
      <c r="B196" s="660"/>
      <c r="C196" s="342" t="s">
        <v>223</v>
      </c>
      <c r="D196" s="243">
        <v>68</v>
      </c>
      <c r="E196" s="228"/>
      <c r="F196" s="228"/>
      <c r="G196" s="228"/>
      <c r="H196" s="228"/>
      <c r="I196" s="228"/>
      <c r="J196" s="228"/>
      <c r="K196" s="228"/>
    </row>
    <row r="197" spans="2:11" ht="15">
      <c r="B197" s="661"/>
      <c r="C197" s="342" t="s">
        <v>5</v>
      </c>
      <c r="D197" s="244">
        <v>72</v>
      </c>
      <c r="E197" s="228"/>
      <c r="F197" s="228"/>
      <c r="G197" s="228"/>
      <c r="H197" s="228"/>
      <c r="I197" s="228"/>
      <c r="J197" s="228"/>
      <c r="K197" s="228"/>
    </row>
    <row r="198" spans="2:15" ht="15">
      <c r="B198" s="228"/>
      <c r="C198" s="221" t="s">
        <v>374</v>
      </c>
      <c r="D198" s="228"/>
      <c r="E198" s="228"/>
      <c r="F198" s="228"/>
      <c r="G198" s="228"/>
      <c r="H198" s="228"/>
      <c r="I198" s="228"/>
      <c r="J198" s="228"/>
      <c r="K198" s="228"/>
      <c r="L198" s="228"/>
      <c r="M198" s="228"/>
      <c r="N198" s="228"/>
      <c r="O198" s="228"/>
    </row>
    <row r="199" spans="2:15" ht="15">
      <c r="B199" s="228"/>
      <c r="C199" s="221"/>
      <c r="D199" s="228"/>
      <c r="E199" s="228"/>
      <c r="F199" s="228"/>
      <c r="G199" s="228"/>
      <c r="H199" s="228"/>
      <c r="I199" s="228"/>
      <c r="J199" s="228"/>
      <c r="K199" s="228"/>
      <c r="L199" s="228"/>
      <c r="M199" s="228"/>
      <c r="N199" s="228"/>
      <c r="O199" s="228"/>
    </row>
    <row r="200" spans="2:15" ht="24.75" customHeight="1">
      <c r="B200" s="662" t="s">
        <v>224</v>
      </c>
      <c r="C200" s="663"/>
      <c r="D200" s="654" t="s">
        <v>410</v>
      </c>
      <c r="E200" s="664"/>
      <c r="F200" s="664"/>
      <c r="G200" s="655"/>
      <c r="L200" s="228"/>
      <c r="M200" s="228"/>
      <c r="N200" s="228"/>
      <c r="O200" s="228"/>
    </row>
    <row r="201" spans="2:15" ht="15">
      <c r="B201" s="664"/>
      <c r="C201" s="655"/>
      <c r="D201" s="342" t="s">
        <v>174</v>
      </c>
      <c r="E201" s="342" t="s">
        <v>40</v>
      </c>
      <c r="F201" s="342" t="s">
        <v>41</v>
      </c>
      <c r="G201" s="342" t="s">
        <v>16</v>
      </c>
      <c r="L201" s="228"/>
      <c r="M201" s="228"/>
      <c r="N201" s="228"/>
      <c r="O201" s="228"/>
    </row>
    <row r="202" spans="2:22" ht="15">
      <c r="B202" s="659" t="s">
        <v>107</v>
      </c>
      <c r="C202" s="344" t="s">
        <v>220</v>
      </c>
      <c r="D202" s="284">
        <v>1</v>
      </c>
      <c r="E202" s="284">
        <v>66.34883720930235</v>
      </c>
      <c r="F202" s="284">
        <v>1680</v>
      </c>
      <c r="G202" s="284">
        <v>5706.000000000002</v>
      </c>
      <c r="L202" s="228"/>
      <c r="M202" s="228"/>
      <c r="N202" s="228"/>
      <c r="O202" s="228"/>
      <c r="S202" s="231"/>
      <c r="T202" s="231"/>
      <c r="U202" s="231"/>
      <c r="V202" s="231"/>
    </row>
    <row r="203" spans="2:22" ht="15">
      <c r="B203" s="660"/>
      <c r="C203" s="344" t="s">
        <v>221</v>
      </c>
      <c r="D203" s="285">
        <v>2</v>
      </c>
      <c r="E203" s="285">
        <v>64.80722891566263</v>
      </c>
      <c r="F203" s="285">
        <v>1329</v>
      </c>
      <c r="G203" s="285">
        <v>5378.999999999998</v>
      </c>
      <c r="L203" s="228"/>
      <c r="M203" s="228"/>
      <c r="N203" s="228"/>
      <c r="O203" s="228"/>
      <c r="S203" s="231"/>
      <c r="T203" s="231"/>
      <c r="U203" s="231"/>
      <c r="V203" s="231"/>
    </row>
    <row r="204" spans="2:22" ht="15">
      <c r="B204" s="660"/>
      <c r="C204" s="342" t="s">
        <v>222</v>
      </c>
      <c r="D204" s="285">
        <v>1</v>
      </c>
      <c r="E204" s="285">
        <v>21</v>
      </c>
      <c r="F204" s="285">
        <v>155</v>
      </c>
      <c r="G204" s="285">
        <v>798</v>
      </c>
      <c r="L204" s="228"/>
      <c r="M204" s="228"/>
      <c r="N204" s="228"/>
      <c r="O204" s="228"/>
      <c r="S204" s="231"/>
      <c r="T204" s="231"/>
      <c r="U204" s="231"/>
      <c r="V204" s="231"/>
    </row>
    <row r="205" spans="2:15" ht="15">
      <c r="B205" s="660"/>
      <c r="C205" s="342" t="s">
        <v>223</v>
      </c>
      <c r="D205" s="285">
        <v>6</v>
      </c>
      <c r="E205" s="285">
        <v>62</v>
      </c>
      <c r="F205" s="285">
        <v>172</v>
      </c>
      <c r="G205" s="285">
        <v>186</v>
      </c>
      <c r="L205" s="228"/>
      <c r="M205" s="228"/>
      <c r="N205" s="228"/>
      <c r="O205" s="228"/>
    </row>
    <row r="206" spans="2:15" ht="15">
      <c r="B206" s="661"/>
      <c r="C206" s="342" t="s">
        <v>5</v>
      </c>
      <c r="D206" s="286">
        <v>1</v>
      </c>
      <c r="E206" s="286">
        <v>57.4714285714286</v>
      </c>
      <c r="F206" s="286">
        <v>1680</v>
      </c>
      <c r="G206" s="286">
        <v>12069.000000000007</v>
      </c>
      <c r="L206" s="228"/>
      <c r="M206" s="228"/>
      <c r="N206" s="228"/>
      <c r="O206" s="228"/>
    </row>
    <row r="207" spans="2:15" ht="15">
      <c r="B207" s="228"/>
      <c r="C207" s="221" t="s">
        <v>374</v>
      </c>
      <c r="D207" s="228"/>
      <c r="E207" s="228"/>
      <c r="F207" s="228"/>
      <c r="G207" s="228"/>
      <c r="H207" s="228"/>
      <c r="I207" s="228"/>
      <c r="J207" s="228"/>
      <c r="K207" s="228"/>
      <c r="L207" s="228"/>
      <c r="M207" s="228"/>
      <c r="N207" s="228"/>
      <c r="O207" s="228"/>
    </row>
    <row r="208" spans="2:15" ht="15">
      <c r="B208" s="228"/>
      <c r="C208" s="221"/>
      <c r="D208" s="228"/>
      <c r="E208" s="228"/>
      <c r="F208" s="228"/>
      <c r="G208" s="228"/>
      <c r="H208" s="228"/>
      <c r="I208" s="228"/>
      <c r="J208" s="228"/>
      <c r="K208" s="228"/>
      <c r="L208" s="228"/>
      <c r="M208" s="228"/>
      <c r="N208" s="228"/>
      <c r="O208" s="228"/>
    </row>
    <row r="209" spans="2:11" ht="21" customHeight="1">
      <c r="B209" s="662" t="s">
        <v>224</v>
      </c>
      <c r="C209" s="663"/>
      <c r="D209" s="650" t="s">
        <v>179</v>
      </c>
      <c r="E209" s="650"/>
      <c r="F209" s="650"/>
      <c r="G209" s="650"/>
      <c r="H209" s="228"/>
      <c r="I209" s="228"/>
      <c r="J209" s="228"/>
      <c r="K209" s="228"/>
    </row>
    <row r="210" spans="2:11" ht="15">
      <c r="B210" s="664"/>
      <c r="C210" s="655"/>
      <c r="D210" s="342" t="s">
        <v>174</v>
      </c>
      <c r="E210" s="342" t="s">
        <v>40</v>
      </c>
      <c r="F210" s="342" t="s">
        <v>41</v>
      </c>
      <c r="G210" s="342" t="s">
        <v>16</v>
      </c>
      <c r="H210" s="228"/>
      <c r="I210" s="228"/>
      <c r="J210" s="228"/>
      <c r="K210" s="228"/>
    </row>
    <row r="211" spans="2:22" ht="15">
      <c r="B211" s="659" t="s">
        <v>107</v>
      </c>
      <c r="C211" s="344" t="s">
        <v>220</v>
      </c>
      <c r="D211" s="284">
        <v>1</v>
      </c>
      <c r="E211" s="284">
        <v>17.388888888888886</v>
      </c>
      <c r="F211" s="284">
        <v>353</v>
      </c>
      <c r="G211" s="284">
        <v>1564.9999999999998</v>
      </c>
      <c r="H211" s="228"/>
      <c r="I211" s="228"/>
      <c r="J211" s="228"/>
      <c r="K211" s="228"/>
      <c r="S211" s="231"/>
      <c r="T211" s="231"/>
      <c r="U211" s="231"/>
      <c r="V211" s="231"/>
    </row>
    <row r="212" spans="2:22" ht="15">
      <c r="B212" s="660"/>
      <c r="C212" s="344" t="s">
        <v>221</v>
      </c>
      <c r="D212" s="285">
        <v>2</v>
      </c>
      <c r="E212" s="285">
        <v>34.73809523809524</v>
      </c>
      <c r="F212" s="285">
        <v>868</v>
      </c>
      <c r="G212" s="285">
        <v>2918</v>
      </c>
      <c r="H212" s="228"/>
      <c r="I212" s="228"/>
      <c r="J212" s="228"/>
      <c r="K212" s="228"/>
      <c r="S212" s="231"/>
      <c r="T212" s="231"/>
      <c r="U212" s="231"/>
      <c r="V212" s="231"/>
    </row>
    <row r="213" spans="2:22" ht="15">
      <c r="B213" s="660"/>
      <c r="C213" s="342" t="s">
        <v>222</v>
      </c>
      <c r="D213" s="285">
        <v>1</v>
      </c>
      <c r="E213" s="285">
        <v>8.051282051282053</v>
      </c>
      <c r="F213" s="285">
        <v>50</v>
      </c>
      <c r="G213" s="285">
        <v>314.00000000000006</v>
      </c>
      <c r="H213" s="228"/>
      <c r="I213" s="228"/>
      <c r="J213" s="228"/>
      <c r="K213" s="228"/>
      <c r="S213" s="231"/>
      <c r="T213" s="231"/>
      <c r="U213" s="231"/>
      <c r="V213" s="231"/>
    </row>
    <row r="214" spans="2:11" ht="15">
      <c r="B214" s="660"/>
      <c r="C214" s="342" t="s">
        <v>223</v>
      </c>
      <c r="D214" s="285">
        <v>3</v>
      </c>
      <c r="E214" s="285">
        <v>4.666666666666667</v>
      </c>
      <c r="F214" s="285">
        <v>7</v>
      </c>
      <c r="G214" s="285">
        <v>14</v>
      </c>
      <c r="H214" s="228"/>
      <c r="I214" s="228"/>
      <c r="J214" s="228"/>
      <c r="K214" s="228"/>
    </row>
    <row r="215" spans="2:11" ht="15">
      <c r="B215" s="661"/>
      <c r="C215" s="342" t="s">
        <v>5</v>
      </c>
      <c r="D215" s="286">
        <v>1</v>
      </c>
      <c r="E215" s="286">
        <v>22.273148148148124</v>
      </c>
      <c r="F215" s="286">
        <v>868</v>
      </c>
      <c r="G215" s="286">
        <v>4810.9999999999945</v>
      </c>
      <c r="H215" s="228"/>
      <c r="I215" s="228"/>
      <c r="J215" s="228"/>
      <c r="K215" s="228"/>
    </row>
    <row r="216" spans="2:15" ht="15">
      <c r="B216" s="228"/>
      <c r="C216" s="221" t="s">
        <v>374</v>
      </c>
      <c r="D216" s="228"/>
      <c r="E216" s="228"/>
      <c r="F216" s="228"/>
      <c r="G216" s="228"/>
      <c r="H216" s="228"/>
      <c r="I216" s="228"/>
      <c r="J216" s="228"/>
      <c r="K216" s="228"/>
      <c r="L216" s="228"/>
      <c r="M216" s="228"/>
      <c r="N216" s="228"/>
      <c r="O216" s="228"/>
    </row>
    <row r="217" spans="2:15" ht="15">
      <c r="B217" s="228"/>
      <c r="C217" s="221"/>
      <c r="D217" s="228"/>
      <c r="E217" s="228"/>
      <c r="F217" s="228"/>
      <c r="G217" s="228"/>
      <c r="H217" s="228"/>
      <c r="I217" s="228"/>
      <c r="J217" s="228"/>
      <c r="K217" s="228"/>
      <c r="L217" s="228"/>
      <c r="M217" s="228"/>
      <c r="N217" s="228"/>
      <c r="O217" s="228"/>
    </row>
    <row r="218" spans="1:15" ht="15.75">
      <c r="A218" s="409" t="s">
        <v>495</v>
      </c>
      <c r="B218" s="338" t="s">
        <v>540</v>
      </c>
      <c r="C218" s="228"/>
      <c r="D218" s="228"/>
      <c r="E218" s="228"/>
      <c r="F218" s="228"/>
      <c r="G218" s="228"/>
      <c r="H218" s="228"/>
      <c r="I218" s="228"/>
      <c r="J218" s="228"/>
      <c r="K218" s="228"/>
      <c r="L218" s="228"/>
      <c r="M218" s="228"/>
      <c r="N218" s="228"/>
      <c r="O218" s="228"/>
    </row>
    <row r="219" spans="2:15" ht="15">
      <c r="B219" s="229"/>
      <c r="C219" s="221"/>
      <c r="D219" s="228"/>
      <c r="E219" s="228"/>
      <c r="F219" s="228"/>
      <c r="G219" s="228"/>
      <c r="H219" s="228"/>
      <c r="I219" s="228"/>
      <c r="J219" s="228"/>
      <c r="K219" s="228"/>
      <c r="L219" s="228"/>
      <c r="M219" s="228"/>
      <c r="N219" s="228"/>
      <c r="O219" s="228"/>
    </row>
    <row r="220" spans="2:15" ht="28.5" customHeight="1">
      <c r="B220" s="662" t="s">
        <v>224</v>
      </c>
      <c r="C220" s="663"/>
      <c r="D220" s="647" t="s">
        <v>636</v>
      </c>
      <c r="E220" s="648"/>
      <c r="F220" s="649"/>
      <c r="G220" s="650" t="s">
        <v>637</v>
      </c>
      <c r="H220" s="650"/>
      <c r="I220" s="650"/>
      <c r="J220" s="228"/>
      <c r="K220" s="228"/>
      <c r="L220" s="228"/>
      <c r="M220" s="228"/>
      <c r="N220" s="228"/>
      <c r="O220" s="228"/>
    </row>
    <row r="221" spans="2:15" ht="15">
      <c r="B221" s="664"/>
      <c r="C221" s="655"/>
      <c r="D221" s="342" t="s">
        <v>3</v>
      </c>
      <c r="E221" s="342" t="s">
        <v>4</v>
      </c>
      <c r="F221" s="457" t="s">
        <v>653</v>
      </c>
      <c r="G221" s="342" t="s">
        <v>3</v>
      </c>
      <c r="H221" s="342" t="s">
        <v>4</v>
      </c>
      <c r="I221" s="457" t="s">
        <v>653</v>
      </c>
      <c r="J221" s="228"/>
      <c r="K221" s="228"/>
      <c r="L221" s="228"/>
      <c r="M221" s="228"/>
      <c r="N221" s="228"/>
      <c r="O221" s="228"/>
    </row>
    <row r="222" spans="2:22" ht="15">
      <c r="B222" s="653" t="s">
        <v>107</v>
      </c>
      <c r="C222" s="344" t="s">
        <v>220</v>
      </c>
      <c r="D222" s="160">
        <v>91</v>
      </c>
      <c r="E222" s="153">
        <v>1</v>
      </c>
      <c r="F222" s="153">
        <f aca="true" t="shared" si="11" ref="F222:F231">D222+E222</f>
        <v>92</v>
      </c>
      <c r="G222" s="153">
        <v>42</v>
      </c>
      <c r="H222" s="153">
        <v>50</v>
      </c>
      <c r="I222" s="153">
        <f aca="true" t="shared" si="12" ref="I222:I231">G222+H222</f>
        <v>92</v>
      </c>
      <c r="J222" s="228"/>
      <c r="K222" s="228"/>
      <c r="L222" s="228"/>
      <c r="M222" s="228"/>
      <c r="N222" s="228"/>
      <c r="O222" s="228"/>
      <c r="S222" s="231"/>
      <c r="T222" s="231"/>
      <c r="U222" s="231"/>
      <c r="V222" s="231"/>
    </row>
    <row r="223" spans="2:22" ht="15">
      <c r="B223" s="663"/>
      <c r="C223" s="344" t="s">
        <v>221</v>
      </c>
      <c r="D223" s="161">
        <v>83</v>
      </c>
      <c r="E223" s="156">
        <v>2</v>
      </c>
      <c r="F223" s="153">
        <f t="shared" si="11"/>
        <v>85</v>
      </c>
      <c r="G223" s="156">
        <v>44</v>
      </c>
      <c r="H223" s="156">
        <v>41</v>
      </c>
      <c r="I223" s="153">
        <f t="shared" si="12"/>
        <v>85</v>
      </c>
      <c r="J223" s="228"/>
      <c r="K223" s="228"/>
      <c r="L223" s="228"/>
      <c r="M223" s="228"/>
      <c r="N223" s="228"/>
      <c r="O223" s="228"/>
      <c r="S223" s="231"/>
      <c r="T223" s="231"/>
      <c r="U223" s="231"/>
      <c r="V223" s="231"/>
    </row>
    <row r="224" spans="2:22" ht="15">
      <c r="B224" s="663"/>
      <c r="C224" s="342" t="s">
        <v>222</v>
      </c>
      <c r="D224" s="161">
        <v>39</v>
      </c>
      <c r="E224" s="156">
        <v>2</v>
      </c>
      <c r="F224" s="153">
        <f t="shared" si="11"/>
        <v>41</v>
      </c>
      <c r="G224" s="156">
        <v>15</v>
      </c>
      <c r="H224" s="156">
        <v>26</v>
      </c>
      <c r="I224" s="153">
        <f t="shared" si="12"/>
        <v>41</v>
      </c>
      <c r="J224" s="228"/>
      <c r="K224" s="228"/>
      <c r="L224" s="228"/>
      <c r="M224" s="228"/>
      <c r="N224" s="228"/>
      <c r="O224" s="228"/>
      <c r="S224" s="231"/>
      <c r="T224" s="231"/>
      <c r="U224" s="231"/>
      <c r="V224" s="231"/>
    </row>
    <row r="225" spans="2:15" ht="15">
      <c r="B225" s="663"/>
      <c r="C225" s="342" t="s">
        <v>223</v>
      </c>
      <c r="D225" s="154">
        <v>3</v>
      </c>
      <c r="E225" s="155">
        <v>0</v>
      </c>
      <c r="F225" s="153">
        <f t="shared" si="11"/>
        <v>3</v>
      </c>
      <c r="G225" s="155">
        <v>0</v>
      </c>
      <c r="H225" s="155">
        <v>3</v>
      </c>
      <c r="I225" s="153">
        <f t="shared" si="12"/>
        <v>3</v>
      </c>
      <c r="J225" s="228"/>
      <c r="K225" s="228"/>
      <c r="L225" s="228"/>
      <c r="M225" s="228"/>
      <c r="N225" s="228"/>
      <c r="O225" s="228"/>
    </row>
    <row r="226" spans="2:15" ht="15">
      <c r="B226" s="345"/>
      <c r="C226" s="344" t="s">
        <v>5</v>
      </c>
      <c r="D226" s="154">
        <v>216</v>
      </c>
      <c r="E226" s="154">
        <v>5</v>
      </c>
      <c r="F226" s="153">
        <f t="shared" si="11"/>
        <v>221</v>
      </c>
      <c r="G226" s="154">
        <f>SUM(G222:G225)</f>
        <v>101</v>
      </c>
      <c r="H226" s="154">
        <f>SUM(H222:H225)</f>
        <v>120</v>
      </c>
      <c r="I226" s="153">
        <f t="shared" si="12"/>
        <v>221</v>
      </c>
      <c r="J226" s="228"/>
      <c r="K226" s="228"/>
      <c r="L226" s="228"/>
      <c r="M226" s="228"/>
      <c r="N226" s="228"/>
      <c r="O226" s="228"/>
    </row>
    <row r="227" spans="2:22" ht="15">
      <c r="B227" s="650" t="s">
        <v>108</v>
      </c>
      <c r="C227" s="342" t="s">
        <v>220</v>
      </c>
      <c r="D227" s="158">
        <f>D222/F222</f>
        <v>0.9891304347826086</v>
      </c>
      <c r="E227" s="158">
        <f>E222/F222</f>
        <v>0.010869565217391304</v>
      </c>
      <c r="F227" s="152">
        <f t="shared" si="11"/>
        <v>1</v>
      </c>
      <c r="G227" s="158">
        <f>G222/I222</f>
        <v>0.45652173913043476</v>
      </c>
      <c r="H227" s="158">
        <f>H222/I222</f>
        <v>0.5434782608695652</v>
      </c>
      <c r="I227" s="152">
        <f t="shared" si="12"/>
        <v>1</v>
      </c>
      <c r="J227" s="228"/>
      <c r="K227" s="228"/>
      <c r="L227" s="228"/>
      <c r="M227" s="228"/>
      <c r="N227" s="228"/>
      <c r="O227" s="228"/>
      <c r="S227" s="231"/>
      <c r="T227" s="231"/>
      <c r="U227" s="231"/>
      <c r="V227" s="231"/>
    </row>
    <row r="228" spans="2:22" ht="15">
      <c r="B228" s="650"/>
      <c r="C228" s="342" t="s">
        <v>221</v>
      </c>
      <c r="D228" s="158">
        <f>D223/F223</f>
        <v>0.9764705882352941</v>
      </c>
      <c r="E228" s="158">
        <f>E223/F223</f>
        <v>0.023529411764705882</v>
      </c>
      <c r="F228" s="152">
        <f t="shared" si="11"/>
        <v>1</v>
      </c>
      <c r="G228" s="158">
        <f>G223/I223</f>
        <v>0.5176470588235295</v>
      </c>
      <c r="H228" s="158">
        <f>H223/I223</f>
        <v>0.4823529411764706</v>
      </c>
      <c r="I228" s="152">
        <f t="shared" si="12"/>
        <v>1</v>
      </c>
      <c r="J228" s="228"/>
      <c r="K228" s="228"/>
      <c r="L228" s="228"/>
      <c r="M228" s="228"/>
      <c r="N228" s="228"/>
      <c r="O228" s="228"/>
      <c r="S228" s="231"/>
      <c r="T228" s="231"/>
      <c r="U228" s="231"/>
      <c r="V228" s="231"/>
    </row>
    <row r="229" spans="2:22" ht="15">
      <c r="B229" s="650"/>
      <c r="C229" s="342" t="s">
        <v>222</v>
      </c>
      <c r="D229" s="158">
        <f>D224/F224</f>
        <v>0.9512195121951219</v>
      </c>
      <c r="E229" s="158">
        <f>E224/F224</f>
        <v>0.04878048780487805</v>
      </c>
      <c r="F229" s="152">
        <f t="shared" si="11"/>
        <v>1</v>
      </c>
      <c r="G229" s="158">
        <f>G224/I224</f>
        <v>0.36585365853658536</v>
      </c>
      <c r="H229" s="158">
        <f>H224/I224</f>
        <v>0.6341463414634146</v>
      </c>
      <c r="I229" s="152">
        <f t="shared" si="12"/>
        <v>1</v>
      </c>
      <c r="J229" s="228"/>
      <c r="K229" s="228"/>
      <c r="L229" s="228"/>
      <c r="M229" s="228"/>
      <c r="N229" s="228"/>
      <c r="O229" s="228"/>
      <c r="S229" s="231"/>
      <c r="T229" s="231"/>
      <c r="U229" s="231"/>
      <c r="V229" s="231"/>
    </row>
    <row r="230" spans="2:15" ht="15">
      <c r="B230" s="650"/>
      <c r="C230" s="342" t="s">
        <v>223</v>
      </c>
      <c r="D230" s="158">
        <f>D225/F225</f>
        <v>1</v>
      </c>
      <c r="E230" s="158">
        <f>E225/F225</f>
        <v>0</v>
      </c>
      <c r="F230" s="152">
        <f t="shared" si="11"/>
        <v>1</v>
      </c>
      <c r="G230" s="158">
        <f>G225/I225</f>
        <v>0</v>
      </c>
      <c r="H230" s="158">
        <f>H225/I225</f>
        <v>1</v>
      </c>
      <c r="I230" s="152">
        <f t="shared" si="12"/>
        <v>1</v>
      </c>
      <c r="J230" s="228"/>
      <c r="K230" s="228"/>
      <c r="L230" s="228"/>
      <c r="M230" s="228"/>
      <c r="N230" s="228"/>
      <c r="O230" s="228"/>
    </row>
    <row r="231" spans="2:15" ht="15">
      <c r="B231" s="650"/>
      <c r="C231" s="342" t="s">
        <v>5</v>
      </c>
      <c r="D231" s="158">
        <f>D226/F226</f>
        <v>0.9773755656108597</v>
      </c>
      <c r="E231" s="158">
        <f>E226/F226</f>
        <v>0.02262443438914027</v>
      </c>
      <c r="F231" s="152">
        <f t="shared" si="11"/>
        <v>1</v>
      </c>
      <c r="G231" s="158">
        <f>G226/I226</f>
        <v>0.45701357466063347</v>
      </c>
      <c r="H231" s="158">
        <f>H226/I226</f>
        <v>0.5429864253393665</v>
      </c>
      <c r="I231" s="152">
        <f t="shared" si="12"/>
        <v>1</v>
      </c>
      <c r="J231" s="228"/>
      <c r="K231" s="228"/>
      <c r="L231" s="228"/>
      <c r="M231" s="228"/>
      <c r="N231" s="228"/>
      <c r="O231" s="228"/>
    </row>
    <row r="232" spans="2:15" ht="15">
      <c r="B232" s="228"/>
      <c r="C232" s="221" t="s">
        <v>374</v>
      </c>
      <c r="D232" s="228"/>
      <c r="E232" s="228"/>
      <c r="F232" s="228"/>
      <c r="G232" s="228"/>
      <c r="H232" s="228"/>
      <c r="I232" s="228"/>
      <c r="J232" s="228"/>
      <c r="K232" s="228"/>
      <c r="L232" s="228"/>
      <c r="M232" s="228"/>
      <c r="N232" s="228"/>
      <c r="O232" s="228"/>
    </row>
    <row r="233" spans="2:15" ht="15">
      <c r="B233" s="228"/>
      <c r="C233" s="221"/>
      <c r="D233" s="228"/>
      <c r="E233" s="228"/>
      <c r="F233" s="228"/>
      <c r="G233" s="228"/>
      <c r="H233" s="228"/>
      <c r="I233" s="228"/>
      <c r="J233" s="228"/>
      <c r="K233" s="228"/>
      <c r="L233" s="228"/>
      <c r="M233" s="228"/>
      <c r="N233" s="228"/>
      <c r="O233" s="228"/>
    </row>
    <row r="234" spans="2:15" ht="28.5" customHeight="1">
      <c r="B234" s="662" t="s">
        <v>224</v>
      </c>
      <c r="C234" s="663"/>
      <c r="D234" s="670" t="s">
        <v>645</v>
      </c>
      <c r="E234" s="662"/>
      <c r="F234" s="662"/>
      <c r="G234" s="663"/>
      <c r="H234" s="650" t="s">
        <v>641</v>
      </c>
      <c r="I234" s="650"/>
      <c r="J234" s="650"/>
      <c r="K234" s="650"/>
      <c r="L234" s="228"/>
      <c r="M234" s="228"/>
      <c r="N234" s="228"/>
      <c r="O234" s="228"/>
    </row>
    <row r="235" spans="2:15" ht="15">
      <c r="B235" s="664"/>
      <c r="C235" s="655"/>
      <c r="D235" s="342" t="s">
        <v>174</v>
      </c>
      <c r="E235" s="342" t="s">
        <v>40</v>
      </c>
      <c r="F235" s="342" t="s">
        <v>41</v>
      </c>
      <c r="G235" s="342" t="s">
        <v>16</v>
      </c>
      <c r="H235" s="342" t="s">
        <v>174</v>
      </c>
      <c r="I235" s="342" t="s">
        <v>40</v>
      </c>
      <c r="J235" s="342" t="s">
        <v>41</v>
      </c>
      <c r="K235" s="342" t="s">
        <v>16</v>
      </c>
      <c r="L235" s="228"/>
      <c r="M235" s="228"/>
      <c r="N235" s="228"/>
      <c r="O235" s="228"/>
    </row>
    <row r="236" spans="2:22" ht="15">
      <c r="B236" s="650" t="s">
        <v>107</v>
      </c>
      <c r="C236" s="342" t="s">
        <v>220</v>
      </c>
      <c r="D236" s="424">
        <v>10</v>
      </c>
      <c r="E236" s="424">
        <v>79.41758241758241</v>
      </c>
      <c r="F236" s="424">
        <v>100</v>
      </c>
      <c r="G236" s="424">
        <v>7226.999999999999</v>
      </c>
      <c r="H236" s="424">
        <v>5</v>
      </c>
      <c r="I236" s="424">
        <v>60.071428571428584</v>
      </c>
      <c r="J236" s="424">
        <v>100</v>
      </c>
      <c r="K236" s="424">
        <v>2523.0000000000005</v>
      </c>
      <c r="L236" s="228"/>
      <c r="M236" s="228"/>
      <c r="N236" s="228"/>
      <c r="O236" s="228"/>
      <c r="S236" s="231"/>
      <c r="T236" s="231"/>
      <c r="U236" s="231"/>
      <c r="V236" s="231"/>
    </row>
    <row r="237" spans="2:22" ht="15">
      <c r="B237" s="650"/>
      <c r="C237" s="342" t="s">
        <v>221</v>
      </c>
      <c r="D237" s="424">
        <v>8</v>
      </c>
      <c r="E237" s="424">
        <v>69.65060240963852</v>
      </c>
      <c r="F237" s="424">
        <v>100</v>
      </c>
      <c r="G237" s="424">
        <v>5780.999999999997</v>
      </c>
      <c r="H237" s="424">
        <v>10</v>
      </c>
      <c r="I237" s="424">
        <v>48.00000000000001</v>
      </c>
      <c r="J237" s="424">
        <v>100</v>
      </c>
      <c r="K237" s="424">
        <v>2112.0000000000005</v>
      </c>
      <c r="L237" s="228"/>
      <c r="M237" s="228"/>
      <c r="N237" s="228"/>
      <c r="O237" s="228"/>
      <c r="S237" s="231"/>
      <c r="T237" s="231"/>
      <c r="U237" s="231"/>
      <c r="V237" s="231"/>
    </row>
    <row r="238" spans="2:22" ht="15">
      <c r="B238" s="650"/>
      <c r="C238" s="342" t="s">
        <v>222</v>
      </c>
      <c r="D238" s="424">
        <v>5</v>
      </c>
      <c r="E238" s="424">
        <v>71.05128205128207</v>
      </c>
      <c r="F238" s="424">
        <v>100</v>
      </c>
      <c r="G238" s="424">
        <v>2771.000000000001</v>
      </c>
      <c r="H238" s="424">
        <v>5</v>
      </c>
      <c r="I238" s="424">
        <v>55.62499999999999</v>
      </c>
      <c r="J238" s="424">
        <v>100</v>
      </c>
      <c r="K238" s="424">
        <v>889.9999999999999</v>
      </c>
      <c r="L238" s="228"/>
      <c r="M238" s="228"/>
      <c r="N238" s="228"/>
      <c r="O238" s="228"/>
      <c r="S238" s="231"/>
      <c r="T238" s="231"/>
      <c r="U238" s="231"/>
      <c r="V238" s="231"/>
    </row>
    <row r="239" spans="2:15" ht="15">
      <c r="B239" s="650"/>
      <c r="C239" s="342" t="s">
        <v>223</v>
      </c>
      <c r="D239" s="424">
        <v>33</v>
      </c>
      <c r="E239" s="424">
        <v>77.66666666666667</v>
      </c>
      <c r="F239" s="424">
        <v>100</v>
      </c>
      <c r="G239" s="424">
        <v>233</v>
      </c>
      <c r="H239" s="424" t="s">
        <v>18</v>
      </c>
      <c r="I239" s="424" t="s">
        <v>18</v>
      </c>
      <c r="J239" s="424" t="s">
        <v>18</v>
      </c>
      <c r="K239" s="424" t="s">
        <v>18</v>
      </c>
      <c r="L239" s="228"/>
      <c r="M239" s="228"/>
      <c r="N239" s="228"/>
      <c r="O239" s="228"/>
    </row>
    <row r="240" spans="2:15" ht="15">
      <c r="B240" s="650"/>
      <c r="C240" s="342" t="s">
        <v>5</v>
      </c>
      <c r="D240" s="424">
        <v>5</v>
      </c>
      <c r="E240" s="424">
        <v>74.12962962962968</v>
      </c>
      <c r="F240" s="424">
        <v>100</v>
      </c>
      <c r="G240" s="424">
        <v>16012.000000000011</v>
      </c>
      <c r="H240" s="424">
        <v>5</v>
      </c>
      <c r="I240" s="424">
        <v>54.16666666666667</v>
      </c>
      <c r="J240" s="424">
        <v>100</v>
      </c>
      <c r="K240" s="424">
        <v>5525.000000000001</v>
      </c>
      <c r="L240" s="228"/>
      <c r="M240" s="228"/>
      <c r="N240" s="228"/>
      <c r="O240" s="228"/>
    </row>
    <row r="241" spans="2:15" ht="15">
      <c r="B241" s="228"/>
      <c r="C241" s="221" t="s">
        <v>374</v>
      </c>
      <c r="D241" s="228"/>
      <c r="E241" s="228"/>
      <c r="F241" s="228"/>
      <c r="G241" s="228"/>
      <c r="H241" s="228"/>
      <c r="I241" s="228"/>
      <c r="J241" s="228"/>
      <c r="K241" s="228"/>
      <c r="L241" s="228"/>
      <c r="M241" s="228"/>
      <c r="N241" s="228"/>
      <c r="O241" s="228"/>
    </row>
    <row r="242" spans="2:15" ht="15">
      <c r="B242" s="228"/>
      <c r="C242" s="221"/>
      <c r="D242" s="228"/>
      <c r="E242" s="228"/>
      <c r="F242" s="228"/>
      <c r="G242" s="228"/>
      <c r="H242" s="228"/>
      <c r="I242" s="228"/>
      <c r="J242" s="228"/>
      <c r="K242" s="228"/>
      <c r="L242" s="228"/>
      <c r="M242" s="228"/>
      <c r="N242" s="228"/>
      <c r="O242" s="228"/>
    </row>
    <row r="243" spans="1:15" ht="15.75">
      <c r="A243" s="409" t="s">
        <v>496</v>
      </c>
      <c r="B243" s="338" t="s">
        <v>383</v>
      </c>
      <c r="C243" s="228"/>
      <c r="D243" s="228"/>
      <c r="E243" s="228"/>
      <c r="F243" s="228"/>
      <c r="G243" s="228"/>
      <c r="H243" s="228"/>
      <c r="I243" s="228"/>
      <c r="J243" s="228"/>
      <c r="K243" s="228"/>
      <c r="L243" s="228"/>
      <c r="M243" s="228"/>
      <c r="N243" s="228"/>
      <c r="O243" s="228"/>
    </row>
    <row r="244" spans="2:15" ht="15">
      <c r="B244" s="229"/>
      <c r="C244" s="221"/>
      <c r="D244" s="228"/>
      <c r="E244" s="228"/>
      <c r="F244" s="228"/>
      <c r="G244" s="228"/>
      <c r="H244" s="228"/>
      <c r="I244" s="228"/>
      <c r="J244" s="228"/>
      <c r="K244" s="228"/>
      <c r="L244" s="228"/>
      <c r="M244" s="228"/>
      <c r="N244" s="228"/>
      <c r="O244" s="228"/>
    </row>
    <row r="245" spans="2:15" ht="25.5" customHeight="1">
      <c r="B245" s="662" t="s">
        <v>224</v>
      </c>
      <c r="C245" s="663"/>
      <c r="D245" s="650" t="s">
        <v>383</v>
      </c>
      <c r="E245" s="650"/>
      <c r="F245" s="650"/>
      <c r="G245" s="339"/>
      <c r="H245" s="228"/>
      <c r="I245" s="228"/>
      <c r="J245" s="228"/>
      <c r="K245" s="228"/>
      <c r="L245" s="228"/>
      <c r="M245" s="228"/>
      <c r="N245" s="228"/>
      <c r="O245" s="228"/>
    </row>
    <row r="246" spans="2:15" ht="15">
      <c r="B246" s="664"/>
      <c r="C246" s="655"/>
      <c r="D246" s="342" t="s">
        <v>3</v>
      </c>
      <c r="E246" s="342" t="s">
        <v>4</v>
      </c>
      <c r="F246" s="457" t="s">
        <v>653</v>
      </c>
      <c r="G246" s="343"/>
      <c r="H246" s="228"/>
      <c r="I246" s="228"/>
      <c r="J246" s="228"/>
      <c r="K246" s="228"/>
      <c r="L246" s="228"/>
      <c r="M246" s="228"/>
      <c r="N246" s="228"/>
      <c r="O246" s="228"/>
    </row>
    <row r="247" spans="2:22" ht="15">
      <c r="B247" s="653" t="s">
        <v>107</v>
      </c>
      <c r="C247" s="344" t="s">
        <v>220</v>
      </c>
      <c r="D247" s="181">
        <v>33</v>
      </c>
      <c r="E247" s="194">
        <v>59</v>
      </c>
      <c r="F247" s="194">
        <f aca="true" t="shared" si="13" ref="F247:F256">D247+E247</f>
        <v>92</v>
      </c>
      <c r="G247" s="228"/>
      <c r="H247" s="228"/>
      <c r="I247" s="228"/>
      <c r="J247" s="228"/>
      <c r="K247" s="228"/>
      <c r="L247" s="228"/>
      <c r="M247" s="228"/>
      <c r="N247" s="228"/>
      <c r="O247" s="228"/>
      <c r="S247" s="231"/>
      <c r="T247" s="231"/>
      <c r="U247" s="231"/>
      <c r="V247" s="231"/>
    </row>
    <row r="248" spans="2:22" ht="15">
      <c r="B248" s="663"/>
      <c r="C248" s="344" t="s">
        <v>221</v>
      </c>
      <c r="D248" s="154">
        <v>23</v>
      </c>
      <c r="E248" s="155">
        <v>62</v>
      </c>
      <c r="F248" s="194">
        <f t="shared" si="13"/>
        <v>85</v>
      </c>
      <c r="G248" s="228"/>
      <c r="H248" s="228"/>
      <c r="I248" s="228"/>
      <c r="J248" s="228"/>
      <c r="K248" s="228"/>
      <c r="L248" s="228"/>
      <c r="M248" s="228"/>
      <c r="N248" s="228"/>
      <c r="O248" s="228"/>
      <c r="S248" s="231"/>
      <c r="T248" s="231"/>
      <c r="U248" s="231"/>
      <c r="V248" s="231"/>
    </row>
    <row r="249" spans="2:22" ht="15">
      <c r="B249" s="663"/>
      <c r="C249" s="342" t="s">
        <v>222</v>
      </c>
      <c r="D249" s="154">
        <v>10</v>
      </c>
      <c r="E249" s="155">
        <v>31</v>
      </c>
      <c r="F249" s="194">
        <f t="shared" si="13"/>
        <v>41</v>
      </c>
      <c r="G249" s="228"/>
      <c r="H249" s="228"/>
      <c r="I249" s="228"/>
      <c r="J249" s="228"/>
      <c r="K249" s="228"/>
      <c r="L249" s="228"/>
      <c r="M249" s="228"/>
      <c r="N249" s="228"/>
      <c r="O249" s="228"/>
      <c r="S249" s="231"/>
      <c r="T249" s="231"/>
      <c r="U249" s="231"/>
      <c r="V249" s="231"/>
    </row>
    <row r="250" spans="2:15" ht="15">
      <c r="B250" s="663"/>
      <c r="C250" s="342" t="s">
        <v>223</v>
      </c>
      <c r="D250" s="154">
        <v>3</v>
      </c>
      <c r="E250" s="155">
        <v>0</v>
      </c>
      <c r="F250" s="194">
        <f t="shared" si="13"/>
        <v>3</v>
      </c>
      <c r="G250" s="343"/>
      <c r="H250" s="228"/>
      <c r="I250" s="228"/>
      <c r="J250" s="228"/>
      <c r="K250" s="228"/>
      <c r="L250" s="228"/>
      <c r="M250" s="228"/>
      <c r="N250" s="228"/>
      <c r="O250" s="228"/>
    </row>
    <row r="251" spans="2:15" ht="15">
      <c r="B251" s="345"/>
      <c r="C251" s="344" t="s">
        <v>5</v>
      </c>
      <c r="D251" s="154">
        <v>69</v>
      </c>
      <c r="E251" s="154">
        <v>152</v>
      </c>
      <c r="F251" s="194">
        <f t="shared" si="13"/>
        <v>221</v>
      </c>
      <c r="G251" s="343"/>
      <c r="H251" s="228"/>
      <c r="I251" s="228"/>
      <c r="J251" s="228"/>
      <c r="K251" s="228"/>
      <c r="L251" s="228"/>
      <c r="M251" s="228"/>
      <c r="N251" s="228"/>
      <c r="O251" s="228"/>
    </row>
    <row r="252" spans="2:22" ht="15">
      <c r="B252" s="650" t="s">
        <v>108</v>
      </c>
      <c r="C252" s="342" t="s">
        <v>220</v>
      </c>
      <c r="D252" s="158">
        <f>D247/F247</f>
        <v>0.358695652173913</v>
      </c>
      <c r="E252" s="158">
        <f>E247/F247</f>
        <v>0.6413043478260869</v>
      </c>
      <c r="F252" s="152">
        <f t="shared" si="13"/>
        <v>1</v>
      </c>
      <c r="G252" s="228"/>
      <c r="H252" s="228"/>
      <c r="I252" s="228"/>
      <c r="J252" s="228"/>
      <c r="K252" s="228"/>
      <c r="L252" s="228"/>
      <c r="M252" s="228"/>
      <c r="N252" s="228"/>
      <c r="O252" s="228"/>
      <c r="S252" s="231"/>
      <c r="T252" s="231"/>
      <c r="U252" s="231"/>
      <c r="V252" s="231"/>
    </row>
    <row r="253" spans="2:22" ht="15">
      <c r="B253" s="650"/>
      <c r="C253" s="342" t="s">
        <v>221</v>
      </c>
      <c r="D253" s="158">
        <f>D248/F248</f>
        <v>0.27058823529411763</v>
      </c>
      <c r="E253" s="158">
        <f>E248/F248</f>
        <v>0.7294117647058823</v>
      </c>
      <c r="F253" s="152">
        <f t="shared" si="13"/>
        <v>1</v>
      </c>
      <c r="G253" s="228"/>
      <c r="H253" s="228"/>
      <c r="I253" s="228"/>
      <c r="J253" s="228"/>
      <c r="K253" s="228"/>
      <c r="L253" s="228"/>
      <c r="M253" s="228"/>
      <c r="N253" s="228"/>
      <c r="O253" s="228"/>
      <c r="S253" s="231"/>
      <c r="T253" s="231"/>
      <c r="U253" s="231"/>
      <c r="V253" s="231"/>
    </row>
    <row r="254" spans="2:22" ht="15">
      <c r="B254" s="650"/>
      <c r="C254" s="342" t="s">
        <v>222</v>
      </c>
      <c r="D254" s="158">
        <f>D249/F249</f>
        <v>0.24390243902439024</v>
      </c>
      <c r="E254" s="158">
        <f>E249/F249</f>
        <v>0.7560975609756098</v>
      </c>
      <c r="F254" s="152">
        <f t="shared" si="13"/>
        <v>1</v>
      </c>
      <c r="G254" s="228"/>
      <c r="H254" s="228"/>
      <c r="I254" s="228"/>
      <c r="J254" s="228"/>
      <c r="K254" s="228"/>
      <c r="L254" s="228"/>
      <c r="M254" s="228"/>
      <c r="N254" s="228"/>
      <c r="O254" s="228"/>
      <c r="S254" s="231"/>
      <c r="T254" s="231"/>
      <c r="U254" s="231"/>
      <c r="V254" s="231"/>
    </row>
    <row r="255" spans="2:15" ht="15">
      <c r="B255" s="650"/>
      <c r="C255" s="342" t="s">
        <v>223</v>
      </c>
      <c r="D255" s="158">
        <f>D250/F250</f>
        <v>1</v>
      </c>
      <c r="E255" s="158">
        <f>E250/F250</f>
        <v>0</v>
      </c>
      <c r="F255" s="152">
        <f t="shared" si="13"/>
        <v>1</v>
      </c>
      <c r="G255" s="228"/>
      <c r="H255" s="228"/>
      <c r="I255" s="228"/>
      <c r="J255" s="228"/>
      <c r="K255" s="228"/>
      <c r="L255" s="228"/>
      <c r="M255" s="228"/>
      <c r="N255" s="228"/>
      <c r="O255" s="228"/>
    </row>
    <row r="256" spans="2:15" ht="15">
      <c r="B256" s="650"/>
      <c r="C256" s="342" t="s">
        <v>5</v>
      </c>
      <c r="D256" s="158">
        <f>D251/F251</f>
        <v>0.31221719457013575</v>
      </c>
      <c r="E256" s="158">
        <f>E251/F251</f>
        <v>0.6877828054298643</v>
      </c>
      <c r="F256" s="152">
        <f t="shared" si="13"/>
        <v>1</v>
      </c>
      <c r="G256" s="228"/>
      <c r="H256" s="228"/>
      <c r="I256" s="228"/>
      <c r="J256" s="228"/>
      <c r="K256" s="228"/>
      <c r="L256" s="228"/>
      <c r="M256" s="228"/>
      <c r="N256" s="228"/>
      <c r="O256" s="228"/>
    </row>
    <row r="257" spans="2:15" ht="15">
      <c r="B257" s="229"/>
      <c r="C257" s="221" t="s">
        <v>374</v>
      </c>
      <c r="D257" s="228"/>
      <c r="E257" s="228"/>
      <c r="F257" s="228"/>
      <c r="G257" s="228"/>
      <c r="H257" s="228"/>
      <c r="I257" s="228"/>
      <c r="J257" s="228"/>
      <c r="K257" s="228"/>
      <c r="L257" s="228"/>
      <c r="M257" s="228"/>
      <c r="N257" s="228"/>
      <c r="O257" s="228"/>
    </row>
    <row r="258" spans="2:15" ht="15">
      <c r="B258" s="229"/>
      <c r="C258" s="221"/>
      <c r="D258" s="228"/>
      <c r="E258" s="228"/>
      <c r="F258" s="228"/>
      <c r="G258" s="228"/>
      <c r="H258" s="228"/>
      <c r="I258" s="228"/>
      <c r="J258" s="228"/>
      <c r="K258" s="228"/>
      <c r="L258" s="228"/>
      <c r="M258" s="228"/>
      <c r="N258" s="228"/>
      <c r="O258" s="228"/>
    </row>
    <row r="259" spans="2:15" ht="28.5" customHeight="1">
      <c r="B259" s="662" t="s">
        <v>224</v>
      </c>
      <c r="C259" s="663"/>
      <c r="D259" s="647" t="s">
        <v>437</v>
      </c>
      <c r="E259" s="648"/>
      <c r="F259" s="649"/>
      <c r="G259" s="650" t="s">
        <v>438</v>
      </c>
      <c r="H259" s="650"/>
      <c r="I259" s="650"/>
      <c r="J259" s="228"/>
      <c r="K259" s="228"/>
      <c r="L259" s="228"/>
      <c r="M259" s="228"/>
      <c r="N259" s="228"/>
      <c r="O259" s="228"/>
    </row>
    <row r="260" spans="2:15" ht="15">
      <c r="B260" s="664"/>
      <c r="C260" s="655"/>
      <c r="D260" s="342" t="s">
        <v>3</v>
      </c>
      <c r="E260" s="342" t="s">
        <v>4</v>
      </c>
      <c r="F260" s="457" t="s">
        <v>653</v>
      </c>
      <c r="G260" s="342" t="s">
        <v>3</v>
      </c>
      <c r="H260" s="342" t="s">
        <v>4</v>
      </c>
      <c r="I260" s="457" t="s">
        <v>653</v>
      </c>
      <c r="J260" s="228"/>
      <c r="K260" s="228"/>
      <c r="L260" s="228"/>
      <c r="M260" s="228"/>
      <c r="N260" s="228"/>
      <c r="O260" s="228"/>
    </row>
    <row r="261" spans="2:22" ht="15">
      <c r="B261" s="653" t="s">
        <v>107</v>
      </c>
      <c r="C261" s="344" t="s">
        <v>220</v>
      </c>
      <c r="D261" s="181">
        <v>8</v>
      </c>
      <c r="E261" s="194">
        <v>25</v>
      </c>
      <c r="F261" s="194">
        <f aca="true" t="shared" si="14" ref="F261:F270">D261+E261</f>
        <v>33</v>
      </c>
      <c r="G261" s="194">
        <v>15</v>
      </c>
      <c r="H261" s="194">
        <v>18</v>
      </c>
      <c r="I261" s="194">
        <f aca="true" t="shared" si="15" ref="I261:I270">G261+H261</f>
        <v>33</v>
      </c>
      <c r="J261" s="228"/>
      <c r="K261" s="228"/>
      <c r="L261" s="228"/>
      <c r="M261" s="228"/>
      <c r="N261" s="228"/>
      <c r="O261" s="228"/>
      <c r="S261" s="231"/>
      <c r="T261" s="231"/>
      <c r="U261" s="231"/>
      <c r="V261" s="231"/>
    </row>
    <row r="262" spans="2:22" ht="15">
      <c r="B262" s="663"/>
      <c r="C262" s="344" t="s">
        <v>221</v>
      </c>
      <c r="D262" s="154">
        <v>5</v>
      </c>
      <c r="E262" s="155">
        <v>18</v>
      </c>
      <c r="F262" s="194">
        <f t="shared" si="14"/>
        <v>23</v>
      </c>
      <c r="G262" s="155">
        <v>13</v>
      </c>
      <c r="H262" s="155">
        <v>10</v>
      </c>
      <c r="I262" s="194">
        <f t="shared" si="15"/>
        <v>23</v>
      </c>
      <c r="J262" s="228"/>
      <c r="K262" s="228"/>
      <c r="L262" s="228"/>
      <c r="M262" s="228"/>
      <c r="N262" s="228"/>
      <c r="O262" s="228"/>
      <c r="S262" s="231"/>
      <c r="T262" s="231"/>
      <c r="U262" s="231"/>
      <c r="V262" s="231"/>
    </row>
    <row r="263" spans="2:22" ht="15">
      <c r="B263" s="663"/>
      <c r="C263" s="342" t="s">
        <v>222</v>
      </c>
      <c r="D263" s="154">
        <v>4</v>
      </c>
      <c r="E263" s="155">
        <v>6</v>
      </c>
      <c r="F263" s="194">
        <f t="shared" si="14"/>
        <v>10</v>
      </c>
      <c r="G263" s="155">
        <v>3</v>
      </c>
      <c r="H263" s="155">
        <v>7</v>
      </c>
      <c r="I263" s="194">
        <f t="shared" si="15"/>
        <v>10</v>
      </c>
      <c r="J263" s="228"/>
      <c r="K263" s="228"/>
      <c r="L263" s="228"/>
      <c r="M263" s="228"/>
      <c r="N263" s="228"/>
      <c r="O263" s="228"/>
      <c r="S263" s="231"/>
      <c r="T263" s="231"/>
      <c r="U263" s="231"/>
      <c r="V263" s="231"/>
    </row>
    <row r="264" spans="2:15" ht="15">
      <c r="B264" s="663"/>
      <c r="C264" s="342" t="s">
        <v>223</v>
      </c>
      <c r="D264" s="154">
        <v>1</v>
      </c>
      <c r="E264" s="155">
        <v>2</v>
      </c>
      <c r="F264" s="194">
        <f t="shared" si="14"/>
        <v>3</v>
      </c>
      <c r="G264" s="155">
        <v>2</v>
      </c>
      <c r="H264" s="155">
        <v>1</v>
      </c>
      <c r="I264" s="194">
        <f t="shared" si="15"/>
        <v>3</v>
      </c>
      <c r="J264" s="228"/>
      <c r="K264" s="228"/>
      <c r="L264" s="228"/>
      <c r="M264" s="228"/>
      <c r="N264" s="228"/>
      <c r="O264" s="228"/>
    </row>
    <row r="265" spans="2:15" ht="15">
      <c r="B265" s="345"/>
      <c r="C265" s="344" t="s">
        <v>5</v>
      </c>
      <c r="D265" s="154">
        <v>18</v>
      </c>
      <c r="E265" s="154">
        <v>51</v>
      </c>
      <c r="F265" s="194">
        <f t="shared" si="14"/>
        <v>69</v>
      </c>
      <c r="G265" s="154">
        <v>33</v>
      </c>
      <c r="H265" s="154">
        <v>36</v>
      </c>
      <c r="I265" s="194">
        <f t="shared" si="15"/>
        <v>69</v>
      </c>
      <c r="J265" s="228"/>
      <c r="K265" s="228"/>
      <c r="L265" s="228"/>
      <c r="M265" s="228"/>
      <c r="N265" s="228"/>
      <c r="O265" s="228"/>
    </row>
    <row r="266" spans="2:22" ht="15">
      <c r="B266" s="650" t="s">
        <v>108</v>
      </c>
      <c r="C266" s="342" t="s">
        <v>220</v>
      </c>
      <c r="D266" s="158">
        <f>D261/F261</f>
        <v>0.24242424242424243</v>
      </c>
      <c r="E266" s="158">
        <f>E261/F261</f>
        <v>0.7575757575757576</v>
      </c>
      <c r="F266" s="152">
        <f t="shared" si="14"/>
        <v>1</v>
      </c>
      <c r="G266" s="158">
        <f>G261/I261</f>
        <v>0.45454545454545453</v>
      </c>
      <c r="H266" s="158">
        <f>H261/I261</f>
        <v>0.5454545454545454</v>
      </c>
      <c r="I266" s="152">
        <f t="shared" si="15"/>
        <v>1</v>
      </c>
      <c r="J266" s="228"/>
      <c r="K266" s="228"/>
      <c r="L266" s="228"/>
      <c r="M266" s="228"/>
      <c r="N266" s="228"/>
      <c r="O266" s="228"/>
      <c r="S266" s="231"/>
      <c r="T266" s="231"/>
      <c r="U266" s="231"/>
      <c r="V266" s="231"/>
    </row>
    <row r="267" spans="2:22" ht="15">
      <c r="B267" s="650"/>
      <c r="C267" s="342" t="s">
        <v>221</v>
      </c>
      <c r="D267" s="158">
        <f>D262/F262</f>
        <v>0.21739130434782608</v>
      </c>
      <c r="E267" s="158">
        <f>E262/F262</f>
        <v>0.782608695652174</v>
      </c>
      <c r="F267" s="152">
        <f t="shared" si="14"/>
        <v>1</v>
      </c>
      <c r="G267" s="158">
        <f>G262/I262</f>
        <v>0.5652173913043478</v>
      </c>
      <c r="H267" s="158">
        <f>H262/I262</f>
        <v>0.43478260869565216</v>
      </c>
      <c r="I267" s="152">
        <f t="shared" si="15"/>
        <v>1</v>
      </c>
      <c r="J267" s="228"/>
      <c r="K267" s="228"/>
      <c r="L267" s="228"/>
      <c r="M267" s="228"/>
      <c r="N267" s="228"/>
      <c r="O267" s="228"/>
      <c r="S267" s="231"/>
      <c r="T267" s="231"/>
      <c r="U267" s="231"/>
      <c r="V267" s="231"/>
    </row>
    <row r="268" spans="2:22" ht="15">
      <c r="B268" s="650"/>
      <c r="C268" s="342" t="s">
        <v>222</v>
      </c>
      <c r="D268" s="158">
        <f>D263/F263</f>
        <v>0.4</v>
      </c>
      <c r="E268" s="158">
        <f>E263/F263</f>
        <v>0.6</v>
      </c>
      <c r="F268" s="152">
        <f t="shared" si="14"/>
        <v>1</v>
      </c>
      <c r="G268" s="158">
        <f>G263/I263</f>
        <v>0.3</v>
      </c>
      <c r="H268" s="158">
        <f>H263/I263</f>
        <v>0.7</v>
      </c>
      <c r="I268" s="152">
        <f t="shared" si="15"/>
        <v>1</v>
      </c>
      <c r="J268" s="228"/>
      <c r="K268" s="228"/>
      <c r="L268" s="228"/>
      <c r="M268" s="228"/>
      <c r="N268" s="228"/>
      <c r="O268" s="228"/>
      <c r="S268" s="231"/>
      <c r="T268" s="231"/>
      <c r="U268" s="231"/>
      <c r="V268" s="231"/>
    </row>
    <row r="269" spans="2:15" ht="15">
      <c r="B269" s="650"/>
      <c r="C269" s="342" t="s">
        <v>223</v>
      </c>
      <c r="D269" s="158">
        <f>D264/F264</f>
        <v>0.3333333333333333</v>
      </c>
      <c r="E269" s="158">
        <f>E264/F264</f>
        <v>0.6666666666666666</v>
      </c>
      <c r="F269" s="152">
        <f t="shared" si="14"/>
        <v>1</v>
      </c>
      <c r="G269" s="158">
        <f>G264/I264</f>
        <v>0.6666666666666666</v>
      </c>
      <c r="H269" s="158">
        <f>H264/I264</f>
        <v>0.3333333333333333</v>
      </c>
      <c r="I269" s="152">
        <f t="shared" si="15"/>
        <v>1</v>
      </c>
      <c r="J269" s="228"/>
      <c r="K269" s="228"/>
      <c r="L269" s="228"/>
      <c r="M269" s="228"/>
      <c r="N269" s="228"/>
      <c r="O269" s="228"/>
    </row>
    <row r="270" spans="2:15" ht="15">
      <c r="B270" s="650"/>
      <c r="C270" s="342" t="s">
        <v>5</v>
      </c>
      <c r="D270" s="158">
        <f>D265/F265</f>
        <v>0.2608695652173913</v>
      </c>
      <c r="E270" s="158">
        <f>E265/F265</f>
        <v>0.7391304347826086</v>
      </c>
      <c r="F270" s="152">
        <f t="shared" si="14"/>
        <v>1</v>
      </c>
      <c r="G270" s="158">
        <f>G265/I265</f>
        <v>0.4782608695652174</v>
      </c>
      <c r="H270" s="158">
        <f>H265/I265</f>
        <v>0.5217391304347826</v>
      </c>
      <c r="I270" s="152">
        <f t="shared" si="15"/>
        <v>1</v>
      </c>
      <c r="J270" s="228"/>
      <c r="K270" s="228"/>
      <c r="L270" s="228"/>
      <c r="M270" s="228"/>
      <c r="N270" s="228"/>
      <c r="O270" s="228"/>
    </row>
    <row r="271" spans="2:15" ht="15">
      <c r="B271" s="228"/>
      <c r="C271" s="221" t="s">
        <v>374</v>
      </c>
      <c r="D271" s="228"/>
      <c r="E271" s="228"/>
      <c r="F271" s="228"/>
      <c r="G271" s="228"/>
      <c r="H271" s="228"/>
      <c r="I271" s="228"/>
      <c r="J271" s="228"/>
      <c r="K271" s="228"/>
      <c r="L271" s="228"/>
      <c r="M271" s="228"/>
      <c r="N271" s="228"/>
      <c r="O271" s="228"/>
    </row>
    <row r="272" spans="2:15" ht="15">
      <c r="B272" s="228"/>
      <c r="C272" s="221"/>
      <c r="D272" s="228"/>
      <c r="E272" s="228"/>
      <c r="F272" s="228"/>
      <c r="G272" s="228"/>
      <c r="H272" s="228"/>
      <c r="I272" s="228"/>
      <c r="J272" s="228"/>
      <c r="K272" s="228"/>
      <c r="L272" s="228"/>
      <c r="M272" s="228"/>
      <c r="N272" s="228"/>
      <c r="O272" s="228"/>
    </row>
    <row r="273" spans="2:15" ht="28.5" customHeight="1">
      <c r="B273" s="662" t="s">
        <v>224</v>
      </c>
      <c r="C273" s="663"/>
      <c r="D273" s="670" t="s">
        <v>439</v>
      </c>
      <c r="E273" s="662"/>
      <c r="F273" s="662"/>
      <c r="G273" s="663"/>
      <c r="H273" s="650" t="s">
        <v>440</v>
      </c>
      <c r="I273" s="650"/>
      <c r="J273" s="650"/>
      <c r="K273" s="650"/>
      <c r="L273" s="228"/>
      <c r="M273" s="228"/>
      <c r="N273" s="228"/>
      <c r="O273" s="228"/>
    </row>
    <row r="274" spans="2:15" ht="15">
      <c r="B274" s="664"/>
      <c r="C274" s="655"/>
      <c r="D274" s="342" t="s">
        <v>174</v>
      </c>
      <c r="E274" s="342" t="s">
        <v>40</v>
      </c>
      <c r="F274" s="342" t="s">
        <v>41</v>
      </c>
      <c r="G274" s="342" t="s">
        <v>16</v>
      </c>
      <c r="H274" s="342" t="s">
        <v>174</v>
      </c>
      <c r="I274" s="342" t="s">
        <v>40</v>
      </c>
      <c r="J274" s="342" t="s">
        <v>41</v>
      </c>
      <c r="K274" s="342" t="s">
        <v>16</v>
      </c>
      <c r="L274" s="228"/>
      <c r="M274" s="228"/>
      <c r="N274" s="228"/>
      <c r="O274" s="228"/>
    </row>
    <row r="275" spans="2:22" ht="15">
      <c r="B275" s="650" t="s">
        <v>107</v>
      </c>
      <c r="C275" s="342" t="s">
        <v>220</v>
      </c>
      <c r="D275" s="375">
        <v>0.22</v>
      </c>
      <c r="E275" s="375">
        <v>6.19</v>
      </c>
      <c r="F275" s="375">
        <v>25</v>
      </c>
      <c r="G275" s="375">
        <v>49.52</v>
      </c>
      <c r="H275" s="375">
        <v>0.23</v>
      </c>
      <c r="I275" s="375">
        <v>38.642</v>
      </c>
      <c r="J275" s="375">
        <v>100</v>
      </c>
      <c r="K275" s="375">
        <v>579.63</v>
      </c>
      <c r="L275" s="228"/>
      <c r="M275" s="228"/>
      <c r="N275" s="228"/>
      <c r="O275" s="228"/>
      <c r="S275" s="231"/>
      <c r="T275" s="231"/>
      <c r="U275" s="231"/>
      <c r="V275" s="231"/>
    </row>
    <row r="276" spans="2:22" ht="15">
      <c r="B276" s="651"/>
      <c r="C276" s="342" t="s">
        <v>221</v>
      </c>
      <c r="D276" s="375">
        <v>1</v>
      </c>
      <c r="E276" s="375">
        <v>7.2</v>
      </c>
      <c r="F276" s="375">
        <v>16</v>
      </c>
      <c r="G276" s="375">
        <v>36</v>
      </c>
      <c r="H276" s="375">
        <v>12</v>
      </c>
      <c r="I276" s="375">
        <v>38.25</v>
      </c>
      <c r="J276" s="375">
        <v>80</v>
      </c>
      <c r="K276" s="375">
        <v>459</v>
      </c>
      <c r="L276" s="228"/>
      <c r="M276" s="228"/>
      <c r="N276" s="228"/>
      <c r="O276" s="228"/>
      <c r="S276" s="231"/>
      <c r="T276" s="231"/>
      <c r="U276" s="231"/>
      <c r="V276" s="231"/>
    </row>
    <row r="277" spans="2:22" ht="15">
      <c r="B277" s="651"/>
      <c r="C277" s="342" t="s">
        <v>222</v>
      </c>
      <c r="D277" s="375">
        <v>0.05</v>
      </c>
      <c r="E277" s="375">
        <v>1.7149999999999999</v>
      </c>
      <c r="F277" s="375">
        <v>5.31</v>
      </c>
      <c r="G277" s="375">
        <v>6.859999999999999</v>
      </c>
      <c r="H277" s="375">
        <v>0.2</v>
      </c>
      <c r="I277" s="375">
        <v>0.7333333333333334</v>
      </c>
      <c r="J277" s="375">
        <v>1</v>
      </c>
      <c r="K277" s="375">
        <v>2.2</v>
      </c>
      <c r="L277" s="228"/>
      <c r="M277" s="228"/>
      <c r="N277" s="228"/>
      <c r="O277" s="228"/>
      <c r="S277" s="231"/>
      <c r="T277" s="231"/>
      <c r="U277" s="231"/>
      <c r="V277" s="231"/>
    </row>
    <row r="278" spans="2:15" ht="15">
      <c r="B278" s="651"/>
      <c r="C278" s="342" t="s">
        <v>223</v>
      </c>
      <c r="D278" s="375">
        <v>0.5</v>
      </c>
      <c r="E278" s="375">
        <v>0.5</v>
      </c>
      <c r="F278" s="375">
        <v>0.5</v>
      </c>
      <c r="G278" s="375">
        <v>0.5</v>
      </c>
      <c r="H278" s="375">
        <v>1</v>
      </c>
      <c r="I278" s="375">
        <v>15.5</v>
      </c>
      <c r="J278" s="375">
        <v>30</v>
      </c>
      <c r="K278" s="375">
        <v>31</v>
      </c>
      <c r="L278" s="228"/>
      <c r="M278" s="228"/>
      <c r="N278" s="228"/>
      <c r="O278" s="228"/>
    </row>
    <row r="279" spans="2:15" ht="15">
      <c r="B279" s="651"/>
      <c r="C279" s="342" t="s">
        <v>5</v>
      </c>
      <c r="D279" s="375">
        <v>0.05</v>
      </c>
      <c r="E279" s="375">
        <v>5.16</v>
      </c>
      <c r="F279" s="375">
        <v>25</v>
      </c>
      <c r="G279" s="375">
        <v>92.88</v>
      </c>
      <c r="H279" s="375">
        <v>0.2</v>
      </c>
      <c r="I279" s="375">
        <v>33.4946875</v>
      </c>
      <c r="J279" s="375">
        <v>100</v>
      </c>
      <c r="K279" s="375">
        <v>1071.83</v>
      </c>
      <c r="L279" s="228"/>
      <c r="M279" s="228"/>
      <c r="N279" s="228"/>
      <c r="O279" s="228"/>
    </row>
    <row r="280" spans="2:15" ht="15">
      <c r="B280" s="228"/>
      <c r="C280" s="221" t="s">
        <v>374</v>
      </c>
      <c r="D280" s="228"/>
      <c r="E280" s="228"/>
      <c r="F280" s="228"/>
      <c r="G280" s="228"/>
      <c r="H280" s="228"/>
      <c r="I280" s="228"/>
      <c r="J280" s="228"/>
      <c r="K280" s="228"/>
      <c r="L280" s="228"/>
      <c r="M280" s="228"/>
      <c r="N280" s="228"/>
      <c r="O280" s="228"/>
    </row>
    <row r="281" spans="2:15" ht="15">
      <c r="B281" s="228"/>
      <c r="C281" s="221"/>
      <c r="D281" s="228"/>
      <c r="E281" s="228"/>
      <c r="F281" s="228"/>
      <c r="G281" s="228"/>
      <c r="H281" s="228"/>
      <c r="I281" s="228"/>
      <c r="J281" s="228"/>
      <c r="K281" s="228"/>
      <c r="L281" s="228"/>
      <c r="M281" s="228"/>
      <c r="N281" s="228"/>
      <c r="O281" s="228"/>
    </row>
    <row r="282" spans="1:15" ht="15.75">
      <c r="A282" s="409" t="s">
        <v>497</v>
      </c>
      <c r="B282" s="338" t="s">
        <v>541</v>
      </c>
      <c r="C282" s="228"/>
      <c r="D282" s="228"/>
      <c r="E282" s="228"/>
      <c r="F282" s="228"/>
      <c r="G282" s="228"/>
      <c r="H282" s="228"/>
      <c r="I282" s="228"/>
      <c r="J282" s="228"/>
      <c r="K282" s="228"/>
      <c r="L282" s="228"/>
      <c r="M282" s="228"/>
      <c r="N282" s="228"/>
      <c r="O282" s="228"/>
    </row>
    <row r="283" spans="2:15" ht="15">
      <c r="B283" s="229"/>
      <c r="C283" s="221"/>
      <c r="D283" s="228"/>
      <c r="E283" s="228"/>
      <c r="F283" s="228"/>
      <c r="G283" s="228"/>
      <c r="H283" s="228"/>
      <c r="I283" s="228"/>
      <c r="J283" s="228"/>
      <c r="K283" s="228"/>
      <c r="L283" s="228"/>
      <c r="M283" s="228"/>
      <c r="N283" s="228"/>
      <c r="O283" s="228"/>
    </row>
    <row r="284" spans="2:18" ht="18" customHeight="1">
      <c r="B284" s="662" t="s">
        <v>224</v>
      </c>
      <c r="C284" s="663"/>
      <c r="D284" s="647" t="s">
        <v>541</v>
      </c>
      <c r="E284" s="648"/>
      <c r="F284" s="649"/>
      <c r="G284" s="228"/>
      <c r="H284" s="228"/>
      <c r="I284" s="228"/>
      <c r="J284" s="228"/>
      <c r="K284" s="228"/>
      <c r="L284" s="228"/>
      <c r="M284" s="228"/>
      <c r="N284" s="228"/>
      <c r="O284" s="228"/>
      <c r="P284" s="228"/>
      <c r="Q284" s="228"/>
      <c r="R284" s="228"/>
    </row>
    <row r="285" spans="2:18" ht="15">
      <c r="B285" s="664"/>
      <c r="C285" s="655"/>
      <c r="D285" s="342" t="s">
        <v>3</v>
      </c>
      <c r="E285" s="342" t="s">
        <v>4</v>
      </c>
      <c r="F285" s="457" t="s">
        <v>653</v>
      </c>
      <c r="G285" s="228"/>
      <c r="H285" s="228"/>
      <c r="I285" s="228"/>
      <c r="J285" s="228"/>
      <c r="K285" s="228"/>
      <c r="L285" s="228"/>
      <c r="M285" s="228"/>
      <c r="N285" s="228"/>
      <c r="O285" s="228"/>
      <c r="P285" s="228"/>
      <c r="Q285" s="228"/>
      <c r="R285" s="228"/>
    </row>
    <row r="286" spans="2:22" ht="15">
      <c r="B286" s="653" t="s">
        <v>107</v>
      </c>
      <c r="C286" s="344" t="s">
        <v>220</v>
      </c>
      <c r="D286" s="181">
        <v>54</v>
      </c>
      <c r="E286" s="194">
        <v>38</v>
      </c>
      <c r="F286" s="194">
        <f aca="true" t="shared" si="16" ref="F286:F295">D286+E286</f>
        <v>92</v>
      </c>
      <c r="G286" s="228"/>
      <c r="H286" s="228"/>
      <c r="I286" s="228"/>
      <c r="J286" s="228"/>
      <c r="K286" s="228"/>
      <c r="L286" s="228"/>
      <c r="M286" s="228"/>
      <c r="N286" s="228"/>
      <c r="O286" s="228"/>
      <c r="P286" s="228"/>
      <c r="Q286" s="228"/>
      <c r="R286" s="228"/>
      <c r="S286" s="231"/>
      <c r="T286" s="231"/>
      <c r="U286" s="231"/>
      <c r="V286" s="231"/>
    </row>
    <row r="287" spans="2:22" ht="15">
      <c r="B287" s="663"/>
      <c r="C287" s="344" t="s">
        <v>221</v>
      </c>
      <c r="D287" s="154">
        <v>36</v>
      </c>
      <c r="E287" s="155">
        <v>49</v>
      </c>
      <c r="F287" s="194">
        <f t="shared" si="16"/>
        <v>85</v>
      </c>
      <c r="G287" s="228"/>
      <c r="H287" s="228"/>
      <c r="I287" s="228"/>
      <c r="J287" s="228"/>
      <c r="K287" s="228"/>
      <c r="L287" s="228"/>
      <c r="M287" s="228"/>
      <c r="N287" s="228"/>
      <c r="O287" s="228"/>
      <c r="P287" s="228"/>
      <c r="Q287" s="228"/>
      <c r="R287" s="228"/>
      <c r="S287" s="231"/>
      <c r="T287" s="231"/>
      <c r="U287" s="231"/>
      <c r="V287" s="231"/>
    </row>
    <row r="288" spans="2:22" ht="15">
      <c r="B288" s="663"/>
      <c r="C288" s="342" t="s">
        <v>222</v>
      </c>
      <c r="D288" s="154">
        <v>27</v>
      </c>
      <c r="E288" s="155">
        <v>14</v>
      </c>
      <c r="F288" s="194">
        <f t="shared" si="16"/>
        <v>41</v>
      </c>
      <c r="G288" s="228"/>
      <c r="H288" s="228"/>
      <c r="I288" s="228"/>
      <c r="J288" s="228"/>
      <c r="K288" s="228"/>
      <c r="L288" s="228"/>
      <c r="M288" s="228"/>
      <c r="N288" s="228"/>
      <c r="O288" s="228"/>
      <c r="P288" s="228"/>
      <c r="Q288" s="228"/>
      <c r="R288" s="228"/>
      <c r="S288" s="231"/>
      <c r="T288" s="231"/>
      <c r="U288" s="231"/>
      <c r="V288" s="231"/>
    </row>
    <row r="289" spans="2:18" ht="15">
      <c r="B289" s="663"/>
      <c r="C289" s="342" t="s">
        <v>223</v>
      </c>
      <c r="D289" s="154">
        <v>3</v>
      </c>
      <c r="E289" s="155">
        <v>0</v>
      </c>
      <c r="F289" s="194">
        <f t="shared" si="16"/>
        <v>3</v>
      </c>
      <c r="G289" s="228"/>
      <c r="H289" s="228"/>
      <c r="I289" s="228"/>
      <c r="J289" s="228"/>
      <c r="K289" s="228"/>
      <c r="L289" s="228"/>
      <c r="M289" s="228"/>
      <c r="N289" s="228"/>
      <c r="O289" s="228"/>
      <c r="P289" s="228"/>
      <c r="Q289" s="228"/>
      <c r="R289" s="228"/>
    </row>
    <row r="290" spans="2:18" ht="15">
      <c r="B290" s="345"/>
      <c r="C290" s="344" t="s">
        <v>5</v>
      </c>
      <c r="D290" s="154">
        <v>120</v>
      </c>
      <c r="E290" s="154">
        <v>101</v>
      </c>
      <c r="F290" s="194">
        <f t="shared" si="16"/>
        <v>221</v>
      </c>
      <c r="G290" s="228"/>
      <c r="H290" s="228"/>
      <c r="I290" s="228"/>
      <c r="J290" s="228"/>
      <c r="K290" s="228"/>
      <c r="L290" s="228"/>
      <c r="M290" s="228"/>
      <c r="N290" s="228"/>
      <c r="O290" s="228"/>
      <c r="P290" s="228"/>
      <c r="Q290" s="228"/>
      <c r="R290" s="228"/>
    </row>
    <row r="291" spans="2:22" ht="15">
      <c r="B291" s="650" t="s">
        <v>108</v>
      </c>
      <c r="C291" s="342" t="s">
        <v>220</v>
      </c>
      <c r="D291" s="158">
        <f>D286/F286</f>
        <v>0.5869565217391305</v>
      </c>
      <c r="E291" s="158">
        <f>E286/F286</f>
        <v>0.41304347826086957</v>
      </c>
      <c r="F291" s="159">
        <f t="shared" si="16"/>
        <v>1</v>
      </c>
      <c r="G291" s="228"/>
      <c r="H291" s="228"/>
      <c r="I291" s="228"/>
      <c r="J291" s="228"/>
      <c r="K291" s="228"/>
      <c r="L291" s="228"/>
      <c r="M291" s="228"/>
      <c r="N291" s="228"/>
      <c r="O291" s="228"/>
      <c r="P291" s="228"/>
      <c r="Q291" s="228"/>
      <c r="R291" s="228"/>
      <c r="S291" s="231"/>
      <c r="T291" s="231"/>
      <c r="U291" s="231"/>
      <c r="V291" s="231"/>
    </row>
    <row r="292" spans="2:22" ht="15">
      <c r="B292" s="650"/>
      <c r="C292" s="342" t="s">
        <v>221</v>
      </c>
      <c r="D292" s="158">
        <f>D287/F287</f>
        <v>0.4235294117647059</v>
      </c>
      <c r="E292" s="158">
        <f>E287/F287</f>
        <v>0.5764705882352941</v>
      </c>
      <c r="F292" s="159">
        <f t="shared" si="16"/>
        <v>1</v>
      </c>
      <c r="G292" s="228"/>
      <c r="H292" s="228"/>
      <c r="I292" s="228"/>
      <c r="J292" s="228"/>
      <c r="K292" s="228"/>
      <c r="L292" s="228"/>
      <c r="M292" s="228"/>
      <c r="N292" s="228"/>
      <c r="O292" s="228"/>
      <c r="P292" s="228"/>
      <c r="Q292" s="228"/>
      <c r="R292" s="228"/>
      <c r="S292" s="231"/>
      <c r="T292" s="231"/>
      <c r="U292" s="231"/>
      <c r="V292" s="231"/>
    </row>
    <row r="293" spans="2:22" ht="15">
      <c r="B293" s="650"/>
      <c r="C293" s="342" t="s">
        <v>222</v>
      </c>
      <c r="D293" s="158">
        <f>D288/F288</f>
        <v>0.6585365853658537</v>
      </c>
      <c r="E293" s="158">
        <f>E288/F288</f>
        <v>0.34146341463414637</v>
      </c>
      <c r="F293" s="159">
        <f t="shared" si="16"/>
        <v>1</v>
      </c>
      <c r="G293" s="228"/>
      <c r="H293" s="228"/>
      <c r="I293" s="228"/>
      <c r="J293" s="228"/>
      <c r="K293" s="228"/>
      <c r="L293" s="228"/>
      <c r="M293" s="228"/>
      <c r="N293" s="228"/>
      <c r="O293" s="228"/>
      <c r="P293" s="228"/>
      <c r="Q293" s="228"/>
      <c r="R293" s="228"/>
      <c r="S293" s="231"/>
      <c r="T293" s="231"/>
      <c r="U293" s="231"/>
      <c r="V293" s="231"/>
    </row>
    <row r="294" spans="2:18" ht="15">
      <c r="B294" s="650"/>
      <c r="C294" s="342" t="s">
        <v>223</v>
      </c>
      <c r="D294" s="158">
        <f>D289/F289</f>
        <v>1</v>
      </c>
      <c r="E294" s="158">
        <f>E289/F289</f>
        <v>0</v>
      </c>
      <c r="F294" s="159">
        <f t="shared" si="16"/>
        <v>1</v>
      </c>
      <c r="G294" s="228"/>
      <c r="H294" s="228"/>
      <c r="I294" s="228"/>
      <c r="J294" s="228"/>
      <c r="K294" s="228"/>
      <c r="L294" s="228"/>
      <c r="M294" s="228"/>
      <c r="N294" s="228"/>
      <c r="O294" s="228"/>
      <c r="P294" s="228"/>
      <c r="Q294" s="228"/>
      <c r="R294" s="228"/>
    </row>
    <row r="295" spans="2:18" ht="15">
      <c r="B295" s="650"/>
      <c r="C295" s="342" t="s">
        <v>5</v>
      </c>
      <c r="D295" s="158">
        <f>D290/F290</f>
        <v>0.5429864253393665</v>
      </c>
      <c r="E295" s="158">
        <f>E290/F290</f>
        <v>0.45701357466063347</v>
      </c>
      <c r="F295" s="159">
        <f t="shared" si="16"/>
        <v>1</v>
      </c>
      <c r="G295" s="228"/>
      <c r="H295" s="228"/>
      <c r="I295" s="228"/>
      <c r="J295" s="228"/>
      <c r="K295" s="228"/>
      <c r="L295" s="228"/>
      <c r="M295" s="228"/>
      <c r="N295" s="228"/>
      <c r="O295" s="228"/>
      <c r="P295" s="228"/>
      <c r="Q295" s="228"/>
      <c r="R295" s="228"/>
    </row>
    <row r="296" spans="2:15" ht="15">
      <c r="B296" s="228"/>
      <c r="C296" s="221" t="s">
        <v>374</v>
      </c>
      <c r="D296" s="228"/>
      <c r="E296" s="228"/>
      <c r="F296" s="228"/>
      <c r="G296" s="228"/>
      <c r="H296" s="228"/>
      <c r="I296" s="228"/>
      <c r="J296" s="228"/>
      <c r="K296" s="228"/>
      <c r="L296" s="228"/>
      <c r="M296" s="228"/>
      <c r="N296" s="228"/>
      <c r="O296" s="228"/>
    </row>
    <row r="297" spans="2:15" ht="15">
      <c r="B297" s="229"/>
      <c r="C297" s="221"/>
      <c r="D297" s="228"/>
      <c r="E297" s="228"/>
      <c r="F297" s="228"/>
      <c r="G297" s="228"/>
      <c r="H297" s="228"/>
      <c r="I297" s="228"/>
      <c r="J297" s="228"/>
      <c r="K297" s="228"/>
      <c r="L297" s="228"/>
      <c r="M297" s="228"/>
      <c r="N297" s="228"/>
      <c r="O297" s="228"/>
    </row>
    <row r="298" spans="2:15" ht="34.5" customHeight="1">
      <c r="B298" s="662" t="s">
        <v>224</v>
      </c>
      <c r="C298" s="663"/>
      <c r="D298" s="647" t="s">
        <v>52</v>
      </c>
      <c r="E298" s="648"/>
      <c r="F298" s="649"/>
      <c r="G298" s="647" t="s">
        <v>53</v>
      </c>
      <c r="H298" s="648"/>
      <c r="I298" s="649"/>
      <c r="J298" s="647" t="s">
        <v>54</v>
      </c>
      <c r="K298" s="648"/>
      <c r="L298" s="649"/>
      <c r="M298" s="650" t="s">
        <v>55</v>
      </c>
      <c r="N298" s="650"/>
      <c r="O298" s="650"/>
    </row>
    <row r="299" spans="2:15" ht="15">
      <c r="B299" s="664"/>
      <c r="C299" s="655"/>
      <c r="D299" s="342" t="s">
        <v>3</v>
      </c>
      <c r="E299" s="342" t="s">
        <v>4</v>
      </c>
      <c r="F299" s="342" t="s">
        <v>138</v>
      </c>
      <c r="G299" s="342" t="s">
        <v>3</v>
      </c>
      <c r="H299" s="342" t="s">
        <v>4</v>
      </c>
      <c r="I299" s="342" t="s">
        <v>138</v>
      </c>
      <c r="J299" s="342" t="s">
        <v>3</v>
      </c>
      <c r="K299" s="342" t="s">
        <v>4</v>
      </c>
      <c r="L299" s="342" t="s">
        <v>138</v>
      </c>
      <c r="M299" s="355" t="s">
        <v>3</v>
      </c>
      <c r="N299" s="355" t="s">
        <v>4</v>
      </c>
      <c r="O299" s="355" t="s">
        <v>138</v>
      </c>
    </row>
    <row r="300" spans="2:22" ht="15">
      <c r="B300" s="653" t="s">
        <v>107</v>
      </c>
      <c r="C300" s="344" t="s">
        <v>220</v>
      </c>
      <c r="D300" s="194">
        <v>37</v>
      </c>
      <c r="E300" s="194">
        <v>17</v>
      </c>
      <c r="F300" s="194">
        <f aca="true" t="shared" si="17" ref="F300:F309">D300+E300</f>
        <v>54</v>
      </c>
      <c r="G300" s="194">
        <v>14</v>
      </c>
      <c r="H300" s="194">
        <v>40</v>
      </c>
      <c r="I300" s="194">
        <f aca="true" t="shared" si="18" ref="I300:I309">G300+H300</f>
        <v>54</v>
      </c>
      <c r="J300" s="194">
        <v>9</v>
      </c>
      <c r="K300" s="194">
        <v>45</v>
      </c>
      <c r="L300" s="194">
        <f aca="true" t="shared" si="19" ref="L300:L309">J300+K300</f>
        <v>54</v>
      </c>
      <c r="M300" s="164">
        <v>14</v>
      </c>
      <c r="N300" s="164">
        <v>40</v>
      </c>
      <c r="O300" s="194">
        <f aca="true" t="shared" si="20" ref="O300:O309">M300+N300</f>
        <v>54</v>
      </c>
      <c r="S300" s="231"/>
      <c r="T300" s="231"/>
      <c r="U300" s="231"/>
      <c r="V300" s="231"/>
    </row>
    <row r="301" spans="2:22" ht="15">
      <c r="B301" s="663"/>
      <c r="C301" s="344" t="s">
        <v>221</v>
      </c>
      <c r="D301" s="155">
        <v>25</v>
      </c>
      <c r="E301" s="155">
        <v>11</v>
      </c>
      <c r="F301" s="194">
        <f t="shared" si="17"/>
        <v>36</v>
      </c>
      <c r="G301" s="155">
        <v>1</v>
      </c>
      <c r="H301" s="155">
        <v>35</v>
      </c>
      <c r="I301" s="194">
        <f t="shared" si="18"/>
        <v>36</v>
      </c>
      <c r="J301" s="155">
        <v>5</v>
      </c>
      <c r="K301" s="155">
        <v>31</v>
      </c>
      <c r="L301" s="194">
        <f t="shared" si="19"/>
        <v>36</v>
      </c>
      <c r="M301" s="165">
        <v>5</v>
      </c>
      <c r="N301" s="165">
        <v>31</v>
      </c>
      <c r="O301" s="194">
        <f t="shared" si="20"/>
        <v>36</v>
      </c>
      <c r="S301" s="231"/>
      <c r="T301" s="231"/>
      <c r="U301" s="231"/>
      <c r="V301" s="231"/>
    </row>
    <row r="302" spans="2:22" ht="15">
      <c r="B302" s="663"/>
      <c r="C302" s="342" t="s">
        <v>222</v>
      </c>
      <c r="D302" s="155">
        <v>14</v>
      </c>
      <c r="E302" s="155">
        <v>13</v>
      </c>
      <c r="F302" s="194">
        <f t="shared" si="17"/>
        <v>27</v>
      </c>
      <c r="G302" s="155">
        <v>5</v>
      </c>
      <c r="H302" s="155">
        <v>22</v>
      </c>
      <c r="I302" s="194">
        <f t="shared" si="18"/>
        <v>27</v>
      </c>
      <c r="J302" s="155">
        <v>2</v>
      </c>
      <c r="K302" s="155">
        <v>25</v>
      </c>
      <c r="L302" s="194">
        <f t="shared" si="19"/>
        <v>27</v>
      </c>
      <c r="M302" s="165">
        <v>6</v>
      </c>
      <c r="N302" s="165">
        <v>21</v>
      </c>
      <c r="O302" s="194">
        <f t="shared" si="20"/>
        <v>27</v>
      </c>
      <c r="S302" s="231"/>
      <c r="T302" s="231"/>
      <c r="U302" s="231"/>
      <c r="V302" s="231"/>
    </row>
    <row r="303" spans="2:15" ht="15">
      <c r="B303" s="663"/>
      <c r="C303" s="342" t="s">
        <v>223</v>
      </c>
      <c r="D303" s="155">
        <v>2</v>
      </c>
      <c r="E303" s="155">
        <v>1</v>
      </c>
      <c r="F303" s="194">
        <f t="shared" si="17"/>
        <v>3</v>
      </c>
      <c r="G303" s="155">
        <v>0</v>
      </c>
      <c r="H303" s="155">
        <v>3</v>
      </c>
      <c r="I303" s="194">
        <f t="shared" si="18"/>
        <v>3</v>
      </c>
      <c r="J303" s="155">
        <v>2</v>
      </c>
      <c r="K303" s="155">
        <v>1</v>
      </c>
      <c r="L303" s="194">
        <f t="shared" si="19"/>
        <v>3</v>
      </c>
      <c r="M303" s="165">
        <v>0</v>
      </c>
      <c r="N303" s="165">
        <v>3</v>
      </c>
      <c r="O303" s="194">
        <f t="shared" si="20"/>
        <v>3</v>
      </c>
    </row>
    <row r="304" spans="2:15" ht="15">
      <c r="B304" s="345"/>
      <c r="C304" s="344" t="s">
        <v>5</v>
      </c>
      <c r="D304" s="154">
        <v>78</v>
      </c>
      <c r="E304" s="154">
        <v>42</v>
      </c>
      <c r="F304" s="194">
        <f t="shared" si="17"/>
        <v>120</v>
      </c>
      <c r="G304" s="154">
        <v>20</v>
      </c>
      <c r="H304" s="154">
        <v>100</v>
      </c>
      <c r="I304" s="194">
        <f t="shared" si="18"/>
        <v>120</v>
      </c>
      <c r="J304" s="154">
        <v>18</v>
      </c>
      <c r="K304" s="154">
        <v>102</v>
      </c>
      <c r="L304" s="194">
        <f t="shared" si="19"/>
        <v>120</v>
      </c>
      <c r="M304" s="154">
        <v>25</v>
      </c>
      <c r="N304" s="154">
        <v>95</v>
      </c>
      <c r="O304" s="194">
        <f t="shared" si="20"/>
        <v>120</v>
      </c>
    </row>
    <row r="305" spans="2:22" ht="15">
      <c r="B305" s="650" t="s">
        <v>108</v>
      </c>
      <c r="C305" s="342" t="s">
        <v>220</v>
      </c>
      <c r="D305" s="158">
        <f>D300/F300</f>
        <v>0.6851851851851852</v>
      </c>
      <c r="E305" s="158">
        <f>E300/F300</f>
        <v>0.3148148148148148</v>
      </c>
      <c r="F305" s="159">
        <f t="shared" si="17"/>
        <v>1</v>
      </c>
      <c r="G305" s="158">
        <f>G300/I300</f>
        <v>0.25925925925925924</v>
      </c>
      <c r="H305" s="158">
        <f>H300/I300</f>
        <v>0.7407407407407407</v>
      </c>
      <c r="I305" s="159">
        <f t="shared" si="18"/>
        <v>1</v>
      </c>
      <c r="J305" s="158">
        <f>J300/L300</f>
        <v>0.16666666666666666</v>
      </c>
      <c r="K305" s="158">
        <f>K300/L300</f>
        <v>0.8333333333333334</v>
      </c>
      <c r="L305" s="159">
        <f t="shared" si="19"/>
        <v>1</v>
      </c>
      <c r="M305" s="158">
        <f>M300/O300</f>
        <v>0.25925925925925924</v>
      </c>
      <c r="N305" s="158">
        <f>N300/O300</f>
        <v>0.7407407407407407</v>
      </c>
      <c r="O305" s="159">
        <f t="shared" si="20"/>
        <v>1</v>
      </c>
      <c r="S305" s="231"/>
      <c r="T305" s="231"/>
      <c r="U305" s="231"/>
      <c r="V305" s="231"/>
    </row>
    <row r="306" spans="2:22" ht="15">
      <c r="B306" s="650"/>
      <c r="C306" s="342" t="s">
        <v>221</v>
      </c>
      <c r="D306" s="158">
        <f>D301/F301</f>
        <v>0.6944444444444444</v>
      </c>
      <c r="E306" s="158">
        <f>E301/F301</f>
        <v>0.3055555555555556</v>
      </c>
      <c r="F306" s="159">
        <f t="shared" si="17"/>
        <v>1</v>
      </c>
      <c r="G306" s="158">
        <f>G301/I301</f>
        <v>0.027777777777777776</v>
      </c>
      <c r="H306" s="158">
        <f>H301/I301</f>
        <v>0.9722222222222222</v>
      </c>
      <c r="I306" s="159">
        <f t="shared" si="18"/>
        <v>1</v>
      </c>
      <c r="J306" s="158">
        <f>J301/L301</f>
        <v>0.1388888888888889</v>
      </c>
      <c r="K306" s="158">
        <f>K301/L301</f>
        <v>0.8611111111111112</v>
      </c>
      <c r="L306" s="159">
        <f t="shared" si="19"/>
        <v>1</v>
      </c>
      <c r="M306" s="158">
        <f>M301/O301</f>
        <v>0.1388888888888889</v>
      </c>
      <c r="N306" s="158">
        <f>N301/O301</f>
        <v>0.8611111111111112</v>
      </c>
      <c r="O306" s="159">
        <f t="shared" si="20"/>
        <v>1</v>
      </c>
      <c r="S306" s="231"/>
      <c r="T306" s="231"/>
      <c r="U306" s="231"/>
      <c r="V306" s="231"/>
    </row>
    <row r="307" spans="2:22" ht="15">
      <c r="B307" s="650"/>
      <c r="C307" s="342" t="s">
        <v>222</v>
      </c>
      <c r="D307" s="158">
        <f>D302/F302</f>
        <v>0.5185185185185185</v>
      </c>
      <c r="E307" s="158">
        <f>E302/F302</f>
        <v>0.48148148148148145</v>
      </c>
      <c r="F307" s="159">
        <f t="shared" si="17"/>
        <v>1</v>
      </c>
      <c r="G307" s="158">
        <f>G302/I302</f>
        <v>0.18518518518518517</v>
      </c>
      <c r="H307" s="158">
        <f>H302/I302</f>
        <v>0.8148148148148148</v>
      </c>
      <c r="I307" s="159">
        <f t="shared" si="18"/>
        <v>1</v>
      </c>
      <c r="J307" s="158">
        <f>J302/L302</f>
        <v>0.07407407407407407</v>
      </c>
      <c r="K307" s="158">
        <f>K302/L302</f>
        <v>0.9259259259259259</v>
      </c>
      <c r="L307" s="159">
        <f t="shared" si="19"/>
        <v>1</v>
      </c>
      <c r="M307" s="158">
        <f>M302/O302</f>
        <v>0.2222222222222222</v>
      </c>
      <c r="N307" s="158">
        <f>N302/O302</f>
        <v>0.7777777777777778</v>
      </c>
      <c r="O307" s="159">
        <f t="shared" si="20"/>
        <v>1</v>
      </c>
      <c r="S307" s="231"/>
      <c r="T307" s="231"/>
      <c r="U307" s="231"/>
      <c r="V307" s="231"/>
    </row>
    <row r="308" spans="2:15" ht="15">
      <c r="B308" s="650"/>
      <c r="C308" s="342" t="s">
        <v>223</v>
      </c>
      <c r="D308" s="158">
        <f>D303/F303</f>
        <v>0.6666666666666666</v>
      </c>
      <c r="E308" s="158">
        <f>E303/F303</f>
        <v>0.3333333333333333</v>
      </c>
      <c r="F308" s="159">
        <f t="shared" si="17"/>
        <v>1</v>
      </c>
      <c r="G308" s="158">
        <f>G303/I303</f>
        <v>0</v>
      </c>
      <c r="H308" s="158">
        <f>H303/I303</f>
        <v>1</v>
      </c>
      <c r="I308" s="159">
        <f t="shared" si="18"/>
        <v>1</v>
      </c>
      <c r="J308" s="158">
        <f>J303/L303</f>
        <v>0.6666666666666666</v>
      </c>
      <c r="K308" s="158">
        <f>K303/L303</f>
        <v>0.3333333333333333</v>
      </c>
      <c r="L308" s="159">
        <f t="shared" si="19"/>
        <v>1</v>
      </c>
      <c r="M308" s="158">
        <f>M303/O303</f>
        <v>0</v>
      </c>
      <c r="N308" s="158">
        <f>N303/O303</f>
        <v>1</v>
      </c>
      <c r="O308" s="159">
        <f t="shared" si="20"/>
        <v>1</v>
      </c>
    </row>
    <row r="309" spans="2:15" ht="15">
      <c r="B309" s="650"/>
      <c r="C309" s="342" t="s">
        <v>5</v>
      </c>
      <c r="D309" s="158">
        <f>D304/F304</f>
        <v>0.65</v>
      </c>
      <c r="E309" s="158">
        <f>E304/F304</f>
        <v>0.35</v>
      </c>
      <c r="F309" s="159">
        <f t="shared" si="17"/>
        <v>1</v>
      </c>
      <c r="G309" s="158">
        <f>G304/I304</f>
        <v>0.16666666666666666</v>
      </c>
      <c r="H309" s="158">
        <f>H304/I304</f>
        <v>0.8333333333333334</v>
      </c>
      <c r="I309" s="159">
        <f t="shared" si="18"/>
        <v>1</v>
      </c>
      <c r="J309" s="158">
        <f>J304/L304</f>
        <v>0.15</v>
      </c>
      <c r="K309" s="158">
        <f>K304/L304</f>
        <v>0.85</v>
      </c>
      <c r="L309" s="159">
        <f t="shared" si="19"/>
        <v>1</v>
      </c>
      <c r="M309" s="158">
        <f>M304/O304</f>
        <v>0.20833333333333334</v>
      </c>
      <c r="N309" s="158">
        <f>N304/O304</f>
        <v>0.7916666666666666</v>
      </c>
      <c r="O309" s="159">
        <f t="shared" si="20"/>
        <v>1</v>
      </c>
    </row>
    <row r="310" spans="2:15" ht="15">
      <c r="B310" s="228"/>
      <c r="C310" s="221" t="s">
        <v>374</v>
      </c>
      <c r="D310" s="228"/>
      <c r="E310" s="228"/>
      <c r="F310" s="228"/>
      <c r="G310" s="228"/>
      <c r="H310" s="228"/>
      <c r="I310" s="228"/>
      <c r="J310" s="228"/>
      <c r="K310" s="228"/>
      <c r="L310" s="228"/>
      <c r="M310" s="228"/>
      <c r="N310" s="228"/>
      <c r="O310" s="228"/>
    </row>
    <row r="311" spans="2:15" ht="15">
      <c r="B311" s="229"/>
      <c r="C311" s="221"/>
      <c r="D311" s="228"/>
      <c r="E311" s="228"/>
      <c r="F311" s="228"/>
      <c r="G311" s="228"/>
      <c r="H311" s="228"/>
      <c r="I311" s="228"/>
      <c r="J311" s="228"/>
      <c r="K311" s="228"/>
      <c r="L311" s="228"/>
      <c r="M311" s="228"/>
      <c r="N311" s="228"/>
      <c r="O311" s="228"/>
    </row>
    <row r="312" spans="1:15" ht="15.75">
      <c r="A312" s="409" t="s">
        <v>498</v>
      </c>
      <c r="B312" s="309" t="s">
        <v>483</v>
      </c>
      <c r="C312" s="228"/>
      <c r="D312" s="228"/>
      <c r="E312" s="228"/>
      <c r="F312" s="228"/>
      <c r="G312" s="228"/>
      <c r="H312" s="228"/>
      <c r="I312" s="228"/>
      <c r="J312" s="228"/>
      <c r="K312" s="228"/>
      <c r="L312" s="228"/>
      <c r="M312" s="228"/>
      <c r="N312" s="228"/>
      <c r="O312" s="228"/>
    </row>
    <row r="313" spans="2:15" ht="15">
      <c r="B313" s="229"/>
      <c r="C313" s="221"/>
      <c r="D313" s="228"/>
      <c r="E313" s="228"/>
      <c r="F313" s="228"/>
      <c r="G313" s="228"/>
      <c r="H313" s="228"/>
      <c r="I313" s="228"/>
      <c r="J313" s="228"/>
      <c r="K313" s="228"/>
      <c r="L313" s="228"/>
      <c r="M313" s="228"/>
      <c r="N313" s="228"/>
      <c r="O313" s="228"/>
    </row>
    <row r="314" spans="2:15" ht="35.25" customHeight="1">
      <c r="B314" s="662" t="s">
        <v>224</v>
      </c>
      <c r="C314" s="663"/>
      <c r="D314" s="647" t="s">
        <v>483</v>
      </c>
      <c r="E314" s="648"/>
      <c r="F314" s="649"/>
      <c r="G314" s="228"/>
      <c r="H314" s="228"/>
      <c r="I314" s="228"/>
      <c r="J314" s="228"/>
      <c r="K314" s="228"/>
      <c r="L314" s="228"/>
      <c r="M314" s="228"/>
      <c r="N314" s="228"/>
      <c r="O314" s="228"/>
    </row>
    <row r="315" spans="2:15" ht="15">
      <c r="B315" s="664"/>
      <c r="C315" s="655"/>
      <c r="D315" s="342" t="s">
        <v>3</v>
      </c>
      <c r="E315" s="342" t="s">
        <v>4</v>
      </c>
      <c r="F315" s="457" t="s">
        <v>653</v>
      </c>
      <c r="G315" s="228"/>
      <c r="H315" s="228"/>
      <c r="I315" s="228"/>
      <c r="J315" s="228"/>
      <c r="K315" s="228"/>
      <c r="L315" s="228"/>
      <c r="M315" s="228"/>
      <c r="N315" s="228"/>
      <c r="O315" s="228"/>
    </row>
    <row r="316" spans="2:22" ht="15">
      <c r="B316" s="653" t="s">
        <v>107</v>
      </c>
      <c r="C316" s="344" t="s">
        <v>220</v>
      </c>
      <c r="D316" s="181">
        <v>20</v>
      </c>
      <c r="E316" s="181">
        <v>72</v>
      </c>
      <c r="F316" s="181">
        <v>92</v>
      </c>
      <c r="G316" s="228"/>
      <c r="H316" s="228"/>
      <c r="I316" s="228"/>
      <c r="J316" s="228"/>
      <c r="K316" s="228"/>
      <c r="L316" s="228"/>
      <c r="M316" s="228"/>
      <c r="N316" s="228"/>
      <c r="O316" s="228"/>
      <c r="S316" s="231"/>
      <c r="T316" s="231"/>
      <c r="U316" s="231"/>
      <c r="V316" s="231"/>
    </row>
    <row r="317" spans="2:22" ht="15">
      <c r="B317" s="663"/>
      <c r="C317" s="344" t="s">
        <v>221</v>
      </c>
      <c r="D317" s="181">
        <v>13</v>
      </c>
      <c r="E317" s="181">
        <v>72</v>
      </c>
      <c r="F317" s="181">
        <v>85</v>
      </c>
      <c r="G317" s="228"/>
      <c r="H317" s="228"/>
      <c r="I317" s="228"/>
      <c r="J317" s="228"/>
      <c r="K317" s="228"/>
      <c r="L317" s="228"/>
      <c r="M317" s="228"/>
      <c r="N317" s="228"/>
      <c r="O317" s="228"/>
      <c r="S317" s="231"/>
      <c r="T317" s="231"/>
      <c r="U317" s="231"/>
      <c r="V317" s="231"/>
    </row>
    <row r="318" spans="2:22" ht="15">
      <c r="B318" s="663"/>
      <c r="C318" s="342" t="s">
        <v>222</v>
      </c>
      <c r="D318" s="181">
        <v>6</v>
      </c>
      <c r="E318" s="181">
        <v>35</v>
      </c>
      <c r="F318" s="181">
        <v>41</v>
      </c>
      <c r="G318" s="228"/>
      <c r="H318" s="228"/>
      <c r="I318" s="228"/>
      <c r="J318" s="228"/>
      <c r="K318" s="228"/>
      <c r="L318" s="228"/>
      <c r="M318" s="228"/>
      <c r="N318" s="228"/>
      <c r="O318" s="228"/>
      <c r="S318" s="231"/>
      <c r="T318" s="231"/>
      <c r="U318" s="231"/>
      <c r="V318" s="231"/>
    </row>
    <row r="319" spans="2:15" ht="15">
      <c r="B319" s="663"/>
      <c r="C319" s="342" t="s">
        <v>223</v>
      </c>
      <c r="D319" s="181">
        <v>2</v>
      </c>
      <c r="E319" s="181">
        <v>1</v>
      </c>
      <c r="F319" s="181">
        <v>3</v>
      </c>
      <c r="G319" s="228"/>
      <c r="H319" s="228"/>
      <c r="I319" s="228"/>
      <c r="J319" s="228"/>
      <c r="K319" s="228"/>
      <c r="L319" s="228"/>
      <c r="M319" s="228"/>
      <c r="N319" s="228"/>
      <c r="O319" s="228"/>
    </row>
    <row r="320" spans="2:15" ht="15">
      <c r="B320" s="345"/>
      <c r="C320" s="344" t="s">
        <v>5</v>
      </c>
      <c r="D320" s="181">
        <v>41</v>
      </c>
      <c r="E320" s="181">
        <v>180</v>
      </c>
      <c r="F320" s="181">
        <v>221</v>
      </c>
      <c r="G320" s="228"/>
      <c r="H320" s="228"/>
      <c r="I320" s="228"/>
      <c r="J320" s="228"/>
      <c r="K320" s="228"/>
      <c r="L320" s="228"/>
      <c r="M320" s="228"/>
      <c r="N320" s="228"/>
      <c r="O320" s="228"/>
    </row>
    <row r="321" spans="2:22" ht="15">
      <c r="B321" s="666" t="s">
        <v>108</v>
      </c>
      <c r="C321" s="344" t="s">
        <v>220</v>
      </c>
      <c r="D321" s="223">
        <f>D316/F316</f>
        <v>0.21739130434782608</v>
      </c>
      <c r="E321" s="223">
        <f>E316/F316</f>
        <v>0.782608695652174</v>
      </c>
      <c r="F321" s="222">
        <f>+D321+E321</f>
        <v>1</v>
      </c>
      <c r="G321" s="228"/>
      <c r="H321" s="228"/>
      <c r="I321" s="228"/>
      <c r="J321" s="228"/>
      <c r="K321" s="228"/>
      <c r="L321" s="228"/>
      <c r="M321" s="228"/>
      <c r="N321" s="228"/>
      <c r="O321" s="228"/>
      <c r="S321" s="231"/>
      <c r="T321" s="231"/>
      <c r="U321" s="231"/>
      <c r="V321" s="231"/>
    </row>
    <row r="322" spans="2:22" ht="15">
      <c r="B322" s="662"/>
      <c r="C322" s="344" t="s">
        <v>221</v>
      </c>
      <c r="D322" s="223">
        <f>D317/F317</f>
        <v>0.15294117647058825</v>
      </c>
      <c r="E322" s="223">
        <f>E317/F317</f>
        <v>0.8470588235294118</v>
      </c>
      <c r="F322" s="222">
        <f>+D322+E322</f>
        <v>1</v>
      </c>
      <c r="G322" s="228"/>
      <c r="H322" s="228"/>
      <c r="I322" s="228"/>
      <c r="J322" s="228"/>
      <c r="K322" s="228"/>
      <c r="L322" s="228"/>
      <c r="M322" s="228"/>
      <c r="N322" s="228"/>
      <c r="O322" s="228"/>
      <c r="S322" s="231"/>
      <c r="T322" s="231"/>
      <c r="U322" s="231"/>
      <c r="V322" s="231"/>
    </row>
    <row r="323" spans="2:22" ht="15">
      <c r="B323" s="662"/>
      <c r="C323" s="342" t="s">
        <v>222</v>
      </c>
      <c r="D323" s="223">
        <f>D318/F318</f>
        <v>0.14634146341463414</v>
      </c>
      <c r="E323" s="223">
        <f>E318/F318</f>
        <v>0.8536585365853658</v>
      </c>
      <c r="F323" s="222">
        <f>+D323+E323</f>
        <v>1</v>
      </c>
      <c r="G323" s="228"/>
      <c r="H323" s="228"/>
      <c r="I323" s="228"/>
      <c r="J323" s="228"/>
      <c r="K323" s="228"/>
      <c r="L323" s="228"/>
      <c r="M323" s="228"/>
      <c r="N323" s="228"/>
      <c r="O323" s="228"/>
      <c r="S323" s="231"/>
      <c r="T323" s="231"/>
      <c r="U323" s="231"/>
      <c r="V323" s="231"/>
    </row>
    <row r="324" spans="2:15" ht="15">
      <c r="B324" s="662"/>
      <c r="C324" s="342" t="s">
        <v>223</v>
      </c>
      <c r="D324" s="223">
        <f>D319/F319</f>
        <v>0.6666666666666666</v>
      </c>
      <c r="E324" s="223">
        <f>E319/F319</f>
        <v>0.3333333333333333</v>
      </c>
      <c r="F324" s="222">
        <f>+D324+E324</f>
        <v>1</v>
      </c>
      <c r="G324" s="228"/>
      <c r="H324" s="228"/>
      <c r="I324" s="228"/>
      <c r="J324" s="228"/>
      <c r="K324" s="228"/>
      <c r="L324" s="228"/>
      <c r="M324" s="228"/>
      <c r="N324" s="228"/>
      <c r="O324" s="228"/>
    </row>
    <row r="325" spans="2:15" ht="15">
      <c r="B325" s="662"/>
      <c r="C325" s="353" t="s">
        <v>5</v>
      </c>
      <c r="D325" s="223">
        <f>D320/F320</f>
        <v>0.18552036199095023</v>
      </c>
      <c r="E325" s="223">
        <f>E320/F320</f>
        <v>0.8144796380090498</v>
      </c>
      <c r="F325" s="222">
        <f>+D325+E325</f>
        <v>1</v>
      </c>
      <c r="G325" s="228"/>
      <c r="H325" s="228"/>
      <c r="I325" s="228"/>
      <c r="J325" s="228"/>
      <c r="K325" s="228"/>
      <c r="L325" s="228"/>
      <c r="M325" s="228"/>
      <c r="N325" s="228"/>
      <c r="O325" s="228"/>
    </row>
    <row r="326" spans="2:15" ht="15">
      <c r="B326" s="229"/>
      <c r="C326" s="221" t="s">
        <v>374</v>
      </c>
      <c r="D326" s="228"/>
      <c r="E326" s="228"/>
      <c r="F326" s="228"/>
      <c r="G326" s="228"/>
      <c r="H326" s="228"/>
      <c r="I326" s="228"/>
      <c r="J326" s="228"/>
      <c r="K326" s="228"/>
      <c r="L326" s="228"/>
      <c r="M326" s="228"/>
      <c r="N326" s="228"/>
      <c r="O326" s="228"/>
    </row>
    <row r="327" spans="2:15" ht="15">
      <c r="B327" s="229"/>
      <c r="C327" s="221"/>
      <c r="D327" s="228"/>
      <c r="E327" s="228"/>
      <c r="F327" s="228"/>
      <c r="G327" s="228"/>
      <c r="H327" s="228"/>
      <c r="I327" s="228"/>
      <c r="J327" s="228"/>
      <c r="K327" s="228"/>
      <c r="L327" s="228"/>
      <c r="M327" s="228"/>
      <c r="N327" s="228"/>
      <c r="O327" s="228"/>
    </row>
    <row r="328" spans="2:18" ht="31.5" customHeight="1">
      <c r="B328" s="662" t="s">
        <v>224</v>
      </c>
      <c r="C328" s="663"/>
      <c r="D328" s="647" t="s">
        <v>376</v>
      </c>
      <c r="E328" s="648"/>
      <c r="F328" s="649"/>
      <c r="G328" s="647" t="s">
        <v>377</v>
      </c>
      <c r="H328" s="648"/>
      <c r="I328" s="649"/>
      <c r="J328" s="650" t="s">
        <v>378</v>
      </c>
      <c r="K328" s="650"/>
      <c r="L328" s="650"/>
      <c r="M328" s="650" t="s">
        <v>379</v>
      </c>
      <c r="N328" s="650"/>
      <c r="O328" s="650"/>
      <c r="P328" s="650" t="s">
        <v>380</v>
      </c>
      <c r="Q328" s="650"/>
      <c r="R328" s="650"/>
    </row>
    <row r="329" spans="2:18" ht="15">
      <c r="B329" s="664"/>
      <c r="C329" s="655"/>
      <c r="D329" s="342" t="s">
        <v>3</v>
      </c>
      <c r="E329" s="342" t="s">
        <v>4</v>
      </c>
      <c r="F329" s="342" t="s">
        <v>138</v>
      </c>
      <c r="G329" s="342" t="s">
        <v>3</v>
      </c>
      <c r="H329" s="342" t="s">
        <v>4</v>
      </c>
      <c r="I329" s="342" t="s">
        <v>138</v>
      </c>
      <c r="J329" s="342" t="s">
        <v>3</v>
      </c>
      <c r="K329" s="342" t="s">
        <v>4</v>
      </c>
      <c r="L329" s="342" t="s">
        <v>138</v>
      </c>
      <c r="M329" s="342" t="s">
        <v>3</v>
      </c>
      <c r="N329" s="342" t="s">
        <v>4</v>
      </c>
      <c r="O329" s="342" t="s">
        <v>138</v>
      </c>
      <c r="P329" s="355" t="s">
        <v>3</v>
      </c>
      <c r="Q329" s="355" t="s">
        <v>4</v>
      </c>
      <c r="R329" s="355" t="s">
        <v>138</v>
      </c>
    </row>
    <row r="330" spans="2:22" ht="15">
      <c r="B330" s="653" t="s">
        <v>107</v>
      </c>
      <c r="C330" s="344" t="s">
        <v>220</v>
      </c>
      <c r="D330" s="194">
        <v>17</v>
      </c>
      <c r="E330" s="194">
        <v>3</v>
      </c>
      <c r="F330" s="194">
        <v>20</v>
      </c>
      <c r="G330" s="194">
        <v>7</v>
      </c>
      <c r="H330" s="194">
        <v>13</v>
      </c>
      <c r="I330" s="194">
        <v>20</v>
      </c>
      <c r="J330" s="194">
        <v>5</v>
      </c>
      <c r="K330" s="194">
        <v>15</v>
      </c>
      <c r="L330" s="194">
        <v>20</v>
      </c>
      <c r="M330" s="194">
        <v>16</v>
      </c>
      <c r="N330" s="194">
        <v>4</v>
      </c>
      <c r="O330" s="194">
        <v>20</v>
      </c>
      <c r="P330" s="164">
        <v>6</v>
      </c>
      <c r="Q330" s="164">
        <v>14</v>
      </c>
      <c r="R330" s="164">
        <v>20</v>
      </c>
      <c r="S330" s="231"/>
      <c r="T330" s="231"/>
      <c r="U330" s="231"/>
      <c r="V330" s="231"/>
    </row>
    <row r="331" spans="2:22" ht="15">
      <c r="B331" s="663"/>
      <c r="C331" s="344" t="s">
        <v>221</v>
      </c>
      <c r="D331" s="194">
        <v>12</v>
      </c>
      <c r="E331" s="194">
        <v>1</v>
      </c>
      <c r="F331" s="194">
        <v>13</v>
      </c>
      <c r="G331" s="194">
        <v>3</v>
      </c>
      <c r="H331" s="194">
        <v>10</v>
      </c>
      <c r="I331" s="194">
        <v>13</v>
      </c>
      <c r="J331" s="194">
        <v>3</v>
      </c>
      <c r="K331" s="194">
        <v>10</v>
      </c>
      <c r="L331" s="194">
        <v>13</v>
      </c>
      <c r="M331" s="194">
        <v>6</v>
      </c>
      <c r="N331" s="194">
        <v>7</v>
      </c>
      <c r="O331" s="194">
        <v>13</v>
      </c>
      <c r="P331" s="164">
        <v>3</v>
      </c>
      <c r="Q331" s="164">
        <v>10</v>
      </c>
      <c r="R331" s="164">
        <v>13</v>
      </c>
      <c r="S331" s="231"/>
      <c r="T331" s="231"/>
      <c r="U331" s="231"/>
      <c r="V331" s="231"/>
    </row>
    <row r="332" spans="2:22" ht="15">
      <c r="B332" s="663"/>
      <c r="C332" s="342" t="s">
        <v>222</v>
      </c>
      <c r="D332" s="194">
        <v>4</v>
      </c>
      <c r="E332" s="194">
        <v>2</v>
      </c>
      <c r="F332" s="194">
        <v>6</v>
      </c>
      <c r="G332" s="194">
        <v>1</v>
      </c>
      <c r="H332" s="194">
        <v>5</v>
      </c>
      <c r="I332" s="194">
        <v>6</v>
      </c>
      <c r="J332" s="194">
        <v>2</v>
      </c>
      <c r="K332" s="194">
        <v>4</v>
      </c>
      <c r="L332" s="194">
        <v>6</v>
      </c>
      <c r="M332" s="194">
        <v>3</v>
      </c>
      <c r="N332" s="194">
        <v>3</v>
      </c>
      <c r="O332" s="194">
        <v>6</v>
      </c>
      <c r="P332" s="164">
        <v>2</v>
      </c>
      <c r="Q332" s="164">
        <v>4</v>
      </c>
      <c r="R332" s="164">
        <v>6</v>
      </c>
      <c r="S332" s="231"/>
      <c r="T332" s="231"/>
      <c r="U332" s="231"/>
      <c r="V332" s="231"/>
    </row>
    <row r="333" spans="2:18" ht="15">
      <c r="B333" s="663"/>
      <c r="C333" s="342" t="s">
        <v>223</v>
      </c>
      <c r="D333" s="194">
        <v>1</v>
      </c>
      <c r="E333" s="194">
        <v>1</v>
      </c>
      <c r="F333" s="194">
        <v>2</v>
      </c>
      <c r="G333" s="194">
        <v>0</v>
      </c>
      <c r="H333" s="194">
        <v>2</v>
      </c>
      <c r="I333" s="194">
        <v>2</v>
      </c>
      <c r="J333" s="194">
        <v>0</v>
      </c>
      <c r="K333" s="194">
        <v>2</v>
      </c>
      <c r="L333" s="194">
        <v>2</v>
      </c>
      <c r="M333" s="194">
        <v>1</v>
      </c>
      <c r="N333" s="194">
        <v>1</v>
      </c>
      <c r="O333" s="194">
        <v>2</v>
      </c>
      <c r="P333" s="164">
        <v>2</v>
      </c>
      <c r="Q333" s="164">
        <v>0</v>
      </c>
      <c r="R333" s="164">
        <v>2</v>
      </c>
    </row>
    <row r="334" spans="2:18" ht="15">
      <c r="B334" s="345"/>
      <c r="C334" s="344" t="s">
        <v>5</v>
      </c>
      <c r="D334" s="155">
        <v>34</v>
      </c>
      <c r="E334" s="155">
        <v>7</v>
      </c>
      <c r="F334" s="155">
        <v>41</v>
      </c>
      <c r="G334" s="155">
        <v>11</v>
      </c>
      <c r="H334" s="155">
        <v>30</v>
      </c>
      <c r="I334" s="155">
        <v>41</v>
      </c>
      <c r="J334" s="155">
        <v>10</v>
      </c>
      <c r="K334" s="155">
        <v>31</v>
      </c>
      <c r="L334" s="155">
        <v>41</v>
      </c>
      <c r="M334" s="155">
        <v>26</v>
      </c>
      <c r="N334" s="155">
        <v>15</v>
      </c>
      <c r="O334" s="155">
        <v>41</v>
      </c>
      <c r="P334" s="155">
        <v>13</v>
      </c>
      <c r="Q334" s="155">
        <v>28</v>
      </c>
      <c r="R334" s="155">
        <v>41</v>
      </c>
    </row>
    <row r="335" spans="2:22" ht="15">
      <c r="B335" s="666" t="s">
        <v>108</v>
      </c>
      <c r="C335" s="344" t="s">
        <v>220</v>
      </c>
      <c r="D335" s="157">
        <f>D330/F330</f>
        <v>0.85</v>
      </c>
      <c r="E335" s="157">
        <f>E330/F330</f>
        <v>0.15</v>
      </c>
      <c r="F335" s="152">
        <f>D335+E335</f>
        <v>1</v>
      </c>
      <c r="G335" s="157">
        <f>G330/I330</f>
        <v>0.35</v>
      </c>
      <c r="H335" s="157">
        <f>H330/I330</f>
        <v>0.65</v>
      </c>
      <c r="I335" s="152">
        <f>G335+H335</f>
        <v>1</v>
      </c>
      <c r="J335" s="157">
        <f>J330/L330</f>
        <v>0.25</v>
      </c>
      <c r="K335" s="157">
        <f>K330/L330</f>
        <v>0.75</v>
      </c>
      <c r="L335" s="152">
        <f>J335+K335</f>
        <v>1</v>
      </c>
      <c r="M335" s="157">
        <f>M330/O330</f>
        <v>0.8</v>
      </c>
      <c r="N335" s="157">
        <f>N330/O330</f>
        <v>0.2</v>
      </c>
      <c r="O335" s="152">
        <f>M335+N335</f>
        <v>1</v>
      </c>
      <c r="P335" s="157">
        <f>P330/R330</f>
        <v>0.3</v>
      </c>
      <c r="Q335" s="157">
        <f>Q330/R330</f>
        <v>0.7</v>
      </c>
      <c r="R335" s="152">
        <f>P335+Q335</f>
        <v>1</v>
      </c>
      <c r="S335" s="231"/>
      <c r="T335" s="231"/>
      <c r="U335" s="231"/>
      <c r="V335" s="231"/>
    </row>
    <row r="336" spans="2:22" ht="15">
      <c r="B336" s="662"/>
      <c r="C336" s="344" t="s">
        <v>221</v>
      </c>
      <c r="D336" s="157">
        <f>D331/F331</f>
        <v>0.9230769230769231</v>
      </c>
      <c r="E336" s="157">
        <f>E331/F331</f>
        <v>0.07692307692307693</v>
      </c>
      <c r="F336" s="152">
        <f>D336+E336</f>
        <v>1</v>
      </c>
      <c r="G336" s="157">
        <f>G331/I331</f>
        <v>0.23076923076923078</v>
      </c>
      <c r="H336" s="157">
        <f>H331/I331</f>
        <v>0.7692307692307693</v>
      </c>
      <c r="I336" s="152">
        <f>G336+H336</f>
        <v>1</v>
      </c>
      <c r="J336" s="157">
        <f>J331/L331</f>
        <v>0.23076923076923078</v>
      </c>
      <c r="K336" s="157">
        <f>K331/L331</f>
        <v>0.7692307692307693</v>
      </c>
      <c r="L336" s="152">
        <f>J336+K336</f>
        <v>1</v>
      </c>
      <c r="M336" s="157">
        <f>M331/O331</f>
        <v>0.46153846153846156</v>
      </c>
      <c r="N336" s="157">
        <f>N331/O331</f>
        <v>0.5384615384615384</v>
      </c>
      <c r="O336" s="152">
        <f>M336+N336</f>
        <v>1</v>
      </c>
      <c r="P336" s="157">
        <f>P331/R331</f>
        <v>0.23076923076923078</v>
      </c>
      <c r="Q336" s="157">
        <f>Q331/R331</f>
        <v>0.7692307692307693</v>
      </c>
      <c r="R336" s="152">
        <f>P336+Q336</f>
        <v>1</v>
      </c>
      <c r="S336" s="231"/>
      <c r="T336" s="231"/>
      <c r="U336" s="231"/>
      <c r="V336" s="231"/>
    </row>
    <row r="337" spans="2:22" ht="15">
      <c r="B337" s="662"/>
      <c r="C337" s="342" t="s">
        <v>222</v>
      </c>
      <c r="D337" s="157">
        <f>D332/F332</f>
        <v>0.6666666666666666</v>
      </c>
      <c r="E337" s="157">
        <f>E332/F332</f>
        <v>0.3333333333333333</v>
      </c>
      <c r="F337" s="152">
        <f>D337+E337</f>
        <v>1</v>
      </c>
      <c r="G337" s="157">
        <f>G332/I332</f>
        <v>0.16666666666666666</v>
      </c>
      <c r="H337" s="157">
        <f>H332/I332</f>
        <v>0.8333333333333334</v>
      </c>
      <c r="I337" s="152">
        <f>G337+H337</f>
        <v>1</v>
      </c>
      <c r="J337" s="157">
        <f>J332/L332</f>
        <v>0.3333333333333333</v>
      </c>
      <c r="K337" s="157">
        <f>K332/L332</f>
        <v>0.6666666666666666</v>
      </c>
      <c r="L337" s="152">
        <f>J337+K337</f>
        <v>1</v>
      </c>
      <c r="M337" s="157">
        <f>M332/O332</f>
        <v>0.5</v>
      </c>
      <c r="N337" s="157">
        <f>N332/O332</f>
        <v>0.5</v>
      </c>
      <c r="O337" s="152">
        <f>M337+N337</f>
        <v>1</v>
      </c>
      <c r="P337" s="157">
        <f>P332/R332</f>
        <v>0.3333333333333333</v>
      </c>
      <c r="Q337" s="157">
        <f>Q332/R332</f>
        <v>0.6666666666666666</v>
      </c>
      <c r="R337" s="152">
        <f>P337+Q337</f>
        <v>1</v>
      </c>
      <c r="S337" s="231"/>
      <c r="T337" s="231"/>
      <c r="U337" s="231"/>
      <c r="V337" s="231"/>
    </row>
    <row r="338" spans="2:18" ht="15">
      <c r="B338" s="662"/>
      <c r="C338" s="342" t="s">
        <v>223</v>
      </c>
      <c r="D338" s="157">
        <f>D333/F333</f>
        <v>0.5</v>
      </c>
      <c r="E338" s="157">
        <f>E333/F333</f>
        <v>0.5</v>
      </c>
      <c r="F338" s="152">
        <f>D338+E338</f>
        <v>1</v>
      </c>
      <c r="G338" s="157">
        <f>G333/I333</f>
        <v>0</v>
      </c>
      <c r="H338" s="157">
        <f>H333/I333</f>
        <v>1</v>
      </c>
      <c r="I338" s="152">
        <f>G338+H338</f>
        <v>1</v>
      </c>
      <c r="J338" s="157">
        <f>J333/L333</f>
        <v>0</v>
      </c>
      <c r="K338" s="157">
        <f>K333/L333</f>
        <v>1</v>
      </c>
      <c r="L338" s="152">
        <f>J338+K338</f>
        <v>1</v>
      </c>
      <c r="M338" s="157">
        <f>M333/O333</f>
        <v>0.5</v>
      </c>
      <c r="N338" s="157">
        <f>N333/O333</f>
        <v>0.5</v>
      </c>
      <c r="O338" s="152">
        <f>M338+N338</f>
        <v>1</v>
      </c>
      <c r="P338" s="157">
        <f>P333/R333</f>
        <v>1</v>
      </c>
      <c r="Q338" s="157">
        <f>Q333/R333</f>
        <v>0</v>
      </c>
      <c r="R338" s="152">
        <f>P338+Q338</f>
        <v>1</v>
      </c>
    </row>
    <row r="339" spans="2:18" ht="15">
      <c r="B339" s="662"/>
      <c r="C339" s="353" t="s">
        <v>5</v>
      </c>
      <c r="D339" s="157">
        <f>D334/F334</f>
        <v>0.8292682926829268</v>
      </c>
      <c r="E339" s="157">
        <f>E334/F334</f>
        <v>0.17073170731707318</v>
      </c>
      <c r="F339" s="152">
        <f>D339+E339</f>
        <v>1</v>
      </c>
      <c r="G339" s="157">
        <f>G334/I334</f>
        <v>0.2682926829268293</v>
      </c>
      <c r="H339" s="157">
        <f>H334/I334</f>
        <v>0.7317073170731707</v>
      </c>
      <c r="I339" s="152">
        <f>G339+H339</f>
        <v>1</v>
      </c>
      <c r="J339" s="157">
        <f>J334/L334</f>
        <v>0.24390243902439024</v>
      </c>
      <c r="K339" s="157">
        <f>K334/L334</f>
        <v>0.7560975609756098</v>
      </c>
      <c r="L339" s="152">
        <f>J339+K339</f>
        <v>1</v>
      </c>
      <c r="M339" s="157">
        <f>M334/O334</f>
        <v>0.6341463414634146</v>
      </c>
      <c r="N339" s="157">
        <f>N334/O334</f>
        <v>0.36585365853658536</v>
      </c>
      <c r="O339" s="152">
        <f>M339+N339</f>
        <v>1</v>
      </c>
      <c r="P339" s="157">
        <f>P334/R334</f>
        <v>0.3170731707317073</v>
      </c>
      <c r="Q339" s="157">
        <f>Q334/R334</f>
        <v>0.6829268292682927</v>
      </c>
      <c r="R339" s="152">
        <f>P339+Q339</f>
        <v>1</v>
      </c>
    </row>
    <row r="340" spans="2:15" ht="15">
      <c r="B340" s="229"/>
      <c r="C340" s="221" t="s">
        <v>374</v>
      </c>
      <c r="D340" s="228"/>
      <c r="E340" s="228"/>
      <c r="F340" s="228"/>
      <c r="G340" s="228"/>
      <c r="H340" s="228"/>
      <c r="I340" s="228"/>
      <c r="J340" s="228"/>
      <c r="K340" s="228"/>
      <c r="L340" s="228"/>
      <c r="M340" s="228"/>
      <c r="N340" s="228"/>
      <c r="O340" s="228"/>
    </row>
    <row r="341" spans="2:15" ht="15">
      <c r="B341" s="229"/>
      <c r="C341" s="221"/>
      <c r="D341" s="228"/>
      <c r="E341" s="228"/>
      <c r="F341" s="228"/>
      <c r="G341" s="228"/>
      <c r="H341" s="228"/>
      <c r="I341" s="228"/>
      <c r="J341" s="228"/>
      <c r="K341" s="228"/>
      <c r="L341" s="228"/>
      <c r="M341" s="228"/>
      <c r="N341" s="228"/>
      <c r="O341" s="228"/>
    </row>
    <row r="342" spans="2:23" ht="28.5" customHeight="1">
      <c r="B342" s="662" t="s">
        <v>224</v>
      </c>
      <c r="C342" s="663"/>
      <c r="D342" s="654" t="s">
        <v>542</v>
      </c>
      <c r="E342" s="664"/>
      <c r="F342" s="664"/>
      <c r="G342" s="655"/>
      <c r="H342" s="654" t="s">
        <v>545</v>
      </c>
      <c r="I342" s="664"/>
      <c r="J342" s="664"/>
      <c r="K342" s="655"/>
      <c r="L342" s="654" t="s">
        <v>543</v>
      </c>
      <c r="M342" s="664"/>
      <c r="N342" s="664"/>
      <c r="O342" s="655"/>
      <c r="P342" s="654" t="s">
        <v>544</v>
      </c>
      <c r="Q342" s="664"/>
      <c r="R342" s="664"/>
      <c r="S342" s="655"/>
      <c r="T342" s="647" t="s">
        <v>546</v>
      </c>
      <c r="U342" s="648"/>
      <c r="V342" s="648"/>
      <c r="W342" s="649"/>
    </row>
    <row r="343" spans="2:23" ht="15">
      <c r="B343" s="664"/>
      <c r="C343" s="655"/>
      <c r="D343" s="342" t="s">
        <v>174</v>
      </c>
      <c r="E343" s="342" t="s">
        <v>40</v>
      </c>
      <c r="F343" s="342" t="s">
        <v>41</v>
      </c>
      <c r="G343" s="342" t="s">
        <v>16</v>
      </c>
      <c r="H343" s="342" t="s">
        <v>174</v>
      </c>
      <c r="I343" s="342" t="s">
        <v>40</v>
      </c>
      <c r="J343" s="342" t="s">
        <v>41</v>
      </c>
      <c r="K343" s="342" t="s">
        <v>16</v>
      </c>
      <c r="L343" s="342" t="s">
        <v>174</v>
      </c>
      <c r="M343" s="342" t="s">
        <v>40</v>
      </c>
      <c r="N343" s="342" t="s">
        <v>41</v>
      </c>
      <c r="O343" s="342" t="s">
        <v>16</v>
      </c>
      <c r="P343" s="355" t="s">
        <v>174</v>
      </c>
      <c r="Q343" s="355" t="s">
        <v>40</v>
      </c>
      <c r="R343" s="355" t="s">
        <v>41</v>
      </c>
      <c r="S343" s="342" t="s">
        <v>16</v>
      </c>
      <c r="T343" s="355" t="s">
        <v>174</v>
      </c>
      <c r="U343" s="355" t="s">
        <v>40</v>
      </c>
      <c r="V343" s="355" t="s">
        <v>41</v>
      </c>
      <c r="W343" s="342" t="s">
        <v>16</v>
      </c>
    </row>
    <row r="344" spans="2:23" ht="15">
      <c r="B344" s="650" t="s">
        <v>107</v>
      </c>
      <c r="C344" s="344" t="s">
        <v>220</v>
      </c>
      <c r="D344" s="301">
        <v>3</v>
      </c>
      <c r="E344" s="301">
        <v>48512.0675</v>
      </c>
      <c r="F344" s="301">
        <v>564701</v>
      </c>
      <c r="G344" s="301">
        <v>776193.08</v>
      </c>
      <c r="H344" s="301">
        <v>1</v>
      </c>
      <c r="I344" s="301">
        <v>12879</v>
      </c>
      <c r="J344" s="301">
        <v>36500</v>
      </c>
      <c r="K344" s="301">
        <v>90153</v>
      </c>
      <c r="L344" s="301">
        <v>0.5</v>
      </c>
      <c r="M344" s="301">
        <v>21.175</v>
      </c>
      <c r="N344" s="301">
        <v>67.2</v>
      </c>
      <c r="O344" s="301">
        <v>84.7</v>
      </c>
      <c r="P344" s="301">
        <v>1</v>
      </c>
      <c r="Q344" s="301">
        <v>1390.2657142857145</v>
      </c>
      <c r="R344" s="301">
        <v>13140</v>
      </c>
      <c r="S344" s="301">
        <v>19463.72</v>
      </c>
      <c r="T344" s="301">
        <v>1</v>
      </c>
      <c r="U344" s="301">
        <v>13547.9</v>
      </c>
      <c r="V344" s="301">
        <v>53424</v>
      </c>
      <c r="W344" s="301">
        <v>67739.5</v>
      </c>
    </row>
    <row r="345" spans="2:23" ht="15">
      <c r="B345" s="650"/>
      <c r="C345" s="344" t="s">
        <v>221</v>
      </c>
      <c r="D345" s="301">
        <v>1325</v>
      </c>
      <c r="E345" s="301">
        <v>92224.75</v>
      </c>
      <c r="F345" s="301">
        <v>836622</v>
      </c>
      <c r="G345" s="301">
        <v>1106697</v>
      </c>
      <c r="H345" s="301">
        <v>9125</v>
      </c>
      <c r="I345" s="301">
        <v>72629</v>
      </c>
      <c r="J345" s="301">
        <v>183212</v>
      </c>
      <c r="K345" s="301">
        <v>217887</v>
      </c>
      <c r="L345" s="301">
        <v>83</v>
      </c>
      <c r="M345" s="301">
        <v>4407.666666666667</v>
      </c>
      <c r="N345" s="301">
        <v>9125</v>
      </c>
      <c r="O345" s="301">
        <v>13223</v>
      </c>
      <c r="P345" s="301">
        <v>248</v>
      </c>
      <c r="Q345" s="301">
        <v>6462.166666666667</v>
      </c>
      <c r="R345" s="301">
        <v>15170</v>
      </c>
      <c r="S345" s="301">
        <v>38773</v>
      </c>
      <c r="T345" s="301">
        <v>1749</v>
      </c>
      <c r="U345" s="301">
        <v>38475.333333333336</v>
      </c>
      <c r="V345" s="301">
        <v>104552</v>
      </c>
      <c r="W345" s="301">
        <v>115426</v>
      </c>
    </row>
    <row r="346" spans="2:23" ht="15">
      <c r="B346" s="650"/>
      <c r="C346" s="342" t="s">
        <v>222</v>
      </c>
      <c r="D346" s="301">
        <v>1.197</v>
      </c>
      <c r="E346" s="301">
        <v>1586.17425</v>
      </c>
      <c r="F346" s="301">
        <v>6240</v>
      </c>
      <c r="G346" s="301">
        <v>6344.697</v>
      </c>
      <c r="H346" s="301">
        <v>50</v>
      </c>
      <c r="I346" s="301">
        <v>50</v>
      </c>
      <c r="J346" s="301">
        <v>50</v>
      </c>
      <c r="K346" s="301">
        <v>50</v>
      </c>
      <c r="L346" s="301">
        <v>0.056</v>
      </c>
      <c r="M346" s="301">
        <v>25.028</v>
      </c>
      <c r="N346" s="301">
        <v>50</v>
      </c>
      <c r="O346" s="301">
        <v>50.056</v>
      </c>
      <c r="P346" s="301">
        <v>0.623</v>
      </c>
      <c r="Q346" s="301">
        <v>762.8743333333333</v>
      </c>
      <c r="R346" s="301">
        <v>1820</v>
      </c>
      <c r="S346" s="301">
        <v>2288.623</v>
      </c>
      <c r="T346" s="301">
        <v>0.1</v>
      </c>
      <c r="U346" s="301">
        <v>0.1</v>
      </c>
      <c r="V346" s="301">
        <v>0.1</v>
      </c>
      <c r="W346" s="301">
        <v>0.2</v>
      </c>
    </row>
    <row r="347" spans="2:23" ht="15">
      <c r="B347" s="650"/>
      <c r="C347" s="342" t="s">
        <v>223</v>
      </c>
      <c r="D347" s="301">
        <v>2409</v>
      </c>
      <c r="E347" s="301">
        <v>2409</v>
      </c>
      <c r="F347" s="301">
        <v>2409</v>
      </c>
      <c r="G347" s="301">
        <v>2409</v>
      </c>
      <c r="H347" s="301" t="s">
        <v>18</v>
      </c>
      <c r="I347" s="301" t="s">
        <v>18</v>
      </c>
      <c r="J347" s="301" t="s">
        <v>18</v>
      </c>
      <c r="K347" s="301" t="s">
        <v>18</v>
      </c>
      <c r="L347" s="301" t="s">
        <v>18</v>
      </c>
      <c r="M347" s="301" t="s">
        <v>18</v>
      </c>
      <c r="N347" s="301" t="s">
        <v>18</v>
      </c>
      <c r="O347" s="301" t="s">
        <v>18</v>
      </c>
      <c r="P347" s="301">
        <v>1</v>
      </c>
      <c r="Q347" s="301">
        <v>1</v>
      </c>
      <c r="R347" s="301">
        <v>1</v>
      </c>
      <c r="S347" s="301">
        <v>1</v>
      </c>
      <c r="T347" s="301">
        <v>3199</v>
      </c>
      <c r="U347" s="301">
        <v>3199</v>
      </c>
      <c r="V347" s="301">
        <v>3199</v>
      </c>
      <c r="W347" s="301">
        <v>3199</v>
      </c>
    </row>
    <row r="348" spans="1:23" s="255" customFormat="1" ht="15">
      <c r="A348" s="411"/>
      <c r="B348" s="650"/>
      <c r="C348" s="356" t="s">
        <v>5</v>
      </c>
      <c r="D348" s="257">
        <v>1.197</v>
      </c>
      <c r="E348" s="257">
        <v>57322.53869696971</v>
      </c>
      <c r="F348" s="257">
        <v>836622</v>
      </c>
      <c r="G348" s="257">
        <v>1891643.7770000002</v>
      </c>
      <c r="H348" s="301">
        <v>1</v>
      </c>
      <c r="I348" s="301">
        <v>28008.18181818182</v>
      </c>
      <c r="J348" s="301">
        <v>183212</v>
      </c>
      <c r="K348" s="301">
        <v>308090</v>
      </c>
      <c r="L348" s="301">
        <v>0.056</v>
      </c>
      <c r="M348" s="301">
        <v>1484.1951111111111</v>
      </c>
      <c r="N348" s="301">
        <v>9125</v>
      </c>
      <c r="O348" s="301">
        <v>13357.756000000001</v>
      </c>
      <c r="P348" s="301">
        <v>0.623</v>
      </c>
      <c r="Q348" s="301">
        <v>2521.930958333334</v>
      </c>
      <c r="R348" s="301">
        <v>15170</v>
      </c>
      <c r="S348" s="301">
        <v>60526.34300000001</v>
      </c>
      <c r="T348" s="301">
        <v>0.1</v>
      </c>
      <c r="U348" s="301">
        <v>16942.24545454545</v>
      </c>
      <c r="V348" s="301">
        <v>104552</v>
      </c>
      <c r="W348" s="301">
        <v>186364.69999999995</v>
      </c>
    </row>
    <row r="349" spans="2:15" ht="15">
      <c r="B349" s="229"/>
      <c r="C349" s="221" t="s">
        <v>374</v>
      </c>
      <c r="D349" s="228"/>
      <c r="E349" s="228"/>
      <c r="F349" s="228"/>
      <c r="G349" s="228"/>
      <c r="H349" s="228"/>
      <c r="I349" s="228"/>
      <c r="J349" s="228"/>
      <c r="K349" s="228"/>
      <c r="L349" s="228"/>
      <c r="M349" s="228"/>
      <c r="N349" s="228"/>
      <c r="O349" s="228"/>
    </row>
    <row r="350" spans="2:15" ht="15">
      <c r="B350" s="228"/>
      <c r="C350" s="221"/>
      <c r="D350" s="228"/>
      <c r="E350" s="228"/>
      <c r="F350" s="228"/>
      <c r="G350" s="228"/>
      <c r="H350" s="228"/>
      <c r="I350" s="228"/>
      <c r="J350" s="228"/>
      <c r="K350" s="228"/>
      <c r="L350" s="228"/>
      <c r="M350" s="228"/>
      <c r="N350" s="228"/>
      <c r="O350" s="228"/>
    </row>
    <row r="351" spans="2:15" ht="21" customHeight="1">
      <c r="B351" s="662" t="s">
        <v>224</v>
      </c>
      <c r="C351" s="663"/>
      <c r="D351" s="647" t="s">
        <v>66</v>
      </c>
      <c r="E351" s="648"/>
      <c r="F351" s="649"/>
      <c r="G351" s="228"/>
      <c r="H351" s="228"/>
      <c r="I351" s="228"/>
      <c r="J351" s="228"/>
      <c r="K351" s="228"/>
      <c r="L351" s="228"/>
      <c r="M351" s="228"/>
      <c r="N351" s="228"/>
      <c r="O351" s="228"/>
    </row>
    <row r="352" spans="2:15" ht="15">
      <c r="B352" s="664"/>
      <c r="C352" s="655"/>
      <c r="D352" s="342" t="s">
        <v>3</v>
      </c>
      <c r="E352" s="342" t="s">
        <v>4</v>
      </c>
      <c r="F352" s="342" t="s">
        <v>138</v>
      </c>
      <c r="G352" s="228"/>
      <c r="H352" s="228"/>
      <c r="I352" s="228"/>
      <c r="J352" s="228"/>
      <c r="K352" s="228"/>
      <c r="L352" s="228"/>
      <c r="M352" s="228"/>
      <c r="N352" s="228"/>
      <c r="O352" s="228"/>
    </row>
    <row r="353" spans="2:22" ht="15">
      <c r="B353" s="653" t="s">
        <v>107</v>
      </c>
      <c r="C353" s="344" t="s">
        <v>220</v>
      </c>
      <c r="D353" s="194">
        <v>10</v>
      </c>
      <c r="E353" s="194">
        <v>6</v>
      </c>
      <c r="F353" s="194">
        <v>16</v>
      </c>
      <c r="G353" s="228"/>
      <c r="H353" s="228"/>
      <c r="I353" s="228"/>
      <c r="J353" s="228"/>
      <c r="K353" s="228"/>
      <c r="L353" s="228"/>
      <c r="M353" s="228"/>
      <c r="N353" s="228"/>
      <c r="O353" s="228"/>
      <c r="S353" s="231"/>
      <c r="T353" s="231"/>
      <c r="U353" s="231"/>
      <c r="V353" s="231"/>
    </row>
    <row r="354" spans="2:22" ht="15">
      <c r="B354" s="663"/>
      <c r="C354" s="344" t="s">
        <v>221</v>
      </c>
      <c r="D354" s="194">
        <v>4</v>
      </c>
      <c r="E354" s="194">
        <v>2</v>
      </c>
      <c r="F354" s="194">
        <v>6</v>
      </c>
      <c r="G354" s="228"/>
      <c r="H354" s="228"/>
      <c r="I354" s="228"/>
      <c r="J354" s="228"/>
      <c r="K354" s="228"/>
      <c r="L354" s="228"/>
      <c r="M354" s="228"/>
      <c r="N354" s="228"/>
      <c r="O354" s="228"/>
      <c r="S354" s="231"/>
      <c r="T354" s="231"/>
      <c r="U354" s="231"/>
      <c r="V354" s="231"/>
    </row>
    <row r="355" spans="2:22" ht="15">
      <c r="B355" s="663"/>
      <c r="C355" s="342" t="s">
        <v>222</v>
      </c>
      <c r="D355" s="194">
        <v>0</v>
      </c>
      <c r="E355" s="194">
        <v>3</v>
      </c>
      <c r="F355" s="194">
        <v>3</v>
      </c>
      <c r="G355" s="228"/>
      <c r="H355" s="228"/>
      <c r="I355" s="228"/>
      <c r="J355" s="228"/>
      <c r="K355" s="228"/>
      <c r="L355" s="228"/>
      <c r="M355" s="228"/>
      <c r="N355" s="228"/>
      <c r="O355" s="228"/>
      <c r="S355" s="231"/>
      <c r="T355" s="231"/>
      <c r="U355" s="231"/>
      <c r="V355" s="231"/>
    </row>
    <row r="356" spans="2:15" ht="15">
      <c r="B356" s="663"/>
      <c r="C356" s="342" t="s">
        <v>223</v>
      </c>
      <c r="D356" s="194">
        <v>0</v>
      </c>
      <c r="E356" s="194">
        <v>1</v>
      </c>
      <c r="F356" s="194">
        <v>1</v>
      </c>
      <c r="G356" s="228"/>
      <c r="H356" s="228"/>
      <c r="I356" s="228"/>
      <c r="J356" s="228"/>
      <c r="K356" s="228"/>
      <c r="L356" s="228"/>
      <c r="M356" s="228"/>
      <c r="N356" s="228"/>
      <c r="O356" s="228"/>
    </row>
    <row r="357" spans="2:15" ht="15">
      <c r="B357" s="345"/>
      <c r="C357" s="344" t="s">
        <v>5</v>
      </c>
      <c r="D357" s="155">
        <v>14</v>
      </c>
      <c r="E357" s="155">
        <v>12</v>
      </c>
      <c r="F357" s="155">
        <v>26</v>
      </c>
      <c r="G357" s="228"/>
      <c r="H357" s="228"/>
      <c r="I357" s="228"/>
      <c r="J357" s="228"/>
      <c r="K357" s="228"/>
      <c r="L357" s="228"/>
      <c r="M357" s="228"/>
      <c r="N357" s="228"/>
      <c r="O357" s="228"/>
    </row>
    <row r="358" spans="2:22" ht="15">
      <c r="B358" s="659" t="s">
        <v>108</v>
      </c>
      <c r="C358" s="346" t="s">
        <v>220</v>
      </c>
      <c r="D358" s="157">
        <f>D353/F353</f>
        <v>0.625</v>
      </c>
      <c r="E358" s="157">
        <f>E353/F353</f>
        <v>0.375</v>
      </c>
      <c r="F358" s="152">
        <f>D358+E358</f>
        <v>1</v>
      </c>
      <c r="G358" s="228"/>
      <c r="H358" s="228"/>
      <c r="I358" s="228"/>
      <c r="J358" s="228"/>
      <c r="K358" s="228"/>
      <c r="L358" s="228"/>
      <c r="M358" s="228"/>
      <c r="N358" s="228"/>
      <c r="O358" s="228"/>
      <c r="S358" s="231"/>
      <c r="T358" s="231"/>
      <c r="U358" s="231"/>
      <c r="V358" s="231"/>
    </row>
    <row r="359" spans="2:22" ht="15">
      <c r="B359" s="660"/>
      <c r="C359" s="346" t="s">
        <v>221</v>
      </c>
      <c r="D359" s="157">
        <f>D354/F354</f>
        <v>0.6666666666666666</v>
      </c>
      <c r="E359" s="157">
        <f>E354/F354</f>
        <v>0.3333333333333333</v>
      </c>
      <c r="F359" s="152">
        <f>D359+E359</f>
        <v>1</v>
      </c>
      <c r="G359" s="228"/>
      <c r="H359" s="228"/>
      <c r="I359" s="228"/>
      <c r="J359" s="228"/>
      <c r="K359" s="228"/>
      <c r="L359" s="228"/>
      <c r="M359" s="228"/>
      <c r="N359" s="228"/>
      <c r="O359" s="228"/>
      <c r="S359" s="231"/>
      <c r="T359" s="231"/>
      <c r="U359" s="231"/>
      <c r="V359" s="231"/>
    </row>
    <row r="360" spans="2:22" ht="15">
      <c r="B360" s="660"/>
      <c r="C360" s="341" t="s">
        <v>222</v>
      </c>
      <c r="D360" s="157">
        <f>D355/F355</f>
        <v>0</v>
      </c>
      <c r="E360" s="157">
        <f>E355/F355</f>
        <v>1</v>
      </c>
      <c r="F360" s="152">
        <f>D360+E360</f>
        <v>1</v>
      </c>
      <c r="G360" s="228"/>
      <c r="H360" s="228"/>
      <c r="I360" s="228"/>
      <c r="J360" s="228"/>
      <c r="K360" s="228"/>
      <c r="L360" s="228"/>
      <c r="M360" s="228"/>
      <c r="N360" s="228"/>
      <c r="O360" s="228"/>
      <c r="S360" s="231"/>
      <c r="T360" s="231"/>
      <c r="U360" s="231"/>
      <c r="V360" s="231"/>
    </row>
    <row r="361" spans="2:15" ht="15">
      <c r="B361" s="660"/>
      <c r="C361" s="341" t="s">
        <v>223</v>
      </c>
      <c r="D361" s="157">
        <f>D356/F356</f>
        <v>0</v>
      </c>
      <c r="E361" s="157">
        <f>E356/F356</f>
        <v>1</v>
      </c>
      <c r="F361" s="152">
        <f>D361+E361</f>
        <v>1</v>
      </c>
      <c r="G361" s="228"/>
      <c r="H361" s="228"/>
      <c r="I361" s="228"/>
      <c r="J361" s="228"/>
      <c r="K361" s="228"/>
      <c r="L361" s="228"/>
      <c r="M361" s="228"/>
      <c r="N361" s="228"/>
      <c r="O361" s="228"/>
    </row>
    <row r="362" spans="2:15" ht="15">
      <c r="B362" s="661"/>
      <c r="C362" s="342" t="s">
        <v>5</v>
      </c>
      <c r="D362" s="157">
        <f>D357/F357</f>
        <v>0.5384615384615384</v>
      </c>
      <c r="E362" s="157">
        <f>E357/F357</f>
        <v>0.46153846153846156</v>
      </c>
      <c r="F362" s="152">
        <f>D362+E362</f>
        <v>1</v>
      </c>
      <c r="G362" s="228"/>
      <c r="H362" s="228"/>
      <c r="I362" s="228"/>
      <c r="J362" s="228"/>
      <c r="K362" s="228"/>
      <c r="L362" s="228"/>
      <c r="M362" s="228"/>
      <c r="N362" s="228"/>
      <c r="O362" s="228"/>
    </row>
    <row r="363" spans="2:15" ht="15">
      <c r="B363" s="229"/>
      <c r="C363" s="221" t="s">
        <v>374</v>
      </c>
      <c r="D363" s="228"/>
      <c r="E363" s="228"/>
      <c r="F363" s="228"/>
      <c r="G363" s="228"/>
      <c r="H363" s="228"/>
      <c r="I363" s="228"/>
      <c r="J363" s="228"/>
      <c r="K363" s="228"/>
      <c r="L363" s="228"/>
      <c r="M363" s="228"/>
      <c r="N363" s="228"/>
      <c r="O363" s="228"/>
    </row>
    <row r="364" spans="2:15" ht="15">
      <c r="B364" s="229"/>
      <c r="C364" s="221"/>
      <c r="D364" s="228"/>
      <c r="E364" s="228"/>
      <c r="F364" s="228"/>
      <c r="G364" s="228"/>
      <c r="H364" s="228"/>
      <c r="I364" s="228"/>
      <c r="J364" s="228"/>
      <c r="K364" s="228"/>
      <c r="L364" s="228"/>
      <c r="M364" s="228"/>
      <c r="N364" s="228"/>
      <c r="O364" s="228"/>
    </row>
    <row r="365" spans="1:9" ht="28.5" customHeight="1">
      <c r="A365" s="412"/>
      <c r="B365" s="662" t="s">
        <v>224</v>
      </c>
      <c r="C365" s="663"/>
      <c r="D365" s="660" t="s">
        <v>411</v>
      </c>
      <c r="E365" s="650" t="s">
        <v>443</v>
      </c>
      <c r="F365" s="228"/>
      <c r="G365" s="228"/>
      <c r="H365" s="228"/>
      <c r="I365" s="228"/>
    </row>
    <row r="366" spans="1:9" ht="36.75" customHeight="1">
      <c r="A366" s="412"/>
      <c r="B366" s="664"/>
      <c r="C366" s="655"/>
      <c r="D366" s="661"/>
      <c r="E366" s="650"/>
      <c r="F366" s="228"/>
      <c r="G366" s="228"/>
      <c r="H366" s="228"/>
      <c r="I366" s="228"/>
    </row>
    <row r="367" spans="1:9" ht="15">
      <c r="A367" s="412"/>
      <c r="B367" s="650" t="s">
        <v>107</v>
      </c>
      <c r="C367" s="344" t="s">
        <v>220</v>
      </c>
      <c r="D367" s="194">
        <v>36</v>
      </c>
      <c r="E367" s="194">
        <v>72.99999999999999</v>
      </c>
      <c r="F367" s="228"/>
      <c r="G367" s="228"/>
      <c r="H367" s="228"/>
      <c r="I367" s="228"/>
    </row>
    <row r="368" spans="1:9" ht="15">
      <c r="A368" s="412"/>
      <c r="B368" s="650"/>
      <c r="C368" s="344" t="s">
        <v>221</v>
      </c>
      <c r="D368" s="194">
        <v>13</v>
      </c>
      <c r="E368" s="194">
        <v>33</v>
      </c>
      <c r="F368" s="228"/>
      <c r="G368" s="228"/>
      <c r="H368" s="228"/>
      <c r="I368" s="228"/>
    </row>
    <row r="369" spans="1:9" ht="15">
      <c r="A369" s="412"/>
      <c r="B369" s="650"/>
      <c r="C369" s="342" t="s">
        <v>222</v>
      </c>
      <c r="D369" s="194">
        <v>16</v>
      </c>
      <c r="E369" s="194">
        <v>22</v>
      </c>
      <c r="F369" s="228"/>
      <c r="G369" s="228"/>
      <c r="H369" s="228"/>
      <c r="I369" s="228"/>
    </row>
    <row r="370" spans="1:9" ht="15">
      <c r="A370" s="412"/>
      <c r="B370" s="650"/>
      <c r="C370" s="342" t="s">
        <v>223</v>
      </c>
      <c r="D370" s="194">
        <v>2</v>
      </c>
      <c r="E370" s="194">
        <v>3</v>
      </c>
      <c r="F370" s="228"/>
      <c r="G370" s="228"/>
      <c r="H370" s="228"/>
      <c r="I370" s="228"/>
    </row>
    <row r="371" spans="1:9" ht="15">
      <c r="A371" s="412"/>
      <c r="B371" s="650"/>
      <c r="C371" s="342" t="s">
        <v>5</v>
      </c>
      <c r="D371" s="194">
        <v>67</v>
      </c>
      <c r="E371" s="194">
        <v>131</v>
      </c>
      <c r="F371" s="228"/>
      <c r="G371" s="228"/>
      <c r="H371" s="228"/>
      <c r="I371" s="228"/>
    </row>
    <row r="372" spans="2:15" ht="15">
      <c r="B372" s="228"/>
      <c r="C372" s="221" t="s">
        <v>374</v>
      </c>
      <c r="D372" s="228"/>
      <c r="E372" s="228"/>
      <c r="F372" s="228"/>
      <c r="G372" s="228"/>
      <c r="H372" s="228"/>
      <c r="I372" s="228"/>
      <c r="J372" s="228"/>
      <c r="K372" s="228"/>
      <c r="L372" s="228"/>
      <c r="M372" s="228"/>
      <c r="N372" s="228"/>
      <c r="O372" s="228"/>
    </row>
    <row r="373" spans="2:15" ht="15">
      <c r="B373" s="228"/>
      <c r="C373" s="221"/>
      <c r="D373" s="228"/>
      <c r="E373" s="228"/>
      <c r="F373" s="228"/>
      <c r="G373" s="228"/>
      <c r="H373" s="228"/>
      <c r="I373" s="228"/>
      <c r="J373" s="228"/>
      <c r="K373" s="228"/>
      <c r="L373" s="228"/>
      <c r="M373" s="228"/>
      <c r="N373" s="228"/>
      <c r="O373" s="228"/>
    </row>
    <row r="374" spans="1:15" ht="15.75">
      <c r="A374" s="409" t="s">
        <v>499</v>
      </c>
      <c r="B374" s="338" t="s">
        <v>547</v>
      </c>
      <c r="C374" s="228"/>
      <c r="D374" s="228"/>
      <c r="E374" s="228"/>
      <c r="F374" s="228"/>
      <c r="G374" s="228"/>
      <c r="H374" s="228"/>
      <c r="I374" s="228"/>
      <c r="J374" s="228"/>
      <c r="K374" s="228"/>
      <c r="L374" s="228"/>
      <c r="M374" s="228"/>
      <c r="N374" s="228"/>
      <c r="O374" s="228"/>
    </row>
    <row r="375" spans="2:15" ht="15">
      <c r="B375" s="229"/>
      <c r="C375" s="221"/>
      <c r="D375" s="228"/>
      <c r="E375" s="228"/>
      <c r="F375" s="228"/>
      <c r="G375" s="228"/>
      <c r="H375" s="228"/>
      <c r="I375" s="228"/>
      <c r="J375" s="228"/>
      <c r="K375" s="228"/>
      <c r="L375" s="228"/>
      <c r="M375" s="228"/>
      <c r="N375" s="228"/>
      <c r="O375" s="228"/>
    </row>
    <row r="376" spans="2:18" ht="23.25" customHeight="1">
      <c r="B376" s="662" t="s">
        <v>224</v>
      </c>
      <c r="C376" s="663"/>
      <c r="D376" s="647" t="s">
        <v>547</v>
      </c>
      <c r="E376" s="648"/>
      <c r="F376" s="649"/>
      <c r="G376" s="228"/>
      <c r="H376" s="228"/>
      <c r="I376" s="228"/>
      <c r="J376" s="228"/>
      <c r="K376" s="228"/>
      <c r="L376" s="228"/>
      <c r="M376" s="228"/>
      <c r="N376" s="228"/>
      <c r="O376" s="228"/>
      <c r="P376" s="168"/>
      <c r="Q376" s="168"/>
      <c r="R376" s="168"/>
    </row>
    <row r="377" spans="2:18" ht="15">
      <c r="B377" s="664"/>
      <c r="C377" s="655"/>
      <c r="D377" s="342" t="s">
        <v>3</v>
      </c>
      <c r="E377" s="342" t="s">
        <v>4</v>
      </c>
      <c r="F377" s="457" t="s">
        <v>653</v>
      </c>
      <c r="G377" s="228"/>
      <c r="H377" s="228"/>
      <c r="I377" s="228"/>
      <c r="J377" s="228"/>
      <c r="K377" s="228"/>
      <c r="L377" s="228"/>
      <c r="M377" s="228"/>
      <c r="N377" s="228"/>
      <c r="O377" s="228"/>
      <c r="P377" s="168"/>
      <c r="Q377" s="168"/>
      <c r="R377" s="168"/>
    </row>
    <row r="378" spans="2:22" ht="15">
      <c r="B378" s="653" t="s">
        <v>107</v>
      </c>
      <c r="C378" s="344" t="s">
        <v>220</v>
      </c>
      <c r="D378" s="181">
        <v>85</v>
      </c>
      <c r="E378" s="194">
        <v>7</v>
      </c>
      <c r="F378" s="194">
        <v>92</v>
      </c>
      <c r="G378" s="228"/>
      <c r="H378" s="228"/>
      <c r="I378" s="228"/>
      <c r="J378" s="228"/>
      <c r="K378" s="228"/>
      <c r="L378" s="228"/>
      <c r="M378" s="228"/>
      <c r="N378" s="228"/>
      <c r="O378" s="228"/>
      <c r="S378" s="231"/>
      <c r="T378" s="231"/>
      <c r="U378" s="231"/>
      <c r="V378" s="231"/>
    </row>
    <row r="379" spans="2:22" ht="15">
      <c r="B379" s="663"/>
      <c r="C379" s="344" t="s">
        <v>221</v>
      </c>
      <c r="D379" s="154">
        <v>80</v>
      </c>
      <c r="E379" s="155">
        <v>5</v>
      </c>
      <c r="F379" s="155">
        <v>85</v>
      </c>
      <c r="G379" s="228"/>
      <c r="H379" s="228"/>
      <c r="I379" s="228"/>
      <c r="J379" s="228"/>
      <c r="K379" s="228"/>
      <c r="L379" s="228"/>
      <c r="M379" s="228"/>
      <c r="N379" s="228"/>
      <c r="O379" s="228"/>
      <c r="S379" s="231"/>
      <c r="T379" s="231"/>
      <c r="U379" s="231"/>
      <c r="V379" s="231"/>
    </row>
    <row r="380" spans="2:22" ht="15">
      <c r="B380" s="663"/>
      <c r="C380" s="342" t="s">
        <v>222</v>
      </c>
      <c r="D380" s="154">
        <v>39</v>
      </c>
      <c r="E380" s="155">
        <v>2</v>
      </c>
      <c r="F380" s="155">
        <v>41</v>
      </c>
      <c r="G380" s="228"/>
      <c r="H380" s="228"/>
      <c r="I380" s="228"/>
      <c r="J380" s="228"/>
      <c r="K380" s="228"/>
      <c r="L380" s="228"/>
      <c r="M380" s="228"/>
      <c r="N380" s="228"/>
      <c r="O380" s="228"/>
      <c r="S380" s="231"/>
      <c r="T380" s="231"/>
      <c r="U380" s="231"/>
      <c r="V380" s="231"/>
    </row>
    <row r="381" spans="2:18" ht="15">
      <c r="B381" s="663"/>
      <c r="C381" s="342" t="s">
        <v>223</v>
      </c>
      <c r="D381" s="154">
        <v>3</v>
      </c>
      <c r="E381" s="155">
        <v>0</v>
      </c>
      <c r="F381" s="155">
        <v>3</v>
      </c>
      <c r="G381" s="228"/>
      <c r="H381" s="228"/>
      <c r="I381" s="228"/>
      <c r="J381" s="228"/>
      <c r="K381" s="228"/>
      <c r="L381" s="228"/>
      <c r="M381" s="228"/>
      <c r="N381" s="228"/>
      <c r="O381" s="228"/>
      <c r="P381" s="168"/>
      <c r="Q381" s="168"/>
      <c r="R381" s="168"/>
    </row>
    <row r="382" spans="2:18" ht="15">
      <c r="B382" s="345"/>
      <c r="C382" s="344" t="s">
        <v>5</v>
      </c>
      <c r="D382" s="154">
        <v>207</v>
      </c>
      <c r="E382" s="154">
        <v>14</v>
      </c>
      <c r="F382" s="154">
        <v>221</v>
      </c>
      <c r="G382" s="228"/>
      <c r="H382" s="228"/>
      <c r="I382" s="228"/>
      <c r="J382" s="228"/>
      <c r="K382" s="228"/>
      <c r="L382" s="228"/>
      <c r="M382" s="228"/>
      <c r="N382" s="228"/>
      <c r="O382" s="228"/>
      <c r="P382" s="168"/>
      <c r="Q382" s="168"/>
      <c r="R382" s="168"/>
    </row>
    <row r="383" spans="2:22" ht="15">
      <c r="B383" s="650" t="s">
        <v>108</v>
      </c>
      <c r="C383" s="342" t="s">
        <v>220</v>
      </c>
      <c r="D383" s="157">
        <f>D378/F378</f>
        <v>0.9239130434782609</v>
      </c>
      <c r="E383" s="157">
        <f>E378/F378</f>
        <v>0.07608695652173914</v>
      </c>
      <c r="F383" s="152">
        <f>D383+E383</f>
        <v>1</v>
      </c>
      <c r="G383" s="228"/>
      <c r="H383" s="228"/>
      <c r="I383" s="228"/>
      <c r="J383" s="228"/>
      <c r="K383" s="228"/>
      <c r="L383" s="228"/>
      <c r="M383" s="228"/>
      <c r="N383" s="228"/>
      <c r="O383" s="228"/>
      <c r="S383" s="231"/>
      <c r="T383" s="231"/>
      <c r="U383" s="231"/>
      <c r="V383" s="231"/>
    </row>
    <row r="384" spans="2:22" ht="15">
      <c r="B384" s="650"/>
      <c r="C384" s="342" t="s">
        <v>221</v>
      </c>
      <c r="D384" s="157">
        <f>D379/F379</f>
        <v>0.9411764705882353</v>
      </c>
      <c r="E384" s="157">
        <f>E379/F379</f>
        <v>0.058823529411764705</v>
      </c>
      <c r="F384" s="152">
        <f>D384+E384</f>
        <v>1</v>
      </c>
      <c r="G384" s="228"/>
      <c r="H384" s="228"/>
      <c r="I384" s="228"/>
      <c r="J384" s="228"/>
      <c r="K384" s="228"/>
      <c r="L384" s="228"/>
      <c r="M384" s="228"/>
      <c r="N384" s="228"/>
      <c r="O384" s="228"/>
      <c r="S384" s="231"/>
      <c r="T384" s="231"/>
      <c r="U384" s="231"/>
      <c r="V384" s="231"/>
    </row>
    <row r="385" spans="2:22" ht="15">
      <c r="B385" s="650"/>
      <c r="C385" s="342" t="s">
        <v>222</v>
      </c>
      <c r="D385" s="157">
        <f>D380/F380</f>
        <v>0.9512195121951219</v>
      </c>
      <c r="E385" s="157">
        <f>E380/F380</f>
        <v>0.04878048780487805</v>
      </c>
      <c r="F385" s="152">
        <f>D385+E385</f>
        <v>1</v>
      </c>
      <c r="G385" s="228"/>
      <c r="H385" s="228"/>
      <c r="I385" s="228"/>
      <c r="J385" s="228"/>
      <c r="K385" s="228"/>
      <c r="L385" s="228"/>
      <c r="M385" s="228"/>
      <c r="N385" s="228"/>
      <c r="O385" s="228"/>
      <c r="S385" s="231"/>
      <c r="T385" s="231"/>
      <c r="U385" s="231"/>
      <c r="V385" s="231"/>
    </row>
    <row r="386" spans="2:18" ht="15">
      <c r="B386" s="650"/>
      <c r="C386" s="342" t="s">
        <v>223</v>
      </c>
      <c r="D386" s="157">
        <f>D381/F381</f>
        <v>1</v>
      </c>
      <c r="E386" s="157">
        <f>E381/F381</f>
        <v>0</v>
      </c>
      <c r="F386" s="152">
        <f>D386+E386</f>
        <v>1</v>
      </c>
      <c r="G386" s="228"/>
      <c r="H386" s="228"/>
      <c r="I386" s="228"/>
      <c r="J386" s="228"/>
      <c r="K386" s="228"/>
      <c r="L386" s="228"/>
      <c r="M386" s="228"/>
      <c r="N386" s="228"/>
      <c r="O386" s="228"/>
      <c r="P386" s="168"/>
      <c r="Q386" s="168"/>
      <c r="R386" s="168"/>
    </row>
    <row r="387" spans="2:18" ht="15">
      <c r="B387" s="650"/>
      <c r="C387" s="342" t="s">
        <v>5</v>
      </c>
      <c r="D387" s="157">
        <f>D382/F382</f>
        <v>0.9366515837104072</v>
      </c>
      <c r="E387" s="157">
        <f>E382/F382</f>
        <v>0.06334841628959276</v>
      </c>
      <c r="F387" s="152">
        <f>D387+E387</f>
        <v>1</v>
      </c>
      <c r="G387" s="228"/>
      <c r="H387" s="228"/>
      <c r="I387" s="228"/>
      <c r="J387" s="228"/>
      <c r="K387" s="228"/>
      <c r="L387" s="228"/>
      <c r="M387" s="228"/>
      <c r="N387" s="228"/>
      <c r="O387" s="228"/>
      <c r="P387" s="168"/>
      <c r="Q387" s="168"/>
      <c r="R387" s="168"/>
    </row>
    <row r="388" spans="2:15" ht="15">
      <c r="B388" s="229"/>
      <c r="C388" s="221" t="s">
        <v>374</v>
      </c>
      <c r="D388" s="228"/>
      <c r="E388" s="228"/>
      <c r="F388" s="228"/>
      <c r="G388" s="228"/>
      <c r="H388" s="228"/>
      <c r="I388" s="228"/>
      <c r="J388" s="228"/>
      <c r="K388" s="228"/>
      <c r="L388" s="228"/>
      <c r="M388" s="228"/>
      <c r="N388" s="228"/>
      <c r="O388" s="228"/>
    </row>
    <row r="389" spans="2:15" ht="15">
      <c r="B389" s="229"/>
      <c r="C389" s="221"/>
      <c r="D389" s="228"/>
      <c r="E389" s="228"/>
      <c r="F389" s="228"/>
      <c r="G389" s="228"/>
      <c r="H389" s="228"/>
      <c r="I389" s="228"/>
      <c r="J389" s="228"/>
      <c r="K389" s="228"/>
      <c r="L389" s="228"/>
      <c r="M389" s="228"/>
      <c r="N389" s="228"/>
      <c r="O389" s="228"/>
    </row>
    <row r="390" spans="2:18" ht="36.75" customHeight="1">
      <c r="B390" s="464" t="s">
        <v>224</v>
      </c>
      <c r="C390" s="465"/>
      <c r="D390" s="647" t="s">
        <v>548</v>
      </c>
      <c r="E390" s="648"/>
      <c r="F390" s="649"/>
      <c r="J390" s="228"/>
      <c r="K390" s="228"/>
      <c r="L390" s="228"/>
      <c r="M390" s="228"/>
      <c r="N390" s="228"/>
      <c r="O390" s="228"/>
      <c r="P390" s="168"/>
      <c r="Q390" s="168"/>
      <c r="R390" s="168"/>
    </row>
    <row r="391" spans="2:18" ht="15">
      <c r="B391" s="466"/>
      <c r="C391" s="467"/>
      <c r="D391" s="342" t="s">
        <v>3</v>
      </c>
      <c r="E391" s="342" t="s">
        <v>4</v>
      </c>
      <c r="F391" s="457" t="s">
        <v>653</v>
      </c>
      <c r="J391" s="228"/>
      <c r="K391" s="228"/>
      <c r="L391" s="228"/>
      <c r="M391" s="228"/>
      <c r="N391" s="228"/>
      <c r="O391" s="228"/>
      <c r="P391" s="168"/>
      <c r="Q391" s="168"/>
      <c r="R391" s="168"/>
    </row>
    <row r="392" spans="2:22" ht="15">
      <c r="B392" s="653" t="s">
        <v>107</v>
      </c>
      <c r="C392" s="344" t="s">
        <v>220</v>
      </c>
      <c r="D392" s="194">
        <v>13</v>
      </c>
      <c r="E392" s="194">
        <v>72</v>
      </c>
      <c r="F392" s="194">
        <v>85</v>
      </c>
      <c r="J392" s="228"/>
      <c r="K392" s="228"/>
      <c r="L392" s="228"/>
      <c r="M392" s="228"/>
      <c r="N392" s="228"/>
      <c r="O392" s="228"/>
      <c r="S392" s="231"/>
      <c r="T392" s="231"/>
      <c r="U392" s="231"/>
      <c r="V392" s="231"/>
    </row>
    <row r="393" spans="2:22" ht="15">
      <c r="B393" s="663"/>
      <c r="C393" s="344" t="s">
        <v>221</v>
      </c>
      <c r="D393" s="155">
        <v>8</v>
      </c>
      <c r="E393" s="155">
        <v>72</v>
      </c>
      <c r="F393" s="155">
        <v>80</v>
      </c>
      <c r="J393" s="228"/>
      <c r="K393" s="228"/>
      <c r="L393" s="228"/>
      <c r="M393" s="228"/>
      <c r="N393" s="228"/>
      <c r="O393" s="228"/>
      <c r="S393" s="231"/>
      <c r="T393" s="231"/>
      <c r="U393" s="231"/>
      <c r="V393" s="231"/>
    </row>
    <row r="394" spans="2:22" ht="15">
      <c r="B394" s="663"/>
      <c r="C394" s="342" t="s">
        <v>222</v>
      </c>
      <c r="D394" s="155">
        <v>0</v>
      </c>
      <c r="E394" s="155">
        <v>39</v>
      </c>
      <c r="F394" s="155">
        <v>39</v>
      </c>
      <c r="J394" s="228"/>
      <c r="K394" s="228"/>
      <c r="L394" s="228"/>
      <c r="M394" s="228"/>
      <c r="N394" s="228"/>
      <c r="O394" s="228"/>
      <c r="S394" s="231"/>
      <c r="T394" s="231"/>
      <c r="U394" s="231"/>
      <c r="V394" s="231"/>
    </row>
    <row r="395" spans="2:18" ht="15">
      <c r="B395" s="663"/>
      <c r="C395" s="342" t="s">
        <v>223</v>
      </c>
      <c r="D395" s="155">
        <v>0</v>
      </c>
      <c r="E395" s="155">
        <v>3</v>
      </c>
      <c r="F395" s="155">
        <v>3</v>
      </c>
      <c r="J395" s="228"/>
      <c r="K395" s="228"/>
      <c r="L395" s="228"/>
      <c r="M395" s="228"/>
      <c r="N395" s="228"/>
      <c r="O395" s="228"/>
      <c r="P395" s="168"/>
      <c r="Q395" s="168"/>
      <c r="R395" s="168"/>
    </row>
    <row r="396" spans="2:18" ht="15">
      <c r="B396" s="345"/>
      <c r="C396" s="344" t="s">
        <v>5</v>
      </c>
      <c r="D396" s="154">
        <v>21</v>
      </c>
      <c r="E396" s="154">
        <v>186</v>
      </c>
      <c r="F396" s="154">
        <v>207</v>
      </c>
      <c r="J396" s="228"/>
      <c r="K396" s="228"/>
      <c r="L396" s="228"/>
      <c r="M396" s="228"/>
      <c r="N396" s="228"/>
      <c r="O396" s="228"/>
      <c r="P396" s="168"/>
      <c r="Q396" s="168"/>
      <c r="R396" s="168"/>
    </row>
    <row r="397" spans="2:22" ht="15">
      <c r="B397" s="650" t="s">
        <v>108</v>
      </c>
      <c r="C397" s="342" t="s">
        <v>220</v>
      </c>
      <c r="D397" s="157">
        <f>D392/F392</f>
        <v>0.15294117647058825</v>
      </c>
      <c r="E397" s="157">
        <f>E392/F392</f>
        <v>0.8470588235294118</v>
      </c>
      <c r="F397" s="152">
        <f>D397+E397</f>
        <v>1</v>
      </c>
      <c r="J397" s="228"/>
      <c r="K397" s="228"/>
      <c r="L397" s="228"/>
      <c r="M397" s="228"/>
      <c r="N397" s="228"/>
      <c r="O397" s="228"/>
      <c r="S397" s="231"/>
      <c r="T397" s="231"/>
      <c r="U397" s="231"/>
      <c r="V397" s="231"/>
    </row>
    <row r="398" spans="2:22" ht="15">
      <c r="B398" s="650"/>
      <c r="C398" s="342" t="s">
        <v>221</v>
      </c>
      <c r="D398" s="157">
        <f>D393/F393</f>
        <v>0.1</v>
      </c>
      <c r="E398" s="157">
        <f>E393/F393</f>
        <v>0.9</v>
      </c>
      <c r="F398" s="152">
        <f>D398+E398</f>
        <v>1</v>
      </c>
      <c r="J398" s="228"/>
      <c r="K398" s="228"/>
      <c r="L398" s="228"/>
      <c r="M398" s="228"/>
      <c r="N398" s="228"/>
      <c r="O398" s="228"/>
      <c r="S398" s="231"/>
      <c r="T398" s="231"/>
      <c r="U398" s="231"/>
      <c r="V398" s="231"/>
    </row>
    <row r="399" spans="2:22" ht="15">
      <c r="B399" s="650"/>
      <c r="C399" s="342" t="s">
        <v>222</v>
      </c>
      <c r="D399" s="157">
        <f>D394/F394</f>
        <v>0</v>
      </c>
      <c r="E399" s="157">
        <f>E394/F394</f>
        <v>1</v>
      </c>
      <c r="F399" s="152">
        <f>D399+E399</f>
        <v>1</v>
      </c>
      <c r="J399" s="228"/>
      <c r="K399" s="228"/>
      <c r="L399" s="228"/>
      <c r="M399" s="228"/>
      <c r="N399" s="228"/>
      <c r="O399" s="228"/>
      <c r="S399" s="231"/>
      <c r="T399" s="231"/>
      <c r="U399" s="231"/>
      <c r="V399" s="231"/>
    </row>
    <row r="400" spans="2:18" ht="15">
      <c r="B400" s="650"/>
      <c r="C400" s="342" t="s">
        <v>223</v>
      </c>
      <c r="D400" s="157">
        <f>D395/F395</f>
        <v>0</v>
      </c>
      <c r="E400" s="157">
        <f>E395/F395</f>
        <v>1</v>
      </c>
      <c r="F400" s="152">
        <f>D400+E400</f>
        <v>1</v>
      </c>
      <c r="J400" s="228"/>
      <c r="K400" s="228"/>
      <c r="L400" s="228"/>
      <c r="M400" s="228"/>
      <c r="N400" s="228"/>
      <c r="O400" s="228"/>
      <c r="P400" s="168"/>
      <c r="Q400" s="168"/>
      <c r="R400" s="168"/>
    </row>
    <row r="401" spans="2:18" ht="15">
      <c r="B401" s="650"/>
      <c r="C401" s="342" t="s">
        <v>5</v>
      </c>
      <c r="D401" s="157">
        <f>D396/F396</f>
        <v>0.10144927536231885</v>
      </c>
      <c r="E401" s="157">
        <f>E396/F396</f>
        <v>0.8985507246376812</v>
      </c>
      <c r="F401" s="152">
        <f>D401+E401</f>
        <v>1</v>
      </c>
      <c r="J401" s="228"/>
      <c r="K401" s="228"/>
      <c r="L401" s="228"/>
      <c r="M401" s="228"/>
      <c r="N401" s="228"/>
      <c r="O401" s="228"/>
      <c r="P401" s="168"/>
      <c r="Q401" s="168"/>
      <c r="R401" s="168"/>
    </row>
    <row r="402" spans="2:15" ht="15">
      <c r="B402" s="229"/>
      <c r="C402" s="221" t="s">
        <v>374</v>
      </c>
      <c r="D402" s="228"/>
      <c r="E402" s="228"/>
      <c r="F402" s="228"/>
      <c r="G402" s="228"/>
      <c r="H402" s="228"/>
      <c r="I402" s="228"/>
      <c r="J402" s="228"/>
      <c r="K402" s="228"/>
      <c r="L402" s="228"/>
      <c r="M402" s="228"/>
      <c r="N402" s="228"/>
      <c r="O402" s="228"/>
    </row>
    <row r="403" spans="2:15" ht="15">
      <c r="B403" s="229"/>
      <c r="C403" s="221"/>
      <c r="D403" s="228"/>
      <c r="E403" s="228"/>
      <c r="F403" s="228"/>
      <c r="G403" s="228"/>
      <c r="H403" s="228"/>
      <c r="I403" s="228"/>
      <c r="J403" s="228"/>
      <c r="K403" s="228"/>
      <c r="L403" s="228"/>
      <c r="M403" s="228"/>
      <c r="N403" s="228"/>
      <c r="O403" s="228"/>
    </row>
    <row r="404" spans="2:18" ht="44.25" customHeight="1">
      <c r="B404" s="662" t="s">
        <v>224</v>
      </c>
      <c r="C404" s="663"/>
      <c r="D404" s="650" t="s">
        <v>442</v>
      </c>
      <c r="E404" s="650"/>
      <c r="F404" s="650"/>
      <c r="G404" s="228"/>
      <c r="H404" s="228"/>
      <c r="I404" s="228"/>
      <c r="M404" s="228"/>
      <c r="N404" s="228"/>
      <c r="O404" s="228"/>
      <c r="P404" s="168"/>
      <c r="Q404" s="168"/>
      <c r="R404" s="168"/>
    </row>
    <row r="405" spans="2:18" ht="15">
      <c r="B405" s="664"/>
      <c r="C405" s="655"/>
      <c r="D405" s="342" t="s">
        <v>3</v>
      </c>
      <c r="E405" s="342" t="s">
        <v>4</v>
      </c>
      <c r="F405" s="342" t="s">
        <v>138</v>
      </c>
      <c r="G405" s="228"/>
      <c r="H405" s="228"/>
      <c r="I405" s="228"/>
      <c r="M405" s="228"/>
      <c r="N405" s="228"/>
      <c r="O405" s="228"/>
      <c r="P405" s="168"/>
      <c r="Q405" s="168"/>
      <c r="R405" s="168"/>
    </row>
    <row r="406" spans="2:22" ht="15">
      <c r="B406" s="468" t="s">
        <v>107</v>
      </c>
      <c r="C406" s="344" t="s">
        <v>220</v>
      </c>
      <c r="D406" s="194">
        <v>5</v>
      </c>
      <c r="E406" s="194">
        <v>8</v>
      </c>
      <c r="F406" s="194">
        <f aca="true" t="shared" si="21" ref="F406:F413">D406+E406</f>
        <v>13</v>
      </c>
      <c r="G406" s="228"/>
      <c r="H406" s="228"/>
      <c r="I406" s="228"/>
      <c r="M406" s="228"/>
      <c r="N406" s="228"/>
      <c r="O406" s="228"/>
      <c r="S406" s="231"/>
      <c r="T406" s="231"/>
      <c r="U406" s="231"/>
      <c r="V406" s="231"/>
    </row>
    <row r="407" spans="2:22" ht="15">
      <c r="B407" s="465"/>
      <c r="C407" s="344" t="s">
        <v>221</v>
      </c>
      <c r="D407" s="155">
        <v>2</v>
      </c>
      <c r="E407" s="155">
        <v>6</v>
      </c>
      <c r="F407" s="194">
        <f t="shared" si="21"/>
        <v>8</v>
      </c>
      <c r="G407" s="228"/>
      <c r="H407" s="228"/>
      <c r="I407" s="228"/>
      <c r="M407" s="228"/>
      <c r="N407" s="228"/>
      <c r="O407" s="228"/>
      <c r="S407" s="231"/>
      <c r="T407" s="231"/>
      <c r="U407" s="231"/>
      <c r="V407" s="231"/>
    </row>
    <row r="408" spans="2:22" ht="15">
      <c r="B408" s="465"/>
      <c r="C408" s="342" t="s">
        <v>222</v>
      </c>
      <c r="D408" s="155">
        <v>0</v>
      </c>
      <c r="E408" s="155">
        <v>0</v>
      </c>
      <c r="F408" s="194">
        <f t="shared" si="21"/>
        <v>0</v>
      </c>
      <c r="G408" s="228"/>
      <c r="H408" s="228"/>
      <c r="I408" s="228"/>
      <c r="M408" s="228"/>
      <c r="N408" s="228"/>
      <c r="O408" s="228"/>
      <c r="S408" s="231"/>
      <c r="T408" s="231"/>
      <c r="U408" s="231"/>
      <c r="V408" s="231"/>
    </row>
    <row r="409" spans="2:18" ht="15">
      <c r="B409" s="465"/>
      <c r="C409" s="342" t="s">
        <v>223</v>
      </c>
      <c r="D409" s="155">
        <v>0</v>
      </c>
      <c r="E409" s="155">
        <v>0</v>
      </c>
      <c r="F409" s="194">
        <f t="shared" si="21"/>
        <v>0</v>
      </c>
      <c r="G409" s="228"/>
      <c r="H409" s="228"/>
      <c r="I409" s="228"/>
      <c r="M409" s="228"/>
      <c r="N409" s="228"/>
      <c r="O409" s="228"/>
      <c r="P409" s="168"/>
      <c r="Q409" s="168"/>
      <c r="R409" s="168"/>
    </row>
    <row r="410" spans="2:18" ht="15">
      <c r="B410" s="345"/>
      <c r="C410" s="344" t="s">
        <v>5</v>
      </c>
      <c r="D410" s="154">
        <f>SUM(D406:D409)</f>
        <v>7</v>
      </c>
      <c r="E410" s="154">
        <f>SUM(E406:E409)</f>
        <v>14</v>
      </c>
      <c r="F410" s="194">
        <f t="shared" si="21"/>
        <v>21</v>
      </c>
      <c r="G410" s="228"/>
      <c r="H410" s="228"/>
      <c r="I410" s="228"/>
      <c r="M410" s="228"/>
      <c r="N410" s="228"/>
      <c r="O410" s="228"/>
      <c r="P410" s="168"/>
      <c r="Q410" s="168"/>
      <c r="R410" s="168"/>
    </row>
    <row r="411" spans="2:22" ht="15">
      <c r="B411" s="463" t="s">
        <v>108</v>
      </c>
      <c r="C411" s="342" t="s">
        <v>220</v>
      </c>
      <c r="D411" s="157">
        <f>D406/F406</f>
        <v>0.38461538461538464</v>
      </c>
      <c r="E411" s="157">
        <f>E406/F406</f>
        <v>0.6153846153846154</v>
      </c>
      <c r="F411" s="152">
        <f t="shared" si="21"/>
        <v>1</v>
      </c>
      <c r="G411" s="228"/>
      <c r="H411" s="228"/>
      <c r="I411" s="228"/>
      <c r="M411" s="228"/>
      <c r="N411" s="228"/>
      <c r="O411" s="228"/>
      <c r="S411" s="231"/>
      <c r="T411" s="231"/>
      <c r="U411" s="231"/>
      <c r="V411" s="231"/>
    </row>
    <row r="412" spans="2:22" ht="15">
      <c r="B412" s="463"/>
      <c r="C412" s="342" t="s">
        <v>221</v>
      </c>
      <c r="D412" s="157">
        <f>D407/F407</f>
        <v>0.25</v>
      </c>
      <c r="E412" s="157">
        <f>E407/F407</f>
        <v>0.75</v>
      </c>
      <c r="F412" s="152">
        <f t="shared" si="21"/>
        <v>1</v>
      </c>
      <c r="G412" s="228"/>
      <c r="H412" s="228"/>
      <c r="I412" s="228"/>
      <c r="M412" s="228"/>
      <c r="N412" s="228"/>
      <c r="O412" s="228"/>
      <c r="S412" s="231"/>
      <c r="T412" s="231"/>
      <c r="U412" s="231"/>
      <c r="V412" s="231"/>
    </row>
    <row r="413" spans="2:22" ht="15">
      <c r="B413" s="463"/>
      <c r="C413" s="342" t="s">
        <v>222</v>
      </c>
      <c r="D413" s="157">
        <v>0</v>
      </c>
      <c r="E413" s="157">
        <v>0</v>
      </c>
      <c r="F413" s="152">
        <f t="shared" si="21"/>
        <v>0</v>
      </c>
      <c r="G413" s="228"/>
      <c r="H413" s="228"/>
      <c r="I413" s="228"/>
      <c r="M413" s="228"/>
      <c r="N413" s="228"/>
      <c r="O413" s="228"/>
      <c r="S413" s="231"/>
      <c r="T413" s="231"/>
      <c r="U413" s="231"/>
      <c r="V413" s="231"/>
    </row>
    <row r="414" spans="2:18" ht="15">
      <c r="B414" s="463"/>
      <c r="C414" s="342" t="s">
        <v>223</v>
      </c>
      <c r="D414" s="157">
        <v>0</v>
      </c>
      <c r="E414" s="157">
        <v>0</v>
      </c>
      <c r="F414" s="152">
        <v>0</v>
      </c>
      <c r="G414" s="228"/>
      <c r="H414" s="228"/>
      <c r="I414" s="228"/>
      <c r="M414" s="228"/>
      <c r="N414" s="228"/>
      <c r="O414" s="228"/>
      <c r="P414" s="168"/>
      <c r="Q414" s="168"/>
      <c r="R414" s="168"/>
    </row>
    <row r="415" spans="2:18" ht="15">
      <c r="B415" s="457"/>
      <c r="C415" s="342" t="s">
        <v>5</v>
      </c>
      <c r="D415" s="157">
        <f>D410/F410</f>
        <v>0.3333333333333333</v>
      </c>
      <c r="E415" s="157">
        <f>E410/F410</f>
        <v>0.6666666666666666</v>
      </c>
      <c r="F415" s="152">
        <f>D415+E415</f>
        <v>1</v>
      </c>
      <c r="G415" s="228"/>
      <c r="H415" s="228"/>
      <c r="I415" s="228"/>
      <c r="M415" s="228"/>
      <c r="N415" s="228"/>
      <c r="O415" s="228"/>
      <c r="P415" s="168"/>
      <c r="Q415" s="168"/>
      <c r="R415" s="168"/>
    </row>
    <row r="416" spans="2:15" ht="15">
      <c r="B416" s="229"/>
      <c r="C416" s="221" t="s">
        <v>374</v>
      </c>
      <c r="D416" s="228"/>
      <c r="E416" s="228"/>
      <c r="F416" s="228"/>
      <c r="G416" s="228"/>
      <c r="H416" s="228"/>
      <c r="I416" s="228"/>
      <c r="J416" s="228"/>
      <c r="K416" s="228"/>
      <c r="L416" s="228"/>
      <c r="M416" s="228"/>
      <c r="N416" s="228"/>
      <c r="O416" s="228"/>
    </row>
    <row r="417" spans="2:15" ht="15">
      <c r="B417" s="229"/>
      <c r="C417" s="221"/>
      <c r="D417" s="228"/>
      <c r="E417" s="228"/>
      <c r="F417" s="228"/>
      <c r="G417" s="228"/>
      <c r="H417" s="228"/>
      <c r="I417" s="228"/>
      <c r="J417" s="228"/>
      <c r="K417" s="228"/>
      <c r="L417" s="228"/>
      <c r="M417" s="228"/>
      <c r="N417" s="228"/>
      <c r="O417" s="228"/>
    </row>
    <row r="418" spans="2:18" ht="44.25" customHeight="1">
      <c r="B418" s="662" t="s">
        <v>224</v>
      </c>
      <c r="C418" s="663"/>
      <c r="D418" s="650" t="s">
        <v>441</v>
      </c>
      <c r="E418" s="650"/>
      <c r="F418" s="650"/>
      <c r="G418" s="228"/>
      <c r="H418" s="228"/>
      <c r="I418" s="228"/>
      <c r="J418" s="228"/>
      <c r="K418" s="228"/>
      <c r="L418" s="228"/>
      <c r="P418" s="168"/>
      <c r="Q418" s="168"/>
      <c r="R418" s="168"/>
    </row>
    <row r="419" spans="2:18" ht="15">
      <c r="B419" s="664"/>
      <c r="C419" s="655"/>
      <c r="D419" s="342" t="s">
        <v>3</v>
      </c>
      <c r="E419" s="342" t="s">
        <v>4</v>
      </c>
      <c r="F419" s="457" t="s">
        <v>653</v>
      </c>
      <c r="G419" s="228"/>
      <c r="H419" s="228"/>
      <c r="I419" s="228"/>
      <c r="J419" s="228"/>
      <c r="K419" s="228"/>
      <c r="L419" s="228"/>
      <c r="P419" s="168"/>
      <c r="Q419" s="168"/>
      <c r="R419" s="168"/>
    </row>
    <row r="420" spans="2:22" ht="15">
      <c r="B420" s="653" t="s">
        <v>107</v>
      </c>
      <c r="C420" s="344" t="s">
        <v>220</v>
      </c>
      <c r="D420" s="194">
        <v>13</v>
      </c>
      <c r="E420" s="194">
        <v>79</v>
      </c>
      <c r="F420" s="194">
        <f>SUM(D420:E420)</f>
        <v>92</v>
      </c>
      <c r="G420" s="228"/>
      <c r="H420" s="228"/>
      <c r="I420" s="228"/>
      <c r="J420" s="228"/>
      <c r="K420" s="228"/>
      <c r="L420" s="228"/>
      <c r="S420" s="231"/>
      <c r="T420" s="231"/>
      <c r="U420" s="231"/>
      <c r="V420" s="231"/>
    </row>
    <row r="421" spans="2:22" ht="15">
      <c r="B421" s="663"/>
      <c r="C421" s="344" t="s">
        <v>221</v>
      </c>
      <c r="D421" s="155">
        <v>12</v>
      </c>
      <c r="E421" s="155">
        <v>73</v>
      </c>
      <c r="F421" s="194">
        <f>SUM(D421:E421)</f>
        <v>85</v>
      </c>
      <c r="G421" s="232"/>
      <c r="H421" s="228"/>
      <c r="I421" s="228"/>
      <c r="J421" s="228"/>
      <c r="K421" s="228"/>
      <c r="L421" s="228"/>
      <c r="S421" s="231"/>
      <c r="T421" s="231"/>
      <c r="U421" s="231"/>
      <c r="V421" s="231"/>
    </row>
    <row r="422" spans="2:22" ht="15">
      <c r="B422" s="663"/>
      <c r="C422" s="342" t="s">
        <v>222</v>
      </c>
      <c r="D422" s="155">
        <v>4</v>
      </c>
      <c r="E422" s="155">
        <v>37</v>
      </c>
      <c r="F422" s="194">
        <f>SUM(D422:E422)</f>
        <v>41</v>
      </c>
      <c r="G422" s="228"/>
      <c r="H422" s="228"/>
      <c r="I422" s="228"/>
      <c r="J422" s="228"/>
      <c r="K422" s="228"/>
      <c r="L422" s="228"/>
      <c r="S422" s="231"/>
      <c r="T422" s="231"/>
      <c r="U422" s="231"/>
      <c r="V422" s="231"/>
    </row>
    <row r="423" spans="2:18" ht="15">
      <c r="B423" s="663"/>
      <c r="C423" s="342" t="s">
        <v>223</v>
      </c>
      <c r="D423" s="155">
        <v>0</v>
      </c>
      <c r="E423" s="155">
        <v>3</v>
      </c>
      <c r="F423" s="194">
        <f>SUM(D423:E423)</f>
        <v>3</v>
      </c>
      <c r="G423" s="228"/>
      <c r="H423" s="228"/>
      <c r="I423" s="228"/>
      <c r="J423" s="228"/>
      <c r="K423" s="228"/>
      <c r="L423" s="228"/>
      <c r="P423" s="168"/>
      <c r="Q423" s="168"/>
      <c r="R423" s="168"/>
    </row>
    <row r="424" spans="2:18" ht="15">
      <c r="B424" s="345"/>
      <c r="C424" s="344" t="s">
        <v>5</v>
      </c>
      <c r="D424" s="154">
        <v>29</v>
      </c>
      <c r="E424" s="154">
        <f>SUM(E420:E423)</f>
        <v>192</v>
      </c>
      <c r="F424" s="154">
        <f>SUM(D424:E424)</f>
        <v>221</v>
      </c>
      <c r="G424" s="228"/>
      <c r="H424" s="228"/>
      <c r="I424" s="228"/>
      <c r="J424" s="228"/>
      <c r="K424" s="228"/>
      <c r="L424" s="228"/>
      <c r="P424" s="168"/>
      <c r="Q424" s="168"/>
      <c r="R424" s="168"/>
    </row>
    <row r="425" spans="2:22" ht="15">
      <c r="B425" s="650" t="s">
        <v>108</v>
      </c>
      <c r="C425" s="342" t="s">
        <v>220</v>
      </c>
      <c r="D425" s="157">
        <f>D420/F420</f>
        <v>0.14130434782608695</v>
      </c>
      <c r="E425" s="157">
        <f>E420/F420</f>
        <v>0.8586956521739131</v>
      </c>
      <c r="F425" s="152">
        <f>D425+E425</f>
        <v>1</v>
      </c>
      <c r="G425" s="228"/>
      <c r="H425" s="228"/>
      <c r="I425" s="228"/>
      <c r="J425" s="228"/>
      <c r="K425" s="228"/>
      <c r="L425" s="228"/>
      <c r="S425" s="231"/>
      <c r="T425" s="231"/>
      <c r="U425" s="231"/>
      <c r="V425" s="231"/>
    </row>
    <row r="426" spans="2:22" ht="15">
      <c r="B426" s="650"/>
      <c r="C426" s="342" t="s">
        <v>221</v>
      </c>
      <c r="D426" s="157">
        <f>D421/F421</f>
        <v>0.1411764705882353</v>
      </c>
      <c r="E426" s="157">
        <f>E421/F421</f>
        <v>0.8588235294117647</v>
      </c>
      <c r="F426" s="152">
        <f>D426+E426</f>
        <v>1</v>
      </c>
      <c r="G426" s="228"/>
      <c r="H426" s="228"/>
      <c r="I426" s="228"/>
      <c r="J426" s="228"/>
      <c r="K426" s="228"/>
      <c r="L426" s="228"/>
      <c r="S426" s="231"/>
      <c r="T426" s="231"/>
      <c r="U426" s="231"/>
      <c r="V426" s="231"/>
    </row>
    <row r="427" spans="2:22" ht="15">
      <c r="B427" s="650"/>
      <c r="C427" s="342" t="s">
        <v>222</v>
      </c>
      <c r="D427" s="157">
        <f>D422/F422</f>
        <v>0.0975609756097561</v>
      </c>
      <c r="E427" s="157">
        <f>E422/F422</f>
        <v>0.9024390243902439</v>
      </c>
      <c r="F427" s="152">
        <f>D427+E427</f>
        <v>1</v>
      </c>
      <c r="G427" s="228"/>
      <c r="H427" s="228"/>
      <c r="I427" s="228"/>
      <c r="J427" s="228"/>
      <c r="K427" s="228"/>
      <c r="L427" s="228"/>
      <c r="S427" s="231"/>
      <c r="T427" s="231"/>
      <c r="U427" s="231"/>
      <c r="V427" s="231"/>
    </row>
    <row r="428" spans="2:18" ht="15">
      <c r="B428" s="650"/>
      <c r="C428" s="342" t="s">
        <v>223</v>
      </c>
      <c r="D428" s="157">
        <f>D423/F423</f>
        <v>0</v>
      </c>
      <c r="E428" s="157">
        <f>E423/F423</f>
        <v>1</v>
      </c>
      <c r="F428" s="152">
        <f>D428+E428</f>
        <v>1</v>
      </c>
      <c r="G428" s="228"/>
      <c r="H428" s="228"/>
      <c r="I428" s="228"/>
      <c r="J428" s="228"/>
      <c r="K428" s="228"/>
      <c r="L428" s="228"/>
      <c r="P428" s="168"/>
      <c r="Q428" s="168"/>
      <c r="R428" s="168"/>
    </row>
    <row r="429" spans="2:22" ht="15">
      <c r="B429" s="650"/>
      <c r="C429" s="342" t="s">
        <v>5</v>
      </c>
      <c r="D429" s="157">
        <f>D424/F424</f>
        <v>0.13122171945701358</v>
      </c>
      <c r="E429" s="157">
        <f>E424/F424</f>
        <v>0.8687782805429864</v>
      </c>
      <c r="F429" s="152">
        <f>D429+E429</f>
        <v>1</v>
      </c>
      <c r="G429" s="228"/>
      <c r="H429" s="228"/>
      <c r="I429" s="228"/>
      <c r="J429" s="228"/>
      <c r="K429" s="228"/>
      <c r="L429" s="228"/>
      <c r="S429" s="231"/>
      <c r="T429" s="231"/>
      <c r="U429" s="231"/>
      <c r="V429" s="231"/>
    </row>
    <row r="430" spans="2:18" ht="15">
      <c r="B430" s="229"/>
      <c r="C430" s="221" t="s">
        <v>374</v>
      </c>
      <c r="D430" s="228"/>
      <c r="E430" s="228"/>
      <c r="F430" s="228"/>
      <c r="G430" s="228"/>
      <c r="H430" s="228"/>
      <c r="I430" s="228"/>
      <c r="J430" s="228"/>
      <c r="K430" s="228"/>
      <c r="L430" s="228"/>
      <c r="P430" s="168"/>
      <c r="Q430" s="168"/>
      <c r="R430" s="168"/>
    </row>
    <row r="431" spans="2:22" ht="15">
      <c r="B431" s="229"/>
      <c r="C431" s="221"/>
      <c r="D431" s="228"/>
      <c r="E431" s="228"/>
      <c r="F431" s="228"/>
      <c r="G431" s="228"/>
      <c r="H431" s="228"/>
      <c r="I431" s="228"/>
      <c r="J431" s="228"/>
      <c r="K431" s="228"/>
      <c r="L431" s="228"/>
      <c r="S431" s="231"/>
      <c r="T431" s="231"/>
      <c r="U431" s="231"/>
      <c r="V431" s="231"/>
    </row>
    <row r="432" spans="2:23" ht="16.5" customHeight="1">
      <c r="B432" s="650" t="s">
        <v>1</v>
      </c>
      <c r="C432" s="650"/>
      <c r="D432" s="650" t="s">
        <v>654</v>
      </c>
      <c r="E432" s="650"/>
      <c r="F432" s="650" t="s">
        <v>659</v>
      </c>
      <c r="G432" s="650"/>
      <c r="H432" s="228"/>
      <c r="I432" s="228"/>
      <c r="J432" s="228"/>
      <c r="K432" s="228"/>
      <c r="L432" s="228"/>
      <c r="W432" s="471"/>
    </row>
    <row r="433" spans="2:23" ht="15.75">
      <c r="B433" s="650"/>
      <c r="C433" s="650"/>
      <c r="D433" s="457" t="s">
        <v>653</v>
      </c>
      <c r="E433" s="457" t="s">
        <v>655</v>
      </c>
      <c r="F433" s="457" t="s">
        <v>653</v>
      </c>
      <c r="G433" s="457" t="s">
        <v>655</v>
      </c>
      <c r="H433" s="228"/>
      <c r="I433" s="228"/>
      <c r="J433" s="228"/>
      <c r="K433" s="228"/>
      <c r="L433" s="228"/>
      <c r="W433" s="471"/>
    </row>
    <row r="434" spans="2:23" ht="15.75">
      <c r="B434" s="650" t="s">
        <v>107</v>
      </c>
      <c r="C434" s="457" t="s">
        <v>220</v>
      </c>
      <c r="D434" s="474">
        <v>92</v>
      </c>
      <c r="E434" s="474">
        <v>49</v>
      </c>
      <c r="F434" s="474">
        <v>92</v>
      </c>
      <c r="G434" s="474">
        <v>49.00000000000001</v>
      </c>
      <c r="H434" s="228"/>
      <c r="I434" s="228"/>
      <c r="J434" s="228"/>
      <c r="K434" s="228"/>
      <c r="L434" s="228"/>
      <c r="W434" s="471"/>
    </row>
    <row r="435" spans="2:23" ht="15.75">
      <c r="B435" s="651"/>
      <c r="C435" s="457" t="s">
        <v>221</v>
      </c>
      <c r="D435" s="474">
        <v>85</v>
      </c>
      <c r="E435" s="474">
        <v>23.000000000000004</v>
      </c>
      <c r="F435" s="474">
        <v>85</v>
      </c>
      <c r="G435" s="474">
        <v>62.000000000000014</v>
      </c>
      <c r="H435" s="228"/>
      <c r="I435" s="228"/>
      <c r="J435" s="228"/>
      <c r="K435" s="228"/>
      <c r="L435" s="228"/>
      <c r="W435" s="471"/>
    </row>
    <row r="436" spans="2:23" ht="15.75">
      <c r="B436" s="651"/>
      <c r="C436" s="457" t="s">
        <v>222</v>
      </c>
      <c r="D436" s="474">
        <v>41</v>
      </c>
      <c r="E436" s="474">
        <v>23</v>
      </c>
      <c r="F436" s="474">
        <v>41</v>
      </c>
      <c r="G436" s="474">
        <v>23.000000000000004</v>
      </c>
      <c r="H436" s="228"/>
      <c r="I436" s="228"/>
      <c r="J436" s="228"/>
      <c r="K436" s="228"/>
      <c r="L436" s="228"/>
      <c r="W436" s="471"/>
    </row>
    <row r="437" spans="2:23" ht="15.75">
      <c r="B437" s="651"/>
      <c r="C437" s="457" t="s">
        <v>223</v>
      </c>
      <c r="D437" s="474">
        <v>3</v>
      </c>
      <c r="E437" s="474">
        <v>1</v>
      </c>
      <c r="F437" s="474">
        <v>3</v>
      </c>
      <c r="G437" s="474">
        <v>2</v>
      </c>
      <c r="H437" s="228"/>
      <c r="I437" s="228"/>
      <c r="J437" s="228"/>
      <c r="K437" s="228"/>
      <c r="L437" s="228"/>
      <c r="W437" s="471"/>
    </row>
    <row r="438" spans="2:23" ht="15.75">
      <c r="B438" s="651"/>
      <c r="C438" s="457" t="s">
        <v>5</v>
      </c>
      <c r="D438" s="474">
        <v>221</v>
      </c>
      <c r="E438" s="474">
        <v>95.99999999999997</v>
      </c>
      <c r="F438" s="474">
        <v>221</v>
      </c>
      <c r="G438" s="474">
        <v>136</v>
      </c>
      <c r="H438" s="228"/>
      <c r="I438" s="228"/>
      <c r="J438" s="228"/>
      <c r="K438" s="228"/>
      <c r="L438" s="228"/>
      <c r="W438" s="471"/>
    </row>
    <row r="439" spans="2:18" ht="15">
      <c r="B439" s="229"/>
      <c r="C439" s="221" t="s">
        <v>374</v>
      </c>
      <c r="D439" s="228"/>
      <c r="E439" s="228"/>
      <c r="F439" s="228"/>
      <c r="G439" s="228"/>
      <c r="H439" s="228"/>
      <c r="I439" s="228"/>
      <c r="J439" s="228"/>
      <c r="K439" s="228"/>
      <c r="L439" s="228"/>
      <c r="P439" s="168"/>
      <c r="Q439" s="168"/>
      <c r="R439" s="168"/>
    </row>
    <row r="440" spans="5:12" ht="15">
      <c r="E440" s="168"/>
      <c r="F440" s="168"/>
      <c r="G440" s="168"/>
      <c r="H440" s="228"/>
      <c r="I440" s="228"/>
      <c r="J440" s="228"/>
      <c r="K440" s="228"/>
      <c r="L440" s="228"/>
    </row>
    <row r="441" spans="2:22" ht="28.5" customHeight="1">
      <c r="B441" s="652" t="s">
        <v>1</v>
      </c>
      <c r="C441" s="653"/>
      <c r="D441" s="650" t="s">
        <v>657</v>
      </c>
      <c r="E441" s="650"/>
      <c r="F441" s="650" t="s">
        <v>658</v>
      </c>
      <c r="G441" s="650"/>
      <c r="H441" s="228"/>
      <c r="I441" s="228"/>
      <c r="J441" s="228"/>
      <c r="K441" s="228"/>
      <c r="L441" s="228"/>
      <c r="S441" s="231"/>
      <c r="T441" s="231"/>
      <c r="U441" s="231"/>
      <c r="V441" s="231"/>
    </row>
    <row r="442" spans="2:12" ht="15">
      <c r="B442" s="654"/>
      <c r="C442" s="655"/>
      <c r="D442" s="457" t="s">
        <v>653</v>
      </c>
      <c r="E442" s="457" t="s">
        <v>656</v>
      </c>
      <c r="F442" s="457" t="s">
        <v>653</v>
      </c>
      <c r="G442" s="457" t="s">
        <v>656</v>
      </c>
      <c r="H442" s="228"/>
      <c r="I442" s="228"/>
      <c r="J442" s="228"/>
      <c r="K442" s="228"/>
      <c r="L442" s="228"/>
    </row>
    <row r="443" spans="2:22" ht="15">
      <c r="B443" s="659" t="s">
        <v>107</v>
      </c>
      <c r="C443" s="457" t="s">
        <v>220</v>
      </c>
      <c r="D443" s="474">
        <v>92</v>
      </c>
      <c r="E443" s="475">
        <v>3781899.9999999995</v>
      </c>
      <c r="F443" s="474">
        <v>92</v>
      </c>
      <c r="G443" s="475">
        <v>1072725</v>
      </c>
      <c r="H443" s="228"/>
      <c r="I443" s="228"/>
      <c r="J443" s="228"/>
      <c r="K443" s="228"/>
      <c r="L443" s="228"/>
      <c r="S443" s="231"/>
      <c r="T443" s="231"/>
      <c r="U443" s="231"/>
      <c r="V443" s="231"/>
    </row>
    <row r="444" spans="2:12" ht="15">
      <c r="B444" s="660"/>
      <c r="C444" s="457" t="s">
        <v>221</v>
      </c>
      <c r="D444" s="474">
        <v>85</v>
      </c>
      <c r="E444" s="475">
        <v>2973128.999999999</v>
      </c>
      <c r="F444" s="474">
        <v>85</v>
      </c>
      <c r="G444" s="475">
        <v>2831311.0000000005</v>
      </c>
      <c r="H444" s="228"/>
      <c r="I444" s="228"/>
      <c r="J444" s="228"/>
      <c r="K444" s="228"/>
      <c r="L444" s="228"/>
    </row>
    <row r="445" spans="2:12" ht="15">
      <c r="B445" s="660"/>
      <c r="C445" s="457"/>
      <c r="D445" s="474"/>
      <c r="E445" s="475"/>
      <c r="F445" s="474"/>
      <c r="G445" s="475"/>
      <c r="H445" s="228"/>
      <c r="I445" s="228"/>
      <c r="J445" s="228"/>
      <c r="K445" s="228"/>
      <c r="L445" s="228"/>
    </row>
    <row r="446" spans="2:22" ht="15">
      <c r="B446" s="660"/>
      <c r="C446" s="457" t="s">
        <v>222</v>
      </c>
      <c r="D446" s="474">
        <v>41</v>
      </c>
      <c r="E446" s="475">
        <v>1364586.9999999998</v>
      </c>
      <c r="F446" s="474">
        <v>41</v>
      </c>
      <c r="G446" s="475">
        <v>375986</v>
      </c>
      <c r="H446" s="228"/>
      <c r="I446" s="228"/>
      <c r="J446" s="228"/>
      <c r="K446" s="228"/>
      <c r="L446" s="228"/>
      <c r="S446" s="231"/>
      <c r="T446" s="231"/>
      <c r="U446" s="231"/>
      <c r="V446" s="231"/>
    </row>
    <row r="447" spans="2:12" ht="15">
      <c r="B447" s="660"/>
      <c r="C447" s="457" t="s">
        <v>223</v>
      </c>
      <c r="D447" s="474">
        <v>3</v>
      </c>
      <c r="E447" s="475">
        <v>800</v>
      </c>
      <c r="F447" s="474">
        <v>3</v>
      </c>
      <c r="G447" s="475">
        <v>50000</v>
      </c>
      <c r="H447" s="228"/>
      <c r="I447" s="228"/>
      <c r="J447" s="228"/>
      <c r="K447" s="228"/>
      <c r="L447" s="228"/>
    </row>
    <row r="448" spans="2:22" ht="15">
      <c r="B448" s="661"/>
      <c r="C448" s="457" t="s">
        <v>5</v>
      </c>
      <c r="D448" s="474">
        <v>221</v>
      </c>
      <c r="E448" s="475">
        <v>8120416.000000003</v>
      </c>
      <c r="F448" s="474">
        <v>221</v>
      </c>
      <c r="G448" s="475">
        <v>4330021.999999999</v>
      </c>
      <c r="H448" s="228"/>
      <c r="I448" s="228"/>
      <c r="J448" s="228"/>
      <c r="K448" s="228"/>
      <c r="L448" s="228"/>
      <c r="S448" s="231"/>
      <c r="T448" s="231"/>
      <c r="U448" s="231"/>
      <c r="V448" s="231"/>
    </row>
    <row r="449" spans="2:18" ht="15">
      <c r="B449" s="228"/>
      <c r="C449" s="221" t="s">
        <v>374</v>
      </c>
      <c r="D449" s="228"/>
      <c r="E449" s="228"/>
      <c r="F449" s="228"/>
      <c r="G449" s="228"/>
      <c r="H449" s="228"/>
      <c r="I449" s="228"/>
      <c r="J449" s="228"/>
      <c r="K449" s="228"/>
      <c r="L449" s="228"/>
      <c r="P449" s="168"/>
      <c r="Q449" s="168"/>
      <c r="R449" s="168"/>
    </row>
    <row r="450" spans="2:22" ht="15">
      <c r="B450" s="228"/>
      <c r="C450" s="221"/>
      <c r="D450" s="228"/>
      <c r="E450" s="228"/>
      <c r="F450" s="228"/>
      <c r="G450" s="228"/>
      <c r="H450" s="228"/>
      <c r="I450" s="228"/>
      <c r="J450" s="228"/>
      <c r="K450" s="228"/>
      <c r="L450" s="228"/>
      <c r="S450" s="231"/>
      <c r="T450" s="231"/>
      <c r="U450" s="231"/>
      <c r="V450" s="231"/>
    </row>
    <row r="451" spans="1:18" ht="15.75" customHeight="1">
      <c r="A451" s="388" t="s">
        <v>500</v>
      </c>
      <c r="B451" s="357" t="s">
        <v>551</v>
      </c>
      <c r="C451" s="347"/>
      <c r="D451" s="347"/>
      <c r="E451" s="347"/>
      <c r="F451" s="347"/>
      <c r="G451" s="347"/>
      <c r="H451" s="347"/>
      <c r="I451" s="184"/>
      <c r="J451" s="184"/>
      <c r="K451" s="184"/>
      <c r="L451" s="184"/>
      <c r="P451" s="168"/>
      <c r="Q451" s="168"/>
      <c r="R451" s="168"/>
    </row>
    <row r="452" spans="2:22" ht="15">
      <c r="B452" s="229"/>
      <c r="C452" s="221"/>
      <c r="D452" s="228"/>
      <c r="E452" s="228"/>
      <c r="F452" s="228"/>
      <c r="G452" s="228"/>
      <c r="H452" s="228"/>
      <c r="I452" s="228"/>
      <c r="J452" s="228"/>
      <c r="K452" s="228"/>
      <c r="L452" s="228"/>
      <c r="S452" s="231"/>
      <c r="T452" s="231"/>
      <c r="U452" s="231"/>
      <c r="V452" s="231"/>
    </row>
    <row r="453" spans="1:18" ht="21" customHeight="1">
      <c r="A453" s="410"/>
      <c r="B453" s="662" t="s">
        <v>224</v>
      </c>
      <c r="C453" s="663"/>
      <c r="D453" s="647" t="s">
        <v>552</v>
      </c>
      <c r="E453" s="648"/>
      <c r="F453" s="649"/>
      <c r="G453" s="348"/>
      <c r="H453" s="184"/>
      <c r="I453" s="184"/>
      <c r="J453" s="184"/>
      <c r="K453" s="184"/>
      <c r="L453" s="184"/>
      <c r="P453" s="168"/>
      <c r="Q453" s="168"/>
      <c r="R453" s="168"/>
    </row>
    <row r="454" spans="1:22" ht="15.75" customHeight="1">
      <c r="A454" s="410"/>
      <c r="B454" s="664"/>
      <c r="C454" s="655"/>
      <c r="D454" s="342" t="s">
        <v>3</v>
      </c>
      <c r="E454" s="342" t="s">
        <v>4</v>
      </c>
      <c r="F454" s="457" t="s">
        <v>653</v>
      </c>
      <c r="G454" s="349"/>
      <c r="H454" s="184"/>
      <c r="I454" s="184"/>
      <c r="J454" s="184"/>
      <c r="K454" s="184"/>
      <c r="L454" s="184"/>
      <c r="M454" s="184"/>
      <c r="N454" s="184"/>
      <c r="O454" s="184"/>
      <c r="P454" s="168"/>
      <c r="Q454" s="168"/>
      <c r="R454" s="168"/>
      <c r="S454" s="168"/>
      <c r="T454" s="168"/>
      <c r="U454" s="168"/>
      <c r="V454" s="168"/>
    </row>
    <row r="455" spans="2:22" ht="15">
      <c r="B455" s="653" t="s">
        <v>107</v>
      </c>
      <c r="C455" s="344" t="s">
        <v>220</v>
      </c>
      <c r="D455" s="181">
        <v>37</v>
      </c>
      <c r="E455" s="194">
        <v>55</v>
      </c>
      <c r="F455" s="194">
        <v>92</v>
      </c>
      <c r="G455" s="228"/>
      <c r="H455" s="228"/>
      <c r="I455" s="228"/>
      <c r="J455" s="228"/>
      <c r="K455" s="228"/>
      <c r="L455" s="228"/>
      <c r="M455" s="228"/>
      <c r="N455" s="228"/>
      <c r="O455" s="228"/>
      <c r="S455" s="231"/>
      <c r="T455" s="231"/>
      <c r="U455" s="231"/>
      <c r="V455" s="231"/>
    </row>
    <row r="456" spans="2:22" ht="15">
      <c r="B456" s="663"/>
      <c r="C456" s="344" t="s">
        <v>221</v>
      </c>
      <c r="D456" s="154">
        <v>24</v>
      </c>
      <c r="E456" s="155">
        <v>61</v>
      </c>
      <c r="F456" s="155">
        <v>85</v>
      </c>
      <c r="G456" s="228"/>
      <c r="H456" s="228"/>
      <c r="I456" s="228"/>
      <c r="J456" s="228"/>
      <c r="K456" s="228"/>
      <c r="L456" s="228"/>
      <c r="M456" s="228"/>
      <c r="N456" s="228"/>
      <c r="O456" s="228"/>
      <c r="S456" s="231"/>
      <c r="T456" s="231"/>
      <c r="U456" s="231"/>
      <c r="V456" s="231"/>
    </row>
    <row r="457" spans="2:22" ht="15">
      <c r="B457" s="663"/>
      <c r="C457" s="342" t="s">
        <v>222</v>
      </c>
      <c r="D457" s="154">
        <v>24</v>
      </c>
      <c r="E457" s="155">
        <v>17</v>
      </c>
      <c r="F457" s="155">
        <v>41</v>
      </c>
      <c r="G457" s="228"/>
      <c r="H457" s="228"/>
      <c r="I457" s="228"/>
      <c r="J457" s="228"/>
      <c r="K457" s="228"/>
      <c r="L457" s="228"/>
      <c r="M457" s="228"/>
      <c r="N457" s="228"/>
      <c r="O457" s="228"/>
      <c r="S457" s="231"/>
      <c r="T457" s="231"/>
      <c r="U457" s="231"/>
      <c r="V457" s="231"/>
    </row>
    <row r="458" spans="1:22" ht="15.75" customHeight="1">
      <c r="A458" s="410"/>
      <c r="B458" s="663"/>
      <c r="C458" s="342" t="s">
        <v>223</v>
      </c>
      <c r="D458" s="154">
        <v>0</v>
      </c>
      <c r="E458" s="155">
        <v>3</v>
      </c>
      <c r="F458" s="155">
        <v>3</v>
      </c>
      <c r="G458" s="349"/>
      <c r="H458" s="184"/>
      <c r="I458" s="184"/>
      <c r="J458" s="184"/>
      <c r="K458" s="184"/>
      <c r="L458" s="184"/>
      <c r="M458" s="184"/>
      <c r="N458" s="184"/>
      <c r="O458" s="184"/>
      <c r="P458" s="168"/>
      <c r="Q458" s="168"/>
      <c r="R458" s="168"/>
      <c r="S458" s="168"/>
      <c r="T458" s="168"/>
      <c r="U458" s="168"/>
      <c r="V458" s="168"/>
    </row>
    <row r="459" spans="1:22" ht="15.75" customHeight="1">
      <c r="A459" s="410"/>
      <c r="B459" s="345"/>
      <c r="C459" s="344" t="s">
        <v>5</v>
      </c>
      <c r="D459" s="154">
        <v>85</v>
      </c>
      <c r="E459" s="154">
        <v>136</v>
      </c>
      <c r="F459" s="154">
        <v>221</v>
      </c>
      <c r="G459" s="349"/>
      <c r="H459" s="184"/>
      <c r="I459" s="184"/>
      <c r="J459" s="184"/>
      <c r="K459" s="184"/>
      <c r="L459" s="184"/>
      <c r="M459" s="184"/>
      <c r="N459" s="184"/>
      <c r="O459" s="184"/>
      <c r="P459" s="168"/>
      <c r="Q459" s="168"/>
      <c r="R459" s="168"/>
      <c r="S459" s="168"/>
      <c r="T459" s="168"/>
      <c r="U459" s="168"/>
      <c r="V459" s="168"/>
    </row>
    <row r="460" spans="2:22" ht="15">
      <c r="B460" s="461" t="s">
        <v>108</v>
      </c>
      <c r="C460" s="346" t="s">
        <v>220</v>
      </c>
      <c r="D460" s="157">
        <f>D455/F455</f>
        <v>0.40217391304347827</v>
      </c>
      <c r="E460" s="158">
        <f>E455/F455</f>
        <v>0.5978260869565217</v>
      </c>
      <c r="F460" s="159">
        <f>D460+E460</f>
        <v>1</v>
      </c>
      <c r="G460" s="228"/>
      <c r="H460" s="228"/>
      <c r="I460" s="228"/>
      <c r="J460" s="228"/>
      <c r="K460" s="228"/>
      <c r="L460" s="228"/>
      <c r="M460" s="228"/>
      <c r="N460" s="228"/>
      <c r="O460" s="228"/>
      <c r="S460" s="231"/>
      <c r="T460" s="231"/>
      <c r="U460" s="231"/>
      <c r="V460" s="231"/>
    </row>
    <row r="461" spans="2:22" ht="15">
      <c r="B461" s="469"/>
      <c r="C461" s="346" t="s">
        <v>221</v>
      </c>
      <c r="D461" s="157">
        <f>D456/F456</f>
        <v>0.2823529411764706</v>
      </c>
      <c r="E461" s="158">
        <f>E456/F456</f>
        <v>0.7176470588235294</v>
      </c>
      <c r="F461" s="159">
        <f>D461+E461</f>
        <v>1</v>
      </c>
      <c r="G461" s="228"/>
      <c r="H461" s="228"/>
      <c r="I461" s="228"/>
      <c r="J461" s="228"/>
      <c r="K461" s="228"/>
      <c r="L461" s="228"/>
      <c r="M461" s="228"/>
      <c r="N461" s="228"/>
      <c r="O461" s="228"/>
      <c r="S461" s="231"/>
      <c r="T461" s="231"/>
      <c r="U461" s="231"/>
      <c r="V461" s="231"/>
    </row>
    <row r="462" spans="2:22" ht="15">
      <c r="B462" s="469"/>
      <c r="C462" s="341" t="s">
        <v>222</v>
      </c>
      <c r="D462" s="157">
        <f>D457/F457</f>
        <v>0.5853658536585366</v>
      </c>
      <c r="E462" s="158">
        <f>E457/F457</f>
        <v>0.4146341463414634</v>
      </c>
      <c r="F462" s="159">
        <f>D462+E462</f>
        <v>1</v>
      </c>
      <c r="G462" s="228"/>
      <c r="H462" s="228"/>
      <c r="I462" s="228"/>
      <c r="J462" s="228"/>
      <c r="K462" s="228"/>
      <c r="L462" s="228"/>
      <c r="M462" s="228"/>
      <c r="N462" s="228"/>
      <c r="O462" s="228"/>
      <c r="S462" s="231"/>
      <c r="T462" s="231"/>
      <c r="U462" s="231"/>
      <c r="V462" s="231"/>
    </row>
    <row r="463" spans="1:22" ht="15.75" customHeight="1">
      <c r="A463" s="410"/>
      <c r="B463" s="469"/>
      <c r="C463" s="341" t="s">
        <v>223</v>
      </c>
      <c r="D463" s="157">
        <f>D458/F458</f>
        <v>0</v>
      </c>
      <c r="E463" s="158">
        <f>E458/F458</f>
        <v>1</v>
      </c>
      <c r="F463" s="159">
        <f>D463+E463</f>
        <v>1</v>
      </c>
      <c r="G463" s="349"/>
      <c r="H463" s="184"/>
      <c r="I463" s="184"/>
      <c r="J463" s="184"/>
      <c r="K463" s="184"/>
      <c r="L463" s="184"/>
      <c r="M463" s="184"/>
      <c r="N463" s="184"/>
      <c r="O463" s="184"/>
      <c r="P463" s="168"/>
      <c r="Q463" s="168"/>
      <c r="R463" s="168"/>
      <c r="S463" s="168"/>
      <c r="T463" s="168"/>
      <c r="U463" s="168"/>
      <c r="V463" s="168"/>
    </row>
    <row r="464" spans="1:22" ht="15.75" customHeight="1">
      <c r="A464" s="410"/>
      <c r="B464" s="462"/>
      <c r="C464" s="342" t="s">
        <v>5</v>
      </c>
      <c r="D464" s="157">
        <f>D459/F459</f>
        <v>0.38461538461538464</v>
      </c>
      <c r="E464" s="158">
        <f>E459/F459</f>
        <v>0.6153846153846154</v>
      </c>
      <c r="F464" s="159">
        <f>D464+E464</f>
        <v>1</v>
      </c>
      <c r="G464" s="349"/>
      <c r="H464" s="184"/>
      <c r="I464" s="184"/>
      <c r="J464" s="184"/>
      <c r="K464" s="184"/>
      <c r="L464" s="184"/>
      <c r="M464" s="184"/>
      <c r="N464" s="184"/>
      <c r="O464" s="184"/>
      <c r="P464" s="168"/>
      <c r="Q464" s="168"/>
      <c r="R464" s="168"/>
      <c r="S464" s="168"/>
      <c r="T464" s="168"/>
      <c r="U464" s="168"/>
      <c r="V464" s="168"/>
    </row>
    <row r="465" spans="1:22" ht="15.75" customHeight="1">
      <c r="A465" s="410"/>
      <c r="B465" s="179"/>
      <c r="C465" s="221" t="s">
        <v>374</v>
      </c>
      <c r="D465" s="186"/>
      <c r="E465" s="186"/>
      <c r="F465" s="186"/>
      <c r="G465" s="184"/>
      <c r="H465" s="184"/>
      <c r="I465" s="184"/>
      <c r="J465" s="184"/>
      <c r="K465" s="184"/>
      <c r="L465" s="184"/>
      <c r="M465" s="184"/>
      <c r="N465" s="184"/>
      <c r="O465" s="184"/>
      <c r="P465" s="168"/>
      <c r="Q465" s="168"/>
      <c r="R465" s="168"/>
      <c r="S465" s="168"/>
      <c r="T465" s="168"/>
      <c r="U465" s="168"/>
      <c r="V465" s="168"/>
    </row>
    <row r="466" spans="1:22" ht="15.75" customHeight="1">
      <c r="A466" s="410"/>
      <c r="B466" s="179"/>
      <c r="C466" s="186"/>
      <c r="D466" s="186"/>
      <c r="E466" s="186"/>
      <c r="F466" s="186"/>
      <c r="G466" s="184"/>
      <c r="H466" s="184"/>
      <c r="I466" s="184"/>
      <c r="J466" s="184"/>
      <c r="K466" s="184"/>
      <c r="L466" s="184"/>
      <c r="M466" s="184"/>
      <c r="N466" s="184"/>
      <c r="O466" s="184"/>
      <c r="P466" s="168"/>
      <c r="Q466" s="168"/>
      <c r="R466" s="168"/>
      <c r="S466" s="168"/>
      <c r="T466" s="168"/>
      <c r="U466" s="168"/>
      <c r="V466" s="168"/>
    </row>
    <row r="467" spans="2:21" ht="25.5" customHeight="1">
      <c r="B467" s="464" t="s">
        <v>224</v>
      </c>
      <c r="C467" s="455"/>
      <c r="D467" s="458" t="s">
        <v>553</v>
      </c>
      <c r="E467" s="459"/>
      <c r="F467" s="460"/>
      <c r="G467" s="610" t="s">
        <v>554</v>
      </c>
      <c r="H467" s="611"/>
      <c r="I467" s="612"/>
      <c r="J467" s="609" t="s">
        <v>555</v>
      </c>
      <c r="K467" s="609"/>
      <c r="L467" s="609"/>
      <c r="M467" s="609" t="s">
        <v>556</v>
      </c>
      <c r="N467" s="609"/>
      <c r="O467" s="609"/>
      <c r="P467" s="609" t="s">
        <v>557</v>
      </c>
      <c r="Q467" s="609"/>
      <c r="R467" s="609"/>
      <c r="S467" s="610" t="s">
        <v>558</v>
      </c>
      <c r="T467" s="611"/>
      <c r="U467" s="612"/>
    </row>
    <row r="468" spans="2:21" ht="15">
      <c r="B468" s="466"/>
      <c r="C468" s="456"/>
      <c r="D468" s="342" t="s">
        <v>3</v>
      </c>
      <c r="E468" s="342" t="s">
        <v>4</v>
      </c>
      <c r="F468" s="342" t="s">
        <v>138</v>
      </c>
      <c r="G468" s="342" t="s">
        <v>3</v>
      </c>
      <c r="H468" s="342" t="s">
        <v>4</v>
      </c>
      <c r="I468" s="342" t="s">
        <v>138</v>
      </c>
      <c r="J468" s="342" t="s">
        <v>3</v>
      </c>
      <c r="K468" s="342" t="s">
        <v>4</v>
      </c>
      <c r="L468" s="342" t="s">
        <v>138</v>
      </c>
      <c r="M468" s="342" t="s">
        <v>3</v>
      </c>
      <c r="N468" s="342" t="s">
        <v>4</v>
      </c>
      <c r="O468" s="342" t="s">
        <v>138</v>
      </c>
      <c r="P468" s="355" t="s">
        <v>3</v>
      </c>
      <c r="Q468" s="355" t="s">
        <v>4</v>
      </c>
      <c r="R468" s="355" t="s">
        <v>138</v>
      </c>
      <c r="S468" s="355" t="s">
        <v>3</v>
      </c>
      <c r="T468" s="355" t="s">
        <v>4</v>
      </c>
      <c r="U468" s="355" t="s">
        <v>138</v>
      </c>
    </row>
    <row r="469" spans="2:22" ht="15">
      <c r="B469" s="653" t="s">
        <v>107</v>
      </c>
      <c r="C469" s="344" t="s">
        <v>220</v>
      </c>
      <c r="D469" s="181">
        <v>6</v>
      </c>
      <c r="E469" s="181">
        <v>31</v>
      </c>
      <c r="F469" s="181">
        <v>37</v>
      </c>
      <c r="G469" s="181">
        <v>5</v>
      </c>
      <c r="H469" s="181">
        <v>32</v>
      </c>
      <c r="I469" s="181">
        <v>37</v>
      </c>
      <c r="J469" s="181">
        <v>0</v>
      </c>
      <c r="K469" s="181">
        <v>37</v>
      </c>
      <c r="L469" s="181">
        <v>37</v>
      </c>
      <c r="M469" s="181">
        <v>0</v>
      </c>
      <c r="N469" s="181">
        <v>37</v>
      </c>
      <c r="O469" s="181">
        <v>37</v>
      </c>
      <c r="P469" s="181">
        <v>2</v>
      </c>
      <c r="Q469" s="181">
        <v>35</v>
      </c>
      <c r="R469" s="181">
        <v>37</v>
      </c>
      <c r="S469" s="181">
        <v>0</v>
      </c>
      <c r="T469" s="181">
        <v>37</v>
      </c>
      <c r="U469" s="181">
        <f aca="true" t="shared" si="22" ref="U469:U478">S469+T469</f>
        <v>37</v>
      </c>
      <c r="V469" s="231"/>
    </row>
    <row r="470" spans="2:22" ht="15">
      <c r="B470" s="663"/>
      <c r="C470" s="344" t="s">
        <v>221</v>
      </c>
      <c r="D470" s="181">
        <v>1</v>
      </c>
      <c r="E470" s="181">
        <v>23</v>
      </c>
      <c r="F470" s="181">
        <v>24</v>
      </c>
      <c r="G470" s="181">
        <v>5</v>
      </c>
      <c r="H470" s="181">
        <v>19</v>
      </c>
      <c r="I470" s="181">
        <v>24</v>
      </c>
      <c r="J470" s="181">
        <v>0</v>
      </c>
      <c r="K470" s="181">
        <v>24</v>
      </c>
      <c r="L470" s="181">
        <v>24</v>
      </c>
      <c r="M470" s="181">
        <v>0</v>
      </c>
      <c r="N470" s="181">
        <v>24</v>
      </c>
      <c r="O470" s="181">
        <v>24</v>
      </c>
      <c r="P470" s="181">
        <v>0</v>
      </c>
      <c r="Q470" s="181">
        <v>24</v>
      </c>
      <c r="R470" s="181">
        <v>24</v>
      </c>
      <c r="S470" s="181">
        <v>0</v>
      </c>
      <c r="T470" s="181">
        <v>24</v>
      </c>
      <c r="U470" s="181">
        <f t="shared" si="22"/>
        <v>24</v>
      </c>
      <c r="V470" s="231"/>
    </row>
    <row r="471" spans="2:22" ht="15">
      <c r="B471" s="663"/>
      <c r="C471" s="342" t="s">
        <v>222</v>
      </c>
      <c r="D471" s="181">
        <v>5</v>
      </c>
      <c r="E471" s="181">
        <v>19</v>
      </c>
      <c r="F471" s="181">
        <v>24</v>
      </c>
      <c r="G471" s="181">
        <v>9</v>
      </c>
      <c r="H471" s="181">
        <v>15</v>
      </c>
      <c r="I471" s="181">
        <v>24</v>
      </c>
      <c r="J471" s="181">
        <v>0</v>
      </c>
      <c r="K471" s="181">
        <v>24</v>
      </c>
      <c r="L471" s="181">
        <v>24</v>
      </c>
      <c r="M471" s="181">
        <v>0</v>
      </c>
      <c r="N471" s="181">
        <v>24</v>
      </c>
      <c r="O471" s="181">
        <v>24</v>
      </c>
      <c r="P471" s="181">
        <v>3</v>
      </c>
      <c r="Q471" s="181">
        <v>21</v>
      </c>
      <c r="R471" s="181">
        <v>24</v>
      </c>
      <c r="S471" s="181">
        <v>2</v>
      </c>
      <c r="T471" s="181">
        <v>22</v>
      </c>
      <c r="U471" s="181">
        <f t="shared" si="22"/>
        <v>24</v>
      </c>
      <c r="V471" s="231"/>
    </row>
    <row r="472" spans="2:21" ht="15">
      <c r="B472" s="663"/>
      <c r="C472" s="342" t="s">
        <v>223</v>
      </c>
      <c r="D472" s="181">
        <v>0</v>
      </c>
      <c r="E472" s="181">
        <v>0</v>
      </c>
      <c r="F472" s="181">
        <v>0</v>
      </c>
      <c r="G472" s="181">
        <v>0</v>
      </c>
      <c r="H472" s="181">
        <v>0</v>
      </c>
      <c r="I472" s="181">
        <v>0</v>
      </c>
      <c r="J472" s="181">
        <v>0</v>
      </c>
      <c r="K472" s="181">
        <v>0</v>
      </c>
      <c r="L472" s="181">
        <v>0</v>
      </c>
      <c r="M472" s="181">
        <v>0</v>
      </c>
      <c r="N472" s="181">
        <v>0</v>
      </c>
      <c r="O472" s="181">
        <v>0</v>
      </c>
      <c r="P472" s="181">
        <v>0</v>
      </c>
      <c r="Q472" s="181">
        <v>0</v>
      </c>
      <c r="R472" s="181">
        <v>0</v>
      </c>
      <c r="S472" s="181">
        <v>0</v>
      </c>
      <c r="T472" s="181">
        <v>0</v>
      </c>
      <c r="U472" s="181">
        <f t="shared" si="22"/>
        <v>0</v>
      </c>
    </row>
    <row r="473" spans="2:21" ht="15">
      <c r="B473" s="655"/>
      <c r="C473" s="344" t="s">
        <v>5</v>
      </c>
      <c r="D473" s="154">
        <v>12</v>
      </c>
      <c r="E473" s="154">
        <v>73</v>
      </c>
      <c r="F473" s="154">
        <v>85</v>
      </c>
      <c r="G473" s="154">
        <v>19</v>
      </c>
      <c r="H473" s="154">
        <v>66</v>
      </c>
      <c r="I473" s="154">
        <v>85</v>
      </c>
      <c r="J473" s="154">
        <v>0</v>
      </c>
      <c r="K473" s="154">
        <v>85</v>
      </c>
      <c r="L473" s="154">
        <v>85</v>
      </c>
      <c r="M473" s="154">
        <v>0</v>
      </c>
      <c r="N473" s="154">
        <v>85</v>
      </c>
      <c r="O473" s="154">
        <v>85</v>
      </c>
      <c r="P473" s="154">
        <v>5</v>
      </c>
      <c r="Q473" s="154">
        <v>80</v>
      </c>
      <c r="R473" s="154">
        <v>85</v>
      </c>
      <c r="S473" s="154">
        <f>SUM(S469:S472)</f>
        <v>2</v>
      </c>
      <c r="T473" s="154">
        <f>SUM(T469:T472)</f>
        <v>83</v>
      </c>
      <c r="U473" s="181">
        <f t="shared" si="22"/>
        <v>85</v>
      </c>
    </row>
    <row r="474" spans="2:22" ht="15">
      <c r="B474" s="650" t="s">
        <v>108</v>
      </c>
      <c r="C474" s="342" t="s">
        <v>220</v>
      </c>
      <c r="D474" s="158">
        <f>D469/F469</f>
        <v>0.16216216216216217</v>
      </c>
      <c r="E474" s="158">
        <f>E469/F469</f>
        <v>0.8378378378378378</v>
      </c>
      <c r="F474" s="159">
        <f>D474+E474</f>
        <v>1</v>
      </c>
      <c r="G474" s="158">
        <f>G469/I469</f>
        <v>0.13513513513513514</v>
      </c>
      <c r="H474" s="158">
        <f>H469/I469</f>
        <v>0.8648648648648649</v>
      </c>
      <c r="I474" s="159">
        <f>G474+H474</f>
        <v>1</v>
      </c>
      <c r="J474" s="158">
        <f>J469/L469</f>
        <v>0</v>
      </c>
      <c r="K474" s="158">
        <f>K469/L469</f>
        <v>1</v>
      </c>
      <c r="L474" s="159">
        <f>J474+K474</f>
        <v>1</v>
      </c>
      <c r="M474" s="158">
        <f>M469/O469</f>
        <v>0</v>
      </c>
      <c r="N474" s="158">
        <f>N469/O469</f>
        <v>1</v>
      </c>
      <c r="O474" s="159">
        <f>M474+N474</f>
        <v>1</v>
      </c>
      <c r="P474" s="158">
        <f>P469/R469</f>
        <v>0.05405405405405406</v>
      </c>
      <c r="Q474" s="158">
        <f>Q469/R469</f>
        <v>0.9459459459459459</v>
      </c>
      <c r="R474" s="159">
        <f>P474+Q474</f>
        <v>1</v>
      </c>
      <c r="S474" s="158">
        <f>S469/U469</f>
        <v>0</v>
      </c>
      <c r="T474" s="158">
        <f>T469/U469</f>
        <v>1</v>
      </c>
      <c r="U474" s="159">
        <f t="shared" si="22"/>
        <v>1</v>
      </c>
      <c r="V474" s="231"/>
    </row>
    <row r="475" spans="2:22" ht="15">
      <c r="B475" s="650"/>
      <c r="C475" s="342" t="s">
        <v>221</v>
      </c>
      <c r="D475" s="158">
        <f>D470/F470</f>
        <v>0.041666666666666664</v>
      </c>
      <c r="E475" s="158">
        <f>E470/F470</f>
        <v>0.9583333333333334</v>
      </c>
      <c r="F475" s="159">
        <f>D475+E475</f>
        <v>1</v>
      </c>
      <c r="G475" s="158">
        <f>G470/I470</f>
        <v>0.20833333333333334</v>
      </c>
      <c r="H475" s="158">
        <f>H470/I470</f>
        <v>0.7916666666666666</v>
      </c>
      <c r="I475" s="159">
        <f>G475+H475</f>
        <v>1</v>
      </c>
      <c r="J475" s="158">
        <f>J470/L470</f>
        <v>0</v>
      </c>
      <c r="K475" s="158">
        <f>K470/L470</f>
        <v>1</v>
      </c>
      <c r="L475" s="159">
        <f>J475+K475</f>
        <v>1</v>
      </c>
      <c r="M475" s="158">
        <f>M470/O470</f>
        <v>0</v>
      </c>
      <c r="N475" s="158">
        <f>N470/O470</f>
        <v>1</v>
      </c>
      <c r="O475" s="159">
        <f>M475+N475</f>
        <v>1</v>
      </c>
      <c r="P475" s="158">
        <f>P470/R470</f>
        <v>0</v>
      </c>
      <c r="Q475" s="158">
        <f>Q470/R470</f>
        <v>1</v>
      </c>
      <c r="R475" s="159">
        <f>P475+Q475</f>
        <v>1</v>
      </c>
      <c r="S475" s="158">
        <f>S470/U470</f>
        <v>0</v>
      </c>
      <c r="T475" s="158">
        <f>T470/U470</f>
        <v>1</v>
      </c>
      <c r="U475" s="159">
        <f t="shared" si="22"/>
        <v>1</v>
      </c>
      <c r="V475" s="231"/>
    </row>
    <row r="476" spans="2:22" ht="15">
      <c r="B476" s="650"/>
      <c r="C476" s="342" t="s">
        <v>222</v>
      </c>
      <c r="D476" s="158">
        <f>D471/F471</f>
        <v>0.20833333333333334</v>
      </c>
      <c r="E476" s="158">
        <f>E471/F471</f>
        <v>0.7916666666666666</v>
      </c>
      <c r="F476" s="159">
        <f>D476+E476</f>
        <v>1</v>
      </c>
      <c r="G476" s="158">
        <f>G471/I471</f>
        <v>0.375</v>
      </c>
      <c r="H476" s="158">
        <f>H471/I471</f>
        <v>0.625</v>
      </c>
      <c r="I476" s="159">
        <f>G476+H476</f>
        <v>1</v>
      </c>
      <c r="J476" s="158">
        <f>J471/L471</f>
        <v>0</v>
      </c>
      <c r="K476" s="158">
        <f>K471/L471</f>
        <v>1</v>
      </c>
      <c r="L476" s="159">
        <f>J476+K476</f>
        <v>1</v>
      </c>
      <c r="M476" s="158">
        <f>M471/O471</f>
        <v>0</v>
      </c>
      <c r="N476" s="158">
        <f>N471/O471</f>
        <v>1</v>
      </c>
      <c r="O476" s="159">
        <f>M476+N476</f>
        <v>1</v>
      </c>
      <c r="P476" s="158">
        <f>P471/R471</f>
        <v>0.125</v>
      </c>
      <c r="Q476" s="158">
        <f>Q471/R471</f>
        <v>0.875</v>
      </c>
      <c r="R476" s="159">
        <f>P476+Q476</f>
        <v>1</v>
      </c>
      <c r="S476" s="158">
        <f>S471/U471</f>
        <v>0.08333333333333333</v>
      </c>
      <c r="T476" s="158">
        <f>T471/U471</f>
        <v>0.9166666666666666</v>
      </c>
      <c r="U476" s="159">
        <f t="shared" si="22"/>
        <v>1</v>
      </c>
      <c r="V476" s="231"/>
    </row>
    <row r="477" spans="2:21" ht="15">
      <c r="B477" s="650"/>
      <c r="C477" s="342" t="s">
        <v>223</v>
      </c>
      <c r="D477" s="158">
        <v>0</v>
      </c>
      <c r="E477" s="158">
        <v>0</v>
      </c>
      <c r="F477" s="159">
        <f>D477+E477</f>
        <v>0</v>
      </c>
      <c r="G477" s="158">
        <v>0</v>
      </c>
      <c r="H477" s="158">
        <v>0</v>
      </c>
      <c r="I477" s="159">
        <f>G477+H477</f>
        <v>0</v>
      </c>
      <c r="J477" s="158">
        <v>0</v>
      </c>
      <c r="K477" s="158">
        <v>0</v>
      </c>
      <c r="L477" s="159">
        <f>J477+K477</f>
        <v>0</v>
      </c>
      <c r="M477" s="158">
        <v>0</v>
      </c>
      <c r="N477" s="158">
        <v>0</v>
      </c>
      <c r="O477" s="159">
        <f>M477+N477</f>
        <v>0</v>
      </c>
      <c r="P477" s="158">
        <v>0</v>
      </c>
      <c r="Q477" s="158">
        <v>0</v>
      </c>
      <c r="R477" s="159">
        <f>P477+Q477</f>
        <v>0</v>
      </c>
      <c r="S477" s="158">
        <v>0</v>
      </c>
      <c r="T477" s="158">
        <v>0</v>
      </c>
      <c r="U477" s="159">
        <f t="shared" si="22"/>
        <v>0</v>
      </c>
    </row>
    <row r="478" spans="2:21" ht="15">
      <c r="B478" s="650"/>
      <c r="C478" s="342" t="s">
        <v>5</v>
      </c>
      <c r="D478" s="158">
        <f>D473/F473</f>
        <v>0.1411764705882353</v>
      </c>
      <c r="E478" s="158">
        <f>E473/F473</f>
        <v>0.8588235294117647</v>
      </c>
      <c r="F478" s="159">
        <f>D478+E478</f>
        <v>1</v>
      </c>
      <c r="G478" s="158">
        <f>G473/I473</f>
        <v>0.2235294117647059</v>
      </c>
      <c r="H478" s="158">
        <f>H473/I473</f>
        <v>0.7764705882352941</v>
      </c>
      <c r="I478" s="159">
        <f>G478+H478</f>
        <v>1</v>
      </c>
      <c r="J478" s="158">
        <f>J473/L473</f>
        <v>0</v>
      </c>
      <c r="K478" s="158">
        <f>K473/L473</f>
        <v>1</v>
      </c>
      <c r="L478" s="159">
        <f>J478+K478</f>
        <v>1</v>
      </c>
      <c r="M478" s="158">
        <f>M473/O473</f>
        <v>0</v>
      </c>
      <c r="N478" s="158">
        <f>N473/O473</f>
        <v>1</v>
      </c>
      <c r="O478" s="159">
        <f>M478+N478</f>
        <v>1</v>
      </c>
      <c r="P478" s="158">
        <f>P473/R473</f>
        <v>0.058823529411764705</v>
      </c>
      <c r="Q478" s="158">
        <f>Q473/R473</f>
        <v>0.9411764705882353</v>
      </c>
      <c r="R478" s="159">
        <f>P478+Q478</f>
        <v>1</v>
      </c>
      <c r="S478" s="158">
        <f>S473/U473</f>
        <v>0.023529411764705882</v>
      </c>
      <c r="T478" s="158">
        <f>T473/U473</f>
        <v>0.9764705882352941</v>
      </c>
      <c r="U478" s="159">
        <f t="shared" si="22"/>
        <v>1</v>
      </c>
    </row>
    <row r="479" spans="2:19" ht="15">
      <c r="B479" s="229"/>
      <c r="C479" s="221" t="s">
        <v>374</v>
      </c>
      <c r="D479" s="228"/>
      <c r="E479" s="228"/>
      <c r="F479" s="228"/>
      <c r="G479" s="228"/>
      <c r="H479" s="228"/>
      <c r="I479" s="228"/>
      <c r="J479" s="228"/>
      <c r="K479" s="228"/>
      <c r="L479" s="228"/>
      <c r="M479" s="228"/>
      <c r="N479" s="228"/>
      <c r="O479" s="228"/>
      <c r="S479" s="234"/>
    </row>
    <row r="480" spans="2:15" ht="15">
      <c r="B480" s="229"/>
      <c r="C480" s="221"/>
      <c r="D480" s="228"/>
      <c r="E480" s="228"/>
      <c r="F480" s="228"/>
      <c r="G480" s="228"/>
      <c r="H480" s="228"/>
      <c r="I480" s="228"/>
      <c r="J480" s="228"/>
      <c r="K480" s="228"/>
      <c r="L480" s="228"/>
      <c r="M480" s="228"/>
      <c r="N480" s="228"/>
      <c r="O480" s="228"/>
    </row>
    <row r="481" spans="2:21" ht="20.25" customHeight="1">
      <c r="B481" s="662" t="s">
        <v>224</v>
      </c>
      <c r="C481" s="663"/>
      <c r="D481" s="610" t="s">
        <v>559</v>
      </c>
      <c r="E481" s="611"/>
      <c r="F481" s="612"/>
      <c r="G481" s="610" t="s">
        <v>560</v>
      </c>
      <c r="H481" s="611"/>
      <c r="I481" s="612"/>
      <c r="J481" s="609" t="s">
        <v>561</v>
      </c>
      <c r="K481" s="609"/>
      <c r="L481" s="609"/>
      <c r="M481" s="609" t="s">
        <v>562</v>
      </c>
      <c r="N481" s="609"/>
      <c r="O481" s="609"/>
      <c r="P481" s="609" t="s">
        <v>563</v>
      </c>
      <c r="Q481" s="609"/>
      <c r="R481" s="609"/>
      <c r="S481" s="609" t="s">
        <v>564</v>
      </c>
      <c r="T481" s="609"/>
      <c r="U481" s="609"/>
    </row>
    <row r="482" spans="2:21" ht="15">
      <c r="B482" s="664"/>
      <c r="C482" s="655"/>
      <c r="D482" s="342" t="s">
        <v>3</v>
      </c>
      <c r="E482" s="342" t="s">
        <v>4</v>
      </c>
      <c r="F482" s="342" t="s">
        <v>138</v>
      </c>
      <c r="G482" s="342" t="s">
        <v>3</v>
      </c>
      <c r="H482" s="342" t="s">
        <v>4</v>
      </c>
      <c r="I482" s="342" t="s">
        <v>138</v>
      </c>
      <c r="J482" s="342" t="s">
        <v>3</v>
      </c>
      <c r="K482" s="342" t="s">
        <v>4</v>
      </c>
      <c r="L482" s="342" t="s">
        <v>138</v>
      </c>
      <c r="M482" s="342" t="s">
        <v>3</v>
      </c>
      <c r="N482" s="342" t="s">
        <v>4</v>
      </c>
      <c r="O482" s="342" t="s">
        <v>138</v>
      </c>
      <c r="P482" s="355" t="s">
        <v>3</v>
      </c>
      <c r="Q482" s="355" t="s">
        <v>4</v>
      </c>
      <c r="R482" s="355" t="s">
        <v>138</v>
      </c>
      <c r="S482" s="355" t="s">
        <v>3</v>
      </c>
      <c r="T482" s="355" t="s">
        <v>4</v>
      </c>
      <c r="U482" s="355" t="s">
        <v>138</v>
      </c>
    </row>
    <row r="483" spans="2:22" ht="15">
      <c r="B483" s="653" t="s">
        <v>107</v>
      </c>
      <c r="C483" s="344" t="s">
        <v>220</v>
      </c>
      <c r="D483" s="187">
        <v>7</v>
      </c>
      <c r="E483" s="187">
        <v>30</v>
      </c>
      <c r="F483" s="181">
        <v>37</v>
      </c>
      <c r="G483" s="194">
        <v>15</v>
      </c>
      <c r="H483" s="194">
        <v>22</v>
      </c>
      <c r="I483" s="194">
        <v>37</v>
      </c>
      <c r="J483" s="194">
        <v>0</v>
      </c>
      <c r="K483" s="194">
        <v>37</v>
      </c>
      <c r="L483" s="194">
        <v>37</v>
      </c>
      <c r="M483" s="194">
        <v>0</v>
      </c>
      <c r="N483" s="194">
        <v>37</v>
      </c>
      <c r="O483" s="194">
        <v>37</v>
      </c>
      <c r="P483" s="164">
        <v>0</v>
      </c>
      <c r="Q483" s="164">
        <v>37</v>
      </c>
      <c r="R483" s="194">
        <v>37</v>
      </c>
      <c r="S483" s="164">
        <v>4</v>
      </c>
      <c r="T483" s="164">
        <v>33</v>
      </c>
      <c r="U483" s="194">
        <v>37</v>
      </c>
      <c r="V483" s="231"/>
    </row>
    <row r="484" spans="2:22" ht="15">
      <c r="B484" s="663"/>
      <c r="C484" s="344" t="s">
        <v>221</v>
      </c>
      <c r="D484" s="187">
        <v>2</v>
      </c>
      <c r="E484" s="187">
        <v>22</v>
      </c>
      <c r="F484" s="181">
        <v>24</v>
      </c>
      <c r="G484" s="155">
        <v>5</v>
      </c>
      <c r="H484" s="155">
        <v>19</v>
      </c>
      <c r="I484" s="155">
        <v>24</v>
      </c>
      <c r="J484" s="155">
        <v>1</v>
      </c>
      <c r="K484" s="155">
        <v>23</v>
      </c>
      <c r="L484" s="155">
        <v>24</v>
      </c>
      <c r="M484" s="155">
        <v>0</v>
      </c>
      <c r="N484" s="155">
        <v>24</v>
      </c>
      <c r="O484" s="155">
        <v>24</v>
      </c>
      <c r="P484" s="165">
        <v>3</v>
      </c>
      <c r="Q484" s="165">
        <v>21</v>
      </c>
      <c r="R484" s="155">
        <v>24</v>
      </c>
      <c r="S484" s="165">
        <v>9</v>
      </c>
      <c r="T484" s="165">
        <v>15</v>
      </c>
      <c r="U484" s="155">
        <v>24</v>
      </c>
      <c r="V484" s="231"/>
    </row>
    <row r="485" spans="2:22" ht="15">
      <c r="B485" s="663"/>
      <c r="C485" s="342" t="s">
        <v>222</v>
      </c>
      <c r="D485" s="187">
        <v>3</v>
      </c>
      <c r="E485" s="187">
        <v>21</v>
      </c>
      <c r="F485" s="181">
        <v>24</v>
      </c>
      <c r="G485" s="155">
        <v>8</v>
      </c>
      <c r="H485" s="155">
        <v>16</v>
      </c>
      <c r="I485" s="155">
        <v>24</v>
      </c>
      <c r="J485" s="155">
        <v>0</v>
      </c>
      <c r="K485" s="155">
        <v>24</v>
      </c>
      <c r="L485" s="155">
        <v>24</v>
      </c>
      <c r="M485" s="155">
        <v>0</v>
      </c>
      <c r="N485" s="155">
        <v>24</v>
      </c>
      <c r="O485" s="155">
        <v>24</v>
      </c>
      <c r="P485" s="165">
        <v>3</v>
      </c>
      <c r="Q485" s="165">
        <v>21</v>
      </c>
      <c r="R485" s="155">
        <v>24</v>
      </c>
      <c r="S485" s="165">
        <v>4</v>
      </c>
      <c r="T485" s="165">
        <v>20</v>
      </c>
      <c r="U485" s="155">
        <v>24</v>
      </c>
      <c r="V485" s="231"/>
    </row>
    <row r="486" spans="2:21" ht="15">
      <c r="B486" s="663"/>
      <c r="C486" s="342" t="s">
        <v>223</v>
      </c>
      <c r="D486" s="187">
        <v>0</v>
      </c>
      <c r="E486" s="187">
        <v>0</v>
      </c>
      <c r="F486" s="181">
        <v>0</v>
      </c>
      <c r="G486" s="155">
        <v>0</v>
      </c>
      <c r="H486" s="155">
        <v>0</v>
      </c>
      <c r="I486" s="155">
        <v>0</v>
      </c>
      <c r="J486" s="155">
        <v>0</v>
      </c>
      <c r="K486" s="155">
        <v>0</v>
      </c>
      <c r="L486" s="155">
        <v>0</v>
      </c>
      <c r="M486" s="155">
        <v>0</v>
      </c>
      <c r="N486" s="155">
        <v>0</v>
      </c>
      <c r="O486" s="155">
        <v>0</v>
      </c>
      <c r="P486" s="165">
        <v>0</v>
      </c>
      <c r="Q486" s="165">
        <v>0</v>
      </c>
      <c r="R486" s="155">
        <v>0</v>
      </c>
      <c r="S486" s="165">
        <v>0</v>
      </c>
      <c r="T486" s="165">
        <v>0</v>
      </c>
      <c r="U486" s="155">
        <v>0</v>
      </c>
    </row>
    <row r="487" spans="2:21" ht="15">
      <c r="B487" s="345"/>
      <c r="C487" s="344" t="s">
        <v>5</v>
      </c>
      <c r="D487" s="188">
        <v>12</v>
      </c>
      <c r="E487" s="188">
        <v>73</v>
      </c>
      <c r="F487" s="188">
        <v>85</v>
      </c>
      <c r="G487" s="188">
        <v>28</v>
      </c>
      <c r="H487" s="188">
        <v>57</v>
      </c>
      <c r="I487" s="188">
        <v>85</v>
      </c>
      <c r="J487" s="188">
        <v>1</v>
      </c>
      <c r="K487" s="188">
        <v>84</v>
      </c>
      <c r="L487" s="188">
        <v>85</v>
      </c>
      <c r="M487" s="188">
        <v>0</v>
      </c>
      <c r="N487" s="188">
        <v>85</v>
      </c>
      <c r="O487" s="188">
        <v>85</v>
      </c>
      <c r="P487" s="188">
        <v>6</v>
      </c>
      <c r="Q487" s="188">
        <v>79</v>
      </c>
      <c r="R487" s="188">
        <v>85</v>
      </c>
      <c r="S487" s="188">
        <v>17</v>
      </c>
      <c r="T487" s="188">
        <v>68</v>
      </c>
      <c r="U487" s="188">
        <f aca="true" t="shared" si="23" ref="U487:U492">S487+T487</f>
        <v>85</v>
      </c>
    </row>
    <row r="488" spans="2:22" ht="15">
      <c r="B488" s="659" t="s">
        <v>108</v>
      </c>
      <c r="C488" s="344" t="s">
        <v>220</v>
      </c>
      <c r="D488" s="157">
        <f>D483/F483</f>
        <v>0.1891891891891892</v>
      </c>
      <c r="E488" s="158">
        <f>E483/F483</f>
        <v>0.8108108108108109</v>
      </c>
      <c r="F488" s="159">
        <f>D488+E488</f>
        <v>1</v>
      </c>
      <c r="G488" s="157">
        <f>G483/I483</f>
        <v>0.40540540540540543</v>
      </c>
      <c r="H488" s="158">
        <f>H483/I483</f>
        <v>0.5945945945945946</v>
      </c>
      <c r="I488" s="159">
        <f>G488+H488</f>
        <v>1</v>
      </c>
      <c r="J488" s="157">
        <f>J483/L483</f>
        <v>0</v>
      </c>
      <c r="K488" s="158">
        <f>K483/L483</f>
        <v>1</v>
      </c>
      <c r="L488" s="159">
        <f>J488+K488</f>
        <v>1</v>
      </c>
      <c r="M488" s="157">
        <f>M483/O483</f>
        <v>0</v>
      </c>
      <c r="N488" s="158">
        <f>N483/O483</f>
        <v>1</v>
      </c>
      <c r="O488" s="159">
        <f>M488+N488</f>
        <v>1</v>
      </c>
      <c r="P488" s="157">
        <f>P483/R483</f>
        <v>0</v>
      </c>
      <c r="Q488" s="158">
        <f>Q483/R483</f>
        <v>1</v>
      </c>
      <c r="R488" s="159">
        <f>P488+Q488</f>
        <v>1</v>
      </c>
      <c r="S488" s="157">
        <f>S483/U483</f>
        <v>0.10810810810810811</v>
      </c>
      <c r="T488" s="158">
        <f>T483/U483</f>
        <v>0.8918918918918919</v>
      </c>
      <c r="U488" s="159">
        <f t="shared" si="23"/>
        <v>1</v>
      </c>
      <c r="V488" s="231"/>
    </row>
    <row r="489" spans="2:22" ht="15">
      <c r="B489" s="660"/>
      <c r="C489" s="344" t="s">
        <v>221</v>
      </c>
      <c r="D489" s="157">
        <f>D484/F484</f>
        <v>0.08333333333333333</v>
      </c>
      <c r="E489" s="158">
        <f>E484/F484</f>
        <v>0.9166666666666666</v>
      </c>
      <c r="F489" s="159">
        <f>D489+E489</f>
        <v>1</v>
      </c>
      <c r="G489" s="157">
        <f>G484/I484</f>
        <v>0.20833333333333334</v>
      </c>
      <c r="H489" s="158">
        <f>H484/I484</f>
        <v>0.7916666666666666</v>
      </c>
      <c r="I489" s="159">
        <f>G489+H489</f>
        <v>1</v>
      </c>
      <c r="J489" s="157">
        <f>J484/L484</f>
        <v>0.041666666666666664</v>
      </c>
      <c r="K489" s="158">
        <f>K484/L484</f>
        <v>0.9583333333333334</v>
      </c>
      <c r="L489" s="159">
        <f>J489+K489</f>
        <v>1</v>
      </c>
      <c r="M489" s="157">
        <f>M484/O484</f>
        <v>0</v>
      </c>
      <c r="N489" s="158">
        <f>N484/O484</f>
        <v>1</v>
      </c>
      <c r="O489" s="159">
        <f>M489+N489</f>
        <v>1</v>
      </c>
      <c r="P489" s="157">
        <f>P484/R484</f>
        <v>0.125</v>
      </c>
      <c r="Q489" s="158">
        <f>Q484/R484</f>
        <v>0.875</v>
      </c>
      <c r="R489" s="159">
        <f>P489+Q489</f>
        <v>1</v>
      </c>
      <c r="S489" s="157">
        <f>S484/U484</f>
        <v>0.375</v>
      </c>
      <c r="T489" s="158">
        <f>T484/U484</f>
        <v>0.625</v>
      </c>
      <c r="U489" s="159">
        <f t="shared" si="23"/>
        <v>1</v>
      </c>
      <c r="V489" s="231"/>
    </row>
    <row r="490" spans="2:22" ht="15">
      <c r="B490" s="660"/>
      <c r="C490" s="342" t="s">
        <v>222</v>
      </c>
      <c r="D490" s="157">
        <f>D485/F485</f>
        <v>0.125</v>
      </c>
      <c r="E490" s="158">
        <f>E485/F485</f>
        <v>0.875</v>
      </c>
      <c r="F490" s="159">
        <f>D490+E490</f>
        <v>1</v>
      </c>
      <c r="G490" s="157">
        <f>G485/I485</f>
        <v>0.3333333333333333</v>
      </c>
      <c r="H490" s="158">
        <f>H485/I485</f>
        <v>0.6666666666666666</v>
      </c>
      <c r="I490" s="159">
        <f>G490+H490</f>
        <v>1</v>
      </c>
      <c r="J490" s="157">
        <f>J485/L485</f>
        <v>0</v>
      </c>
      <c r="K490" s="158">
        <f>K485/L485</f>
        <v>1</v>
      </c>
      <c r="L490" s="159">
        <f>J490+K490</f>
        <v>1</v>
      </c>
      <c r="M490" s="157">
        <f>M485/O485</f>
        <v>0</v>
      </c>
      <c r="N490" s="158">
        <f>N485/O485</f>
        <v>1</v>
      </c>
      <c r="O490" s="159">
        <f>M490+N490</f>
        <v>1</v>
      </c>
      <c r="P490" s="157">
        <f>P485/R485</f>
        <v>0.125</v>
      </c>
      <c r="Q490" s="158">
        <f>Q485/R485</f>
        <v>0.875</v>
      </c>
      <c r="R490" s="159">
        <f>P490+Q490</f>
        <v>1</v>
      </c>
      <c r="S490" s="157">
        <f>S485/U485</f>
        <v>0.16666666666666666</v>
      </c>
      <c r="T490" s="158">
        <f>T485/U485</f>
        <v>0.8333333333333334</v>
      </c>
      <c r="U490" s="159">
        <f t="shared" si="23"/>
        <v>1</v>
      </c>
      <c r="V490" s="231"/>
    </row>
    <row r="491" spans="2:21" ht="15">
      <c r="B491" s="660"/>
      <c r="C491" s="342" t="s">
        <v>223</v>
      </c>
      <c r="D491" s="157">
        <v>0</v>
      </c>
      <c r="E491" s="158">
        <v>0</v>
      </c>
      <c r="F491" s="159">
        <f>D491+E491</f>
        <v>0</v>
      </c>
      <c r="G491" s="157">
        <v>0</v>
      </c>
      <c r="H491" s="158">
        <v>0</v>
      </c>
      <c r="I491" s="159">
        <f>G491+H491</f>
        <v>0</v>
      </c>
      <c r="J491" s="157">
        <v>0</v>
      </c>
      <c r="K491" s="158">
        <v>0</v>
      </c>
      <c r="L491" s="159">
        <f>J491+K491</f>
        <v>0</v>
      </c>
      <c r="M491" s="157">
        <v>0</v>
      </c>
      <c r="N491" s="158">
        <v>0</v>
      </c>
      <c r="O491" s="159">
        <f>M491+N491</f>
        <v>0</v>
      </c>
      <c r="P491" s="157">
        <v>0</v>
      </c>
      <c r="Q491" s="158">
        <v>0</v>
      </c>
      <c r="R491" s="159">
        <f>P491+Q491</f>
        <v>0</v>
      </c>
      <c r="S491" s="157">
        <v>0</v>
      </c>
      <c r="T491" s="158">
        <v>0</v>
      </c>
      <c r="U491" s="159">
        <f t="shared" si="23"/>
        <v>0</v>
      </c>
    </row>
    <row r="492" spans="2:21" ht="15">
      <c r="B492" s="661"/>
      <c r="C492" s="342" t="s">
        <v>5</v>
      </c>
      <c r="D492" s="157">
        <f>D487/F487</f>
        <v>0.1411764705882353</v>
      </c>
      <c r="E492" s="158">
        <f>E487/F487</f>
        <v>0.8588235294117647</v>
      </c>
      <c r="F492" s="159">
        <f>D492+E492</f>
        <v>1</v>
      </c>
      <c r="G492" s="157">
        <f>G487/I487</f>
        <v>0.32941176470588235</v>
      </c>
      <c r="H492" s="158">
        <f>H487/I487</f>
        <v>0.6705882352941176</v>
      </c>
      <c r="I492" s="159">
        <f>G492+H492</f>
        <v>1</v>
      </c>
      <c r="J492" s="157">
        <f>J487/L487</f>
        <v>0.011764705882352941</v>
      </c>
      <c r="K492" s="158">
        <f>K487/L487</f>
        <v>0.9882352941176471</v>
      </c>
      <c r="L492" s="159">
        <f>J492+K492</f>
        <v>1</v>
      </c>
      <c r="M492" s="157">
        <f>M487/O487</f>
        <v>0</v>
      </c>
      <c r="N492" s="158">
        <f>N487/O487</f>
        <v>1</v>
      </c>
      <c r="O492" s="159">
        <f>M492+N492</f>
        <v>1</v>
      </c>
      <c r="P492" s="157">
        <f>P487/R487</f>
        <v>0.07058823529411765</v>
      </c>
      <c r="Q492" s="158">
        <f>Q487/R487</f>
        <v>0.9294117647058824</v>
      </c>
      <c r="R492" s="159">
        <f>P492+Q492</f>
        <v>1</v>
      </c>
      <c r="S492" s="157">
        <f>S487/U487</f>
        <v>0.2</v>
      </c>
      <c r="T492" s="158">
        <f>T487/U487</f>
        <v>0.8</v>
      </c>
      <c r="U492" s="159">
        <f t="shared" si="23"/>
        <v>1</v>
      </c>
    </row>
    <row r="493" spans="2:15" ht="15">
      <c r="B493" s="229"/>
      <c r="C493" s="221" t="s">
        <v>374</v>
      </c>
      <c r="D493" s="228"/>
      <c r="E493" s="228"/>
      <c r="F493" s="228"/>
      <c r="G493" s="228"/>
      <c r="H493" s="228"/>
      <c r="I493" s="228"/>
      <c r="J493" s="228"/>
      <c r="K493" s="228"/>
      <c r="L493" s="228"/>
      <c r="M493" s="228"/>
      <c r="N493" s="228"/>
      <c r="O493" s="228"/>
    </row>
    <row r="494" spans="2:15" ht="15">
      <c r="B494" s="229"/>
      <c r="C494" s="221"/>
      <c r="D494" s="228"/>
      <c r="E494" s="228"/>
      <c r="F494" s="228"/>
      <c r="G494" s="228"/>
      <c r="H494" s="228"/>
      <c r="I494" s="228"/>
      <c r="J494" s="228"/>
      <c r="K494" s="228"/>
      <c r="L494" s="228"/>
      <c r="M494" s="228"/>
      <c r="N494" s="228"/>
      <c r="O494" s="228"/>
    </row>
    <row r="495" spans="1:22" ht="15.75" customHeight="1">
      <c r="A495" s="388" t="s">
        <v>501</v>
      </c>
      <c r="B495" s="357" t="s">
        <v>630</v>
      </c>
      <c r="C495" s="347"/>
      <c r="D495" s="347"/>
      <c r="E495" s="347"/>
      <c r="F495" s="347"/>
      <c r="G495" s="347"/>
      <c r="H495" s="347"/>
      <c r="I495" s="184"/>
      <c r="J495" s="184"/>
      <c r="K495" s="184"/>
      <c r="L495" s="184"/>
      <c r="M495" s="184"/>
      <c r="N495" s="184"/>
      <c r="O495" s="184"/>
      <c r="P495" s="168"/>
      <c r="Q495" s="168"/>
      <c r="R495" s="168"/>
      <c r="S495" s="168"/>
      <c r="T495" s="168"/>
      <c r="U495" s="168"/>
      <c r="V495" s="168"/>
    </row>
    <row r="496" spans="2:15" ht="15">
      <c r="B496" s="229"/>
      <c r="C496" s="221"/>
      <c r="D496" s="228"/>
      <c r="E496" s="228"/>
      <c r="F496" s="228"/>
      <c r="G496" s="228"/>
      <c r="H496" s="228"/>
      <c r="I496" s="228"/>
      <c r="J496" s="228"/>
      <c r="K496" s="228"/>
      <c r="L496" s="228"/>
      <c r="M496" s="228"/>
      <c r="N496" s="228"/>
      <c r="O496" s="228"/>
    </row>
    <row r="497" spans="1:22" ht="21" customHeight="1">
      <c r="A497" s="416"/>
      <c r="B497" s="662" t="s">
        <v>224</v>
      </c>
      <c r="C497" s="663"/>
      <c r="D497" s="598" t="s">
        <v>630</v>
      </c>
      <c r="E497" s="598"/>
      <c r="F497" s="598"/>
      <c r="G497" s="598"/>
      <c r="H497" s="598"/>
      <c r="M497" s="184"/>
      <c r="N497" s="184"/>
      <c r="O497" s="184"/>
      <c r="P497" s="168"/>
      <c r="Q497" s="168"/>
      <c r="R497" s="168"/>
      <c r="S497" s="168"/>
      <c r="T497" s="168"/>
      <c r="U497" s="168"/>
      <c r="V497" s="168"/>
    </row>
    <row r="498" spans="1:22" ht="15.75" customHeight="1">
      <c r="A498" s="410"/>
      <c r="B498" s="664"/>
      <c r="C498" s="655"/>
      <c r="D498" s="457" t="s">
        <v>653</v>
      </c>
      <c r="E498" s="358" t="s">
        <v>174</v>
      </c>
      <c r="F498" s="358" t="s">
        <v>40</v>
      </c>
      <c r="G498" s="358" t="s">
        <v>41</v>
      </c>
      <c r="H498" s="358" t="s">
        <v>16</v>
      </c>
      <c r="M498" s="184"/>
      <c r="N498" s="184"/>
      <c r="O498" s="184"/>
      <c r="P498" s="168"/>
      <c r="Q498" s="168"/>
      <c r="R498" s="168"/>
      <c r="S498" s="168"/>
      <c r="T498" s="168"/>
      <c r="U498" s="168"/>
      <c r="V498" s="168"/>
    </row>
    <row r="499" spans="2:22" ht="15.75" customHeight="1">
      <c r="B499" s="659" t="s">
        <v>107</v>
      </c>
      <c r="C499" s="344" t="s">
        <v>220</v>
      </c>
      <c r="D499" s="241">
        <v>92</v>
      </c>
      <c r="E499" s="256">
        <v>40.8</v>
      </c>
      <c r="F499" s="256">
        <v>16961.871555555557</v>
      </c>
      <c r="G499" s="256">
        <v>620000</v>
      </c>
      <c r="H499" s="256">
        <v>1526568.4400000002</v>
      </c>
      <c r="M499" s="228"/>
      <c r="N499" s="228"/>
      <c r="O499" s="228"/>
      <c r="S499" s="231"/>
      <c r="T499" s="231"/>
      <c r="U499" s="231"/>
      <c r="V499" s="231"/>
    </row>
    <row r="500" spans="2:22" ht="15.75" customHeight="1">
      <c r="B500" s="660"/>
      <c r="C500" s="344" t="s">
        <v>221</v>
      </c>
      <c r="D500" s="241">
        <v>85</v>
      </c>
      <c r="E500" s="256">
        <v>27</v>
      </c>
      <c r="F500" s="256">
        <v>29206.67974683544</v>
      </c>
      <c r="G500" s="256">
        <v>1139556</v>
      </c>
      <c r="H500" s="256">
        <v>2307327.6999999997</v>
      </c>
      <c r="M500" s="228"/>
      <c r="N500" s="228"/>
      <c r="O500" s="228"/>
      <c r="S500" s="231"/>
      <c r="T500" s="231"/>
      <c r="U500" s="231"/>
      <c r="V500" s="231"/>
    </row>
    <row r="501" spans="2:22" ht="15.75" customHeight="1">
      <c r="B501" s="660"/>
      <c r="C501" s="342" t="s">
        <v>222</v>
      </c>
      <c r="D501" s="241">
        <v>41</v>
      </c>
      <c r="E501" s="256">
        <v>159.59</v>
      </c>
      <c r="F501" s="256">
        <v>3151.514722222222</v>
      </c>
      <c r="G501" s="256">
        <v>23360</v>
      </c>
      <c r="H501" s="256">
        <v>113454.53</v>
      </c>
      <c r="M501" s="228"/>
      <c r="N501" s="228"/>
      <c r="O501" s="228"/>
      <c r="S501" s="231"/>
      <c r="T501" s="231"/>
      <c r="U501" s="231"/>
      <c r="V501" s="231"/>
    </row>
    <row r="502" spans="1:22" ht="15.75" customHeight="1">
      <c r="A502" s="410"/>
      <c r="B502" s="660"/>
      <c r="C502" s="342" t="s">
        <v>223</v>
      </c>
      <c r="D502" s="241">
        <v>3</v>
      </c>
      <c r="E502" s="256">
        <v>1223</v>
      </c>
      <c r="F502" s="256">
        <v>2700</v>
      </c>
      <c r="G502" s="256">
        <v>4177</v>
      </c>
      <c r="H502" s="256">
        <v>5400</v>
      </c>
      <c r="M502" s="184"/>
      <c r="N502" s="184"/>
      <c r="O502" s="184"/>
      <c r="P502" s="168"/>
      <c r="Q502" s="168"/>
      <c r="R502" s="168"/>
      <c r="S502" s="168"/>
      <c r="T502" s="168"/>
      <c r="U502" s="168"/>
      <c r="V502" s="168"/>
    </row>
    <row r="503" spans="1:22" ht="15.75" customHeight="1">
      <c r="A503" s="410"/>
      <c r="B503" s="661"/>
      <c r="C503" s="342" t="s">
        <v>5</v>
      </c>
      <c r="D503" s="241">
        <v>221</v>
      </c>
      <c r="E503" s="256">
        <v>27</v>
      </c>
      <c r="F503" s="256">
        <v>19095.4138647343</v>
      </c>
      <c r="G503" s="256">
        <v>1139556</v>
      </c>
      <c r="H503" s="256">
        <v>3952750.67</v>
      </c>
      <c r="M503" s="184"/>
      <c r="N503" s="184"/>
      <c r="O503" s="184"/>
      <c r="P503" s="168"/>
      <c r="Q503" s="168"/>
      <c r="R503" s="168"/>
      <c r="S503" s="168"/>
      <c r="T503" s="168"/>
      <c r="U503" s="168"/>
      <c r="V503" s="168"/>
    </row>
    <row r="504" spans="1:22" ht="15.75" customHeight="1">
      <c r="A504" s="410"/>
      <c r="B504" s="179"/>
      <c r="C504" s="221" t="s">
        <v>374</v>
      </c>
      <c r="D504" s="186"/>
      <c r="E504" s="186"/>
      <c r="F504" s="186"/>
      <c r="G504" s="228"/>
      <c r="H504" s="228"/>
      <c r="I504" s="184"/>
      <c r="J504" s="184"/>
      <c r="K504" s="184"/>
      <c r="L504" s="184"/>
      <c r="M504" s="184"/>
      <c r="N504" s="184"/>
      <c r="O504" s="184"/>
      <c r="P504" s="168"/>
      <c r="Q504" s="168"/>
      <c r="R504" s="168"/>
      <c r="S504" s="168"/>
      <c r="T504" s="168"/>
      <c r="U504" s="168"/>
      <c r="V504" s="168"/>
    </row>
    <row r="505" spans="2:15" ht="15">
      <c r="B505" s="233"/>
      <c r="C505" s="228"/>
      <c r="D505" s="228"/>
      <c r="E505" s="228"/>
      <c r="F505" s="228"/>
      <c r="G505" s="228"/>
      <c r="H505" s="228"/>
      <c r="I505" s="228"/>
      <c r="J505" s="228"/>
      <c r="K505" s="228"/>
      <c r="L505" s="228"/>
      <c r="M505" s="228"/>
      <c r="N505" s="228"/>
      <c r="O505" s="228"/>
    </row>
    <row r="506" spans="1:22" ht="15.75" customHeight="1">
      <c r="A506" s="388" t="s">
        <v>502</v>
      </c>
      <c r="B506" s="357" t="s">
        <v>565</v>
      </c>
      <c r="C506" s="347"/>
      <c r="D506" s="347"/>
      <c r="E506" s="347"/>
      <c r="F506" s="347"/>
      <c r="G506" s="228"/>
      <c r="H506" s="228"/>
      <c r="I506" s="184"/>
      <c r="J506" s="184"/>
      <c r="K506" s="184"/>
      <c r="L506" s="184"/>
      <c r="M506" s="184"/>
      <c r="N506" s="184"/>
      <c r="O506" s="184"/>
      <c r="P506" s="168"/>
      <c r="Q506" s="168"/>
      <c r="R506" s="168"/>
      <c r="S506" s="168"/>
      <c r="T506" s="168"/>
      <c r="U506" s="168"/>
      <c r="V506" s="168"/>
    </row>
    <row r="507" spans="2:15" ht="15">
      <c r="B507" s="229"/>
      <c r="C507" s="221"/>
      <c r="D507" s="228"/>
      <c r="E507" s="228"/>
      <c r="F507" s="228"/>
      <c r="G507" s="228"/>
      <c r="H507" s="228"/>
      <c r="I507" s="228"/>
      <c r="J507" s="228"/>
      <c r="K507" s="228"/>
      <c r="L507" s="228"/>
      <c r="M507" s="228"/>
      <c r="N507" s="228"/>
      <c r="O507" s="228"/>
    </row>
    <row r="508" spans="1:22" ht="26.25" customHeight="1">
      <c r="A508" s="416"/>
      <c r="B508" s="662" t="s">
        <v>224</v>
      </c>
      <c r="C508" s="663"/>
      <c r="D508" s="647" t="s">
        <v>565</v>
      </c>
      <c r="E508" s="648"/>
      <c r="F508" s="649"/>
      <c r="G508" s="348"/>
      <c r="H508" s="184"/>
      <c r="I508" s="184"/>
      <c r="J508" s="184"/>
      <c r="K508" s="184"/>
      <c r="L508" s="184"/>
      <c r="M508" s="184"/>
      <c r="N508" s="184"/>
      <c r="O508" s="184"/>
      <c r="P508" s="168"/>
      <c r="Q508" s="168"/>
      <c r="R508" s="168"/>
      <c r="S508" s="168"/>
      <c r="T508" s="168"/>
      <c r="U508" s="168"/>
      <c r="V508" s="168"/>
    </row>
    <row r="509" spans="1:22" ht="18.75" customHeight="1">
      <c r="A509" s="410"/>
      <c r="B509" s="664"/>
      <c r="C509" s="655"/>
      <c r="D509" s="342" t="s">
        <v>3</v>
      </c>
      <c r="E509" s="342" t="s">
        <v>4</v>
      </c>
      <c r="F509" s="457" t="s">
        <v>653</v>
      </c>
      <c r="G509" s="349"/>
      <c r="H509" s="184"/>
      <c r="I509" s="184"/>
      <c r="J509" s="184"/>
      <c r="K509" s="184"/>
      <c r="L509" s="184"/>
      <c r="M509" s="184"/>
      <c r="N509" s="184"/>
      <c r="O509" s="184"/>
      <c r="P509" s="168"/>
      <c r="Q509" s="168"/>
      <c r="R509" s="168"/>
      <c r="S509" s="168"/>
      <c r="T509" s="168"/>
      <c r="U509" s="168"/>
      <c r="V509" s="168"/>
    </row>
    <row r="510" spans="2:22" ht="15.75" customHeight="1">
      <c r="B510" s="653" t="s">
        <v>107</v>
      </c>
      <c r="C510" s="344" t="s">
        <v>220</v>
      </c>
      <c r="D510" s="181">
        <v>41</v>
      </c>
      <c r="E510" s="181">
        <v>51</v>
      </c>
      <c r="F510" s="181">
        <v>92</v>
      </c>
      <c r="G510" s="228"/>
      <c r="H510" s="228"/>
      <c r="I510" s="228"/>
      <c r="J510" s="228"/>
      <c r="K510" s="228"/>
      <c r="L510" s="228"/>
      <c r="M510" s="228"/>
      <c r="N510" s="228"/>
      <c r="O510" s="228"/>
      <c r="S510" s="231"/>
      <c r="T510" s="231"/>
      <c r="U510" s="231"/>
      <c r="V510" s="231"/>
    </row>
    <row r="511" spans="2:22" ht="15.75" customHeight="1">
      <c r="B511" s="663"/>
      <c r="C511" s="344" t="s">
        <v>221</v>
      </c>
      <c r="D511" s="181">
        <v>11</v>
      </c>
      <c r="E511" s="181">
        <v>74</v>
      </c>
      <c r="F511" s="181">
        <v>85</v>
      </c>
      <c r="G511" s="228"/>
      <c r="H511" s="228"/>
      <c r="I511" s="228"/>
      <c r="J511" s="228"/>
      <c r="K511" s="228"/>
      <c r="L511" s="228"/>
      <c r="M511" s="228"/>
      <c r="N511" s="228"/>
      <c r="O511" s="228"/>
      <c r="S511" s="231"/>
      <c r="T511" s="231"/>
      <c r="U511" s="231"/>
      <c r="V511" s="231"/>
    </row>
    <row r="512" spans="2:22" ht="15.75" customHeight="1">
      <c r="B512" s="663"/>
      <c r="C512" s="342" t="s">
        <v>222</v>
      </c>
      <c r="D512" s="181">
        <v>25</v>
      </c>
      <c r="E512" s="181">
        <v>16</v>
      </c>
      <c r="F512" s="181">
        <v>41</v>
      </c>
      <c r="G512" s="232"/>
      <c r="H512" s="228"/>
      <c r="I512" s="228"/>
      <c r="J512" s="228"/>
      <c r="K512" s="228"/>
      <c r="L512" s="228"/>
      <c r="M512" s="228"/>
      <c r="N512" s="228"/>
      <c r="O512" s="228"/>
      <c r="S512" s="231"/>
      <c r="T512" s="231"/>
      <c r="U512" s="231"/>
      <c r="V512" s="231"/>
    </row>
    <row r="513" spans="1:22" ht="15.75" customHeight="1">
      <c r="A513" s="410"/>
      <c r="B513" s="663"/>
      <c r="C513" s="342" t="s">
        <v>223</v>
      </c>
      <c r="D513" s="181">
        <v>3</v>
      </c>
      <c r="E513" s="181">
        <v>0</v>
      </c>
      <c r="F513" s="181">
        <v>3</v>
      </c>
      <c r="G513" s="349"/>
      <c r="H513" s="184"/>
      <c r="I513" s="184"/>
      <c r="J513" s="184"/>
      <c r="K513" s="184"/>
      <c r="L513" s="184"/>
      <c r="M513" s="184"/>
      <c r="N513" s="184"/>
      <c r="O513" s="184"/>
      <c r="P513" s="168"/>
      <c r="Q513" s="168"/>
      <c r="R513" s="168"/>
      <c r="S513" s="168"/>
      <c r="T513" s="168"/>
      <c r="U513" s="168"/>
      <c r="V513" s="168"/>
    </row>
    <row r="514" spans="1:22" ht="15.75" customHeight="1">
      <c r="A514" s="410"/>
      <c r="B514" s="345"/>
      <c r="C514" s="342" t="s">
        <v>5</v>
      </c>
      <c r="D514" s="181">
        <v>80</v>
      </c>
      <c r="E514" s="181">
        <v>141</v>
      </c>
      <c r="F514" s="181">
        <v>221</v>
      </c>
      <c r="G514" s="349"/>
      <c r="H514" s="184"/>
      <c r="I514" s="184"/>
      <c r="J514" s="184"/>
      <c r="K514" s="184"/>
      <c r="L514" s="184"/>
      <c r="M514" s="184"/>
      <c r="N514" s="184"/>
      <c r="O514" s="184"/>
      <c r="P514" s="168"/>
      <c r="Q514" s="168"/>
      <c r="R514" s="168"/>
      <c r="S514" s="168"/>
      <c r="T514" s="168"/>
      <c r="U514" s="168"/>
      <c r="V514" s="168"/>
    </row>
    <row r="515" spans="2:22" ht="15.75" customHeight="1">
      <c r="B515" s="659" t="s">
        <v>108</v>
      </c>
      <c r="C515" s="341" t="s">
        <v>220</v>
      </c>
      <c r="D515" s="223">
        <f>D510/F510</f>
        <v>0.44565217391304346</v>
      </c>
      <c r="E515" s="223">
        <f>E510/F510</f>
        <v>0.5543478260869565</v>
      </c>
      <c r="F515" s="222">
        <f>+D515+E515</f>
        <v>1</v>
      </c>
      <c r="G515" s="228"/>
      <c r="H515" s="228"/>
      <c r="I515" s="228"/>
      <c r="J515" s="228"/>
      <c r="K515" s="228"/>
      <c r="L515" s="228"/>
      <c r="M515" s="228"/>
      <c r="N515" s="228"/>
      <c r="O515" s="228"/>
      <c r="S515" s="231"/>
      <c r="T515" s="231"/>
      <c r="U515" s="231"/>
      <c r="V515" s="231"/>
    </row>
    <row r="516" spans="2:22" ht="15.75" customHeight="1">
      <c r="B516" s="660"/>
      <c r="C516" s="346" t="s">
        <v>221</v>
      </c>
      <c r="D516" s="223">
        <f>D511/F511</f>
        <v>0.12941176470588237</v>
      </c>
      <c r="E516" s="223">
        <f>E511/F511</f>
        <v>0.8705882352941177</v>
      </c>
      <c r="F516" s="222">
        <f>+D516+E516</f>
        <v>1</v>
      </c>
      <c r="G516" s="228"/>
      <c r="H516" s="228"/>
      <c r="I516" s="228"/>
      <c r="J516" s="228"/>
      <c r="K516" s="228"/>
      <c r="L516" s="228"/>
      <c r="M516" s="228"/>
      <c r="N516" s="228"/>
      <c r="O516" s="228"/>
      <c r="S516" s="231"/>
      <c r="T516" s="231"/>
      <c r="U516" s="231"/>
      <c r="V516" s="231"/>
    </row>
    <row r="517" spans="2:22" ht="15.75" customHeight="1">
      <c r="B517" s="660"/>
      <c r="C517" s="341" t="s">
        <v>222</v>
      </c>
      <c r="D517" s="223">
        <f>D512/F512</f>
        <v>0.6097560975609756</v>
      </c>
      <c r="E517" s="223">
        <f>E512/F512</f>
        <v>0.3902439024390244</v>
      </c>
      <c r="F517" s="222">
        <f>+D517+E517</f>
        <v>1</v>
      </c>
      <c r="G517" s="228"/>
      <c r="H517" s="228"/>
      <c r="I517" s="228"/>
      <c r="J517" s="228"/>
      <c r="K517" s="228"/>
      <c r="L517" s="228"/>
      <c r="M517" s="228"/>
      <c r="N517" s="228"/>
      <c r="O517" s="228"/>
      <c r="S517" s="231"/>
      <c r="T517" s="231"/>
      <c r="U517" s="231"/>
      <c r="V517" s="231"/>
    </row>
    <row r="518" spans="1:22" ht="15.75" customHeight="1">
      <c r="A518" s="410"/>
      <c r="B518" s="660"/>
      <c r="C518" s="341" t="s">
        <v>223</v>
      </c>
      <c r="D518" s="223">
        <f>D513/F513</f>
        <v>1</v>
      </c>
      <c r="E518" s="223">
        <f>E513/F513</f>
        <v>0</v>
      </c>
      <c r="F518" s="222">
        <f>+D518+E518</f>
        <v>1</v>
      </c>
      <c r="G518" s="184"/>
      <c r="H518" s="184"/>
      <c r="I518" s="184"/>
      <c r="J518" s="184"/>
      <c r="K518" s="184"/>
      <c r="L518" s="184"/>
      <c r="M518" s="184"/>
      <c r="N518" s="184"/>
      <c r="O518" s="184"/>
      <c r="P518" s="168"/>
      <c r="Q518" s="168"/>
      <c r="R518" s="168"/>
      <c r="S518" s="168"/>
      <c r="T518" s="168"/>
      <c r="U518" s="168"/>
      <c r="V518" s="168"/>
    </row>
    <row r="519" spans="1:22" ht="15.75" customHeight="1">
      <c r="A519" s="410"/>
      <c r="B519" s="661"/>
      <c r="C519" s="342" t="s">
        <v>5</v>
      </c>
      <c r="D519" s="223">
        <f>D514/F514</f>
        <v>0.36199095022624433</v>
      </c>
      <c r="E519" s="223">
        <f>E514/F514</f>
        <v>0.6380090497737556</v>
      </c>
      <c r="F519" s="222">
        <f>+D519+E519</f>
        <v>1</v>
      </c>
      <c r="G519" s="184"/>
      <c r="H519" s="184"/>
      <c r="I519" s="184"/>
      <c r="J519" s="184"/>
      <c r="K519" s="184"/>
      <c r="L519" s="184"/>
      <c r="M519" s="184"/>
      <c r="N519" s="184"/>
      <c r="O519" s="184"/>
      <c r="P519" s="168"/>
      <c r="Q519" s="168"/>
      <c r="R519" s="168"/>
      <c r="S519" s="168"/>
      <c r="T519" s="168"/>
      <c r="U519" s="168"/>
      <c r="V519" s="168"/>
    </row>
    <row r="520" spans="2:15" ht="15">
      <c r="B520" s="228"/>
      <c r="C520" s="221" t="s">
        <v>374</v>
      </c>
      <c r="D520" s="186"/>
      <c r="E520" s="186"/>
      <c r="F520" s="186"/>
      <c r="G520" s="228"/>
      <c r="H520" s="228"/>
      <c r="I520" s="228"/>
      <c r="J520" s="228"/>
      <c r="K520" s="228"/>
      <c r="L520" s="228"/>
      <c r="M520" s="228"/>
      <c r="N520" s="228"/>
      <c r="O520" s="228"/>
    </row>
    <row r="521" spans="2:15" ht="15">
      <c r="B521" s="228"/>
      <c r="C521" s="186"/>
      <c r="D521" s="186"/>
      <c r="E521" s="186"/>
      <c r="F521" s="186"/>
      <c r="G521" s="228"/>
      <c r="H521" s="228"/>
      <c r="I521" s="228"/>
      <c r="J521" s="228"/>
      <c r="K521" s="228"/>
      <c r="L521" s="228"/>
      <c r="M521" s="228"/>
      <c r="N521" s="228"/>
      <c r="O521" s="228"/>
    </row>
    <row r="522" spans="1:15" ht="30" customHeight="1">
      <c r="A522" s="470"/>
      <c r="B522" s="662" t="s">
        <v>224</v>
      </c>
      <c r="C522" s="663"/>
      <c r="D522" s="647" t="s">
        <v>216</v>
      </c>
      <c r="E522" s="648"/>
      <c r="F522" s="649"/>
      <c r="G522" s="647" t="s">
        <v>217</v>
      </c>
      <c r="H522" s="648"/>
      <c r="I522" s="649"/>
      <c r="J522" s="650" t="s">
        <v>218</v>
      </c>
      <c r="K522" s="650"/>
      <c r="L522" s="650"/>
      <c r="M522" s="650" t="s">
        <v>219</v>
      </c>
      <c r="N522" s="650"/>
      <c r="O522" s="650"/>
    </row>
    <row r="523" spans="2:15" ht="15">
      <c r="B523" s="664"/>
      <c r="C523" s="655"/>
      <c r="D523" s="342" t="s">
        <v>3</v>
      </c>
      <c r="E523" s="342" t="s">
        <v>4</v>
      </c>
      <c r="F523" s="457" t="s">
        <v>653</v>
      </c>
      <c r="G523" s="342" t="s">
        <v>3</v>
      </c>
      <c r="H523" s="342" t="s">
        <v>4</v>
      </c>
      <c r="I523" s="457" t="s">
        <v>653</v>
      </c>
      <c r="J523" s="342" t="s">
        <v>3</v>
      </c>
      <c r="K523" s="342" t="s">
        <v>4</v>
      </c>
      <c r="L523" s="457" t="s">
        <v>653</v>
      </c>
      <c r="M523" s="342" t="s">
        <v>3</v>
      </c>
      <c r="N523" s="342" t="s">
        <v>4</v>
      </c>
      <c r="O523" s="457" t="s">
        <v>653</v>
      </c>
    </row>
    <row r="524" spans="2:22" ht="15">
      <c r="B524" s="653" t="s">
        <v>107</v>
      </c>
      <c r="C524" s="344" t="s">
        <v>220</v>
      </c>
      <c r="D524" s="181">
        <v>33</v>
      </c>
      <c r="E524" s="181">
        <v>8</v>
      </c>
      <c r="F524" s="181">
        <v>41</v>
      </c>
      <c r="G524" s="181">
        <v>31</v>
      </c>
      <c r="H524" s="181">
        <v>10</v>
      </c>
      <c r="I524" s="181">
        <v>41</v>
      </c>
      <c r="J524" s="181">
        <v>22</v>
      </c>
      <c r="K524" s="181">
        <v>19</v>
      </c>
      <c r="L524" s="181">
        <v>41</v>
      </c>
      <c r="M524" s="181">
        <v>5</v>
      </c>
      <c r="N524" s="181">
        <v>36</v>
      </c>
      <c r="O524" s="181">
        <v>41</v>
      </c>
      <c r="S524" s="231"/>
      <c r="T524" s="231"/>
      <c r="U524" s="231"/>
      <c r="V524" s="231"/>
    </row>
    <row r="525" spans="2:22" ht="15">
      <c r="B525" s="663"/>
      <c r="C525" s="344" t="s">
        <v>221</v>
      </c>
      <c r="D525" s="181">
        <v>8</v>
      </c>
      <c r="E525" s="181">
        <v>3</v>
      </c>
      <c r="F525" s="181">
        <v>11</v>
      </c>
      <c r="G525" s="181">
        <v>7</v>
      </c>
      <c r="H525" s="181">
        <v>4</v>
      </c>
      <c r="I525" s="181">
        <v>11</v>
      </c>
      <c r="J525" s="181">
        <v>5</v>
      </c>
      <c r="K525" s="181">
        <v>6</v>
      </c>
      <c r="L525" s="181">
        <v>11</v>
      </c>
      <c r="M525" s="181">
        <v>3</v>
      </c>
      <c r="N525" s="181">
        <v>8</v>
      </c>
      <c r="O525" s="181">
        <v>11</v>
      </c>
      <c r="S525" s="231"/>
      <c r="T525" s="231"/>
      <c r="U525" s="231"/>
      <c r="V525" s="231"/>
    </row>
    <row r="526" spans="2:22" ht="15">
      <c r="B526" s="663"/>
      <c r="C526" s="342" t="s">
        <v>222</v>
      </c>
      <c r="D526" s="181">
        <v>23</v>
      </c>
      <c r="E526" s="181">
        <v>2</v>
      </c>
      <c r="F526" s="181">
        <v>25</v>
      </c>
      <c r="G526" s="181">
        <v>23</v>
      </c>
      <c r="H526" s="181">
        <v>2</v>
      </c>
      <c r="I526" s="181">
        <v>25</v>
      </c>
      <c r="J526" s="181">
        <v>10</v>
      </c>
      <c r="K526" s="181">
        <v>15</v>
      </c>
      <c r="L526" s="181">
        <v>25</v>
      </c>
      <c r="M526" s="181">
        <v>3</v>
      </c>
      <c r="N526" s="181">
        <v>22</v>
      </c>
      <c r="O526" s="181">
        <v>25</v>
      </c>
      <c r="S526" s="231"/>
      <c r="T526" s="231"/>
      <c r="U526" s="231"/>
      <c r="V526" s="231"/>
    </row>
    <row r="527" spans="2:15" ht="15">
      <c r="B527" s="663"/>
      <c r="C527" s="342" t="s">
        <v>223</v>
      </c>
      <c r="D527" s="181">
        <v>3</v>
      </c>
      <c r="E527" s="181">
        <v>0</v>
      </c>
      <c r="F527" s="181">
        <v>3</v>
      </c>
      <c r="G527" s="181">
        <v>3</v>
      </c>
      <c r="H527" s="181">
        <v>0</v>
      </c>
      <c r="I527" s="181">
        <v>3</v>
      </c>
      <c r="J527" s="181">
        <v>2</v>
      </c>
      <c r="K527" s="181">
        <v>1</v>
      </c>
      <c r="L527" s="181">
        <v>3</v>
      </c>
      <c r="M527" s="181">
        <v>0</v>
      </c>
      <c r="N527" s="181">
        <v>3</v>
      </c>
      <c r="O527" s="181">
        <v>3</v>
      </c>
    </row>
    <row r="528" spans="2:15" ht="15">
      <c r="B528" s="655"/>
      <c r="C528" s="344" t="s">
        <v>5</v>
      </c>
      <c r="D528" s="181">
        <v>67</v>
      </c>
      <c r="E528" s="181">
        <v>13</v>
      </c>
      <c r="F528" s="181">
        <v>80</v>
      </c>
      <c r="G528" s="181">
        <v>64</v>
      </c>
      <c r="H528" s="181">
        <v>16</v>
      </c>
      <c r="I528" s="181">
        <v>80</v>
      </c>
      <c r="J528" s="181">
        <v>39</v>
      </c>
      <c r="K528" s="181">
        <v>41</v>
      </c>
      <c r="L528" s="181">
        <v>80</v>
      </c>
      <c r="M528" s="181">
        <v>11</v>
      </c>
      <c r="N528" s="181">
        <v>69</v>
      </c>
      <c r="O528" s="181">
        <v>80</v>
      </c>
    </row>
    <row r="529" spans="2:22" ht="15">
      <c r="B529" s="650" t="s">
        <v>108</v>
      </c>
      <c r="C529" s="342" t="s">
        <v>220</v>
      </c>
      <c r="D529" s="224">
        <f>D524/F524</f>
        <v>0.8048780487804879</v>
      </c>
      <c r="E529" s="223">
        <f>E524/F524</f>
        <v>0.1951219512195122</v>
      </c>
      <c r="F529" s="222">
        <f>+D529+E529</f>
        <v>1</v>
      </c>
      <c r="G529" s="224">
        <f>G524/I524</f>
        <v>0.7560975609756098</v>
      </c>
      <c r="H529" s="223">
        <f>H524/I524</f>
        <v>0.24390243902439024</v>
      </c>
      <c r="I529" s="222">
        <f>+G529+H529</f>
        <v>1</v>
      </c>
      <c r="J529" s="224">
        <f>J524/L524</f>
        <v>0.5365853658536586</v>
      </c>
      <c r="K529" s="223">
        <f>K524/L524</f>
        <v>0.4634146341463415</v>
      </c>
      <c r="L529" s="222">
        <f>+J529+K529</f>
        <v>1</v>
      </c>
      <c r="M529" s="224">
        <f>M524/O524</f>
        <v>0.12195121951219512</v>
      </c>
      <c r="N529" s="223">
        <f>N524/O524</f>
        <v>0.8780487804878049</v>
      </c>
      <c r="O529" s="222">
        <f>+M529+N529</f>
        <v>1</v>
      </c>
      <c r="S529" s="231"/>
      <c r="T529" s="231"/>
      <c r="U529" s="231"/>
      <c r="V529" s="231"/>
    </row>
    <row r="530" spans="2:22" ht="15">
      <c r="B530" s="650"/>
      <c r="C530" s="342" t="s">
        <v>221</v>
      </c>
      <c r="D530" s="224">
        <f>D525/F525</f>
        <v>0.7272727272727273</v>
      </c>
      <c r="E530" s="223">
        <f>E525/F525</f>
        <v>0.2727272727272727</v>
      </c>
      <c r="F530" s="222">
        <f>+D530+E530</f>
        <v>1</v>
      </c>
      <c r="G530" s="224">
        <f>G525/I525</f>
        <v>0.6363636363636364</v>
      </c>
      <c r="H530" s="223">
        <f>H525/I525</f>
        <v>0.36363636363636365</v>
      </c>
      <c r="I530" s="222">
        <f>+G530+H530</f>
        <v>1</v>
      </c>
      <c r="J530" s="224">
        <f>J525/L525</f>
        <v>0.45454545454545453</v>
      </c>
      <c r="K530" s="223">
        <f>K525/L525</f>
        <v>0.5454545454545454</v>
      </c>
      <c r="L530" s="222">
        <f>+J530+K530</f>
        <v>1</v>
      </c>
      <c r="M530" s="224">
        <f>M525/O525</f>
        <v>0.2727272727272727</v>
      </c>
      <c r="N530" s="223">
        <f>N525/O525</f>
        <v>0.7272727272727273</v>
      </c>
      <c r="O530" s="222">
        <f>+M530+N530</f>
        <v>1</v>
      </c>
      <c r="S530" s="231"/>
      <c r="T530" s="231"/>
      <c r="U530" s="231"/>
      <c r="V530" s="231"/>
    </row>
    <row r="531" spans="2:22" ht="15">
      <c r="B531" s="650"/>
      <c r="C531" s="342" t="s">
        <v>222</v>
      </c>
      <c r="D531" s="224">
        <f>D526/F526</f>
        <v>0.92</v>
      </c>
      <c r="E531" s="223">
        <f>E526/F526</f>
        <v>0.08</v>
      </c>
      <c r="F531" s="222">
        <f>+D531+E531</f>
        <v>1</v>
      </c>
      <c r="G531" s="224">
        <f>G526/I526</f>
        <v>0.92</v>
      </c>
      <c r="H531" s="223">
        <f>H526/I526</f>
        <v>0.08</v>
      </c>
      <c r="I531" s="222">
        <f>+G531+H531</f>
        <v>1</v>
      </c>
      <c r="J531" s="224">
        <f>J526/L526</f>
        <v>0.4</v>
      </c>
      <c r="K531" s="223">
        <f>K526/L526</f>
        <v>0.6</v>
      </c>
      <c r="L531" s="222">
        <f>+J531+K531</f>
        <v>1</v>
      </c>
      <c r="M531" s="224">
        <f>M526/O526</f>
        <v>0.12</v>
      </c>
      <c r="N531" s="223">
        <f>N526/O526</f>
        <v>0.88</v>
      </c>
      <c r="O531" s="222">
        <f>+M531+N531</f>
        <v>1</v>
      </c>
      <c r="S531" s="231"/>
      <c r="T531" s="231"/>
      <c r="U531" s="231"/>
      <c r="V531" s="231"/>
    </row>
    <row r="532" spans="2:15" ht="15">
      <c r="B532" s="650"/>
      <c r="C532" s="342" t="s">
        <v>223</v>
      </c>
      <c r="D532" s="224">
        <f>D527/F527</f>
        <v>1</v>
      </c>
      <c r="E532" s="223">
        <f>E527/F527</f>
        <v>0</v>
      </c>
      <c r="F532" s="222">
        <f>+D532+E532</f>
        <v>1</v>
      </c>
      <c r="G532" s="224">
        <f>G527/I527</f>
        <v>1</v>
      </c>
      <c r="H532" s="223">
        <f>H527/I527</f>
        <v>0</v>
      </c>
      <c r="I532" s="222">
        <f>+G532+H532</f>
        <v>1</v>
      </c>
      <c r="J532" s="224">
        <f>J527/L527</f>
        <v>0.6666666666666666</v>
      </c>
      <c r="K532" s="223">
        <f>K527/L527</f>
        <v>0.3333333333333333</v>
      </c>
      <c r="L532" s="222">
        <f>+J532+K532</f>
        <v>1</v>
      </c>
      <c r="M532" s="224">
        <f>M527/O527</f>
        <v>0</v>
      </c>
      <c r="N532" s="223">
        <f>N527/O527</f>
        <v>1</v>
      </c>
      <c r="O532" s="222">
        <f>+M532+N532</f>
        <v>1</v>
      </c>
    </row>
    <row r="533" spans="2:15" ht="15">
      <c r="B533" s="650"/>
      <c r="C533" s="342" t="s">
        <v>5</v>
      </c>
      <c r="D533" s="224">
        <f>D528/F528</f>
        <v>0.8375</v>
      </c>
      <c r="E533" s="223">
        <f>E528/F528</f>
        <v>0.1625</v>
      </c>
      <c r="F533" s="222">
        <f>+D533+E533</f>
        <v>1</v>
      </c>
      <c r="G533" s="224">
        <f>G528/I528</f>
        <v>0.8</v>
      </c>
      <c r="H533" s="223">
        <f>H528/I528</f>
        <v>0.2</v>
      </c>
      <c r="I533" s="222">
        <f>+G533+H533</f>
        <v>1</v>
      </c>
      <c r="J533" s="224">
        <f>J528/L528</f>
        <v>0.4875</v>
      </c>
      <c r="K533" s="223">
        <f>K528/L528</f>
        <v>0.5125</v>
      </c>
      <c r="L533" s="222">
        <f>+J533+K533</f>
        <v>1</v>
      </c>
      <c r="M533" s="224">
        <f>M528/O528</f>
        <v>0.1375</v>
      </c>
      <c r="N533" s="223">
        <f>N528/O528</f>
        <v>0.8625</v>
      </c>
      <c r="O533" s="222">
        <f>+M533+N533</f>
        <v>1</v>
      </c>
    </row>
    <row r="534" spans="2:15" ht="15">
      <c r="B534" s="229"/>
      <c r="C534" s="221" t="s">
        <v>374</v>
      </c>
      <c r="D534" s="228"/>
      <c r="E534" s="228"/>
      <c r="F534" s="228"/>
      <c r="G534" s="228"/>
      <c r="H534" s="228"/>
      <c r="I534" s="228"/>
      <c r="J534" s="228"/>
      <c r="K534" s="228"/>
      <c r="L534" s="228"/>
      <c r="M534" s="228"/>
      <c r="N534" s="228"/>
      <c r="O534" s="228"/>
    </row>
    <row r="535" spans="2:24" ht="15">
      <c r="B535" s="229"/>
      <c r="C535" s="221"/>
      <c r="D535" s="228"/>
      <c r="E535" s="228"/>
      <c r="F535" s="228"/>
      <c r="G535" s="228"/>
      <c r="H535" s="228"/>
      <c r="I535" s="228"/>
      <c r="J535" s="228"/>
      <c r="K535" s="228"/>
      <c r="L535" s="228"/>
      <c r="M535" s="228"/>
      <c r="N535" s="228"/>
      <c r="O535" s="228"/>
      <c r="R535" s="168"/>
      <c r="S535" s="168"/>
      <c r="T535" s="168"/>
      <c r="U535" s="168"/>
      <c r="V535" s="168"/>
      <c r="W535" s="168"/>
      <c r="X535" s="168"/>
    </row>
    <row r="536" spans="1:24" ht="30.75" customHeight="1">
      <c r="A536" s="416"/>
      <c r="B536" s="662" t="s">
        <v>224</v>
      </c>
      <c r="C536" s="663"/>
      <c r="D536" s="624" t="s">
        <v>412</v>
      </c>
      <c r="E536" s="625"/>
      <c r="F536" s="625"/>
      <c r="G536" s="626"/>
      <c r="H536" s="598" t="s">
        <v>413</v>
      </c>
      <c r="I536" s="598"/>
      <c r="J536" s="598"/>
      <c r="K536" s="598"/>
      <c r="L536" s="624" t="s">
        <v>414</v>
      </c>
      <c r="M536" s="625"/>
      <c r="N536" s="625"/>
      <c r="O536" s="626"/>
      <c r="P536" s="598" t="s">
        <v>415</v>
      </c>
      <c r="Q536" s="598"/>
      <c r="R536" s="598"/>
      <c r="S536" s="598"/>
      <c r="T536" s="168"/>
      <c r="U536" s="168"/>
      <c r="V536" s="168"/>
      <c r="W536" s="168"/>
      <c r="X536" s="168"/>
    </row>
    <row r="537" spans="1:24" ht="15.75" customHeight="1">
      <c r="A537" s="410"/>
      <c r="B537" s="664"/>
      <c r="C537" s="655"/>
      <c r="D537" s="342" t="s">
        <v>174</v>
      </c>
      <c r="E537" s="342" t="s">
        <v>40</v>
      </c>
      <c r="F537" s="358" t="s">
        <v>41</v>
      </c>
      <c r="G537" s="358" t="s">
        <v>16</v>
      </c>
      <c r="H537" s="342" t="s">
        <v>174</v>
      </c>
      <c r="I537" s="342" t="s">
        <v>40</v>
      </c>
      <c r="J537" s="358" t="s">
        <v>41</v>
      </c>
      <c r="K537" s="358" t="s">
        <v>16</v>
      </c>
      <c r="L537" s="342" t="s">
        <v>174</v>
      </c>
      <c r="M537" s="342" t="s">
        <v>40</v>
      </c>
      <c r="N537" s="358" t="s">
        <v>41</v>
      </c>
      <c r="O537" s="358" t="s">
        <v>16</v>
      </c>
      <c r="P537" s="355" t="s">
        <v>174</v>
      </c>
      <c r="Q537" s="355" t="s">
        <v>40</v>
      </c>
      <c r="R537" s="358" t="s">
        <v>41</v>
      </c>
      <c r="S537" s="358" t="s">
        <v>16</v>
      </c>
      <c r="T537" s="168"/>
      <c r="U537" s="168"/>
      <c r="V537" s="168"/>
      <c r="W537" s="168"/>
      <c r="X537" s="168"/>
    </row>
    <row r="538" spans="2:24" ht="15">
      <c r="B538" s="650" t="s">
        <v>107</v>
      </c>
      <c r="C538" s="342" t="s">
        <v>220</v>
      </c>
      <c r="D538" s="301">
        <v>12</v>
      </c>
      <c r="E538" s="301">
        <v>2876.433151515151</v>
      </c>
      <c r="F538" s="301">
        <v>25270</v>
      </c>
      <c r="G538" s="301">
        <v>94922.294</v>
      </c>
      <c r="H538" s="301">
        <v>6.3</v>
      </c>
      <c r="I538" s="301">
        <v>4563.355161290324</v>
      </c>
      <c r="J538" s="301">
        <v>69136</v>
      </c>
      <c r="K538" s="301">
        <v>141464.01000000004</v>
      </c>
      <c r="L538" s="301">
        <v>0.16</v>
      </c>
      <c r="M538" s="301">
        <v>86.7290909090909</v>
      </c>
      <c r="N538" s="301">
        <v>672</v>
      </c>
      <c r="O538" s="301">
        <v>1908.0399999999997</v>
      </c>
      <c r="P538" s="301">
        <v>4</v>
      </c>
      <c r="Q538" s="301">
        <v>5004.6</v>
      </c>
      <c r="R538" s="301">
        <v>24994</v>
      </c>
      <c r="S538" s="301">
        <v>25023</v>
      </c>
      <c r="T538" s="168"/>
      <c r="U538" s="168"/>
      <c r="V538" s="168"/>
      <c r="W538" s="168"/>
      <c r="X538" s="168"/>
    </row>
    <row r="539" spans="2:24" ht="15">
      <c r="B539" s="650"/>
      <c r="C539" s="342" t="s">
        <v>221</v>
      </c>
      <c r="D539" s="301">
        <v>1120</v>
      </c>
      <c r="E539" s="301">
        <v>17741.125</v>
      </c>
      <c r="F539" s="301">
        <v>62017</v>
      </c>
      <c r="G539" s="301">
        <v>141929</v>
      </c>
      <c r="H539" s="301">
        <v>480</v>
      </c>
      <c r="I539" s="301">
        <v>6468.142857142857</v>
      </c>
      <c r="J539" s="301">
        <v>17520</v>
      </c>
      <c r="K539" s="301">
        <v>45277</v>
      </c>
      <c r="L539" s="301">
        <v>1</v>
      </c>
      <c r="M539" s="301">
        <v>718.4</v>
      </c>
      <c r="N539" s="301">
        <v>2555</v>
      </c>
      <c r="O539" s="301">
        <v>3592</v>
      </c>
      <c r="P539" s="301">
        <v>700</v>
      </c>
      <c r="Q539" s="301">
        <v>791.6666666666666</v>
      </c>
      <c r="R539" s="301">
        <v>975</v>
      </c>
      <c r="S539" s="301">
        <v>2375</v>
      </c>
      <c r="T539" s="168"/>
      <c r="U539" s="168"/>
      <c r="V539" s="168"/>
      <c r="W539" s="168"/>
      <c r="X539" s="168"/>
    </row>
    <row r="540" spans="2:24" ht="15">
      <c r="B540" s="650"/>
      <c r="C540" s="342" t="s">
        <v>222</v>
      </c>
      <c r="D540" s="301">
        <v>55.58</v>
      </c>
      <c r="E540" s="301">
        <v>756.7791304347828</v>
      </c>
      <c r="F540" s="301">
        <v>4653</v>
      </c>
      <c r="G540" s="301">
        <v>17405.920000000006</v>
      </c>
      <c r="H540" s="301">
        <v>30.48</v>
      </c>
      <c r="I540" s="301">
        <v>858.5547826086955</v>
      </c>
      <c r="J540" s="301">
        <v>4653</v>
      </c>
      <c r="K540" s="301">
        <v>19746.76</v>
      </c>
      <c r="L540" s="301">
        <v>0.01</v>
      </c>
      <c r="M540" s="301">
        <v>13.940000000000001</v>
      </c>
      <c r="N540" s="301">
        <v>48</v>
      </c>
      <c r="O540" s="301">
        <v>139.4</v>
      </c>
      <c r="P540" s="301">
        <v>1</v>
      </c>
      <c r="Q540" s="301">
        <v>28.333333333333332</v>
      </c>
      <c r="R540" s="301">
        <v>83</v>
      </c>
      <c r="S540" s="301">
        <v>85</v>
      </c>
      <c r="T540" s="168"/>
      <c r="U540" s="168"/>
      <c r="V540" s="168"/>
      <c r="W540" s="168"/>
      <c r="X540" s="168"/>
    </row>
    <row r="541" spans="1:24" ht="15.75" customHeight="1">
      <c r="A541" s="410"/>
      <c r="B541" s="650"/>
      <c r="C541" s="342" t="s">
        <v>223</v>
      </c>
      <c r="D541" s="301">
        <v>370</v>
      </c>
      <c r="E541" s="301">
        <v>536.6666666666666</v>
      </c>
      <c r="F541" s="301">
        <v>828</v>
      </c>
      <c r="G541" s="301">
        <v>1610</v>
      </c>
      <c r="H541" s="301">
        <v>335</v>
      </c>
      <c r="I541" s="301">
        <v>494</v>
      </c>
      <c r="J541" s="301">
        <v>694</v>
      </c>
      <c r="K541" s="301">
        <v>1482</v>
      </c>
      <c r="L541" s="301">
        <v>2</v>
      </c>
      <c r="M541" s="301">
        <v>7.5</v>
      </c>
      <c r="N541" s="301">
        <v>13</v>
      </c>
      <c r="O541" s="301">
        <v>15</v>
      </c>
      <c r="P541" s="301" t="s">
        <v>18</v>
      </c>
      <c r="Q541" s="301" t="s">
        <v>18</v>
      </c>
      <c r="R541" s="301" t="s">
        <v>18</v>
      </c>
      <c r="S541" s="301" t="s">
        <v>18</v>
      </c>
      <c r="T541" s="168"/>
      <c r="U541" s="168"/>
      <c r="V541" s="168"/>
      <c r="W541" s="168"/>
      <c r="X541" s="168"/>
    </row>
    <row r="542" spans="1:24" ht="15.75" customHeight="1">
      <c r="A542" s="410"/>
      <c r="B542" s="650"/>
      <c r="C542" s="342" t="s">
        <v>5</v>
      </c>
      <c r="D542" s="301">
        <v>12</v>
      </c>
      <c r="E542" s="301">
        <v>3818.913641791044</v>
      </c>
      <c r="F542" s="301">
        <v>62017</v>
      </c>
      <c r="G542" s="301">
        <v>255867.21399999995</v>
      </c>
      <c r="H542" s="301">
        <v>6.3</v>
      </c>
      <c r="I542" s="301">
        <v>3249.5276562500007</v>
      </c>
      <c r="J542" s="301">
        <v>69136</v>
      </c>
      <c r="K542" s="301">
        <v>207969.77000000005</v>
      </c>
      <c r="L542" s="301">
        <v>0.01</v>
      </c>
      <c r="M542" s="301">
        <v>144.98564102564103</v>
      </c>
      <c r="N542" s="301">
        <v>2555</v>
      </c>
      <c r="O542" s="301">
        <v>5654.4400000000005</v>
      </c>
      <c r="P542" s="301">
        <v>1</v>
      </c>
      <c r="Q542" s="301">
        <v>2498.4545454545455</v>
      </c>
      <c r="R542" s="301">
        <v>24994</v>
      </c>
      <c r="S542" s="301">
        <v>27483</v>
      </c>
      <c r="T542" s="168"/>
      <c r="U542" s="168"/>
      <c r="V542" s="168"/>
      <c r="W542" s="168"/>
      <c r="X542" s="168"/>
    </row>
    <row r="543" spans="1:24" ht="15.75" customHeight="1">
      <c r="A543" s="410"/>
      <c r="B543" s="179"/>
      <c r="C543" s="221" t="s">
        <v>374</v>
      </c>
      <c r="D543" s="186"/>
      <c r="E543" s="186"/>
      <c r="F543" s="186"/>
      <c r="G543" s="184"/>
      <c r="H543" s="184"/>
      <c r="I543" s="184"/>
      <c r="J543" s="184"/>
      <c r="K543" s="184"/>
      <c r="L543" s="184"/>
      <c r="M543" s="184"/>
      <c r="N543" s="184"/>
      <c r="O543" s="184"/>
      <c r="P543" s="168"/>
      <c r="Q543" s="168"/>
      <c r="R543" s="168"/>
      <c r="S543" s="168"/>
      <c r="T543" s="168"/>
      <c r="U543" s="168"/>
      <c r="V543" s="168"/>
      <c r="W543" s="168"/>
      <c r="X543" s="168"/>
    </row>
    <row r="544" spans="2:24" ht="15">
      <c r="B544" s="229"/>
      <c r="C544" s="221"/>
      <c r="D544" s="228"/>
      <c r="E544" s="228"/>
      <c r="F544" s="228"/>
      <c r="G544" s="228"/>
      <c r="H544" s="228"/>
      <c r="I544" s="228"/>
      <c r="J544" s="228"/>
      <c r="K544" s="228"/>
      <c r="L544" s="228"/>
      <c r="M544" s="228"/>
      <c r="N544" s="228"/>
      <c r="O544" s="228"/>
      <c r="R544" s="168"/>
      <c r="S544" s="168"/>
      <c r="T544" s="168"/>
      <c r="U544" s="168"/>
      <c r="V544" s="168"/>
      <c r="W544" s="168"/>
      <c r="X544" s="168"/>
    </row>
    <row r="545" spans="1:22" ht="15.75" customHeight="1">
      <c r="A545" s="388" t="s">
        <v>503</v>
      </c>
      <c r="B545" s="177" t="s">
        <v>624</v>
      </c>
      <c r="C545" s="347"/>
      <c r="D545" s="347"/>
      <c r="E545" s="347"/>
      <c r="F545" s="347"/>
      <c r="G545" s="347"/>
      <c r="H545" s="347"/>
      <c r="I545" s="184"/>
      <c r="J545" s="184"/>
      <c r="K545" s="184"/>
      <c r="L545" s="184"/>
      <c r="M545" s="184"/>
      <c r="N545" s="184"/>
      <c r="O545" s="184"/>
      <c r="P545" s="168"/>
      <c r="Q545" s="168"/>
      <c r="R545" s="168"/>
      <c r="S545" s="168"/>
      <c r="T545" s="168"/>
      <c r="U545" s="168"/>
      <c r="V545" s="168"/>
    </row>
    <row r="546" spans="1:22" ht="15.75" customHeight="1">
      <c r="A546" s="410"/>
      <c r="B546" s="347"/>
      <c r="C546" s="347"/>
      <c r="D546" s="347"/>
      <c r="E546" s="347"/>
      <c r="F546" s="347"/>
      <c r="G546" s="347"/>
      <c r="H546" s="347"/>
      <c r="I546" s="184"/>
      <c r="J546" s="184"/>
      <c r="K546" s="184"/>
      <c r="L546" s="184"/>
      <c r="M546" s="184"/>
      <c r="N546" s="184"/>
      <c r="O546" s="184"/>
      <c r="P546" s="168"/>
      <c r="Q546" s="168"/>
      <c r="R546" s="168"/>
      <c r="S546" s="168"/>
      <c r="T546" s="168"/>
      <c r="U546" s="168"/>
      <c r="V546" s="168"/>
    </row>
    <row r="547" spans="1:22" ht="19.5" customHeight="1">
      <c r="A547" s="410"/>
      <c r="B547" s="662" t="s">
        <v>224</v>
      </c>
      <c r="C547" s="663"/>
      <c r="D547" s="647" t="s">
        <v>624</v>
      </c>
      <c r="E547" s="648"/>
      <c r="F547" s="649"/>
      <c r="G547" s="348"/>
      <c r="H547" s="184"/>
      <c r="I547" s="184"/>
      <c r="J547" s="184"/>
      <c r="K547" s="184"/>
      <c r="L547" s="184"/>
      <c r="M547" s="184"/>
      <c r="N547" s="184"/>
      <c r="O547" s="184"/>
      <c r="P547" s="168"/>
      <c r="Q547" s="168"/>
      <c r="R547" s="168"/>
      <c r="S547" s="168"/>
      <c r="T547" s="168"/>
      <c r="U547" s="168"/>
      <c r="V547" s="168"/>
    </row>
    <row r="548" spans="1:22" ht="18.75" customHeight="1">
      <c r="A548" s="410"/>
      <c r="B548" s="664"/>
      <c r="C548" s="655"/>
      <c r="D548" s="342" t="s">
        <v>3</v>
      </c>
      <c r="E548" s="342" t="s">
        <v>4</v>
      </c>
      <c r="F548" s="457" t="s">
        <v>653</v>
      </c>
      <c r="G548" s="349"/>
      <c r="H548" s="184"/>
      <c r="I548" s="184"/>
      <c r="J548" s="184"/>
      <c r="K548" s="184"/>
      <c r="L548" s="184"/>
      <c r="M548" s="184"/>
      <c r="N548" s="184"/>
      <c r="O548" s="184"/>
      <c r="P548" s="168"/>
      <c r="Q548" s="168"/>
      <c r="R548" s="168"/>
      <c r="S548" s="168"/>
      <c r="T548" s="168"/>
      <c r="U548" s="168"/>
      <c r="V548" s="168"/>
    </row>
    <row r="549" spans="1:22" ht="18.75" customHeight="1">
      <c r="A549" s="410"/>
      <c r="B549" s="653" t="s">
        <v>107</v>
      </c>
      <c r="C549" s="344" t="s">
        <v>220</v>
      </c>
      <c r="D549" s="189">
        <v>29</v>
      </c>
      <c r="E549" s="189">
        <v>63</v>
      </c>
      <c r="F549" s="181">
        <f>SUM(D549:E549)</f>
        <v>92</v>
      </c>
      <c r="G549" s="349"/>
      <c r="H549" s="184"/>
      <c r="I549" s="184"/>
      <c r="J549" s="184"/>
      <c r="K549" s="184"/>
      <c r="L549" s="184"/>
      <c r="M549" s="184"/>
      <c r="N549" s="184"/>
      <c r="O549" s="184"/>
      <c r="P549" s="168"/>
      <c r="Q549" s="168"/>
      <c r="R549" s="168"/>
      <c r="S549" s="168"/>
      <c r="T549" s="168"/>
      <c r="U549" s="168"/>
      <c r="V549" s="168"/>
    </row>
    <row r="550" spans="1:22" ht="18.75" customHeight="1">
      <c r="A550" s="410"/>
      <c r="B550" s="663"/>
      <c r="C550" s="344" t="s">
        <v>221</v>
      </c>
      <c r="D550" s="189">
        <v>7</v>
      </c>
      <c r="E550" s="189">
        <v>78</v>
      </c>
      <c r="F550" s="181">
        <f>SUM(D550:E550)</f>
        <v>85</v>
      </c>
      <c r="G550" s="349"/>
      <c r="H550" s="184"/>
      <c r="I550" s="184"/>
      <c r="J550" s="184"/>
      <c r="K550" s="184"/>
      <c r="L550" s="184"/>
      <c r="M550" s="184"/>
      <c r="N550" s="184"/>
      <c r="O550" s="184"/>
      <c r="P550" s="168"/>
      <c r="Q550" s="168"/>
      <c r="R550" s="168"/>
      <c r="S550" s="168"/>
      <c r="T550" s="168"/>
      <c r="U550" s="168"/>
      <c r="V550" s="168"/>
    </row>
    <row r="551" spans="1:22" ht="18.75" customHeight="1">
      <c r="A551" s="410"/>
      <c r="B551" s="663"/>
      <c r="C551" s="342" t="s">
        <v>222</v>
      </c>
      <c r="D551" s="189">
        <v>16</v>
      </c>
      <c r="E551" s="189">
        <v>25</v>
      </c>
      <c r="F551" s="181">
        <f>SUM(D551:E551)</f>
        <v>41</v>
      </c>
      <c r="G551" s="349"/>
      <c r="H551" s="184"/>
      <c r="I551" s="184"/>
      <c r="J551" s="184"/>
      <c r="K551" s="184"/>
      <c r="L551" s="184"/>
      <c r="M551" s="184"/>
      <c r="N551" s="184"/>
      <c r="O551" s="184"/>
      <c r="P551" s="168"/>
      <c r="Q551" s="168"/>
      <c r="R551" s="168"/>
      <c r="S551" s="168"/>
      <c r="T551" s="168"/>
      <c r="U551" s="168"/>
      <c r="V551" s="168"/>
    </row>
    <row r="552" spans="1:22" ht="18.75" customHeight="1">
      <c r="A552" s="410"/>
      <c r="B552" s="655"/>
      <c r="C552" s="342" t="s">
        <v>223</v>
      </c>
      <c r="D552" s="189">
        <v>3</v>
      </c>
      <c r="E552" s="189">
        <v>0</v>
      </c>
      <c r="F552" s="181">
        <f>SUM(D552:E552)</f>
        <v>3</v>
      </c>
      <c r="G552" s="349"/>
      <c r="H552" s="184"/>
      <c r="I552" s="184"/>
      <c r="J552" s="184"/>
      <c r="K552" s="184"/>
      <c r="L552" s="184"/>
      <c r="M552" s="184"/>
      <c r="N552" s="184"/>
      <c r="O552" s="184"/>
      <c r="P552" s="168"/>
      <c r="Q552" s="168"/>
      <c r="R552" s="168"/>
      <c r="S552" s="168"/>
      <c r="T552" s="168"/>
      <c r="U552" s="168"/>
      <c r="V552" s="168"/>
    </row>
    <row r="553" spans="1:22" ht="18.75" customHeight="1">
      <c r="A553" s="410"/>
      <c r="B553" s="650" t="s">
        <v>108</v>
      </c>
      <c r="C553" s="344" t="s">
        <v>5</v>
      </c>
      <c r="D553" s="189">
        <f>SUM(D549:D552)</f>
        <v>55</v>
      </c>
      <c r="E553" s="189">
        <f>SUM(E549:E552)</f>
        <v>166</v>
      </c>
      <c r="F553" s="189">
        <f>SUM(F549:F552)</f>
        <v>221</v>
      </c>
      <c r="G553" s="349"/>
      <c r="H553" s="184"/>
      <c r="I553" s="184"/>
      <c r="J553" s="184"/>
      <c r="K553" s="184"/>
      <c r="L553" s="184"/>
      <c r="M553" s="184"/>
      <c r="N553" s="184"/>
      <c r="O553" s="184"/>
      <c r="P553" s="168"/>
      <c r="Q553" s="168"/>
      <c r="R553" s="168"/>
      <c r="S553" s="168"/>
      <c r="T553" s="168"/>
      <c r="U553" s="168"/>
      <c r="V553" s="168"/>
    </row>
    <row r="554" spans="1:22" ht="15.75" customHeight="1">
      <c r="A554" s="410"/>
      <c r="B554" s="650"/>
      <c r="C554" s="344" t="s">
        <v>220</v>
      </c>
      <c r="D554" s="223">
        <f>D549/F549</f>
        <v>0.31521739130434784</v>
      </c>
      <c r="E554" s="223">
        <f>E549/F549</f>
        <v>0.6847826086956522</v>
      </c>
      <c r="F554" s="222">
        <f>D554+E554</f>
        <v>1</v>
      </c>
      <c r="G554" s="184"/>
      <c r="H554" s="184"/>
      <c r="I554" s="184"/>
      <c r="J554" s="184"/>
      <c r="K554" s="184"/>
      <c r="L554" s="184"/>
      <c r="M554" s="184"/>
      <c r="N554" s="184"/>
      <c r="O554" s="184"/>
      <c r="P554" s="168"/>
      <c r="Q554" s="168"/>
      <c r="R554" s="168"/>
      <c r="S554" s="168"/>
      <c r="T554" s="168"/>
      <c r="U554" s="168"/>
      <c r="V554" s="168"/>
    </row>
    <row r="555" spans="1:22" ht="15.75" customHeight="1">
      <c r="A555" s="410"/>
      <c r="B555" s="650"/>
      <c r="C555" s="344" t="s">
        <v>221</v>
      </c>
      <c r="D555" s="223">
        <f>D550/F550</f>
        <v>0.08235294117647059</v>
      </c>
      <c r="E555" s="223">
        <f>E550/F550</f>
        <v>0.9176470588235294</v>
      </c>
      <c r="F555" s="222">
        <f>D555+E555</f>
        <v>1</v>
      </c>
      <c r="G555" s="184"/>
      <c r="H555" s="184"/>
      <c r="I555" s="184"/>
      <c r="J555" s="184"/>
      <c r="K555" s="184"/>
      <c r="L555" s="184"/>
      <c r="M555" s="184"/>
      <c r="N555" s="184"/>
      <c r="O555" s="184"/>
      <c r="P555" s="168"/>
      <c r="Q555" s="168"/>
      <c r="R555" s="168"/>
      <c r="S555" s="168"/>
      <c r="T555" s="168"/>
      <c r="U555" s="168"/>
      <c r="V555" s="168"/>
    </row>
    <row r="556" spans="1:22" ht="15.75" customHeight="1">
      <c r="A556" s="410"/>
      <c r="B556" s="650"/>
      <c r="C556" s="342" t="s">
        <v>222</v>
      </c>
      <c r="D556" s="223">
        <f>D551/F551</f>
        <v>0.3902439024390244</v>
      </c>
      <c r="E556" s="223">
        <f>E551/F551</f>
        <v>0.6097560975609756</v>
      </c>
      <c r="F556" s="222">
        <f>D556+E556</f>
        <v>1</v>
      </c>
      <c r="G556" s="184"/>
      <c r="H556" s="184"/>
      <c r="I556" s="184"/>
      <c r="J556" s="184"/>
      <c r="K556" s="184"/>
      <c r="L556" s="184"/>
      <c r="M556" s="184"/>
      <c r="N556" s="184"/>
      <c r="O556" s="184"/>
      <c r="P556" s="168"/>
      <c r="Q556" s="168"/>
      <c r="R556" s="168"/>
      <c r="S556" s="168"/>
      <c r="T556" s="168"/>
      <c r="U556" s="168"/>
      <c r="V556" s="168"/>
    </row>
    <row r="557" spans="1:22" ht="15.75" customHeight="1">
      <c r="A557" s="410"/>
      <c r="B557" s="650"/>
      <c r="C557" s="342" t="s">
        <v>223</v>
      </c>
      <c r="D557" s="223">
        <f>D552/F552</f>
        <v>1</v>
      </c>
      <c r="E557" s="223">
        <f>E552/F552</f>
        <v>0</v>
      </c>
      <c r="F557" s="222">
        <f>D557+E557</f>
        <v>1</v>
      </c>
      <c r="G557" s="184"/>
      <c r="H557" s="184"/>
      <c r="I557" s="184"/>
      <c r="J557" s="184"/>
      <c r="K557" s="184"/>
      <c r="L557" s="184"/>
      <c r="M557" s="184"/>
      <c r="N557" s="184"/>
      <c r="O557" s="184"/>
      <c r="P557" s="168"/>
      <c r="Q557" s="168"/>
      <c r="R557" s="168"/>
      <c r="S557" s="168"/>
      <c r="T557" s="168"/>
      <c r="U557" s="168"/>
      <c r="V557" s="168"/>
    </row>
    <row r="558" spans="1:22" ht="15.75" customHeight="1">
      <c r="A558" s="410"/>
      <c r="B558" s="650"/>
      <c r="C558" s="342" t="s">
        <v>5</v>
      </c>
      <c r="D558" s="223">
        <f>D553/F553</f>
        <v>0.248868778280543</v>
      </c>
      <c r="E558" s="223">
        <f>E553/F553</f>
        <v>0.751131221719457</v>
      </c>
      <c r="F558" s="222">
        <f>D558+E558</f>
        <v>1</v>
      </c>
      <c r="G558" s="184"/>
      <c r="H558" s="184"/>
      <c r="I558" s="184"/>
      <c r="J558" s="184"/>
      <c r="K558" s="184"/>
      <c r="L558" s="184"/>
      <c r="M558" s="184"/>
      <c r="N558" s="184"/>
      <c r="O558" s="184"/>
      <c r="P558" s="168"/>
      <c r="Q558" s="168"/>
      <c r="R558" s="168"/>
      <c r="S558" s="168"/>
      <c r="T558" s="168"/>
      <c r="U558" s="168"/>
      <c r="V558" s="168"/>
    </row>
    <row r="559" spans="2:15" ht="15">
      <c r="B559" s="228"/>
      <c r="C559" s="221" t="s">
        <v>374</v>
      </c>
      <c r="D559" s="186"/>
      <c r="E559" s="186"/>
      <c r="F559" s="186"/>
      <c r="G559" s="228"/>
      <c r="H559" s="228"/>
      <c r="I559" s="228"/>
      <c r="J559" s="228"/>
      <c r="K559" s="228"/>
      <c r="L559" s="228"/>
      <c r="M559" s="228"/>
      <c r="N559" s="228"/>
      <c r="O559" s="228"/>
    </row>
    <row r="560" spans="2:15" ht="15">
      <c r="B560" s="229"/>
      <c r="C560" s="228"/>
      <c r="D560" s="228"/>
      <c r="E560" s="228"/>
      <c r="F560" s="228"/>
      <c r="G560" s="184"/>
      <c r="H560" s="228"/>
      <c r="I560" s="228"/>
      <c r="J560" s="228"/>
      <c r="K560" s="228"/>
      <c r="L560" s="228"/>
      <c r="M560" s="228"/>
      <c r="N560" s="228"/>
      <c r="O560" s="228"/>
    </row>
    <row r="561" spans="1:22" ht="30.75" customHeight="1">
      <c r="A561" s="410"/>
      <c r="B561" s="662" t="s">
        <v>224</v>
      </c>
      <c r="C561" s="663"/>
      <c r="D561" s="627" t="s">
        <v>566</v>
      </c>
      <c r="E561" s="628"/>
      <c r="F561" s="628"/>
      <c r="G561" s="629"/>
      <c r="H561" s="184"/>
      <c r="I561" s="184"/>
      <c r="J561" s="184"/>
      <c r="K561" s="184"/>
      <c r="L561" s="184"/>
      <c r="M561" s="184"/>
      <c r="N561" s="184"/>
      <c r="O561" s="184"/>
      <c r="P561" s="168"/>
      <c r="Q561" s="168"/>
      <c r="R561" s="168"/>
      <c r="S561" s="168"/>
      <c r="T561" s="168"/>
      <c r="U561" s="168"/>
      <c r="V561" s="168"/>
    </row>
    <row r="562" spans="1:22" ht="15.75" customHeight="1">
      <c r="A562" s="410"/>
      <c r="B562" s="664"/>
      <c r="C562" s="655"/>
      <c r="D562" s="358" t="s">
        <v>174</v>
      </c>
      <c r="E562" s="358" t="s">
        <v>40</v>
      </c>
      <c r="F562" s="358" t="s">
        <v>41</v>
      </c>
      <c r="G562" s="358" t="s">
        <v>16</v>
      </c>
      <c r="H562" s="184"/>
      <c r="I562" s="184"/>
      <c r="J562" s="184"/>
      <c r="K562" s="184"/>
      <c r="L562" s="184"/>
      <c r="M562" s="184"/>
      <c r="N562" s="184"/>
      <c r="O562" s="184"/>
      <c r="P562" s="168"/>
      <c r="Q562" s="168"/>
      <c r="R562" s="168"/>
      <c r="S562" s="168"/>
      <c r="T562" s="168"/>
      <c r="U562" s="168"/>
      <c r="V562" s="168"/>
    </row>
    <row r="563" spans="1:22" ht="15.75" customHeight="1">
      <c r="A563" s="410"/>
      <c r="B563" s="650" t="s">
        <v>107</v>
      </c>
      <c r="C563" s="344" t="s">
        <v>220</v>
      </c>
      <c r="D563" s="213">
        <v>1.5</v>
      </c>
      <c r="E563" s="213">
        <v>7991.065862068966</v>
      </c>
      <c r="F563" s="213">
        <v>169302</v>
      </c>
      <c r="G563" s="213">
        <v>231740.91000000003</v>
      </c>
      <c r="H563" s="184"/>
      <c r="I563" s="184"/>
      <c r="J563" s="184"/>
      <c r="K563" s="184"/>
      <c r="L563" s="184"/>
      <c r="M563" s="184"/>
      <c r="N563" s="184"/>
      <c r="O563" s="184"/>
      <c r="P563" s="168"/>
      <c r="Q563" s="168"/>
      <c r="R563" s="168"/>
      <c r="S563" s="168"/>
      <c r="T563" s="168"/>
      <c r="U563" s="168"/>
      <c r="V563" s="168"/>
    </row>
    <row r="564" spans="1:22" ht="15.75" customHeight="1">
      <c r="A564" s="410"/>
      <c r="B564" s="650"/>
      <c r="C564" s="344" t="s">
        <v>221</v>
      </c>
      <c r="D564" s="213">
        <v>4</v>
      </c>
      <c r="E564" s="213">
        <v>13780.194285714288</v>
      </c>
      <c r="F564" s="213">
        <v>44749</v>
      </c>
      <c r="G564" s="213">
        <v>96461.36000000002</v>
      </c>
      <c r="H564" s="184"/>
      <c r="I564" s="184"/>
      <c r="J564" s="184"/>
      <c r="K564" s="184"/>
      <c r="L564" s="184"/>
      <c r="M564" s="184"/>
      <c r="N564" s="184"/>
      <c r="O564" s="184"/>
      <c r="P564" s="168"/>
      <c r="Q564" s="168"/>
      <c r="R564" s="168"/>
      <c r="S564" s="168"/>
      <c r="T564" s="168"/>
      <c r="U564" s="168"/>
      <c r="V564" s="168"/>
    </row>
    <row r="565" spans="1:22" ht="15.75" customHeight="1">
      <c r="A565" s="410"/>
      <c r="B565" s="650"/>
      <c r="C565" s="342" t="s">
        <v>222</v>
      </c>
      <c r="D565" s="213">
        <v>50</v>
      </c>
      <c r="E565" s="213">
        <v>399.79875</v>
      </c>
      <c r="F565" s="213">
        <v>1182</v>
      </c>
      <c r="G565" s="213">
        <v>6396.78</v>
      </c>
      <c r="H565" s="184"/>
      <c r="I565" s="184"/>
      <c r="J565" s="184"/>
      <c r="K565" s="184"/>
      <c r="L565" s="184"/>
      <c r="M565" s="184"/>
      <c r="N565" s="184"/>
      <c r="O565" s="184"/>
      <c r="P565" s="168"/>
      <c r="Q565" s="168"/>
      <c r="R565" s="168"/>
      <c r="S565" s="168"/>
      <c r="T565" s="168"/>
      <c r="U565" s="168"/>
      <c r="V565" s="168"/>
    </row>
    <row r="566" spans="1:22" ht="15.75" customHeight="1">
      <c r="A566" s="410"/>
      <c r="B566" s="650"/>
      <c r="C566" s="342" t="s">
        <v>223</v>
      </c>
      <c r="D566" s="213">
        <v>45.3</v>
      </c>
      <c r="E566" s="213">
        <v>879.4333333333333</v>
      </c>
      <c r="F566" s="213">
        <v>1370</v>
      </c>
      <c r="G566" s="213">
        <v>2638.2999999999997</v>
      </c>
      <c r="H566" s="184"/>
      <c r="I566" s="184"/>
      <c r="J566" s="184"/>
      <c r="K566" s="184"/>
      <c r="L566" s="184"/>
      <c r="M566" s="184"/>
      <c r="N566" s="184"/>
      <c r="O566" s="184"/>
      <c r="P566" s="168"/>
      <c r="Q566" s="168"/>
      <c r="R566" s="168"/>
      <c r="S566" s="168"/>
      <c r="T566" s="168"/>
      <c r="U566" s="168"/>
      <c r="V566" s="168"/>
    </row>
    <row r="567" spans="1:22" ht="15.75" customHeight="1">
      <c r="A567" s="410"/>
      <c r="B567" s="650"/>
      <c r="C567" s="342" t="s">
        <v>5</v>
      </c>
      <c r="D567" s="213">
        <v>1.5</v>
      </c>
      <c r="E567" s="213">
        <v>6131.5881818181815</v>
      </c>
      <c r="F567" s="213">
        <v>169302</v>
      </c>
      <c r="G567" s="213">
        <v>337237.35</v>
      </c>
      <c r="H567" s="184"/>
      <c r="I567" s="184"/>
      <c r="J567" s="184"/>
      <c r="K567" s="184"/>
      <c r="L567" s="184"/>
      <c r="M567" s="184"/>
      <c r="N567" s="184"/>
      <c r="O567" s="184"/>
      <c r="P567" s="168"/>
      <c r="Q567" s="168"/>
      <c r="R567" s="168"/>
      <c r="S567" s="168"/>
      <c r="T567" s="168"/>
      <c r="U567" s="168"/>
      <c r="V567" s="168"/>
    </row>
    <row r="568" spans="1:22" ht="15.75" customHeight="1">
      <c r="A568" s="410"/>
      <c r="B568" s="179"/>
      <c r="C568" s="221" t="s">
        <v>374</v>
      </c>
      <c r="D568" s="186"/>
      <c r="E568" s="186"/>
      <c r="F568" s="186"/>
      <c r="G568" s="184"/>
      <c r="H568" s="184"/>
      <c r="I568" s="184"/>
      <c r="J568" s="184"/>
      <c r="K568" s="184"/>
      <c r="L568" s="184"/>
      <c r="M568" s="184"/>
      <c r="N568" s="184"/>
      <c r="O568" s="184"/>
      <c r="P568" s="168"/>
      <c r="Q568" s="168"/>
      <c r="R568" s="168"/>
      <c r="S568" s="168"/>
      <c r="T568" s="168"/>
      <c r="U568" s="168"/>
      <c r="V568" s="168"/>
    </row>
    <row r="569" spans="2:15" ht="15">
      <c r="B569" s="229"/>
      <c r="C569" s="228"/>
      <c r="D569" s="228"/>
      <c r="E569" s="228"/>
      <c r="F569" s="228"/>
      <c r="G569" s="228"/>
      <c r="H569" s="228"/>
      <c r="I569" s="228"/>
      <c r="J569" s="228"/>
      <c r="K569" s="228"/>
      <c r="L569" s="228"/>
      <c r="M569" s="228"/>
      <c r="N569" s="228"/>
      <c r="O569" s="228"/>
    </row>
    <row r="570" spans="1:22" ht="15.75" customHeight="1">
      <c r="A570" s="388" t="s">
        <v>504</v>
      </c>
      <c r="B570" s="357" t="s">
        <v>625</v>
      </c>
      <c r="C570" s="347"/>
      <c r="D570" s="347"/>
      <c r="E570" s="347"/>
      <c r="F570" s="347"/>
      <c r="G570" s="347"/>
      <c r="H570" s="347"/>
      <c r="I570" s="184"/>
      <c r="J570" s="184"/>
      <c r="K570" s="184"/>
      <c r="L570" s="184"/>
      <c r="M570" s="184"/>
      <c r="N570" s="184"/>
      <c r="O570" s="184"/>
      <c r="P570" s="168"/>
      <c r="Q570" s="168"/>
      <c r="R570" s="168"/>
      <c r="S570" s="168"/>
      <c r="T570" s="168"/>
      <c r="U570" s="168"/>
      <c r="V570" s="168"/>
    </row>
    <row r="571" spans="1:22" ht="15.75" customHeight="1">
      <c r="A571" s="410"/>
      <c r="B571" s="347"/>
      <c r="C571" s="347"/>
      <c r="D571" s="347"/>
      <c r="E571" s="347"/>
      <c r="F571" s="347"/>
      <c r="G571" s="347"/>
      <c r="H571" s="347"/>
      <c r="I571" s="184"/>
      <c r="J571" s="184"/>
      <c r="K571" s="184"/>
      <c r="L571" s="184"/>
      <c r="M571" s="184"/>
      <c r="N571" s="184"/>
      <c r="O571" s="184"/>
      <c r="P571" s="168"/>
      <c r="Q571" s="168"/>
      <c r="R571" s="168"/>
      <c r="S571" s="168"/>
      <c r="T571" s="168"/>
      <c r="U571" s="168"/>
      <c r="V571" s="168"/>
    </row>
    <row r="572" spans="1:22" ht="27.75" customHeight="1">
      <c r="A572" s="410"/>
      <c r="B572" s="656" t="s">
        <v>224</v>
      </c>
      <c r="C572" s="657"/>
      <c r="D572" s="647" t="s">
        <v>642</v>
      </c>
      <c r="E572" s="648"/>
      <c r="F572" s="649"/>
      <c r="G572" s="348"/>
      <c r="H572" s="184"/>
      <c r="I572" s="184"/>
      <c r="J572" s="184"/>
      <c r="K572" s="184"/>
      <c r="L572" s="184"/>
      <c r="M572" s="184"/>
      <c r="N572" s="184"/>
      <c r="O572" s="184"/>
      <c r="P572" s="168"/>
      <c r="Q572" s="168"/>
      <c r="R572" s="168"/>
      <c r="S572" s="168"/>
      <c r="T572" s="168"/>
      <c r="U572" s="168"/>
      <c r="V572" s="168"/>
    </row>
    <row r="573" spans="1:22" ht="18.75" customHeight="1">
      <c r="A573" s="410"/>
      <c r="B573" s="658"/>
      <c r="C573" s="672"/>
      <c r="D573" s="342" t="s">
        <v>3</v>
      </c>
      <c r="E573" s="342" t="s">
        <v>4</v>
      </c>
      <c r="F573" s="457" t="s">
        <v>653</v>
      </c>
      <c r="G573" s="349"/>
      <c r="H573" s="184"/>
      <c r="I573" s="184"/>
      <c r="J573" s="184"/>
      <c r="K573" s="184"/>
      <c r="L573" s="184"/>
      <c r="M573" s="184"/>
      <c r="N573" s="184"/>
      <c r="O573" s="184"/>
      <c r="P573" s="168"/>
      <c r="Q573" s="168"/>
      <c r="R573" s="168"/>
      <c r="S573" s="168"/>
      <c r="T573" s="168"/>
      <c r="U573" s="168"/>
      <c r="V573" s="168"/>
    </row>
    <row r="574" spans="1:22" ht="18.75" customHeight="1">
      <c r="A574" s="410"/>
      <c r="B574" s="598" t="s">
        <v>107</v>
      </c>
      <c r="C574" s="320" t="s">
        <v>220</v>
      </c>
      <c r="D574" s="189">
        <v>35</v>
      </c>
      <c r="E574" s="189">
        <v>57</v>
      </c>
      <c r="F574" s="181">
        <f>D574+E574</f>
        <v>92</v>
      </c>
      <c r="G574" s="349"/>
      <c r="H574" s="184"/>
      <c r="I574" s="184"/>
      <c r="J574" s="184"/>
      <c r="K574" s="184"/>
      <c r="L574" s="184"/>
      <c r="M574" s="184"/>
      <c r="N574" s="184"/>
      <c r="O574" s="184"/>
      <c r="P574" s="168"/>
      <c r="Q574" s="168"/>
      <c r="R574" s="168"/>
      <c r="S574" s="168"/>
      <c r="T574" s="168"/>
      <c r="U574" s="168"/>
      <c r="V574" s="168"/>
    </row>
    <row r="575" spans="1:22" ht="18.75" customHeight="1">
      <c r="A575" s="410"/>
      <c r="B575" s="598"/>
      <c r="C575" s="320" t="s">
        <v>221</v>
      </c>
      <c r="D575" s="189">
        <v>7</v>
      </c>
      <c r="E575" s="189">
        <v>78</v>
      </c>
      <c r="F575" s="181">
        <f>D575+E575</f>
        <v>85</v>
      </c>
      <c r="G575" s="349"/>
      <c r="H575" s="184"/>
      <c r="I575" s="184"/>
      <c r="J575" s="184"/>
      <c r="K575" s="184"/>
      <c r="L575" s="184"/>
      <c r="M575" s="184"/>
      <c r="N575" s="184"/>
      <c r="O575" s="184"/>
      <c r="P575" s="168"/>
      <c r="Q575" s="168"/>
      <c r="R575" s="168"/>
      <c r="S575" s="168"/>
      <c r="T575" s="168"/>
      <c r="U575" s="168"/>
      <c r="V575" s="168"/>
    </row>
    <row r="576" spans="1:22" ht="18.75" customHeight="1">
      <c r="A576" s="410"/>
      <c r="B576" s="598"/>
      <c r="C576" s="320" t="s">
        <v>222</v>
      </c>
      <c r="D576" s="189">
        <v>18</v>
      </c>
      <c r="E576" s="189">
        <v>23</v>
      </c>
      <c r="F576" s="181">
        <f>D576+E576</f>
        <v>41</v>
      </c>
      <c r="G576" s="349"/>
      <c r="H576" s="184"/>
      <c r="I576" s="184"/>
      <c r="J576" s="184"/>
      <c r="K576" s="184"/>
      <c r="L576" s="184"/>
      <c r="M576" s="184"/>
      <c r="N576" s="184"/>
      <c r="O576" s="184"/>
      <c r="P576" s="168"/>
      <c r="Q576" s="168"/>
      <c r="R576" s="168"/>
      <c r="S576" s="168"/>
      <c r="T576" s="168"/>
      <c r="U576" s="168"/>
      <c r="V576" s="168"/>
    </row>
    <row r="577" spans="1:22" ht="18.75" customHeight="1">
      <c r="A577" s="410"/>
      <c r="B577" s="598"/>
      <c r="C577" s="320" t="s">
        <v>223</v>
      </c>
      <c r="D577" s="189">
        <v>3</v>
      </c>
      <c r="E577" s="189">
        <v>0</v>
      </c>
      <c r="F577" s="181">
        <f>D577+E577</f>
        <v>3</v>
      </c>
      <c r="G577" s="349"/>
      <c r="H577" s="184"/>
      <c r="I577" s="184"/>
      <c r="J577" s="184"/>
      <c r="K577" s="184"/>
      <c r="L577" s="184"/>
      <c r="M577" s="184"/>
      <c r="N577" s="184"/>
      <c r="O577" s="184"/>
      <c r="P577" s="168"/>
      <c r="Q577" s="168"/>
      <c r="R577" s="168"/>
      <c r="S577" s="168"/>
      <c r="T577" s="168"/>
      <c r="U577" s="168"/>
      <c r="V577" s="168"/>
    </row>
    <row r="578" spans="1:22" ht="18.75" customHeight="1">
      <c r="A578" s="410"/>
      <c r="B578" s="598"/>
      <c r="C578" s="320" t="s">
        <v>5</v>
      </c>
      <c r="D578" s="189">
        <f>SUM(D574:D577)</f>
        <v>63</v>
      </c>
      <c r="E578" s="189">
        <f>SUM(E574:E577)</f>
        <v>158</v>
      </c>
      <c r="F578" s="181">
        <f>D578+E578</f>
        <v>221</v>
      </c>
      <c r="G578" s="349"/>
      <c r="H578" s="184"/>
      <c r="I578" s="184"/>
      <c r="J578" s="184"/>
      <c r="K578" s="184"/>
      <c r="L578" s="184"/>
      <c r="M578" s="184"/>
      <c r="N578" s="184"/>
      <c r="O578" s="184"/>
      <c r="P578" s="168"/>
      <c r="Q578" s="168"/>
      <c r="R578" s="168"/>
      <c r="S578" s="168"/>
      <c r="T578" s="168"/>
      <c r="U578" s="168"/>
      <c r="V578" s="168"/>
    </row>
    <row r="579" spans="1:22" ht="15.75" customHeight="1">
      <c r="A579" s="410"/>
      <c r="B579" s="650" t="s">
        <v>108</v>
      </c>
      <c r="C579" s="342" t="s">
        <v>220</v>
      </c>
      <c r="D579" s="222">
        <f>D574/F574</f>
        <v>0.3804347826086957</v>
      </c>
      <c r="E579" s="222">
        <f>E574/F574</f>
        <v>0.6195652173913043</v>
      </c>
      <c r="F579" s="222">
        <f>+D579+E579</f>
        <v>1</v>
      </c>
      <c r="G579" s="184"/>
      <c r="H579" s="184"/>
      <c r="I579" s="184"/>
      <c r="J579" s="184"/>
      <c r="K579" s="184"/>
      <c r="L579" s="184"/>
      <c r="M579" s="184"/>
      <c r="N579" s="184"/>
      <c r="O579" s="184"/>
      <c r="P579" s="168"/>
      <c r="Q579" s="168"/>
      <c r="R579" s="168"/>
      <c r="S579" s="168"/>
      <c r="T579" s="168"/>
      <c r="U579" s="168"/>
      <c r="V579" s="168"/>
    </row>
    <row r="580" spans="1:22" ht="15.75" customHeight="1">
      <c r="A580" s="410"/>
      <c r="B580" s="650"/>
      <c r="C580" s="342" t="s">
        <v>221</v>
      </c>
      <c r="D580" s="222">
        <f>D575/F575</f>
        <v>0.08235294117647059</v>
      </c>
      <c r="E580" s="222">
        <f>E575/F575</f>
        <v>0.9176470588235294</v>
      </c>
      <c r="F580" s="222">
        <f>+D580+E580</f>
        <v>1</v>
      </c>
      <c r="G580" s="184"/>
      <c r="H580" s="184"/>
      <c r="I580" s="184"/>
      <c r="J580" s="184"/>
      <c r="K580" s="184"/>
      <c r="L580" s="184"/>
      <c r="M580" s="184"/>
      <c r="N580" s="184"/>
      <c r="O580" s="184"/>
      <c r="P580" s="168"/>
      <c r="Q580" s="168"/>
      <c r="R580" s="168"/>
      <c r="S580" s="168"/>
      <c r="T580" s="168"/>
      <c r="U580" s="168"/>
      <c r="V580" s="168"/>
    </row>
    <row r="581" spans="1:22" ht="15.75" customHeight="1">
      <c r="A581" s="410"/>
      <c r="B581" s="650"/>
      <c r="C581" s="342" t="s">
        <v>222</v>
      </c>
      <c r="D581" s="222">
        <f>D576/F576</f>
        <v>0.43902439024390244</v>
      </c>
      <c r="E581" s="222">
        <f>E576/F576</f>
        <v>0.5609756097560976</v>
      </c>
      <c r="F581" s="222">
        <f>+D581+E581</f>
        <v>1</v>
      </c>
      <c r="G581" s="184"/>
      <c r="H581" s="184"/>
      <c r="I581" s="184"/>
      <c r="J581" s="184"/>
      <c r="K581" s="184"/>
      <c r="L581" s="184"/>
      <c r="M581" s="184"/>
      <c r="N581" s="184"/>
      <c r="O581" s="184"/>
      <c r="P581" s="168"/>
      <c r="Q581" s="168"/>
      <c r="R581" s="168"/>
      <c r="S581" s="168"/>
      <c r="T581" s="168"/>
      <c r="U581" s="168"/>
      <c r="V581" s="168"/>
    </row>
    <row r="582" spans="1:22" ht="15.75" customHeight="1">
      <c r="A582" s="410"/>
      <c r="B582" s="650"/>
      <c r="C582" s="342" t="s">
        <v>223</v>
      </c>
      <c r="D582" s="222">
        <f>D577/F577</f>
        <v>1</v>
      </c>
      <c r="E582" s="222">
        <f>E577/F577</f>
        <v>0</v>
      </c>
      <c r="F582" s="222">
        <f>+D582+E582</f>
        <v>1</v>
      </c>
      <c r="G582" s="184"/>
      <c r="H582" s="184"/>
      <c r="I582" s="184"/>
      <c r="J582" s="184"/>
      <c r="K582" s="184"/>
      <c r="L582" s="184"/>
      <c r="M582" s="184"/>
      <c r="N582" s="184"/>
      <c r="O582" s="184"/>
      <c r="P582" s="168"/>
      <c r="Q582" s="168"/>
      <c r="R582" s="168"/>
      <c r="S582" s="168"/>
      <c r="T582" s="168"/>
      <c r="U582" s="168"/>
      <c r="V582" s="168"/>
    </row>
    <row r="583" spans="1:22" ht="15.75" customHeight="1">
      <c r="A583" s="410"/>
      <c r="B583" s="650"/>
      <c r="C583" s="342" t="s">
        <v>5</v>
      </c>
      <c r="D583" s="222">
        <f>D578/F578</f>
        <v>0.2850678733031674</v>
      </c>
      <c r="E583" s="222">
        <f>E578/F578</f>
        <v>0.7149321266968326</v>
      </c>
      <c r="F583" s="222">
        <f>+D583+E583</f>
        <v>1</v>
      </c>
      <c r="G583" s="184"/>
      <c r="H583" s="184"/>
      <c r="I583" s="184"/>
      <c r="J583" s="184"/>
      <c r="K583" s="184"/>
      <c r="L583" s="184"/>
      <c r="M583" s="184"/>
      <c r="N583" s="184"/>
      <c r="O583" s="184"/>
      <c r="P583" s="168"/>
      <c r="Q583" s="168"/>
      <c r="R583" s="168"/>
      <c r="S583" s="168"/>
      <c r="T583" s="168"/>
      <c r="U583" s="168"/>
      <c r="V583" s="168"/>
    </row>
    <row r="584" spans="2:15" ht="15">
      <c r="B584" s="228"/>
      <c r="C584" s="221" t="s">
        <v>374</v>
      </c>
      <c r="D584" s="186"/>
      <c r="E584" s="186"/>
      <c r="F584" s="186"/>
      <c r="G584" s="228"/>
      <c r="H584" s="228"/>
      <c r="I584" s="228"/>
      <c r="J584" s="228"/>
      <c r="K584" s="228"/>
      <c r="L584" s="228"/>
      <c r="M584" s="228"/>
      <c r="N584" s="228"/>
      <c r="O584" s="228"/>
    </row>
    <row r="585" spans="2:15" ht="15">
      <c r="B585" s="229"/>
      <c r="C585" s="228"/>
      <c r="D585" s="228"/>
      <c r="E585" s="228"/>
      <c r="F585" s="228"/>
      <c r="G585" s="228"/>
      <c r="H585" s="228"/>
      <c r="I585" s="228"/>
      <c r="J585" s="228"/>
      <c r="K585" s="228"/>
      <c r="L585" s="228"/>
      <c r="M585" s="228"/>
      <c r="N585" s="228"/>
      <c r="O585" s="228"/>
    </row>
    <row r="586" spans="1:22" ht="30.75" customHeight="1">
      <c r="A586" s="410"/>
      <c r="B586" s="656" t="s">
        <v>224</v>
      </c>
      <c r="C586" s="657"/>
      <c r="D586" s="598" t="s">
        <v>567</v>
      </c>
      <c r="E586" s="598"/>
      <c r="F586" s="598"/>
      <c r="G586" s="598"/>
      <c r="H586" s="184"/>
      <c r="I586" s="184"/>
      <c r="J586" s="184"/>
      <c r="K586" s="184"/>
      <c r="L586" s="184"/>
      <c r="M586" s="184"/>
      <c r="N586" s="184"/>
      <c r="O586" s="184"/>
      <c r="P586" s="168"/>
      <c r="Q586" s="168"/>
      <c r="R586" s="168"/>
      <c r="S586" s="168"/>
      <c r="T586" s="168"/>
      <c r="U586" s="168"/>
      <c r="V586" s="168"/>
    </row>
    <row r="587" spans="1:22" ht="15.75" customHeight="1">
      <c r="A587" s="410"/>
      <c r="B587" s="658"/>
      <c r="C587" s="657"/>
      <c r="D587" s="342" t="s">
        <v>174</v>
      </c>
      <c r="E587" s="342" t="s">
        <v>40</v>
      </c>
      <c r="F587" s="358" t="s">
        <v>41</v>
      </c>
      <c r="G587" s="358" t="s">
        <v>16</v>
      </c>
      <c r="H587" s="184"/>
      <c r="I587" s="184"/>
      <c r="J587" s="184"/>
      <c r="K587" s="184"/>
      <c r="L587" s="184"/>
      <c r="M587" s="184"/>
      <c r="N587" s="184"/>
      <c r="O587" s="184"/>
      <c r="P587" s="168"/>
      <c r="Q587" s="168"/>
      <c r="R587" s="168"/>
      <c r="S587" s="168"/>
      <c r="T587" s="168"/>
      <c r="U587" s="168"/>
      <c r="V587" s="168"/>
    </row>
    <row r="588" spans="1:22" ht="18.75" customHeight="1">
      <c r="A588" s="410"/>
      <c r="B588" s="598" t="s">
        <v>107</v>
      </c>
      <c r="C588" s="350" t="s">
        <v>220</v>
      </c>
      <c r="D588" s="377">
        <v>0.8</v>
      </c>
      <c r="E588" s="377">
        <v>1162.3544000000002</v>
      </c>
      <c r="F588" s="377">
        <v>14268</v>
      </c>
      <c r="G588" s="377">
        <v>40682.40400000001</v>
      </c>
      <c r="H588" s="184"/>
      <c r="I588" s="184"/>
      <c r="J588" s="184"/>
      <c r="K588" s="184"/>
      <c r="L588" s="184"/>
      <c r="M588" s="184"/>
      <c r="N588" s="184"/>
      <c r="O588" s="184"/>
      <c r="P588" s="168"/>
      <c r="Q588" s="168"/>
      <c r="R588" s="168"/>
      <c r="S588" s="168"/>
      <c r="T588" s="168"/>
      <c r="U588" s="168"/>
      <c r="V588" s="168"/>
    </row>
    <row r="589" spans="1:22" ht="18.75" customHeight="1">
      <c r="A589" s="410"/>
      <c r="B589" s="598"/>
      <c r="C589" s="350" t="s">
        <v>221</v>
      </c>
      <c r="D589" s="377">
        <v>40</v>
      </c>
      <c r="E589" s="377">
        <v>2839.822857142857</v>
      </c>
      <c r="F589" s="377">
        <v>6480</v>
      </c>
      <c r="G589" s="377">
        <v>19878.760000000002</v>
      </c>
      <c r="H589" s="184"/>
      <c r="I589" s="184"/>
      <c r="J589" s="184"/>
      <c r="K589" s="184"/>
      <c r="L589" s="184"/>
      <c r="M589" s="184"/>
      <c r="N589" s="184"/>
      <c r="O589" s="184"/>
      <c r="P589" s="168"/>
      <c r="Q589" s="168"/>
      <c r="R589" s="168"/>
      <c r="S589" s="168"/>
      <c r="T589" s="168"/>
      <c r="U589" s="168"/>
      <c r="V589" s="168"/>
    </row>
    <row r="590" spans="1:22" ht="18.75" customHeight="1">
      <c r="A590" s="410"/>
      <c r="B590" s="598"/>
      <c r="C590" s="350" t="s">
        <v>222</v>
      </c>
      <c r="D590" s="377">
        <v>3</v>
      </c>
      <c r="E590" s="377">
        <v>317.7444444444444</v>
      </c>
      <c r="F590" s="377">
        <v>2628</v>
      </c>
      <c r="G590" s="377">
        <v>5719.4</v>
      </c>
      <c r="H590" s="184"/>
      <c r="I590" s="184"/>
      <c r="J590" s="184"/>
      <c r="K590" s="184"/>
      <c r="L590" s="184"/>
      <c r="M590" s="184"/>
      <c r="N590" s="184"/>
      <c r="O590" s="184"/>
      <c r="P590" s="168"/>
      <c r="Q590" s="168"/>
      <c r="R590" s="168"/>
      <c r="S590" s="168"/>
      <c r="T590" s="168"/>
      <c r="U590" s="168"/>
      <c r="V590" s="168"/>
    </row>
    <row r="591" spans="1:22" ht="18.75" customHeight="1">
      <c r="A591" s="410"/>
      <c r="B591" s="598"/>
      <c r="C591" s="350" t="s">
        <v>223</v>
      </c>
      <c r="D591" s="377">
        <v>41.2</v>
      </c>
      <c r="E591" s="377">
        <v>413.06666666666666</v>
      </c>
      <c r="F591" s="377">
        <v>828</v>
      </c>
      <c r="G591" s="377">
        <v>1239.2</v>
      </c>
      <c r="H591" s="184"/>
      <c r="I591" s="184"/>
      <c r="J591" s="184"/>
      <c r="K591" s="184"/>
      <c r="L591" s="184"/>
      <c r="M591" s="184"/>
      <c r="N591" s="184"/>
      <c r="O591" s="184"/>
      <c r="P591" s="168"/>
      <c r="Q591" s="168"/>
      <c r="R591" s="168"/>
      <c r="S591" s="168"/>
      <c r="T591" s="168"/>
      <c r="U591" s="168"/>
      <c r="V591" s="168"/>
    </row>
    <row r="592" spans="1:22" ht="18.75" customHeight="1">
      <c r="A592" s="410"/>
      <c r="B592" s="598"/>
      <c r="C592" s="350" t="s">
        <v>5</v>
      </c>
      <c r="D592" s="377">
        <v>0.8</v>
      </c>
      <c r="E592" s="377">
        <v>1071.7422857142856</v>
      </c>
      <c r="F592" s="377">
        <v>14268</v>
      </c>
      <c r="G592" s="377">
        <v>67519.764</v>
      </c>
      <c r="H592" s="184"/>
      <c r="I592" s="184"/>
      <c r="J592" s="184"/>
      <c r="K592" s="184"/>
      <c r="L592" s="184"/>
      <c r="M592" s="184"/>
      <c r="N592" s="184"/>
      <c r="O592" s="184"/>
      <c r="P592" s="168"/>
      <c r="Q592" s="168"/>
      <c r="R592" s="168"/>
      <c r="S592" s="168"/>
      <c r="T592" s="168"/>
      <c r="U592" s="168"/>
      <c r="V592" s="168"/>
    </row>
    <row r="593" spans="1:22" ht="15.75" customHeight="1">
      <c r="A593" s="410"/>
      <c r="B593" s="179"/>
      <c r="C593" s="221" t="s">
        <v>374</v>
      </c>
      <c r="D593" s="186"/>
      <c r="E593" s="186"/>
      <c r="F593" s="186"/>
      <c r="G593" s="184"/>
      <c r="H593" s="184"/>
      <c r="I593" s="184"/>
      <c r="J593" s="184"/>
      <c r="K593" s="184"/>
      <c r="L593" s="184"/>
      <c r="M593" s="184"/>
      <c r="N593" s="184"/>
      <c r="O593" s="184"/>
      <c r="P593" s="168"/>
      <c r="Q593" s="168"/>
      <c r="R593" s="168"/>
      <c r="S593" s="168"/>
      <c r="T593" s="168"/>
      <c r="U593" s="168"/>
      <c r="V593" s="168"/>
    </row>
    <row r="594" spans="2:15" ht="15">
      <c r="B594" s="229"/>
      <c r="C594" s="228"/>
      <c r="D594" s="228"/>
      <c r="E594" s="228"/>
      <c r="F594" s="228"/>
      <c r="G594" s="228"/>
      <c r="H594" s="228"/>
      <c r="I594" s="228"/>
      <c r="J594" s="228"/>
      <c r="K594" s="228"/>
      <c r="L594" s="228"/>
      <c r="M594" s="228"/>
      <c r="N594" s="228"/>
      <c r="O594" s="228"/>
    </row>
    <row r="595" spans="1:22" ht="15.75" customHeight="1">
      <c r="A595" s="388" t="s">
        <v>505</v>
      </c>
      <c r="B595" s="357" t="s">
        <v>631</v>
      </c>
      <c r="C595" s="347"/>
      <c r="D595" s="347"/>
      <c r="E595" s="347"/>
      <c r="F595" s="347"/>
      <c r="G595" s="347"/>
      <c r="H595" s="347"/>
      <c r="I595" s="184"/>
      <c r="J595" s="184"/>
      <c r="K595" s="184"/>
      <c r="L595" s="184"/>
      <c r="M595" s="184"/>
      <c r="N595" s="184"/>
      <c r="O595" s="184"/>
      <c r="P595" s="168"/>
      <c r="Q595" s="168"/>
      <c r="R595" s="168"/>
      <c r="S595" s="168"/>
      <c r="T595" s="168"/>
      <c r="U595" s="168"/>
      <c r="V595" s="168"/>
    </row>
    <row r="596" spans="1:22" ht="15.75" customHeight="1">
      <c r="A596" s="410"/>
      <c r="B596" s="347"/>
      <c r="C596" s="347"/>
      <c r="D596" s="347"/>
      <c r="E596" s="347"/>
      <c r="F596" s="347"/>
      <c r="G596" s="347"/>
      <c r="H596" s="347"/>
      <c r="I596" s="184"/>
      <c r="J596" s="184"/>
      <c r="K596" s="184"/>
      <c r="L596" s="184"/>
      <c r="M596" s="184"/>
      <c r="N596" s="184"/>
      <c r="O596" s="184"/>
      <c r="P596" s="168"/>
      <c r="Q596" s="168"/>
      <c r="R596" s="168"/>
      <c r="S596" s="168"/>
      <c r="T596" s="168"/>
      <c r="U596" s="168"/>
      <c r="V596" s="168"/>
    </row>
    <row r="597" spans="1:22" ht="43.5" customHeight="1">
      <c r="A597" s="410"/>
      <c r="B597" s="656" t="s">
        <v>224</v>
      </c>
      <c r="C597" s="657"/>
      <c r="D597" s="647" t="s">
        <v>626</v>
      </c>
      <c r="E597" s="648"/>
      <c r="F597" s="649"/>
      <c r="G597" s="348"/>
      <c r="H597" s="184"/>
      <c r="I597" s="184"/>
      <c r="J597" s="184"/>
      <c r="K597" s="184"/>
      <c r="L597" s="184"/>
      <c r="M597" s="184"/>
      <c r="N597" s="184"/>
      <c r="O597" s="184"/>
      <c r="P597" s="168"/>
      <c r="Q597" s="168"/>
      <c r="R597" s="168"/>
      <c r="S597" s="168"/>
      <c r="T597" s="168"/>
      <c r="U597" s="168"/>
      <c r="V597" s="168"/>
    </row>
    <row r="598" spans="1:22" ht="18.75" customHeight="1">
      <c r="A598" s="410"/>
      <c r="B598" s="658"/>
      <c r="C598" s="657"/>
      <c r="D598" s="342" t="s">
        <v>3</v>
      </c>
      <c r="E598" s="342" t="s">
        <v>4</v>
      </c>
      <c r="F598" s="457" t="s">
        <v>653</v>
      </c>
      <c r="G598" s="349"/>
      <c r="H598" s="184"/>
      <c r="I598" s="184"/>
      <c r="J598" s="184"/>
      <c r="K598" s="184"/>
      <c r="L598" s="184"/>
      <c r="M598" s="184"/>
      <c r="N598" s="184"/>
      <c r="O598" s="184"/>
      <c r="P598" s="168"/>
      <c r="Q598" s="168"/>
      <c r="R598" s="168"/>
      <c r="S598" s="168"/>
      <c r="T598" s="168"/>
      <c r="U598" s="168"/>
      <c r="V598" s="168"/>
    </row>
    <row r="599" spans="1:22" ht="18.75" customHeight="1">
      <c r="A599" s="410"/>
      <c r="B599" s="598" t="s">
        <v>107</v>
      </c>
      <c r="C599" s="350" t="s">
        <v>220</v>
      </c>
      <c r="D599" s="189">
        <v>83</v>
      </c>
      <c r="E599" s="189">
        <v>9</v>
      </c>
      <c r="F599" s="181">
        <f>D599+E599</f>
        <v>92</v>
      </c>
      <c r="G599" s="349"/>
      <c r="H599" s="184"/>
      <c r="I599" s="184"/>
      <c r="J599" s="184"/>
      <c r="K599" s="184"/>
      <c r="L599" s="184"/>
      <c r="M599" s="184"/>
      <c r="N599" s="184"/>
      <c r="O599" s="184"/>
      <c r="P599" s="168"/>
      <c r="Q599" s="168"/>
      <c r="R599" s="168"/>
      <c r="S599" s="168"/>
      <c r="T599" s="168"/>
      <c r="U599" s="168"/>
      <c r="V599" s="168"/>
    </row>
    <row r="600" spans="1:22" ht="18.75" customHeight="1">
      <c r="A600" s="410"/>
      <c r="B600" s="598"/>
      <c r="C600" s="350" t="s">
        <v>221</v>
      </c>
      <c r="D600" s="189">
        <v>34</v>
      </c>
      <c r="E600" s="189">
        <v>51</v>
      </c>
      <c r="F600" s="181">
        <f>D600+E600</f>
        <v>85</v>
      </c>
      <c r="G600" s="349"/>
      <c r="H600" s="184"/>
      <c r="I600" s="184"/>
      <c r="J600" s="184"/>
      <c r="K600" s="184"/>
      <c r="L600" s="184"/>
      <c r="M600" s="184"/>
      <c r="N600" s="184"/>
      <c r="O600" s="184"/>
      <c r="P600" s="168"/>
      <c r="Q600" s="168"/>
      <c r="R600" s="168"/>
      <c r="S600" s="168"/>
      <c r="T600" s="168"/>
      <c r="U600" s="168"/>
      <c r="V600" s="168"/>
    </row>
    <row r="601" spans="1:22" ht="18.75" customHeight="1">
      <c r="A601" s="410"/>
      <c r="B601" s="598"/>
      <c r="C601" s="350" t="s">
        <v>222</v>
      </c>
      <c r="D601" s="189">
        <v>33</v>
      </c>
      <c r="E601" s="189">
        <v>8</v>
      </c>
      <c r="F601" s="181">
        <f>D601+E601</f>
        <v>41</v>
      </c>
      <c r="G601" s="349"/>
      <c r="H601" s="184"/>
      <c r="I601" s="184"/>
      <c r="J601" s="184"/>
      <c r="K601" s="184"/>
      <c r="L601" s="184"/>
      <c r="M601" s="184"/>
      <c r="N601" s="184"/>
      <c r="O601" s="184"/>
      <c r="P601" s="168"/>
      <c r="Q601" s="168"/>
      <c r="R601" s="168"/>
      <c r="S601" s="168"/>
      <c r="T601" s="168"/>
      <c r="U601" s="168"/>
      <c r="V601" s="168"/>
    </row>
    <row r="602" spans="1:22" ht="18.75" customHeight="1">
      <c r="A602" s="410"/>
      <c r="B602" s="598"/>
      <c r="C602" s="350" t="s">
        <v>223</v>
      </c>
      <c r="D602" s="189">
        <v>3</v>
      </c>
      <c r="E602" s="189">
        <v>0</v>
      </c>
      <c r="F602" s="181">
        <f>D602+E602</f>
        <v>3</v>
      </c>
      <c r="G602" s="349"/>
      <c r="H602" s="184"/>
      <c r="I602" s="184"/>
      <c r="J602" s="184"/>
      <c r="K602" s="184"/>
      <c r="L602" s="184"/>
      <c r="M602" s="184"/>
      <c r="N602" s="184"/>
      <c r="O602" s="184"/>
      <c r="P602" s="168"/>
      <c r="Q602" s="168"/>
      <c r="R602" s="168"/>
      <c r="S602" s="168"/>
      <c r="T602" s="168"/>
      <c r="U602" s="168"/>
      <c r="V602" s="168"/>
    </row>
    <row r="603" spans="1:22" ht="18.75" customHeight="1">
      <c r="A603" s="410"/>
      <c r="B603" s="598"/>
      <c r="C603" s="350" t="s">
        <v>5</v>
      </c>
      <c r="D603" s="189">
        <v>153</v>
      </c>
      <c r="E603" s="189">
        <f>SUM(E599:E602)</f>
        <v>68</v>
      </c>
      <c r="F603" s="181">
        <f>D603+E603</f>
        <v>221</v>
      </c>
      <c r="G603" s="349"/>
      <c r="H603" s="184"/>
      <c r="I603" s="184"/>
      <c r="J603" s="184"/>
      <c r="K603" s="184"/>
      <c r="L603" s="184"/>
      <c r="M603" s="184"/>
      <c r="N603" s="184"/>
      <c r="O603" s="184"/>
      <c r="P603" s="168"/>
      <c r="Q603" s="168"/>
      <c r="R603" s="168"/>
      <c r="S603" s="168"/>
      <c r="T603" s="168"/>
      <c r="U603" s="168"/>
      <c r="V603" s="168"/>
    </row>
    <row r="604" spans="1:22" ht="18.75" customHeight="1">
      <c r="A604" s="410"/>
      <c r="B604" s="598" t="s">
        <v>108</v>
      </c>
      <c r="C604" s="350" t="s">
        <v>220</v>
      </c>
      <c r="D604" s="230">
        <f>D599/F599</f>
        <v>0.9021739130434783</v>
      </c>
      <c r="E604" s="222">
        <f>E599/F599</f>
        <v>0.09782608695652174</v>
      </c>
      <c r="F604" s="222">
        <f>+D604+E604</f>
        <v>1</v>
      </c>
      <c r="G604" s="349"/>
      <c r="H604" s="184"/>
      <c r="I604" s="184"/>
      <c r="J604" s="184"/>
      <c r="K604" s="184"/>
      <c r="L604" s="184"/>
      <c r="M604" s="184"/>
      <c r="N604" s="184"/>
      <c r="O604" s="184"/>
      <c r="P604" s="168"/>
      <c r="Q604" s="168"/>
      <c r="R604" s="168"/>
      <c r="S604" s="168"/>
      <c r="T604" s="168"/>
      <c r="U604" s="168"/>
      <c r="V604" s="168"/>
    </row>
    <row r="605" spans="1:22" ht="18.75" customHeight="1">
      <c r="A605" s="410"/>
      <c r="B605" s="651"/>
      <c r="C605" s="350" t="s">
        <v>221</v>
      </c>
      <c r="D605" s="230">
        <f>D600/F600</f>
        <v>0.4</v>
      </c>
      <c r="E605" s="222">
        <f>E600/F600</f>
        <v>0.6</v>
      </c>
      <c r="F605" s="222">
        <f>+D605+E605</f>
        <v>1</v>
      </c>
      <c r="G605" s="349"/>
      <c r="H605" s="184"/>
      <c r="I605" s="184"/>
      <c r="J605" s="184"/>
      <c r="K605" s="184"/>
      <c r="L605" s="184"/>
      <c r="M605" s="184"/>
      <c r="N605" s="184"/>
      <c r="O605" s="184"/>
      <c r="P605" s="168"/>
      <c r="Q605" s="168"/>
      <c r="R605" s="168"/>
      <c r="S605" s="168"/>
      <c r="T605" s="168"/>
      <c r="U605" s="168"/>
      <c r="V605" s="168"/>
    </row>
    <row r="606" spans="1:22" ht="18.75" customHeight="1">
      <c r="A606" s="410"/>
      <c r="B606" s="651"/>
      <c r="C606" s="350" t="s">
        <v>222</v>
      </c>
      <c r="D606" s="230">
        <f>D601/F601</f>
        <v>0.8048780487804879</v>
      </c>
      <c r="E606" s="222">
        <f>E601/F601</f>
        <v>0.1951219512195122</v>
      </c>
      <c r="F606" s="222">
        <f>+D606+E606</f>
        <v>1</v>
      </c>
      <c r="G606" s="349"/>
      <c r="H606" s="184"/>
      <c r="I606" s="184"/>
      <c r="J606" s="184"/>
      <c r="K606" s="184"/>
      <c r="L606" s="184"/>
      <c r="M606" s="184"/>
      <c r="N606" s="184"/>
      <c r="O606" s="184"/>
      <c r="P606" s="168"/>
      <c r="Q606" s="168"/>
      <c r="R606" s="168"/>
      <c r="S606" s="168"/>
      <c r="T606" s="168"/>
      <c r="U606" s="168"/>
      <c r="V606" s="168"/>
    </row>
    <row r="607" spans="1:22" ht="15.75" customHeight="1">
      <c r="A607" s="410"/>
      <c r="B607" s="651"/>
      <c r="C607" s="350" t="s">
        <v>223</v>
      </c>
      <c r="D607" s="230">
        <f>D602/F602</f>
        <v>1</v>
      </c>
      <c r="E607" s="222">
        <f>E602/F602</f>
        <v>0</v>
      </c>
      <c r="F607" s="222">
        <f>+D607+E607</f>
        <v>1</v>
      </c>
      <c r="G607" s="184"/>
      <c r="H607" s="184"/>
      <c r="I607" s="184"/>
      <c r="J607" s="184"/>
      <c r="K607" s="184"/>
      <c r="L607" s="184"/>
      <c r="M607" s="184"/>
      <c r="N607" s="184"/>
      <c r="O607" s="184"/>
      <c r="P607" s="168"/>
      <c r="Q607" s="168"/>
      <c r="R607" s="168"/>
      <c r="S607" s="168"/>
      <c r="T607" s="168"/>
      <c r="U607" s="168"/>
      <c r="V607" s="168"/>
    </row>
    <row r="608" spans="1:22" ht="15.75" customHeight="1">
      <c r="A608" s="410"/>
      <c r="B608" s="651"/>
      <c r="C608" s="350" t="s">
        <v>5</v>
      </c>
      <c r="D608" s="230">
        <f>D603/F603</f>
        <v>0.6923076923076923</v>
      </c>
      <c r="E608" s="222">
        <f>E603/F603</f>
        <v>0.3076923076923077</v>
      </c>
      <c r="F608" s="222">
        <f>+D608+E608</f>
        <v>1</v>
      </c>
      <c r="G608" s="184"/>
      <c r="H608" s="184"/>
      <c r="I608" s="184"/>
      <c r="J608" s="184"/>
      <c r="K608" s="184"/>
      <c r="L608" s="184"/>
      <c r="M608" s="184"/>
      <c r="N608" s="184"/>
      <c r="O608" s="184"/>
      <c r="P608" s="168"/>
      <c r="Q608" s="168"/>
      <c r="R608" s="168"/>
      <c r="S608" s="168"/>
      <c r="T608" s="168"/>
      <c r="U608" s="168"/>
      <c r="V608" s="168"/>
    </row>
    <row r="609" spans="2:15" ht="15">
      <c r="B609" s="228"/>
      <c r="C609" s="221" t="s">
        <v>374</v>
      </c>
      <c r="D609" s="186"/>
      <c r="E609" s="186"/>
      <c r="F609" s="186"/>
      <c r="G609" s="228"/>
      <c r="H609" s="228"/>
      <c r="I609" s="228"/>
      <c r="J609" s="228"/>
      <c r="K609" s="228"/>
      <c r="L609" s="228"/>
      <c r="M609" s="228"/>
      <c r="N609" s="228"/>
      <c r="O609" s="228"/>
    </row>
    <row r="610" spans="2:15" ht="15">
      <c r="B610" s="229"/>
      <c r="C610" s="228"/>
      <c r="D610" s="228"/>
      <c r="E610" s="228"/>
      <c r="F610" s="228"/>
      <c r="G610" s="228"/>
      <c r="H610" s="228"/>
      <c r="I610" s="228"/>
      <c r="J610" s="228"/>
      <c r="K610" s="228"/>
      <c r="L610" s="228"/>
      <c r="M610" s="228"/>
      <c r="N610" s="228"/>
      <c r="O610" s="228"/>
    </row>
    <row r="611" spans="1:22" ht="30.75" customHeight="1">
      <c r="A611" s="410"/>
      <c r="B611" s="656" t="s">
        <v>224</v>
      </c>
      <c r="C611" s="657"/>
      <c r="D611" s="598" t="s">
        <v>568</v>
      </c>
      <c r="E611" s="598"/>
      <c r="F611" s="598"/>
      <c r="G611" s="598"/>
      <c r="H611" s="184"/>
      <c r="I611" s="184"/>
      <c r="J611" s="184"/>
      <c r="K611" s="184"/>
      <c r="L611" s="184"/>
      <c r="M611" s="184"/>
      <c r="N611" s="184"/>
      <c r="O611" s="184"/>
      <c r="P611" s="168"/>
      <c r="Q611" s="168"/>
      <c r="R611" s="168"/>
      <c r="S611" s="168"/>
      <c r="T611" s="168"/>
      <c r="U611" s="168"/>
      <c r="V611" s="168"/>
    </row>
    <row r="612" spans="1:22" ht="15.75" customHeight="1">
      <c r="A612" s="410"/>
      <c r="B612" s="658"/>
      <c r="C612" s="657"/>
      <c r="D612" s="358" t="s">
        <v>174</v>
      </c>
      <c r="E612" s="358" t="s">
        <v>40</v>
      </c>
      <c r="F612" s="358" t="s">
        <v>41</v>
      </c>
      <c r="G612" s="358" t="s">
        <v>16</v>
      </c>
      <c r="H612" s="184"/>
      <c r="I612" s="184"/>
      <c r="J612" s="184"/>
      <c r="K612" s="184"/>
      <c r="L612" s="184"/>
      <c r="M612" s="184"/>
      <c r="N612" s="184"/>
      <c r="O612" s="184"/>
      <c r="P612" s="168"/>
      <c r="Q612" s="168"/>
      <c r="R612" s="168"/>
      <c r="S612" s="168"/>
      <c r="T612" s="168"/>
      <c r="U612" s="168"/>
      <c r="V612" s="168"/>
    </row>
    <row r="613" spans="1:22" ht="18.75" customHeight="1">
      <c r="A613" s="410"/>
      <c r="B613" s="598" t="s">
        <v>107</v>
      </c>
      <c r="C613" s="350" t="s">
        <v>220</v>
      </c>
      <c r="D613" s="283">
        <v>40.8</v>
      </c>
      <c r="E613" s="283">
        <v>9116.974337349397</v>
      </c>
      <c r="F613" s="283">
        <v>130537</v>
      </c>
      <c r="G613" s="283">
        <v>756708.8699999999</v>
      </c>
      <c r="H613" s="184"/>
      <c r="I613" s="184"/>
      <c r="J613" s="184"/>
      <c r="K613" s="184"/>
      <c r="L613" s="184"/>
      <c r="M613" s="184"/>
      <c r="N613" s="184"/>
      <c r="O613" s="184"/>
      <c r="P613" s="168"/>
      <c r="Q613" s="168"/>
      <c r="R613" s="168"/>
      <c r="S613" s="168"/>
      <c r="T613" s="168"/>
      <c r="U613" s="168"/>
      <c r="V613" s="168"/>
    </row>
    <row r="614" spans="1:22" ht="18.75" customHeight="1">
      <c r="A614" s="410"/>
      <c r="B614" s="598"/>
      <c r="C614" s="350" t="s">
        <v>221</v>
      </c>
      <c r="D614" s="283">
        <v>27</v>
      </c>
      <c r="E614" s="283">
        <v>15829.167058823528</v>
      </c>
      <c r="F614" s="283">
        <v>106945</v>
      </c>
      <c r="G614" s="283">
        <v>538191.6799999999</v>
      </c>
      <c r="H614" s="184"/>
      <c r="I614" s="184"/>
      <c r="J614" s="184"/>
      <c r="K614" s="184"/>
      <c r="L614" s="184"/>
      <c r="M614" s="184"/>
      <c r="N614" s="184"/>
      <c r="O614" s="184"/>
      <c r="P614" s="168"/>
      <c r="Q614" s="168"/>
      <c r="R614" s="168"/>
      <c r="S614" s="168"/>
      <c r="T614" s="168"/>
      <c r="U614" s="168"/>
      <c r="V614" s="168"/>
    </row>
    <row r="615" spans="1:22" ht="18.75" customHeight="1">
      <c r="A615" s="410"/>
      <c r="B615" s="598"/>
      <c r="C615" s="350" t="s">
        <v>222</v>
      </c>
      <c r="D615" s="283">
        <v>55</v>
      </c>
      <c r="E615" s="283">
        <v>3101.8890909090915</v>
      </c>
      <c r="F615" s="283">
        <v>23360</v>
      </c>
      <c r="G615" s="283">
        <v>102362.34000000003</v>
      </c>
      <c r="H615" s="184"/>
      <c r="I615" s="184"/>
      <c r="J615" s="184"/>
      <c r="K615" s="184"/>
      <c r="L615" s="184"/>
      <c r="M615" s="184"/>
      <c r="N615" s="184"/>
      <c r="O615" s="184"/>
      <c r="P615" s="168"/>
      <c r="Q615" s="168"/>
      <c r="R615" s="168"/>
      <c r="S615" s="168"/>
      <c r="T615" s="168"/>
      <c r="U615" s="168"/>
      <c r="V615" s="168"/>
    </row>
    <row r="616" spans="1:22" ht="18.75" customHeight="1">
      <c r="A616" s="410"/>
      <c r="B616" s="598"/>
      <c r="C616" s="350" t="s">
        <v>223</v>
      </c>
      <c r="D616" s="283">
        <v>86.5</v>
      </c>
      <c r="E616" s="283">
        <v>1824.1666666666667</v>
      </c>
      <c r="F616" s="283">
        <v>4163</v>
      </c>
      <c r="G616" s="283">
        <v>5472.5</v>
      </c>
      <c r="H616" s="184"/>
      <c r="I616" s="184"/>
      <c r="J616" s="184"/>
      <c r="K616" s="184"/>
      <c r="L616" s="184"/>
      <c r="M616" s="184"/>
      <c r="N616" s="184"/>
      <c r="O616" s="184"/>
      <c r="P616" s="168"/>
      <c r="Q616" s="168"/>
      <c r="R616" s="168"/>
      <c r="S616" s="168"/>
      <c r="T616" s="168"/>
      <c r="U616" s="168"/>
      <c r="V616" s="168"/>
    </row>
    <row r="617" spans="1:22" ht="18.75" customHeight="1">
      <c r="A617" s="410"/>
      <c r="B617" s="598"/>
      <c r="C617" s="350" t="s">
        <v>5</v>
      </c>
      <c r="D617" s="283">
        <v>27</v>
      </c>
      <c r="E617" s="283">
        <v>9168.205163398685</v>
      </c>
      <c r="F617" s="283">
        <v>130537</v>
      </c>
      <c r="G617" s="283">
        <v>1402735.3899999987</v>
      </c>
      <c r="H617" s="184"/>
      <c r="I617" s="184"/>
      <c r="J617" s="184"/>
      <c r="K617" s="184"/>
      <c r="L617" s="184"/>
      <c r="M617" s="184"/>
      <c r="N617" s="184"/>
      <c r="O617" s="184"/>
      <c r="P617" s="168"/>
      <c r="Q617" s="168"/>
      <c r="R617" s="168"/>
      <c r="S617" s="168"/>
      <c r="T617" s="168"/>
      <c r="U617" s="168"/>
      <c r="V617" s="168"/>
    </row>
    <row r="618" spans="1:22" ht="15.75" customHeight="1">
      <c r="A618" s="410"/>
      <c r="B618" s="179"/>
      <c r="C618" s="221" t="s">
        <v>374</v>
      </c>
      <c r="D618" s="186"/>
      <c r="E618" s="186"/>
      <c r="F618" s="186"/>
      <c r="G618" s="184"/>
      <c r="H618" s="184"/>
      <c r="I618" s="184"/>
      <c r="J618" s="184"/>
      <c r="K618" s="184"/>
      <c r="L618" s="184"/>
      <c r="M618" s="184"/>
      <c r="N618" s="184"/>
      <c r="O618" s="184"/>
      <c r="P618" s="168"/>
      <c r="Q618" s="168"/>
      <c r="R618" s="168"/>
      <c r="S618" s="168"/>
      <c r="T618" s="168"/>
      <c r="U618" s="168"/>
      <c r="V618" s="168"/>
    </row>
    <row r="619" spans="2:15" ht="15">
      <c r="B619" s="229"/>
      <c r="C619" s="228"/>
      <c r="D619" s="228"/>
      <c r="E619" s="228"/>
      <c r="F619" s="228"/>
      <c r="G619" s="228"/>
      <c r="H619" s="228"/>
      <c r="I619" s="228"/>
      <c r="J619" s="228"/>
      <c r="K619" s="228"/>
      <c r="L619" s="228"/>
      <c r="M619" s="228"/>
      <c r="N619" s="228"/>
      <c r="O619" s="228"/>
    </row>
    <row r="620" spans="1:22" ht="15.75" customHeight="1">
      <c r="A620" s="388" t="s">
        <v>506</v>
      </c>
      <c r="B620" s="357" t="s">
        <v>569</v>
      </c>
      <c r="C620" s="347"/>
      <c r="D620" s="347"/>
      <c r="E620" s="347"/>
      <c r="F620" s="347"/>
      <c r="G620" s="347"/>
      <c r="H620" s="347"/>
      <c r="I620" s="184"/>
      <c r="J620" s="184"/>
      <c r="K620" s="184"/>
      <c r="L620" s="184"/>
      <c r="M620" s="184"/>
      <c r="N620" s="184"/>
      <c r="O620" s="184"/>
      <c r="P620" s="168"/>
      <c r="Q620" s="168"/>
      <c r="R620" s="168"/>
      <c r="S620" s="168"/>
      <c r="T620" s="168"/>
      <c r="U620" s="168"/>
      <c r="V620" s="168"/>
    </row>
    <row r="621" spans="1:22" ht="15.75" customHeight="1">
      <c r="A621" s="410"/>
      <c r="B621" s="347"/>
      <c r="C621" s="347"/>
      <c r="D621" s="347"/>
      <c r="E621" s="347"/>
      <c r="F621" s="347"/>
      <c r="G621" s="347"/>
      <c r="H621" s="347"/>
      <c r="I621" s="184"/>
      <c r="J621" s="184"/>
      <c r="K621" s="184"/>
      <c r="L621" s="184"/>
      <c r="M621" s="184"/>
      <c r="N621" s="184"/>
      <c r="O621" s="184"/>
      <c r="P621" s="168"/>
      <c r="Q621" s="168"/>
      <c r="R621" s="168"/>
      <c r="S621" s="168"/>
      <c r="T621" s="168"/>
      <c r="U621" s="168"/>
      <c r="V621" s="168"/>
    </row>
    <row r="622" spans="1:22" ht="39" customHeight="1">
      <c r="A622" s="410"/>
      <c r="B622" s="656" t="s">
        <v>224</v>
      </c>
      <c r="C622" s="657"/>
      <c r="D622" s="647" t="s">
        <v>569</v>
      </c>
      <c r="E622" s="648"/>
      <c r="F622" s="649"/>
      <c r="G622" s="348"/>
      <c r="H622" s="184"/>
      <c r="I622" s="184"/>
      <c r="J622" s="184"/>
      <c r="K622" s="184"/>
      <c r="L622" s="184"/>
      <c r="M622" s="184"/>
      <c r="N622" s="184"/>
      <c r="O622" s="184"/>
      <c r="P622" s="168"/>
      <c r="Q622" s="168"/>
      <c r="R622" s="168"/>
      <c r="S622" s="168"/>
      <c r="T622" s="168"/>
      <c r="U622" s="168"/>
      <c r="V622" s="168"/>
    </row>
    <row r="623" spans="1:22" ht="18.75" customHeight="1">
      <c r="A623" s="410"/>
      <c r="B623" s="671"/>
      <c r="C623" s="672"/>
      <c r="D623" s="342" t="s">
        <v>3</v>
      </c>
      <c r="E623" s="342" t="s">
        <v>4</v>
      </c>
      <c r="F623" s="457" t="s">
        <v>653</v>
      </c>
      <c r="G623" s="349"/>
      <c r="H623" s="184"/>
      <c r="I623" s="184"/>
      <c r="J623" s="184"/>
      <c r="K623" s="184"/>
      <c r="L623" s="184"/>
      <c r="M623" s="184"/>
      <c r="N623" s="184"/>
      <c r="O623" s="184"/>
      <c r="P623" s="168"/>
      <c r="Q623" s="168"/>
      <c r="R623" s="168"/>
      <c r="S623" s="168"/>
      <c r="T623" s="168"/>
      <c r="U623" s="168"/>
      <c r="V623" s="168"/>
    </row>
    <row r="624" spans="1:22" ht="18.75" customHeight="1">
      <c r="A624" s="410"/>
      <c r="B624" s="673" t="s">
        <v>107</v>
      </c>
      <c r="C624" s="320" t="s">
        <v>220</v>
      </c>
      <c r="D624" s="189">
        <v>46</v>
      </c>
      <c r="E624" s="189">
        <v>46</v>
      </c>
      <c r="F624" s="189">
        <v>92</v>
      </c>
      <c r="G624" s="349"/>
      <c r="H624" s="184"/>
      <c r="I624" s="184"/>
      <c r="J624" s="184"/>
      <c r="K624" s="184"/>
      <c r="L624" s="184"/>
      <c r="M624" s="184"/>
      <c r="N624" s="184"/>
      <c r="O624" s="184"/>
      <c r="P624" s="168"/>
      <c r="Q624" s="168"/>
      <c r="R624" s="168"/>
      <c r="S624" s="168"/>
      <c r="T624" s="168"/>
      <c r="U624" s="168"/>
      <c r="V624" s="168"/>
    </row>
    <row r="625" spans="1:22" ht="18.75" customHeight="1">
      <c r="A625" s="410"/>
      <c r="B625" s="657"/>
      <c r="C625" s="320" t="s">
        <v>221</v>
      </c>
      <c r="D625" s="189">
        <v>15</v>
      </c>
      <c r="E625" s="189">
        <v>70</v>
      </c>
      <c r="F625" s="189">
        <v>85</v>
      </c>
      <c r="G625" s="349"/>
      <c r="H625" s="184"/>
      <c r="I625" s="184"/>
      <c r="J625" s="184"/>
      <c r="K625" s="184"/>
      <c r="L625" s="184"/>
      <c r="M625" s="184"/>
      <c r="N625" s="184"/>
      <c r="O625" s="184"/>
      <c r="P625" s="168"/>
      <c r="Q625" s="168"/>
      <c r="R625" s="168"/>
      <c r="S625" s="168"/>
      <c r="T625" s="168"/>
      <c r="U625" s="168"/>
      <c r="V625" s="168"/>
    </row>
    <row r="626" spans="1:22" ht="18.75" customHeight="1">
      <c r="A626" s="410"/>
      <c r="B626" s="657"/>
      <c r="C626" s="320" t="s">
        <v>222</v>
      </c>
      <c r="D626" s="189">
        <v>19</v>
      </c>
      <c r="E626" s="189">
        <v>22</v>
      </c>
      <c r="F626" s="189">
        <v>41</v>
      </c>
      <c r="G626" s="349"/>
      <c r="H626" s="184"/>
      <c r="I626" s="184"/>
      <c r="J626" s="184"/>
      <c r="K626" s="184"/>
      <c r="L626" s="184"/>
      <c r="M626" s="184"/>
      <c r="N626" s="184"/>
      <c r="O626" s="184"/>
      <c r="P626" s="168"/>
      <c r="Q626" s="168"/>
      <c r="R626" s="168"/>
      <c r="S626" s="168"/>
      <c r="T626" s="168"/>
      <c r="U626" s="168"/>
      <c r="V626" s="168"/>
    </row>
    <row r="627" spans="1:22" ht="18.75" customHeight="1">
      <c r="A627" s="410"/>
      <c r="B627" s="657"/>
      <c r="C627" s="320" t="s">
        <v>223</v>
      </c>
      <c r="D627" s="189">
        <v>2</v>
      </c>
      <c r="E627" s="189">
        <v>1</v>
      </c>
      <c r="F627" s="189">
        <v>3</v>
      </c>
      <c r="G627" s="349"/>
      <c r="H627" s="184"/>
      <c r="I627" s="184"/>
      <c r="J627" s="184"/>
      <c r="K627" s="184"/>
      <c r="L627" s="184"/>
      <c r="M627" s="184"/>
      <c r="N627" s="184"/>
      <c r="O627" s="184"/>
      <c r="P627" s="168"/>
      <c r="Q627" s="168"/>
      <c r="R627" s="168"/>
      <c r="S627" s="168"/>
      <c r="T627" s="168"/>
      <c r="U627" s="168"/>
      <c r="V627" s="168"/>
    </row>
    <row r="628" spans="1:22" ht="18.75" customHeight="1">
      <c r="A628" s="410"/>
      <c r="B628" s="657"/>
      <c r="C628" s="320" t="s">
        <v>5</v>
      </c>
      <c r="D628" s="189">
        <v>82</v>
      </c>
      <c r="E628" s="189">
        <v>139</v>
      </c>
      <c r="F628" s="189">
        <v>221</v>
      </c>
      <c r="G628" s="349"/>
      <c r="H628" s="184"/>
      <c r="I628" s="184"/>
      <c r="J628" s="184"/>
      <c r="K628" s="184"/>
      <c r="L628" s="184"/>
      <c r="M628" s="184"/>
      <c r="N628" s="184"/>
      <c r="O628" s="184"/>
      <c r="P628" s="168"/>
      <c r="Q628" s="168"/>
      <c r="R628" s="168"/>
      <c r="S628" s="168"/>
      <c r="T628" s="168"/>
      <c r="U628" s="168"/>
      <c r="V628" s="168"/>
    </row>
    <row r="629" spans="1:22" ht="18.75" customHeight="1">
      <c r="A629" s="410"/>
      <c r="B629" s="604" t="s">
        <v>108</v>
      </c>
      <c r="C629" s="320" t="s">
        <v>220</v>
      </c>
      <c r="D629" s="223">
        <f>D624/F624</f>
        <v>0.5</v>
      </c>
      <c r="E629" s="223">
        <f>E624/F624</f>
        <v>0.5</v>
      </c>
      <c r="F629" s="222">
        <f>+D629+E629</f>
        <v>1</v>
      </c>
      <c r="G629" s="349"/>
      <c r="H629" s="184"/>
      <c r="I629" s="184"/>
      <c r="J629" s="184"/>
      <c r="K629" s="184"/>
      <c r="L629" s="184"/>
      <c r="M629" s="184"/>
      <c r="N629" s="184"/>
      <c r="O629" s="184"/>
      <c r="P629" s="168"/>
      <c r="Q629" s="168"/>
      <c r="R629" s="168"/>
      <c r="S629" s="168"/>
      <c r="T629" s="168"/>
      <c r="U629" s="168"/>
      <c r="V629" s="168"/>
    </row>
    <row r="630" spans="1:22" ht="18.75" customHeight="1">
      <c r="A630" s="410"/>
      <c r="B630" s="605"/>
      <c r="C630" s="320" t="s">
        <v>221</v>
      </c>
      <c r="D630" s="223">
        <f>D625/F625</f>
        <v>0.17647058823529413</v>
      </c>
      <c r="E630" s="223">
        <f>E625/F625</f>
        <v>0.8235294117647058</v>
      </c>
      <c r="F630" s="222">
        <f>+D630+E630</f>
        <v>1</v>
      </c>
      <c r="G630" s="349"/>
      <c r="H630" s="184"/>
      <c r="I630" s="184"/>
      <c r="J630" s="184"/>
      <c r="K630" s="184"/>
      <c r="L630" s="184"/>
      <c r="M630" s="184"/>
      <c r="N630" s="184"/>
      <c r="O630" s="184"/>
      <c r="P630" s="168"/>
      <c r="Q630" s="168"/>
      <c r="R630" s="168"/>
      <c r="S630" s="168"/>
      <c r="T630" s="168"/>
      <c r="U630" s="168"/>
      <c r="V630" s="168"/>
    </row>
    <row r="631" spans="1:22" ht="18.75" customHeight="1">
      <c r="A631" s="410"/>
      <c r="B631" s="605"/>
      <c r="C631" s="320" t="s">
        <v>222</v>
      </c>
      <c r="D631" s="223">
        <f>D626/F626</f>
        <v>0.4634146341463415</v>
      </c>
      <c r="E631" s="223">
        <f>E626/F626</f>
        <v>0.5365853658536586</v>
      </c>
      <c r="F631" s="222">
        <f>+D631+E631</f>
        <v>1</v>
      </c>
      <c r="G631" s="349"/>
      <c r="H631" s="184"/>
      <c r="I631" s="184"/>
      <c r="J631" s="184"/>
      <c r="K631" s="184"/>
      <c r="L631" s="184"/>
      <c r="M631" s="184"/>
      <c r="N631" s="184"/>
      <c r="O631" s="184"/>
      <c r="P631" s="168"/>
      <c r="Q631" s="168"/>
      <c r="R631" s="168"/>
      <c r="S631" s="168"/>
      <c r="T631" s="168"/>
      <c r="U631" s="168"/>
      <c r="V631" s="168"/>
    </row>
    <row r="632" spans="1:22" ht="15.75" customHeight="1">
      <c r="A632" s="410"/>
      <c r="B632" s="605"/>
      <c r="C632" s="320" t="s">
        <v>223</v>
      </c>
      <c r="D632" s="223">
        <f>D627/F627</f>
        <v>0.6666666666666666</v>
      </c>
      <c r="E632" s="223">
        <f>E627/F627</f>
        <v>0.3333333333333333</v>
      </c>
      <c r="F632" s="222">
        <f>+D632+E632</f>
        <v>1</v>
      </c>
      <c r="G632" s="184"/>
      <c r="H632" s="184"/>
      <c r="I632" s="184"/>
      <c r="J632" s="184"/>
      <c r="K632" s="184"/>
      <c r="L632" s="184"/>
      <c r="M632" s="184"/>
      <c r="N632" s="184"/>
      <c r="O632" s="184"/>
      <c r="P632" s="168"/>
      <c r="Q632" s="168"/>
      <c r="R632" s="168"/>
      <c r="S632" s="168"/>
      <c r="T632" s="168"/>
      <c r="U632" s="168"/>
      <c r="V632" s="168"/>
    </row>
    <row r="633" spans="1:22" ht="15.75" customHeight="1">
      <c r="A633" s="410"/>
      <c r="B633" s="606"/>
      <c r="C633" s="350" t="s">
        <v>5</v>
      </c>
      <c r="D633" s="223">
        <f>D628/F628</f>
        <v>0.37104072398190047</v>
      </c>
      <c r="E633" s="223">
        <f>E628/F628</f>
        <v>0.6289592760180995</v>
      </c>
      <c r="F633" s="222">
        <f>+D633+E633</f>
        <v>1</v>
      </c>
      <c r="G633" s="184"/>
      <c r="H633" s="184"/>
      <c r="I633" s="184"/>
      <c r="J633" s="184"/>
      <c r="K633" s="184"/>
      <c r="L633" s="184"/>
      <c r="M633" s="184"/>
      <c r="N633" s="184"/>
      <c r="O633" s="184"/>
      <c r="P633" s="168"/>
      <c r="Q633" s="168"/>
      <c r="R633" s="168"/>
      <c r="S633" s="168"/>
      <c r="T633" s="168"/>
      <c r="U633" s="168"/>
      <c r="V633" s="168"/>
    </row>
    <row r="634" spans="2:15" ht="15">
      <c r="B634" s="228"/>
      <c r="C634" s="221" t="s">
        <v>374</v>
      </c>
      <c r="D634" s="186"/>
      <c r="E634" s="186"/>
      <c r="F634" s="186"/>
      <c r="G634" s="228"/>
      <c r="H634" s="228"/>
      <c r="I634" s="228"/>
      <c r="J634" s="228"/>
      <c r="K634" s="228"/>
      <c r="L634" s="228"/>
      <c r="M634" s="228"/>
      <c r="N634" s="228"/>
      <c r="O634" s="228"/>
    </row>
    <row r="635" spans="2:15" ht="15">
      <c r="B635" s="229"/>
      <c r="C635" s="228"/>
      <c r="D635" s="228"/>
      <c r="E635" s="228"/>
      <c r="F635" s="228"/>
      <c r="G635" s="228"/>
      <c r="H635" s="228"/>
      <c r="I635" s="228"/>
      <c r="J635" s="228"/>
      <c r="K635" s="228"/>
      <c r="L635" s="228"/>
      <c r="M635" s="228"/>
      <c r="N635" s="228"/>
      <c r="O635" s="228"/>
    </row>
    <row r="636" spans="1:22" ht="21" customHeight="1">
      <c r="A636" s="410"/>
      <c r="B636" s="656" t="s">
        <v>224</v>
      </c>
      <c r="C636" s="657"/>
      <c r="D636" s="598" t="s">
        <v>570</v>
      </c>
      <c r="E636" s="598"/>
      <c r="F636" s="598"/>
      <c r="G636" s="598"/>
      <c r="H636" s="184"/>
      <c r="I636" s="184"/>
      <c r="J636" s="184"/>
      <c r="K636" s="184"/>
      <c r="L636" s="184"/>
      <c r="M636" s="184"/>
      <c r="N636" s="184"/>
      <c r="O636" s="184"/>
      <c r="P636" s="168"/>
      <c r="Q636" s="168"/>
      <c r="R636" s="168"/>
      <c r="S636" s="168"/>
      <c r="T636" s="168"/>
      <c r="U636" s="168"/>
      <c r="V636" s="168"/>
    </row>
    <row r="637" spans="1:22" ht="15.75" customHeight="1">
      <c r="A637" s="410"/>
      <c r="B637" s="658"/>
      <c r="C637" s="657"/>
      <c r="D637" s="342" t="s">
        <v>174</v>
      </c>
      <c r="E637" s="342" t="s">
        <v>40</v>
      </c>
      <c r="F637" s="358" t="s">
        <v>41</v>
      </c>
      <c r="G637" s="358" t="s">
        <v>16</v>
      </c>
      <c r="H637" s="184"/>
      <c r="I637" s="184"/>
      <c r="J637" s="184"/>
      <c r="K637" s="184"/>
      <c r="L637" s="184"/>
      <c r="M637" s="184"/>
      <c r="N637" s="184"/>
      <c r="O637" s="184"/>
      <c r="P637" s="168"/>
      <c r="Q637" s="168"/>
      <c r="R637" s="168"/>
      <c r="S637" s="168"/>
      <c r="T637" s="168"/>
      <c r="U637" s="168"/>
      <c r="V637" s="168"/>
    </row>
    <row r="638" spans="1:22" ht="19.5" customHeight="1">
      <c r="A638" s="410"/>
      <c r="B638" s="598" t="s">
        <v>107</v>
      </c>
      <c r="C638" s="350" t="s">
        <v>220</v>
      </c>
      <c r="D638" s="282">
        <v>8</v>
      </c>
      <c r="E638" s="283">
        <v>86.39130434782608</v>
      </c>
      <c r="F638" s="283">
        <v>100</v>
      </c>
      <c r="G638" s="283">
        <v>3973.9999999999995</v>
      </c>
      <c r="H638" s="184"/>
      <c r="I638" s="184"/>
      <c r="J638" s="184"/>
      <c r="K638" s="184"/>
      <c r="L638" s="184"/>
      <c r="M638" s="184"/>
      <c r="N638" s="184"/>
      <c r="O638" s="184"/>
      <c r="P638" s="168"/>
      <c r="Q638" s="168"/>
      <c r="R638" s="168"/>
      <c r="S638" s="168"/>
      <c r="T638" s="168"/>
      <c r="U638" s="168"/>
      <c r="V638" s="168"/>
    </row>
    <row r="639" spans="1:22" ht="19.5" customHeight="1">
      <c r="A639" s="410"/>
      <c r="B639" s="598"/>
      <c r="C639" s="350" t="s">
        <v>221</v>
      </c>
      <c r="D639" s="282">
        <v>30</v>
      </c>
      <c r="E639" s="283">
        <v>88.66666666666666</v>
      </c>
      <c r="F639" s="283">
        <v>100</v>
      </c>
      <c r="G639" s="283">
        <v>1329.9999999999998</v>
      </c>
      <c r="H639" s="184"/>
      <c r="I639" s="184"/>
      <c r="J639" s="184"/>
      <c r="K639" s="184"/>
      <c r="L639" s="184"/>
      <c r="M639" s="184"/>
      <c r="N639" s="184"/>
      <c r="O639" s="184"/>
      <c r="P639" s="168"/>
      <c r="Q639" s="168"/>
      <c r="R639" s="168"/>
      <c r="S639" s="168"/>
      <c r="T639" s="168"/>
      <c r="U639" s="168"/>
      <c r="V639" s="168"/>
    </row>
    <row r="640" spans="1:22" ht="19.5" customHeight="1">
      <c r="A640" s="410"/>
      <c r="B640" s="598"/>
      <c r="C640" s="350" t="s">
        <v>222</v>
      </c>
      <c r="D640" s="282">
        <v>20</v>
      </c>
      <c r="E640" s="283">
        <v>86.1578947368421</v>
      </c>
      <c r="F640" s="283">
        <v>100</v>
      </c>
      <c r="G640" s="283">
        <v>1636.9999999999998</v>
      </c>
      <c r="H640" s="184"/>
      <c r="I640" s="184"/>
      <c r="J640" s="184"/>
      <c r="K640" s="184"/>
      <c r="L640" s="184"/>
      <c r="M640" s="184"/>
      <c r="N640" s="184"/>
      <c r="O640" s="184"/>
      <c r="P640" s="168"/>
      <c r="Q640" s="168"/>
      <c r="R640" s="168"/>
      <c r="S640" s="168"/>
      <c r="T640" s="168"/>
      <c r="U640" s="168"/>
      <c r="V640" s="168"/>
    </row>
    <row r="641" spans="1:22" ht="19.5" customHeight="1">
      <c r="A641" s="410"/>
      <c r="B641" s="598"/>
      <c r="C641" s="350" t="s">
        <v>223</v>
      </c>
      <c r="D641" s="282">
        <v>100</v>
      </c>
      <c r="E641" s="283">
        <v>100</v>
      </c>
      <c r="F641" s="283">
        <v>100</v>
      </c>
      <c r="G641" s="283">
        <v>200</v>
      </c>
      <c r="H641" s="184"/>
      <c r="I641" s="184"/>
      <c r="J641" s="184"/>
      <c r="K641" s="184"/>
      <c r="L641" s="184"/>
      <c r="M641" s="184"/>
      <c r="N641" s="184"/>
      <c r="O641" s="184"/>
      <c r="P641" s="168"/>
      <c r="Q641" s="168"/>
      <c r="R641" s="168"/>
      <c r="S641" s="168"/>
      <c r="T641" s="168"/>
      <c r="U641" s="168"/>
      <c r="V641" s="168"/>
    </row>
    <row r="642" spans="1:22" ht="19.5" customHeight="1">
      <c r="A642" s="410"/>
      <c r="B642" s="598"/>
      <c r="C642" s="350" t="s">
        <v>5</v>
      </c>
      <c r="D642" s="282">
        <v>8</v>
      </c>
      <c r="E642" s="283">
        <v>87.0853658536585</v>
      </c>
      <c r="F642" s="283">
        <v>100</v>
      </c>
      <c r="G642" s="283">
        <v>7140.999999999997</v>
      </c>
      <c r="H642" s="184"/>
      <c r="I642" s="184"/>
      <c r="J642" s="184"/>
      <c r="K642" s="184"/>
      <c r="L642" s="184"/>
      <c r="M642" s="184"/>
      <c r="N642" s="184"/>
      <c r="O642" s="184"/>
      <c r="P642" s="168"/>
      <c r="Q642" s="168"/>
      <c r="R642" s="168"/>
      <c r="S642" s="168"/>
      <c r="T642" s="168"/>
      <c r="U642" s="168"/>
      <c r="V642" s="168"/>
    </row>
    <row r="643" spans="1:22" ht="15.75" customHeight="1">
      <c r="A643" s="410"/>
      <c r="B643" s="179"/>
      <c r="C643" s="221" t="s">
        <v>374</v>
      </c>
      <c r="D643" s="186"/>
      <c r="E643" s="186"/>
      <c r="F643" s="186"/>
      <c r="G643" s="184"/>
      <c r="H643" s="184"/>
      <c r="I643" s="184"/>
      <c r="J643" s="184"/>
      <c r="K643" s="184"/>
      <c r="L643" s="184"/>
      <c r="M643" s="184"/>
      <c r="N643" s="184"/>
      <c r="O643" s="184"/>
      <c r="P643" s="168"/>
      <c r="Q643" s="168"/>
      <c r="R643" s="168"/>
      <c r="S643" s="168"/>
      <c r="T643" s="168"/>
      <c r="U643" s="168"/>
      <c r="V643" s="168"/>
    </row>
    <row r="644" spans="2:15" ht="15">
      <c r="B644" s="229"/>
      <c r="C644" s="228"/>
      <c r="D644" s="228"/>
      <c r="E644" s="228"/>
      <c r="F644" s="228"/>
      <c r="G644" s="228"/>
      <c r="H644" s="228"/>
      <c r="I644" s="228"/>
      <c r="J644" s="228"/>
      <c r="K644" s="228"/>
      <c r="L644" s="228"/>
      <c r="M644" s="228"/>
      <c r="N644" s="228"/>
      <c r="O644" s="228"/>
    </row>
    <row r="645" spans="1:22" ht="15.75" customHeight="1">
      <c r="A645" s="413" t="s">
        <v>507</v>
      </c>
      <c r="B645" s="378" t="s">
        <v>571</v>
      </c>
      <c r="C645" s="359"/>
      <c r="D645" s="379"/>
      <c r="E645" s="379"/>
      <c r="F645" s="379"/>
      <c r="G645" s="359"/>
      <c r="H645" s="347"/>
      <c r="I645" s="184"/>
      <c r="J645" s="184"/>
      <c r="K645" s="184"/>
      <c r="L645" s="184"/>
      <c r="M645" s="184"/>
      <c r="N645" s="184"/>
      <c r="O645" s="184"/>
      <c r="P645" s="168"/>
      <c r="Q645" s="168"/>
      <c r="R645" s="168"/>
      <c r="S645" s="168"/>
      <c r="T645" s="168"/>
      <c r="U645" s="168"/>
      <c r="V645" s="168"/>
    </row>
    <row r="646" spans="1:22" ht="15.75" customHeight="1">
      <c r="A646" s="410"/>
      <c r="B646" s="347"/>
      <c r="C646" s="347"/>
      <c r="D646" s="347"/>
      <c r="E646" s="347"/>
      <c r="F646" s="347"/>
      <c r="G646" s="347"/>
      <c r="H646" s="347"/>
      <c r="I646" s="184"/>
      <c r="J646" s="184"/>
      <c r="K646" s="184"/>
      <c r="L646" s="184"/>
      <c r="M646" s="184"/>
      <c r="N646" s="184"/>
      <c r="O646" s="184"/>
      <c r="P646" s="168"/>
      <c r="Q646" s="168"/>
      <c r="R646" s="168"/>
      <c r="S646" s="168"/>
      <c r="T646" s="168"/>
      <c r="U646" s="168"/>
      <c r="V646" s="168"/>
    </row>
    <row r="647" spans="1:22" ht="21" customHeight="1">
      <c r="A647" s="410"/>
      <c r="B647" s="656" t="s">
        <v>224</v>
      </c>
      <c r="C647" s="657"/>
      <c r="D647" s="647" t="s">
        <v>571</v>
      </c>
      <c r="E647" s="648"/>
      <c r="F647" s="649"/>
      <c r="G647" s="348"/>
      <c r="H647" s="184"/>
      <c r="I647" s="184"/>
      <c r="J647" s="184"/>
      <c r="K647" s="184"/>
      <c r="L647" s="184"/>
      <c r="M647" s="184"/>
      <c r="N647" s="184"/>
      <c r="O647" s="184"/>
      <c r="P647" s="168"/>
      <c r="Q647" s="168"/>
      <c r="R647" s="168"/>
      <c r="S647" s="168"/>
      <c r="T647" s="168"/>
      <c r="U647" s="168"/>
      <c r="V647" s="168"/>
    </row>
    <row r="648" spans="1:22" ht="18.75" customHeight="1">
      <c r="A648" s="410"/>
      <c r="B648" s="671"/>
      <c r="C648" s="672"/>
      <c r="D648" s="342" t="s">
        <v>3</v>
      </c>
      <c r="E648" s="342" t="s">
        <v>4</v>
      </c>
      <c r="F648" s="342" t="s">
        <v>138</v>
      </c>
      <c r="G648" s="349"/>
      <c r="H648" s="184"/>
      <c r="I648" s="184"/>
      <c r="J648" s="184"/>
      <c r="K648" s="184"/>
      <c r="L648" s="184"/>
      <c r="M648" s="184"/>
      <c r="N648" s="184"/>
      <c r="O648" s="184"/>
      <c r="P648" s="168"/>
      <c r="Q648" s="168"/>
      <c r="R648" s="168"/>
      <c r="S648" s="168"/>
      <c r="T648" s="168"/>
      <c r="U648" s="168"/>
      <c r="V648" s="168"/>
    </row>
    <row r="649" spans="1:22" ht="18.75" customHeight="1">
      <c r="A649" s="410"/>
      <c r="B649" s="673" t="s">
        <v>107</v>
      </c>
      <c r="C649" s="320" t="s">
        <v>220</v>
      </c>
      <c r="D649" s="181">
        <v>31</v>
      </c>
      <c r="E649" s="181">
        <v>15</v>
      </c>
      <c r="F649" s="181">
        <f>D649+E649</f>
        <v>46</v>
      </c>
      <c r="G649" s="349"/>
      <c r="H649" s="184"/>
      <c r="I649" s="184"/>
      <c r="J649" s="184"/>
      <c r="K649" s="184"/>
      <c r="L649" s="184"/>
      <c r="M649" s="184"/>
      <c r="N649" s="184"/>
      <c r="O649" s="184"/>
      <c r="P649" s="168"/>
      <c r="Q649" s="168"/>
      <c r="R649" s="168"/>
      <c r="S649" s="168"/>
      <c r="T649" s="168"/>
      <c r="U649" s="168"/>
      <c r="V649" s="168"/>
    </row>
    <row r="650" spans="1:22" ht="18.75" customHeight="1">
      <c r="A650" s="410"/>
      <c r="B650" s="657"/>
      <c r="C650" s="320" t="s">
        <v>221</v>
      </c>
      <c r="D650" s="181">
        <v>9</v>
      </c>
      <c r="E650" s="181">
        <v>13</v>
      </c>
      <c r="F650" s="181">
        <f>D650+E650</f>
        <v>22</v>
      </c>
      <c r="G650" s="349"/>
      <c r="H650" s="184"/>
      <c r="I650" s="184"/>
      <c r="J650" s="184"/>
      <c r="K650" s="184"/>
      <c r="L650" s="184"/>
      <c r="M650" s="184"/>
      <c r="N650" s="184"/>
      <c r="O650" s="184"/>
      <c r="P650" s="168"/>
      <c r="Q650" s="168"/>
      <c r="R650" s="168"/>
      <c r="S650" s="168"/>
      <c r="T650" s="168"/>
      <c r="U650" s="168"/>
      <c r="V650" s="168"/>
    </row>
    <row r="651" spans="1:22" ht="18.75" customHeight="1">
      <c r="A651" s="410"/>
      <c r="B651" s="657"/>
      <c r="C651" s="320" t="s">
        <v>222</v>
      </c>
      <c r="D651" s="181">
        <v>19</v>
      </c>
      <c r="E651" s="181">
        <v>4</v>
      </c>
      <c r="F651" s="181">
        <f>D651+E651</f>
        <v>23</v>
      </c>
      <c r="G651" s="349"/>
      <c r="H651" s="184"/>
      <c r="I651" s="184"/>
      <c r="J651" s="184"/>
      <c r="K651" s="184"/>
      <c r="L651" s="184"/>
      <c r="M651" s="184"/>
      <c r="N651" s="184"/>
      <c r="O651" s="184"/>
      <c r="P651" s="168"/>
      <c r="Q651" s="168"/>
      <c r="R651" s="168"/>
      <c r="S651" s="168"/>
      <c r="T651" s="168"/>
      <c r="U651" s="168"/>
      <c r="V651" s="168"/>
    </row>
    <row r="652" spans="1:22" ht="18.75" customHeight="1">
      <c r="A652" s="410"/>
      <c r="B652" s="657"/>
      <c r="C652" s="320" t="s">
        <v>223</v>
      </c>
      <c r="D652" s="181">
        <v>0</v>
      </c>
      <c r="E652" s="181">
        <v>1</v>
      </c>
      <c r="F652" s="181">
        <f>D652+E652</f>
        <v>1</v>
      </c>
      <c r="G652" s="349"/>
      <c r="H652" s="184"/>
      <c r="I652" s="184"/>
      <c r="J652" s="184"/>
      <c r="K652" s="184"/>
      <c r="L652" s="184"/>
      <c r="M652" s="184"/>
      <c r="N652" s="184"/>
      <c r="O652" s="184"/>
      <c r="P652" s="168"/>
      <c r="Q652" s="168"/>
      <c r="R652" s="168"/>
      <c r="S652" s="168"/>
      <c r="T652" s="168"/>
      <c r="U652" s="168"/>
      <c r="V652" s="168"/>
    </row>
    <row r="653" spans="1:22" ht="18.75" customHeight="1">
      <c r="A653" s="410"/>
      <c r="B653" s="657"/>
      <c r="C653" s="360" t="s">
        <v>5</v>
      </c>
      <c r="D653" s="181">
        <f>SUM(D649:D652)</f>
        <v>59</v>
      </c>
      <c r="E653" s="181">
        <f>SUM(E649:E652)</f>
        <v>33</v>
      </c>
      <c r="F653" s="181">
        <f>D653+E653</f>
        <v>92</v>
      </c>
      <c r="G653" s="349"/>
      <c r="H653" s="184"/>
      <c r="I653" s="184"/>
      <c r="J653" s="184"/>
      <c r="K653" s="184"/>
      <c r="L653" s="184"/>
      <c r="M653" s="184"/>
      <c r="N653" s="184"/>
      <c r="O653" s="184"/>
      <c r="P653" s="168"/>
      <c r="Q653" s="168"/>
      <c r="R653" s="168"/>
      <c r="S653" s="168"/>
      <c r="T653" s="168"/>
      <c r="U653" s="168"/>
      <c r="V653" s="168"/>
    </row>
    <row r="654" spans="1:22" ht="18.75" customHeight="1">
      <c r="A654" s="410"/>
      <c r="B654" s="598" t="s">
        <v>108</v>
      </c>
      <c r="C654" s="350" t="s">
        <v>220</v>
      </c>
      <c r="D654" s="224">
        <f>D649/F649</f>
        <v>0.6739130434782609</v>
      </c>
      <c r="E654" s="223">
        <f>E649/F649</f>
        <v>0.32608695652173914</v>
      </c>
      <c r="F654" s="222">
        <f>+D654+E654</f>
        <v>1</v>
      </c>
      <c r="G654" s="349"/>
      <c r="H654" s="184"/>
      <c r="I654" s="184"/>
      <c r="J654" s="184"/>
      <c r="K654" s="184"/>
      <c r="L654" s="184"/>
      <c r="M654" s="184"/>
      <c r="N654" s="184"/>
      <c r="O654" s="184"/>
      <c r="P654" s="168"/>
      <c r="Q654" s="168"/>
      <c r="R654" s="168"/>
      <c r="S654" s="168"/>
      <c r="T654" s="168"/>
      <c r="U654" s="168"/>
      <c r="V654" s="168"/>
    </row>
    <row r="655" spans="1:22" ht="18.75" customHeight="1">
      <c r="A655" s="410"/>
      <c r="B655" s="598"/>
      <c r="C655" s="350" t="s">
        <v>221</v>
      </c>
      <c r="D655" s="224">
        <f>D650/F650</f>
        <v>0.4090909090909091</v>
      </c>
      <c r="E655" s="223">
        <f>E650/F650</f>
        <v>0.5909090909090909</v>
      </c>
      <c r="F655" s="222">
        <f>+D655+E655</f>
        <v>1</v>
      </c>
      <c r="G655" s="349"/>
      <c r="H655" s="184"/>
      <c r="I655" s="184"/>
      <c r="J655" s="184"/>
      <c r="K655" s="184"/>
      <c r="L655" s="184"/>
      <c r="M655" s="184"/>
      <c r="N655" s="184"/>
      <c r="O655" s="184"/>
      <c r="P655" s="168"/>
      <c r="Q655" s="168"/>
      <c r="R655" s="168"/>
      <c r="S655" s="168"/>
      <c r="T655" s="168"/>
      <c r="U655" s="168"/>
      <c r="V655" s="168"/>
    </row>
    <row r="656" spans="1:22" ht="18.75" customHeight="1">
      <c r="A656" s="410"/>
      <c r="B656" s="598"/>
      <c r="C656" s="350" t="s">
        <v>222</v>
      </c>
      <c r="D656" s="224">
        <f>D651/F651</f>
        <v>0.8260869565217391</v>
      </c>
      <c r="E656" s="223">
        <f>E651/F651</f>
        <v>0.17391304347826086</v>
      </c>
      <c r="F656" s="222">
        <f>+D656+E656</f>
        <v>1</v>
      </c>
      <c r="G656" s="349"/>
      <c r="H656" s="184"/>
      <c r="I656" s="184"/>
      <c r="J656" s="184"/>
      <c r="K656" s="184"/>
      <c r="L656" s="184"/>
      <c r="M656" s="184"/>
      <c r="N656" s="184"/>
      <c r="O656" s="184"/>
      <c r="P656" s="168"/>
      <c r="Q656" s="168"/>
      <c r="R656" s="168"/>
      <c r="S656" s="168"/>
      <c r="T656" s="168"/>
      <c r="U656" s="168"/>
      <c r="V656" s="168"/>
    </row>
    <row r="657" spans="1:22" ht="15.75" customHeight="1">
      <c r="A657" s="410"/>
      <c r="B657" s="598"/>
      <c r="C657" s="350" t="s">
        <v>223</v>
      </c>
      <c r="D657" s="224">
        <f>D652/F652</f>
        <v>0</v>
      </c>
      <c r="E657" s="223">
        <f>E652/F652</f>
        <v>1</v>
      </c>
      <c r="F657" s="222">
        <f>+D657+E657</f>
        <v>1</v>
      </c>
      <c r="G657" s="184"/>
      <c r="H657" s="184"/>
      <c r="I657" s="184"/>
      <c r="J657" s="184"/>
      <c r="K657" s="184"/>
      <c r="L657" s="184"/>
      <c r="M657" s="184"/>
      <c r="N657" s="184"/>
      <c r="O657" s="184"/>
      <c r="P657" s="168"/>
      <c r="Q657" s="168"/>
      <c r="R657" s="168"/>
      <c r="S657" s="168"/>
      <c r="T657" s="168"/>
      <c r="U657" s="168"/>
      <c r="V657" s="168"/>
    </row>
    <row r="658" spans="1:22" ht="15.75" customHeight="1">
      <c r="A658" s="410"/>
      <c r="B658" s="598"/>
      <c r="C658" s="350" t="s">
        <v>5</v>
      </c>
      <c r="D658" s="224">
        <f>D653/F653</f>
        <v>0.6413043478260869</v>
      </c>
      <c r="E658" s="223">
        <f>E653/F653</f>
        <v>0.358695652173913</v>
      </c>
      <c r="F658" s="222">
        <f>+D658+E658</f>
        <v>1</v>
      </c>
      <c r="G658" s="184"/>
      <c r="H658" s="184"/>
      <c r="I658" s="184"/>
      <c r="J658" s="184"/>
      <c r="K658" s="184"/>
      <c r="L658" s="184"/>
      <c r="M658" s="184"/>
      <c r="N658" s="184"/>
      <c r="O658" s="184"/>
      <c r="P658" s="168"/>
      <c r="Q658" s="168"/>
      <c r="R658" s="168"/>
      <c r="S658" s="168"/>
      <c r="T658" s="168"/>
      <c r="U658" s="168"/>
      <c r="V658" s="168"/>
    </row>
    <row r="659" spans="2:15" ht="15">
      <c r="B659" s="228"/>
      <c r="C659" s="221" t="s">
        <v>374</v>
      </c>
      <c r="D659" s="186"/>
      <c r="E659" s="186"/>
      <c r="F659" s="186"/>
      <c r="G659" s="228"/>
      <c r="H659" s="228"/>
      <c r="I659" s="228"/>
      <c r="J659" s="228"/>
      <c r="K659" s="228"/>
      <c r="L659" s="228"/>
      <c r="M659" s="228"/>
      <c r="N659" s="228"/>
      <c r="O659" s="228"/>
    </row>
    <row r="660" spans="2:15" ht="15">
      <c r="B660" s="229"/>
      <c r="C660" s="228"/>
      <c r="D660" s="228"/>
      <c r="E660" s="228"/>
      <c r="F660" s="228"/>
      <c r="G660" s="228"/>
      <c r="H660" s="228"/>
      <c r="I660" s="228"/>
      <c r="J660" s="228"/>
      <c r="K660" s="228"/>
      <c r="L660" s="228"/>
      <c r="M660" s="228"/>
      <c r="N660" s="228"/>
      <c r="O660" s="228"/>
    </row>
    <row r="661" spans="1:22" ht="15.75" customHeight="1">
      <c r="A661" s="388" t="s">
        <v>508</v>
      </c>
      <c r="B661" s="177" t="s">
        <v>384</v>
      </c>
      <c r="C661" s="347"/>
      <c r="D661" s="347"/>
      <c r="E661" s="347"/>
      <c r="F661" s="347"/>
      <c r="G661" s="347"/>
      <c r="H661" s="347"/>
      <c r="I661" s="184"/>
      <c r="J661" s="184"/>
      <c r="K661" s="184"/>
      <c r="L661" s="184"/>
      <c r="M661" s="184"/>
      <c r="N661" s="184"/>
      <c r="O661" s="184"/>
      <c r="P661" s="168"/>
      <c r="Q661" s="168"/>
      <c r="R661" s="168"/>
      <c r="S661" s="168"/>
      <c r="T661" s="168"/>
      <c r="U661" s="168"/>
      <c r="V661" s="168"/>
    </row>
    <row r="662" spans="1:22" ht="15.75" customHeight="1">
      <c r="A662" s="410"/>
      <c r="B662" s="347"/>
      <c r="C662" s="347"/>
      <c r="D662" s="347"/>
      <c r="E662" s="347"/>
      <c r="F662" s="347"/>
      <c r="G662" s="347"/>
      <c r="H662" s="347"/>
      <c r="I662" s="184"/>
      <c r="J662" s="184"/>
      <c r="K662" s="184"/>
      <c r="L662" s="184"/>
      <c r="M662" s="184"/>
      <c r="N662" s="184"/>
      <c r="O662" s="184"/>
      <c r="P662" s="168"/>
      <c r="Q662" s="168"/>
      <c r="R662" s="168"/>
      <c r="S662" s="168"/>
      <c r="T662" s="168"/>
      <c r="U662" s="168"/>
      <c r="V662" s="168"/>
    </row>
    <row r="663" spans="1:22" ht="32.25" customHeight="1">
      <c r="A663" s="410"/>
      <c r="B663" s="656" t="s">
        <v>224</v>
      </c>
      <c r="C663" s="657"/>
      <c r="D663" s="647" t="s">
        <v>384</v>
      </c>
      <c r="E663" s="648"/>
      <c r="F663" s="649"/>
      <c r="G663" s="348"/>
      <c r="H663" s="184"/>
      <c r="I663" s="184"/>
      <c r="J663" s="184"/>
      <c r="K663" s="184"/>
      <c r="L663" s="184"/>
      <c r="M663" s="184"/>
      <c r="N663" s="184"/>
      <c r="O663" s="184"/>
      <c r="P663" s="168"/>
      <c r="Q663" s="168"/>
      <c r="R663" s="168"/>
      <c r="S663" s="168"/>
      <c r="T663" s="168"/>
      <c r="U663" s="168"/>
      <c r="V663" s="168"/>
    </row>
    <row r="664" spans="1:22" ht="18.75" customHeight="1">
      <c r="A664" s="410"/>
      <c r="B664" s="671"/>
      <c r="C664" s="672"/>
      <c r="D664" s="342" t="s">
        <v>3</v>
      </c>
      <c r="E664" s="342" t="s">
        <v>4</v>
      </c>
      <c r="F664" s="457" t="s">
        <v>653</v>
      </c>
      <c r="G664" s="349"/>
      <c r="H664" s="184"/>
      <c r="I664" s="184"/>
      <c r="J664" s="184"/>
      <c r="K664" s="184"/>
      <c r="L664" s="184"/>
      <c r="M664" s="184"/>
      <c r="N664" s="184"/>
      <c r="O664" s="184"/>
      <c r="P664" s="168"/>
      <c r="Q664" s="168"/>
      <c r="R664" s="168"/>
      <c r="S664" s="168"/>
      <c r="T664" s="168"/>
      <c r="U664" s="168"/>
      <c r="V664" s="168"/>
    </row>
    <row r="665" spans="1:22" ht="18.75" customHeight="1">
      <c r="A665" s="410"/>
      <c r="B665" s="673" t="s">
        <v>107</v>
      </c>
      <c r="C665" s="320" t="s">
        <v>220</v>
      </c>
      <c r="D665" s="181">
        <v>57</v>
      </c>
      <c r="E665" s="181">
        <v>35</v>
      </c>
      <c r="F665" s="181">
        <f>D665+E665</f>
        <v>92</v>
      </c>
      <c r="G665" s="349"/>
      <c r="H665" s="184"/>
      <c r="I665" s="184"/>
      <c r="J665" s="184"/>
      <c r="K665" s="184"/>
      <c r="L665" s="184"/>
      <c r="M665" s="184"/>
      <c r="N665" s="184"/>
      <c r="O665" s="184"/>
      <c r="P665" s="168"/>
      <c r="Q665" s="168"/>
      <c r="R665" s="168"/>
      <c r="S665" s="168"/>
      <c r="T665" s="168"/>
      <c r="U665" s="168"/>
      <c r="V665" s="168"/>
    </row>
    <row r="666" spans="1:22" ht="18.75" customHeight="1">
      <c r="A666" s="410"/>
      <c r="B666" s="657"/>
      <c r="C666" s="320" t="s">
        <v>221</v>
      </c>
      <c r="D666" s="181">
        <v>26</v>
      </c>
      <c r="E666" s="181">
        <v>59</v>
      </c>
      <c r="F666" s="181">
        <f>D666+E666</f>
        <v>85</v>
      </c>
      <c r="G666" s="349"/>
      <c r="H666" s="184"/>
      <c r="I666" s="184"/>
      <c r="J666" s="184"/>
      <c r="K666" s="184"/>
      <c r="L666" s="184"/>
      <c r="M666" s="184"/>
      <c r="N666" s="184"/>
      <c r="O666" s="184"/>
      <c r="P666" s="168"/>
      <c r="Q666" s="168"/>
      <c r="R666" s="168"/>
      <c r="S666" s="168"/>
      <c r="T666" s="168"/>
      <c r="U666" s="168"/>
      <c r="V666" s="168"/>
    </row>
    <row r="667" spans="1:22" ht="18.75" customHeight="1">
      <c r="A667" s="410"/>
      <c r="B667" s="657"/>
      <c r="C667" s="320" t="s">
        <v>222</v>
      </c>
      <c r="D667" s="181">
        <v>26</v>
      </c>
      <c r="E667" s="181">
        <v>15</v>
      </c>
      <c r="F667" s="181">
        <f>D667+E667</f>
        <v>41</v>
      </c>
      <c r="G667" s="349"/>
      <c r="H667" s="184"/>
      <c r="I667" s="184"/>
      <c r="J667" s="184"/>
      <c r="K667" s="184"/>
      <c r="L667" s="184"/>
      <c r="M667" s="184"/>
      <c r="N667" s="184"/>
      <c r="O667" s="184"/>
      <c r="P667" s="168"/>
      <c r="Q667" s="168"/>
      <c r="R667" s="168"/>
      <c r="S667" s="168"/>
      <c r="T667" s="168"/>
      <c r="U667" s="168"/>
      <c r="V667" s="168"/>
    </row>
    <row r="668" spans="1:22" ht="18.75" customHeight="1">
      <c r="A668" s="410"/>
      <c r="B668" s="657"/>
      <c r="C668" s="320" t="s">
        <v>223</v>
      </c>
      <c r="D668" s="181">
        <v>3</v>
      </c>
      <c r="E668" s="181">
        <v>0</v>
      </c>
      <c r="F668" s="181">
        <f>D668+E668</f>
        <v>3</v>
      </c>
      <c r="G668" s="349"/>
      <c r="H668" s="184"/>
      <c r="I668" s="184"/>
      <c r="J668" s="184"/>
      <c r="K668" s="184"/>
      <c r="L668" s="184"/>
      <c r="M668" s="184"/>
      <c r="N668" s="184"/>
      <c r="O668" s="184"/>
      <c r="P668" s="168"/>
      <c r="Q668" s="168"/>
      <c r="R668" s="168"/>
      <c r="S668" s="168"/>
      <c r="T668" s="168"/>
      <c r="U668" s="168"/>
      <c r="V668" s="168"/>
    </row>
    <row r="669" spans="1:22" ht="18.75" customHeight="1">
      <c r="A669" s="410"/>
      <c r="B669" s="657"/>
      <c r="C669" s="360" t="s">
        <v>5</v>
      </c>
      <c r="D669" s="181">
        <f>SUM(D665:D668)</f>
        <v>112</v>
      </c>
      <c r="E669" s="181">
        <f>SUM(E665:E668)</f>
        <v>109</v>
      </c>
      <c r="F669" s="181">
        <f>SUM(F665:F668)</f>
        <v>221</v>
      </c>
      <c r="G669" s="349"/>
      <c r="H669" s="184"/>
      <c r="I669" s="184"/>
      <c r="J669" s="184"/>
      <c r="K669" s="184"/>
      <c r="L669" s="184"/>
      <c r="M669" s="184"/>
      <c r="N669" s="184"/>
      <c r="O669" s="184"/>
      <c r="P669" s="168"/>
      <c r="Q669" s="168"/>
      <c r="R669" s="168"/>
      <c r="S669" s="168"/>
      <c r="T669" s="168"/>
      <c r="U669" s="168"/>
      <c r="V669" s="168"/>
    </row>
    <row r="670" spans="1:22" ht="18.75" customHeight="1">
      <c r="A670" s="410"/>
      <c r="B670" s="598" t="s">
        <v>108</v>
      </c>
      <c r="C670" s="350" t="s">
        <v>220</v>
      </c>
      <c r="D670" s="224">
        <f>D665/F665</f>
        <v>0.6195652173913043</v>
      </c>
      <c r="E670" s="223">
        <f>E665/F665</f>
        <v>0.3804347826086957</v>
      </c>
      <c r="F670" s="222">
        <f>+D670+E670</f>
        <v>1</v>
      </c>
      <c r="G670" s="349"/>
      <c r="H670" s="184"/>
      <c r="I670" s="184"/>
      <c r="J670" s="184"/>
      <c r="K670" s="184"/>
      <c r="L670" s="184"/>
      <c r="M670" s="184"/>
      <c r="N670" s="184"/>
      <c r="O670" s="184"/>
      <c r="P670" s="168"/>
      <c r="Q670" s="168"/>
      <c r="R670" s="168"/>
      <c r="S670" s="168"/>
      <c r="T670" s="168"/>
      <c r="U670" s="168"/>
      <c r="V670" s="168"/>
    </row>
    <row r="671" spans="1:22" ht="18.75" customHeight="1">
      <c r="A671" s="410"/>
      <c r="B671" s="598"/>
      <c r="C671" s="350" t="s">
        <v>221</v>
      </c>
      <c r="D671" s="224">
        <f>D666/F666</f>
        <v>0.3058823529411765</v>
      </c>
      <c r="E671" s="223">
        <f>E666/F666</f>
        <v>0.6941176470588235</v>
      </c>
      <c r="F671" s="222">
        <f>+D671+E671</f>
        <v>1</v>
      </c>
      <c r="G671" s="349"/>
      <c r="H671" s="184"/>
      <c r="I671" s="184"/>
      <c r="J671" s="184"/>
      <c r="K671" s="184"/>
      <c r="L671" s="184"/>
      <c r="M671" s="184"/>
      <c r="N671" s="184"/>
      <c r="O671" s="184"/>
      <c r="P671" s="168"/>
      <c r="Q671" s="168"/>
      <c r="R671" s="168"/>
      <c r="S671" s="168"/>
      <c r="T671" s="168"/>
      <c r="U671" s="168"/>
      <c r="V671" s="168"/>
    </row>
    <row r="672" spans="1:22" ht="18.75" customHeight="1">
      <c r="A672" s="410"/>
      <c r="B672" s="598"/>
      <c r="C672" s="350" t="s">
        <v>222</v>
      </c>
      <c r="D672" s="224">
        <f>D667/F667</f>
        <v>0.6341463414634146</v>
      </c>
      <c r="E672" s="223">
        <f>E667/F667</f>
        <v>0.36585365853658536</v>
      </c>
      <c r="F672" s="222">
        <f>+D672+E672</f>
        <v>1</v>
      </c>
      <c r="G672" s="349"/>
      <c r="H672" s="184"/>
      <c r="I672" s="184"/>
      <c r="J672" s="184"/>
      <c r="K672" s="184"/>
      <c r="L672" s="184"/>
      <c r="M672" s="184"/>
      <c r="N672" s="184"/>
      <c r="O672" s="184"/>
      <c r="P672" s="168"/>
      <c r="Q672" s="168"/>
      <c r="R672" s="168"/>
      <c r="S672" s="168"/>
      <c r="T672" s="168"/>
      <c r="U672" s="168"/>
      <c r="V672" s="168"/>
    </row>
    <row r="673" spans="1:22" ht="15.75" customHeight="1">
      <c r="A673" s="410"/>
      <c r="B673" s="598"/>
      <c r="C673" s="350" t="s">
        <v>223</v>
      </c>
      <c r="D673" s="224">
        <f>D668/F668</f>
        <v>1</v>
      </c>
      <c r="E673" s="223">
        <f>E668/F668</f>
        <v>0</v>
      </c>
      <c r="F673" s="222">
        <f>+D673+E673</f>
        <v>1</v>
      </c>
      <c r="G673" s="184"/>
      <c r="H673" s="184"/>
      <c r="I673" s="184"/>
      <c r="J673" s="184"/>
      <c r="K673" s="184"/>
      <c r="L673" s="184"/>
      <c r="M673" s="184"/>
      <c r="N673" s="184"/>
      <c r="O673" s="184"/>
      <c r="P673" s="168"/>
      <c r="Q673" s="168"/>
      <c r="R673" s="168"/>
      <c r="S673" s="168"/>
      <c r="T673" s="168"/>
      <c r="U673" s="168"/>
      <c r="V673" s="168"/>
    </row>
    <row r="674" spans="1:22" ht="15.75" customHeight="1">
      <c r="A674" s="410"/>
      <c r="B674" s="598"/>
      <c r="C674" s="350" t="s">
        <v>5</v>
      </c>
      <c r="D674" s="224">
        <f>D669/F669</f>
        <v>0.5067873303167421</v>
      </c>
      <c r="E674" s="223">
        <f>E669/F669</f>
        <v>0.49321266968325794</v>
      </c>
      <c r="F674" s="222">
        <f>+D674+E674</f>
        <v>1</v>
      </c>
      <c r="G674" s="184"/>
      <c r="H674" s="184"/>
      <c r="I674" s="184"/>
      <c r="J674" s="184"/>
      <c r="K674" s="184"/>
      <c r="L674" s="184"/>
      <c r="M674" s="184"/>
      <c r="N674" s="184"/>
      <c r="O674" s="184"/>
      <c r="P674" s="168"/>
      <c r="Q674" s="168"/>
      <c r="R674" s="168"/>
      <c r="S674" s="168"/>
      <c r="T674" s="168"/>
      <c r="U674" s="168"/>
      <c r="V674" s="168"/>
    </row>
    <row r="675" spans="2:15" ht="15">
      <c r="B675" s="228"/>
      <c r="C675" s="221" t="s">
        <v>374</v>
      </c>
      <c r="D675" s="186"/>
      <c r="E675" s="186"/>
      <c r="F675" s="186"/>
      <c r="G675" s="228"/>
      <c r="H675" s="228"/>
      <c r="I675" s="228"/>
      <c r="J675" s="228"/>
      <c r="K675" s="228"/>
      <c r="L675" s="228"/>
      <c r="M675" s="228"/>
      <c r="N675" s="228"/>
      <c r="O675" s="228"/>
    </row>
    <row r="676" spans="2:15" ht="15">
      <c r="B676" s="228"/>
      <c r="C676" s="221"/>
      <c r="D676" s="186"/>
      <c r="E676" s="186"/>
      <c r="F676" s="186"/>
      <c r="G676" s="228"/>
      <c r="H676" s="228"/>
      <c r="I676" s="228"/>
      <c r="J676" s="228"/>
      <c r="K676" s="228"/>
      <c r="L676" s="228"/>
      <c r="M676" s="228"/>
      <c r="N676" s="228"/>
      <c r="O676" s="228"/>
    </row>
    <row r="677" spans="1:22" ht="23.25" customHeight="1">
      <c r="A677" s="410"/>
      <c r="B677" s="656" t="s">
        <v>224</v>
      </c>
      <c r="C677" s="657"/>
      <c r="D677" s="598" t="s">
        <v>572</v>
      </c>
      <c r="E677" s="598"/>
      <c r="F677" s="598"/>
      <c r="G677" s="598"/>
      <c r="H677" s="184"/>
      <c r="I677" s="184"/>
      <c r="J677" s="184"/>
      <c r="K677" s="184"/>
      <c r="L677" s="184"/>
      <c r="M677" s="184"/>
      <c r="N677" s="184"/>
      <c r="O677" s="184"/>
      <c r="P677" s="168"/>
      <c r="Q677" s="168"/>
      <c r="R677" s="168"/>
      <c r="S677" s="168"/>
      <c r="T677" s="168"/>
      <c r="U677" s="168"/>
      <c r="V677" s="168"/>
    </row>
    <row r="678" spans="1:22" ht="15.75" customHeight="1">
      <c r="A678" s="410"/>
      <c r="B678" s="658"/>
      <c r="C678" s="657"/>
      <c r="D678" s="342" t="s">
        <v>174</v>
      </c>
      <c r="E678" s="342" t="s">
        <v>40</v>
      </c>
      <c r="F678" s="358" t="s">
        <v>41</v>
      </c>
      <c r="G678" s="358" t="s">
        <v>16</v>
      </c>
      <c r="H678" s="184"/>
      <c r="I678" s="184"/>
      <c r="J678" s="184"/>
      <c r="K678" s="184"/>
      <c r="L678" s="184"/>
      <c r="M678" s="184"/>
      <c r="N678" s="184"/>
      <c r="O678" s="184"/>
      <c r="P678" s="168"/>
      <c r="Q678" s="168"/>
      <c r="R678" s="168"/>
      <c r="S678" s="168"/>
      <c r="T678" s="168"/>
      <c r="U678" s="168"/>
      <c r="V678" s="168"/>
    </row>
    <row r="679" spans="1:22" ht="19.5" customHeight="1">
      <c r="A679" s="410"/>
      <c r="B679" s="598" t="s">
        <v>107</v>
      </c>
      <c r="C679" s="350" t="s">
        <v>220</v>
      </c>
      <c r="D679" s="282">
        <v>200</v>
      </c>
      <c r="E679" s="283">
        <v>38442.02625</v>
      </c>
      <c r="F679" s="283">
        <v>646000</v>
      </c>
      <c r="G679" s="283">
        <v>2152753.47</v>
      </c>
      <c r="H679" s="184"/>
      <c r="I679" s="184"/>
      <c r="J679" s="184"/>
      <c r="K679" s="184"/>
      <c r="L679" s="184"/>
      <c r="M679" s="184"/>
      <c r="N679" s="184"/>
      <c r="O679" s="184"/>
      <c r="P679" s="168"/>
      <c r="Q679" s="168"/>
      <c r="R679" s="168"/>
      <c r="S679" s="168"/>
      <c r="T679" s="168"/>
      <c r="U679" s="168"/>
      <c r="V679" s="168"/>
    </row>
    <row r="680" spans="1:22" ht="19.5" customHeight="1">
      <c r="A680" s="410"/>
      <c r="B680" s="598"/>
      <c r="C680" s="350" t="s">
        <v>221</v>
      </c>
      <c r="D680" s="282">
        <v>2.4</v>
      </c>
      <c r="E680" s="283">
        <v>14779.669565217391</v>
      </c>
      <c r="F680" s="283">
        <v>100000</v>
      </c>
      <c r="G680" s="283">
        <v>339932.4</v>
      </c>
      <c r="H680" s="184"/>
      <c r="I680" s="184"/>
      <c r="J680" s="184"/>
      <c r="K680" s="184"/>
      <c r="L680" s="184"/>
      <c r="M680" s="184"/>
      <c r="N680" s="184"/>
      <c r="O680" s="184"/>
      <c r="P680" s="168"/>
      <c r="Q680" s="168"/>
      <c r="R680" s="168"/>
      <c r="S680" s="168"/>
      <c r="T680" s="168"/>
      <c r="U680" s="168"/>
      <c r="V680" s="168"/>
    </row>
    <row r="681" spans="1:22" ht="19.5" customHeight="1">
      <c r="A681" s="410"/>
      <c r="B681" s="598"/>
      <c r="C681" s="350" t="s">
        <v>222</v>
      </c>
      <c r="D681" s="282">
        <v>600</v>
      </c>
      <c r="E681" s="283">
        <v>13200.076923076922</v>
      </c>
      <c r="F681" s="283">
        <v>115302</v>
      </c>
      <c r="G681" s="283">
        <v>343202</v>
      </c>
      <c r="H681" s="184"/>
      <c r="I681" s="184"/>
      <c r="J681" s="184"/>
      <c r="K681" s="184"/>
      <c r="L681" s="184"/>
      <c r="M681" s="184"/>
      <c r="N681" s="184"/>
      <c r="O681" s="184"/>
      <c r="P681" s="168"/>
      <c r="Q681" s="168"/>
      <c r="R681" s="168"/>
      <c r="S681" s="168"/>
      <c r="T681" s="168"/>
      <c r="U681" s="168"/>
      <c r="V681" s="168"/>
    </row>
    <row r="682" spans="1:22" ht="19.5" customHeight="1">
      <c r="A682" s="410"/>
      <c r="B682" s="598"/>
      <c r="C682" s="350" t="s">
        <v>223</v>
      </c>
      <c r="D682" s="282">
        <v>8000</v>
      </c>
      <c r="E682" s="283">
        <v>36000</v>
      </c>
      <c r="F682" s="283">
        <v>50000</v>
      </c>
      <c r="G682" s="283">
        <v>108000</v>
      </c>
      <c r="H682" s="184"/>
      <c r="I682" s="184"/>
      <c r="J682" s="184"/>
      <c r="K682" s="184"/>
      <c r="L682" s="184"/>
      <c r="M682" s="184"/>
      <c r="N682" s="184"/>
      <c r="O682" s="184"/>
      <c r="P682" s="168"/>
      <c r="Q682" s="168"/>
      <c r="R682" s="168"/>
      <c r="S682" s="168"/>
      <c r="T682" s="168"/>
      <c r="U682" s="168"/>
      <c r="V682" s="168"/>
    </row>
    <row r="683" spans="1:22" ht="19.5" customHeight="1">
      <c r="A683" s="410"/>
      <c r="B683" s="598"/>
      <c r="C683" s="350" t="s">
        <v>5</v>
      </c>
      <c r="D683" s="282">
        <v>2.4</v>
      </c>
      <c r="E683" s="283">
        <v>27258.221018518525</v>
      </c>
      <c r="F683" s="283">
        <v>646000</v>
      </c>
      <c r="G683" s="283">
        <v>2943887.8700000006</v>
      </c>
      <c r="H683" s="184"/>
      <c r="I683" s="184"/>
      <c r="J683" s="184"/>
      <c r="K683" s="184"/>
      <c r="L683" s="184"/>
      <c r="M683" s="184"/>
      <c r="N683" s="184"/>
      <c r="O683" s="184"/>
      <c r="P683" s="168"/>
      <c r="Q683" s="168"/>
      <c r="R683" s="168"/>
      <c r="S683" s="168"/>
      <c r="T683" s="168"/>
      <c r="U683" s="168"/>
      <c r="V683" s="168"/>
    </row>
    <row r="684" spans="1:22" ht="15.75" customHeight="1">
      <c r="A684" s="410"/>
      <c r="B684" s="179"/>
      <c r="C684" s="221" t="s">
        <v>374</v>
      </c>
      <c r="D684" s="186"/>
      <c r="E684" s="186"/>
      <c r="F684" s="186"/>
      <c r="G684" s="184"/>
      <c r="H684" s="184"/>
      <c r="I684" s="184"/>
      <c r="J684" s="184"/>
      <c r="K684" s="184"/>
      <c r="L684" s="184"/>
      <c r="M684" s="184"/>
      <c r="N684" s="184"/>
      <c r="O684" s="184"/>
      <c r="P684" s="168"/>
      <c r="Q684" s="168"/>
      <c r="R684" s="168"/>
      <c r="S684" s="168"/>
      <c r="T684" s="168"/>
      <c r="U684" s="168"/>
      <c r="V684" s="168"/>
    </row>
    <row r="685" spans="2:15" ht="15">
      <c r="B685" s="228"/>
      <c r="C685" s="221"/>
      <c r="D685" s="186"/>
      <c r="E685" s="186"/>
      <c r="F685" s="186"/>
      <c r="G685" s="228"/>
      <c r="H685" s="228"/>
      <c r="I685" s="228"/>
      <c r="J685" s="228"/>
      <c r="K685" s="228"/>
      <c r="L685" s="228"/>
      <c r="M685" s="228"/>
      <c r="N685" s="228"/>
      <c r="O685" s="228"/>
    </row>
    <row r="686" spans="1:22" ht="15.75" customHeight="1">
      <c r="A686" s="388" t="s">
        <v>509</v>
      </c>
      <c r="B686" s="357" t="s">
        <v>573</v>
      </c>
      <c r="C686" s="347"/>
      <c r="D686" s="347"/>
      <c r="E686" s="347"/>
      <c r="F686" s="347"/>
      <c r="G686" s="347"/>
      <c r="H686" s="347"/>
      <c r="I686" s="184"/>
      <c r="J686" s="184"/>
      <c r="K686" s="184"/>
      <c r="L686" s="184"/>
      <c r="M686" s="184"/>
      <c r="N686" s="184"/>
      <c r="O686" s="184"/>
      <c r="P686" s="168"/>
      <c r="Q686" s="168"/>
      <c r="R686" s="168"/>
      <c r="S686" s="168"/>
      <c r="T686" s="168"/>
      <c r="U686" s="168"/>
      <c r="V686" s="168"/>
    </row>
    <row r="687" spans="1:22" ht="15.75" customHeight="1">
      <c r="A687" s="410"/>
      <c r="B687" s="347"/>
      <c r="C687" s="347"/>
      <c r="D687" s="347"/>
      <c r="E687" s="347"/>
      <c r="F687" s="347"/>
      <c r="G687" s="347"/>
      <c r="H687" s="347"/>
      <c r="I687" s="184"/>
      <c r="J687" s="184"/>
      <c r="K687" s="184"/>
      <c r="L687" s="184"/>
      <c r="M687" s="184"/>
      <c r="N687" s="184"/>
      <c r="O687" s="184"/>
      <c r="P687" s="168"/>
      <c r="Q687" s="168"/>
      <c r="R687" s="168"/>
      <c r="S687" s="168"/>
      <c r="T687" s="168"/>
      <c r="U687" s="168"/>
      <c r="V687" s="168"/>
    </row>
    <row r="688" spans="1:22" ht="23.25" customHeight="1">
      <c r="A688" s="410"/>
      <c r="B688" s="656" t="s">
        <v>224</v>
      </c>
      <c r="C688" s="657"/>
      <c r="D688" s="647" t="s">
        <v>573</v>
      </c>
      <c r="E688" s="648"/>
      <c r="F688" s="649"/>
      <c r="G688" s="348"/>
      <c r="H688" s="184"/>
      <c r="I688" s="184"/>
      <c r="J688" s="184"/>
      <c r="K688" s="184"/>
      <c r="L688" s="184"/>
      <c r="M688" s="184"/>
      <c r="N688" s="184"/>
      <c r="O688" s="184"/>
      <c r="P688" s="168"/>
      <c r="Q688" s="168"/>
      <c r="R688" s="168"/>
      <c r="S688" s="168"/>
      <c r="T688" s="168"/>
      <c r="U688" s="168"/>
      <c r="V688" s="168"/>
    </row>
    <row r="689" spans="1:22" ht="18.75" customHeight="1">
      <c r="A689" s="410"/>
      <c r="B689" s="671"/>
      <c r="C689" s="672"/>
      <c r="D689" s="342" t="s">
        <v>3</v>
      </c>
      <c r="E689" s="342" t="s">
        <v>4</v>
      </c>
      <c r="F689" s="457" t="s">
        <v>653</v>
      </c>
      <c r="G689" s="349"/>
      <c r="H689" s="184"/>
      <c r="I689" s="184"/>
      <c r="J689" s="184"/>
      <c r="K689" s="184"/>
      <c r="L689" s="184"/>
      <c r="M689" s="184"/>
      <c r="N689" s="184"/>
      <c r="O689" s="184"/>
      <c r="P689" s="168"/>
      <c r="Q689" s="168"/>
      <c r="R689" s="168"/>
      <c r="S689" s="168"/>
      <c r="T689" s="168"/>
      <c r="U689" s="168"/>
      <c r="V689" s="168"/>
    </row>
    <row r="690" spans="1:22" ht="18.75" customHeight="1">
      <c r="A690" s="410"/>
      <c r="B690" s="673" t="s">
        <v>107</v>
      </c>
      <c r="C690" s="320" t="s">
        <v>220</v>
      </c>
      <c r="D690" s="181">
        <v>41</v>
      </c>
      <c r="E690" s="181">
        <v>51</v>
      </c>
      <c r="F690" s="181">
        <f>D690+E690</f>
        <v>92</v>
      </c>
      <c r="G690" s="349"/>
      <c r="H690" s="184"/>
      <c r="I690" s="184"/>
      <c r="J690" s="184"/>
      <c r="K690" s="184"/>
      <c r="L690" s="184"/>
      <c r="M690" s="184"/>
      <c r="N690" s="184"/>
      <c r="O690" s="184"/>
      <c r="P690" s="168"/>
      <c r="Q690" s="168"/>
      <c r="R690" s="168"/>
      <c r="S690" s="168"/>
      <c r="T690" s="168"/>
      <c r="U690" s="168"/>
      <c r="V690" s="168"/>
    </row>
    <row r="691" spans="1:22" ht="18.75" customHeight="1">
      <c r="A691" s="410"/>
      <c r="B691" s="657"/>
      <c r="C691" s="320" t="s">
        <v>221</v>
      </c>
      <c r="D691" s="181">
        <v>12</v>
      </c>
      <c r="E691" s="181">
        <v>73</v>
      </c>
      <c r="F691" s="181">
        <f>D691+E691</f>
        <v>85</v>
      </c>
      <c r="G691" s="349"/>
      <c r="H691" s="184"/>
      <c r="I691" s="184"/>
      <c r="J691" s="184"/>
      <c r="K691" s="184"/>
      <c r="L691" s="184"/>
      <c r="M691" s="184"/>
      <c r="N691" s="184"/>
      <c r="O691" s="184"/>
      <c r="P691" s="168"/>
      <c r="Q691" s="168"/>
      <c r="R691" s="168"/>
      <c r="S691" s="168"/>
      <c r="T691" s="168"/>
      <c r="U691" s="168"/>
      <c r="V691" s="168"/>
    </row>
    <row r="692" spans="1:22" ht="18.75" customHeight="1">
      <c r="A692" s="410"/>
      <c r="B692" s="657"/>
      <c r="C692" s="320" t="s">
        <v>222</v>
      </c>
      <c r="D692" s="181">
        <v>16</v>
      </c>
      <c r="E692" s="181">
        <v>25</v>
      </c>
      <c r="F692" s="181">
        <f>D692+E692</f>
        <v>41</v>
      </c>
      <c r="G692" s="349"/>
      <c r="H692" s="184"/>
      <c r="I692" s="184"/>
      <c r="J692" s="184"/>
      <c r="K692" s="184"/>
      <c r="L692" s="184"/>
      <c r="M692" s="184"/>
      <c r="N692" s="184"/>
      <c r="O692" s="184"/>
      <c r="P692" s="168"/>
      <c r="Q692" s="168"/>
      <c r="R692" s="168"/>
      <c r="S692" s="168"/>
      <c r="T692" s="168"/>
      <c r="U692" s="168"/>
      <c r="V692" s="168"/>
    </row>
    <row r="693" spans="1:22" ht="18.75" customHeight="1">
      <c r="A693" s="410"/>
      <c r="B693" s="657"/>
      <c r="C693" s="320" t="s">
        <v>223</v>
      </c>
      <c r="D693" s="181">
        <v>3</v>
      </c>
      <c r="E693" s="181">
        <v>0</v>
      </c>
      <c r="F693" s="181">
        <f>D693+E693</f>
        <v>3</v>
      </c>
      <c r="G693" s="349"/>
      <c r="H693" s="184"/>
      <c r="I693" s="184"/>
      <c r="J693" s="184"/>
      <c r="K693" s="184"/>
      <c r="L693" s="184"/>
      <c r="M693" s="184"/>
      <c r="N693" s="184"/>
      <c r="O693" s="184"/>
      <c r="P693" s="168"/>
      <c r="Q693" s="168"/>
      <c r="R693" s="168"/>
      <c r="S693" s="168"/>
      <c r="T693" s="168"/>
      <c r="U693" s="168"/>
      <c r="V693" s="168"/>
    </row>
    <row r="694" spans="1:22" ht="18.75" customHeight="1">
      <c r="A694" s="410"/>
      <c r="B694" s="657"/>
      <c r="C694" s="360" t="s">
        <v>5</v>
      </c>
      <c r="D694" s="181">
        <f>SUM(D690:D693)</f>
        <v>72</v>
      </c>
      <c r="E694" s="181">
        <f>SUM(E690:E693)</f>
        <v>149</v>
      </c>
      <c r="F694" s="181">
        <f>SUM(F690:F693)</f>
        <v>221</v>
      </c>
      <c r="G694" s="349"/>
      <c r="H694" s="184"/>
      <c r="I694" s="184"/>
      <c r="J694" s="184"/>
      <c r="K694" s="184"/>
      <c r="L694" s="184"/>
      <c r="M694" s="184"/>
      <c r="N694" s="184"/>
      <c r="O694" s="184"/>
      <c r="P694" s="168"/>
      <c r="Q694" s="168"/>
      <c r="R694" s="168"/>
      <c r="S694" s="168"/>
      <c r="T694" s="168"/>
      <c r="U694" s="168"/>
      <c r="V694" s="168"/>
    </row>
    <row r="695" spans="1:22" ht="18.75" customHeight="1">
      <c r="A695" s="410"/>
      <c r="B695" s="598" t="s">
        <v>108</v>
      </c>
      <c r="C695" s="350" t="s">
        <v>220</v>
      </c>
      <c r="D695" s="223">
        <f>D690/F690</f>
        <v>0.44565217391304346</v>
      </c>
      <c r="E695" s="223">
        <f>E690/F690</f>
        <v>0.5543478260869565</v>
      </c>
      <c r="F695" s="222">
        <f>+D695+E695</f>
        <v>1</v>
      </c>
      <c r="G695" s="349"/>
      <c r="H695" s="184"/>
      <c r="I695" s="184"/>
      <c r="J695" s="184"/>
      <c r="K695" s="184"/>
      <c r="L695" s="184"/>
      <c r="M695" s="184"/>
      <c r="N695" s="184"/>
      <c r="O695" s="184"/>
      <c r="P695" s="168"/>
      <c r="Q695" s="168"/>
      <c r="R695" s="168"/>
      <c r="S695" s="168"/>
      <c r="T695" s="168"/>
      <c r="U695" s="168"/>
      <c r="V695" s="168"/>
    </row>
    <row r="696" spans="1:22" ht="18.75" customHeight="1">
      <c r="A696" s="410"/>
      <c r="B696" s="598"/>
      <c r="C696" s="350" t="s">
        <v>221</v>
      </c>
      <c r="D696" s="223">
        <f>D691/F691</f>
        <v>0.1411764705882353</v>
      </c>
      <c r="E696" s="223">
        <f>E691/F691</f>
        <v>0.8588235294117647</v>
      </c>
      <c r="F696" s="222">
        <f>+D696+E696</f>
        <v>1</v>
      </c>
      <c r="G696" s="349"/>
      <c r="H696" s="184"/>
      <c r="I696" s="184"/>
      <c r="J696" s="184"/>
      <c r="K696" s="184"/>
      <c r="L696" s="184"/>
      <c r="M696" s="184"/>
      <c r="N696" s="184"/>
      <c r="O696" s="184"/>
      <c r="P696" s="168"/>
      <c r="Q696" s="168"/>
      <c r="R696" s="168"/>
      <c r="S696" s="168"/>
      <c r="T696" s="168"/>
      <c r="U696" s="168"/>
      <c r="V696" s="168"/>
    </row>
    <row r="697" spans="1:22" ht="18.75" customHeight="1">
      <c r="A697" s="410"/>
      <c r="B697" s="598"/>
      <c r="C697" s="350" t="s">
        <v>222</v>
      </c>
      <c r="D697" s="223">
        <f>D692/F692</f>
        <v>0.3902439024390244</v>
      </c>
      <c r="E697" s="223">
        <f>E692/F692</f>
        <v>0.6097560975609756</v>
      </c>
      <c r="F697" s="222">
        <f>+D697+E697</f>
        <v>1</v>
      </c>
      <c r="G697" s="349"/>
      <c r="H697" s="184"/>
      <c r="I697" s="184"/>
      <c r="J697" s="184"/>
      <c r="K697" s="184"/>
      <c r="L697" s="184"/>
      <c r="M697" s="184"/>
      <c r="N697" s="184"/>
      <c r="O697" s="184"/>
      <c r="P697" s="168"/>
      <c r="Q697" s="168"/>
      <c r="R697" s="168"/>
      <c r="S697" s="168"/>
      <c r="T697" s="168"/>
      <c r="U697" s="168"/>
      <c r="V697" s="168"/>
    </row>
    <row r="698" spans="1:22" ht="15.75" customHeight="1">
      <c r="A698" s="410"/>
      <c r="B698" s="598"/>
      <c r="C698" s="350" t="s">
        <v>223</v>
      </c>
      <c r="D698" s="223">
        <f>D693/F693</f>
        <v>1</v>
      </c>
      <c r="E698" s="223">
        <f>E693/F693</f>
        <v>0</v>
      </c>
      <c r="F698" s="222">
        <f>+D698+E698</f>
        <v>1</v>
      </c>
      <c r="G698" s="184"/>
      <c r="H698" s="184"/>
      <c r="I698" s="184"/>
      <c r="J698" s="184"/>
      <c r="K698" s="184"/>
      <c r="L698" s="184"/>
      <c r="M698" s="184"/>
      <c r="N698" s="184"/>
      <c r="O698" s="184"/>
      <c r="P698" s="168"/>
      <c r="Q698" s="168"/>
      <c r="R698" s="168"/>
      <c r="S698" s="168"/>
      <c r="T698" s="168"/>
      <c r="U698" s="168"/>
      <c r="V698" s="168"/>
    </row>
    <row r="699" spans="1:22" ht="15.75" customHeight="1">
      <c r="A699" s="410"/>
      <c r="B699" s="598"/>
      <c r="C699" s="350" t="s">
        <v>5</v>
      </c>
      <c r="D699" s="223">
        <f>D694/F694</f>
        <v>0.3257918552036199</v>
      </c>
      <c r="E699" s="223">
        <f>E694/F694</f>
        <v>0.6742081447963801</v>
      </c>
      <c r="F699" s="222">
        <f>+D699+E699</f>
        <v>1</v>
      </c>
      <c r="G699" s="184"/>
      <c r="H699" s="184"/>
      <c r="I699" s="184"/>
      <c r="J699" s="184"/>
      <c r="K699" s="184"/>
      <c r="L699" s="184"/>
      <c r="M699" s="184"/>
      <c r="N699" s="184"/>
      <c r="O699" s="184"/>
      <c r="P699" s="168"/>
      <c r="Q699" s="168"/>
      <c r="R699" s="168"/>
      <c r="S699" s="168"/>
      <c r="T699" s="168"/>
      <c r="U699" s="168"/>
      <c r="V699" s="168"/>
    </row>
    <row r="700" spans="2:15" ht="15">
      <c r="B700" s="228"/>
      <c r="C700" s="221" t="s">
        <v>374</v>
      </c>
      <c r="D700" s="186"/>
      <c r="E700" s="186"/>
      <c r="F700" s="186"/>
      <c r="G700" s="228"/>
      <c r="H700" s="228"/>
      <c r="I700" s="228"/>
      <c r="J700" s="228"/>
      <c r="K700" s="228"/>
      <c r="L700" s="228"/>
      <c r="M700" s="228"/>
      <c r="N700" s="228"/>
      <c r="O700" s="228"/>
    </row>
    <row r="701" spans="2:15" ht="15">
      <c r="B701" s="229"/>
      <c r="C701" s="228"/>
      <c r="D701" s="228"/>
      <c r="E701" s="228"/>
      <c r="F701" s="228"/>
      <c r="G701" s="228"/>
      <c r="H701" s="228"/>
      <c r="I701" s="228"/>
      <c r="J701" s="228"/>
      <c r="K701" s="228"/>
      <c r="L701" s="228"/>
      <c r="M701" s="228"/>
      <c r="N701" s="228"/>
      <c r="O701" s="228"/>
    </row>
    <row r="702" spans="1:35" ht="30.75" customHeight="1">
      <c r="A702" s="410"/>
      <c r="B702" s="656" t="s">
        <v>224</v>
      </c>
      <c r="C702" s="657"/>
      <c r="D702" s="624" t="s">
        <v>444</v>
      </c>
      <c r="E702" s="625"/>
      <c r="F702" s="625"/>
      <c r="G702" s="626"/>
      <c r="H702" s="624" t="s">
        <v>445</v>
      </c>
      <c r="I702" s="625"/>
      <c r="J702" s="625"/>
      <c r="K702" s="626"/>
      <c r="L702" s="184"/>
      <c r="M702" s="184"/>
      <c r="N702" s="184"/>
      <c r="O702" s="184"/>
      <c r="P702" s="184"/>
      <c r="Q702" s="184"/>
      <c r="R702" s="184"/>
      <c r="S702" s="184"/>
      <c r="T702" s="184"/>
      <c r="U702" s="184"/>
      <c r="V702" s="184"/>
      <c r="W702" s="184"/>
      <c r="X702" s="184"/>
      <c r="Y702" s="184"/>
      <c r="Z702" s="184"/>
      <c r="AA702" s="184"/>
      <c r="AB702" s="184"/>
      <c r="AC702" s="184"/>
      <c r="AD702" s="184"/>
      <c r="AE702" s="184"/>
      <c r="AF702" s="184"/>
      <c r="AG702" s="184"/>
      <c r="AH702" s="184"/>
      <c r="AI702" s="184"/>
    </row>
    <row r="703" spans="1:35" ht="15.75" customHeight="1">
      <c r="A703" s="410"/>
      <c r="B703" s="658"/>
      <c r="C703" s="657"/>
      <c r="D703" s="342" t="s">
        <v>174</v>
      </c>
      <c r="E703" s="342" t="s">
        <v>40</v>
      </c>
      <c r="F703" s="358" t="s">
        <v>41</v>
      </c>
      <c r="G703" s="358" t="s">
        <v>16</v>
      </c>
      <c r="H703" s="342" t="s">
        <v>174</v>
      </c>
      <c r="I703" s="342" t="s">
        <v>40</v>
      </c>
      <c r="J703" s="358" t="s">
        <v>41</v>
      </c>
      <c r="K703" s="358" t="s">
        <v>16</v>
      </c>
      <c r="L703" s="184"/>
      <c r="M703" s="184"/>
      <c r="N703" s="184"/>
      <c r="O703" s="184"/>
      <c r="P703" s="184"/>
      <c r="Q703" s="184"/>
      <c r="R703" s="184"/>
      <c r="S703" s="184"/>
      <c r="T703" s="184"/>
      <c r="U703" s="184"/>
      <c r="V703" s="184"/>
      <c r="W703" s="184"/>
      <c r="X703" s="184"/>
      <c r="Y703" s="184"/>
      <c r="Z703" s="184"/>
      <c r="AA703" s="184"/>
      <c r="AB703" s="184"/>
      <c r="AC703" s="184"/>
      <c r="AD703" s="184"/>
      <c r="AE703" s="184"/>
      <c r="AF703" s="184"/>
      <c r="AG703" s="184"/>
      <c r="AH703" s="184"/>
      <c r="AI703" s="184"/>
    </row>
    <row r="704" spans="1:35" ht="18.75" customHeight="1">
      <c r="A704" s="410"/>
      <c r="B704" s="598" t="s">
        <v>107</v>
      </c>
      <c r="C704" s="350" t="s">
        <v>220</v>
      </c>
      <c r="D704" s="256">
        <v>6.2</v>
      </c>
      <c r="E704" s="256">
        <v>5049.4</v>
      </c>
      <c r="F704" s="256">
        <v>16930.2</v>
      </c>
      <c r="G704" s="256">
        <v>30296.399999999998</v>
      </c>
      <c r="H704" s="256">
        <v>407</v>
      </c>
      <c r="I704" s="256">
        <v>9825.75</v>
      </c>
      <c r="J704" s="256">
        <v>34800</v>
      </c>
      <c r="K704" s="256">
        <v>39303</v>
      </c>
      <c r="L704" s="184"/>
      <c r="M704" s="184"/>
      <c r="N704" s="184"/>
      <c r="O704" s="184"/>
      <c r="P704" s="184"/>
      <c r="Q704" s="184"/>
      <c r="R704" s="184"/>
      <c r="S704" s="184"/>
      <c r="T704" s="184"/>
      <c r="U704" s="184"/>
      <c r="V704" s="184"/>
      <c r="W704" s="184"/>
      <c r="X704" s="184"/>
      <c r="Y704" s="184"/>
      <c r="Z704" s="184"/>
      <c r="AA704" s="184"/>
      <c r="AB704" s="184"/>
      <c r="AC704" s="184"/>
      <c r="AD704" s="184"/>
      <c r="AE704" s="184"/>
      <c r="AF704" s="184"/>
      <c r="AG704" s="184"/>
      <c r="AH704" s="184"/>
      <c r="AI704" s="184"/>
    </row>
    <row r="705" spans="1:35" ht="18.75" customHeight="1">
      <c r="A705" s="410"/>
      <c r="B705" s="598"/>
      <c r="C705" s="350" t="s">
        <v>221</v>
      </c>
      <c r="D705" s="256">
        <v>1456</v>
      </c>
      <c r="E705" s="256">
        <v>1456</v>
      </c>
      <c r="F705" s="256">
        <v>1456</v>
      </c>
      <c r="G705" s="256">
        <v>1456</v>
      </c>
      <c r="H705" s="256">
        <v>10950</v>
      </c>
      <c r="I705" s="256">
        <v>10950</v>
      </c>
      <c r="J705" s="256">
        <v>10950</v>
      </c>
      <c r="K705" s="256">
        <v>10950</v>
      </c>
      <c r="L705" s="184"/>
      <c r="M705" s="184"/>
      <c r="N705" s="184"/>
      <c r="O705" s="184"/>
      <c r="P705" s="184"/>
      <c r="Q705" s="184"/>
      <c r="R705" s="184"/>
      <c r="S705" s="184"/>
      <c r="T705" s="184"/>
      <c r="U705" s="184"/>
      <c r="V705" s="184"/>
      <c r="W705" s="184"/>
      <c r="X705" s="184"/>
      <c r="Y705" s="184"/>
      <c r="Z705" s="184"/>
      <c r="AA705" s="184"/>
      <c r="AB705" s="184"/>
      <c r="AC705" s="184"/>
      <c r="AD705" s="184"/>
      <c r="AE705" s="184"/>
      <c r="AF705" s="184"/>
      <c r="AG705" s="184"/>
      <c r="AH705" s="184"/>
      <c r="AI705" s="184"/>
    </row>
    <row r="706" spans="1:35" ht="18.75" customHeight="1">
      <c r="A706" s="410"/>
      <c r="B706" s="598"/>
      <c r="C706" s="350" t="s">
        <v>222</v>
      </c>
      <c r="D706" s="256" t="s">
        <v>18</v>
      </c>
      <c r="E706" s="256" t="s">
        <v>18</v>
      </c>
      <c r="F706" s="256" t="s">
        <v>18</v>
      </c>
      <c r="G706" s="256" t="s">
        <v>18</v>
      </c>
      <c r="H706" s="256">
        <v>698.4</v>
      </c>
      <c r="I706" s="256">
        <v>698.4</v>
      </c>
      <c r="J706" s="256">
        <v>698.4</v>
      </c>
      <c r="K706" s="256">
        <v>698.4</v>
      </c>
      <c r="L706" s="184"/>
      <c r="M706" s="184"/>
      <c r="N706" s="184"/>
      <c r="O706" s="184"/>
      <c r="P706" s="184"/>
      <c r="Q706" s="184"/>
      <c r="R706" s="184"/>
      <c r="S706" s="184"/>
      <c r="T706" s="184"/>
      <c r="U706" s="184"/>
      <c r="V706" s="184"/>
      <c r="W706" s="184"/>
      <c r="X706" s="184"/>
      <c r="Y706" s="184"/>
      <c r="Z706" s="184"/>
      <c r="AA706" s="184"/>
      <c r="AB706" s="184"/>
      <c r="AC706" s="184"/>
      <c r="AD706" s="184"/>
      <c r="AE706" s="184"/>
      <c r="AF706" s="184"/>
      <c r="AG706" s="184"/>
      <c r="AH706" s="184"/>
      <c r="AI706" s="184"/>
    </row>
    <row r="707" spans="1:35" ht="18.75" customHeight="1">
      <c r="A707" s="410"/>
      <c r="B707" s="598"/>
      <c r="C707" s="350" t="s">
        <v>223</v>
      </c>
      <c r="D707" s="256" t="s">
        <v>18</v>
      </c>
      <c r="E707" s="256" t="s">
        <v>18</v>
      </c>
      <c r="F707" s="256" t="s">
        <v>18</v>
      </c>
      <c r="G707" s="256" t="s">
        <v>18</v>
      </c>
      <c r="H707" s="256">
        <v>111</v>
      </c>
      <c r="I707" s="256">
        <v>111</v>
      </c>
      <c r="J707" s="256">
        <v>111</v>
      </c>
      <c r="K707" s="256">
        <v>111</v>
      </c>
      <c r="L707" s="184"/>
      <c r="M707" s="184"/>
      <c r="N707" s="184"/>
      <c r="O707" s="184"/>
      <c r="P707" s="184"/>
      <c r="Q707" s="184"/>
      <c r="R707" s="184"/>
      <c r="S707" s="184"/>
      <c r="T707" s="184"/>
      <c r="U707" s="184"/>
      <c r="V707" s="184"/>
      <c r="W707" s="184"/>
      <c r="X707" s="184"/>
      <c r="Y707" s="184"/>
      <c r="Z707" s="184"/>
      <c r="AA707" s="184"/>
      <c r="AB707" s="184"/>
      <c r="AC707" s="184"/>
      <c r="AD707" s="184"/>
      <c r="AE707" s="184"/>
      <c r="AF707" s="184"/>
      <c r="AG707" s="184"/>
      <c r="AH707" s="184"/>
      <c r="AI707" s="184"/>
    </row>
    <row r="708" spans="1:35" ht="18.75" customHeight="1">
      <c r="A708" s="410"/>
      <c r="B708" s="598"/>
      <c r="C708" s="350" t="s">
        <v>5</v>
      </c>
      <c r="D708" s="256">
        <v>6.2</v>
      </c>
      <c r="E708" s="256">
        <v>4536.057142857142</v>
      </c>
      <c r="F708" s="256">
        <v>16930.2</v>
      </c>
      <c r="G708" s="256">
        <v>31752.4</v>
      </c>
      <c r="H708" s="256">
        <v>111</v>
      </c>
      <c r="I708" s="256">
        <v>7294.628571428571</v>
      </c>
      <c r="J708" s="256">
        <v>34800</v>
      </c>
      <c r="K708" s="256">
        <v>51062.4</v>
      </c>
      <c r="L708" s="190"/>
      <c r="M708" s="184"/>
      <c r="N708" s="184"/>
      <c r="O708" s="184"/>
      <c r="P708" s="184"/>
      <c r="Q708" s="184"/>
      <c r="R708" s="184"/>
      <c r="S708" s="184"/>
      <c r="T708" s="184"/>
      <c r="U708" s="184"/>
      <c r="V708" s="184"/>
      <c r="W708" s="184"/>
      <c r="X708" s="184"/>
      <c r="Y708" s="184"/>
      <c r="Z708" s="184"/>
      <c r="AA708" s="184"/>
      <c r="AB708" s="184"/>
      <c r="AC708" s="184"/>
      <c r="AD708" s="184"/>
      <c r="AE708" s="184"/>
      <c r="AF708" s="184"/>
      <c r="AG708" s="184"/>
      <c r="AH708" s="184"/>
      <c r="AI708" s="184"/>
    </row>
    <row r="709" spans="1:22" ht="15.75" customHeight="1">
      <c r="A709" s="410"/>
      <c r="B709" s="179"/>
      <c r="C709" s="221" t="s">
        <v>374</v>
      </c>
      <c r="D709" s="186"/>
      <c r="E709" s="186"/>
      <c r="F709" s="186"/>
      <c r="G709" s="184"/>
      <c r="H709" s="347"/>
      <c r="I709" s="347"/>
      <c r="J709" s="184"/>
      <c r="K709" s="184"/>
      <c r="L709" s="184"/>
      <c r="M709" s="184"/>
      <c r="N709" s="184"/>
      <c r="O709" s="184"/>
      <c r="P709" s="168"/>
      <c r="Q709" s="168"/>
      <c r="R709" s="168"/>
      <c r="S709" s="168"/>
      <c r="T709" s="168"/>
      <c r="U709" s="168"/>
      <c r="V709" s="168"/>
    </row>
    <row r="710" spans="2:15" ht="15">
      <c r="B710" s="229"/>
      <c r="C710" s="228"/>
      <c r="D710" s="228"/>
      <c r="E710" s="228"/>
      <c r="F710" s="228"/>
      <c r="G710" s="228"/>
      <c r="H710" s="228"/>
      <c r="I710" s="228"/>
      <c r="J710" s="228"/>
      <c r="K710" s="228"/>
      <c r="L710" s="228"/>
      <c r="M710" s="228"/>
      <c r="N710" s="228"/>
      <c r="O710" s="228"/>
    </row>
    <row r="711" spans="1:23" ht="30.75" customHeight="1">
      <c r="A711" s="410"/>
      <c r="B711" s="656" t="s">
        <v>224</v>
      </c>
      <c r="C711" s="657"/>
      <c r="D711" s="624" t="s">
        <v>446</v>
      </c>
      <c r="E711" s="625"/>
      <c r="F711" s="625"/>
      <c r="G711" s="626"/>
      <c r="H711" s="624" t="s">
        <v>447</v>
      </c>
      <c r="I711" s="625"/>
      <c r="J711" s="625"/>
      <c r="K711" s="626"/>
      <c r="L711" s="624" t="s">
        <v>448</v>
      </c>
      <c r="M711" s="625"/>
      <c r="N711" s="625"/>
      <c r="O711" s="626"/>
      <c r="P711" s="624" t="s">
        <v>449</v>
      </c>
      <c r="Q711" s="625"/>
      <c r="R711" s="625"/>
      <c r="S711" s="626"/>
      <c r="T711" s="598" t="s">
        <v>416</v>
      </c>
      <c r="U711" s="598"/>
      <c r="V711" s="598"/>
      <c r="W711" s="598"/>
    </row>
    <row r="712" spans="1:23" ht="15.75" customHeight="1">
      <c r="A712" s="410"/>
      <c r="B712" s="658"/>
      <c r="C712" s="657"/>
      <c r="D712" s="342" t="s">
        <v>174</v>
      </c>
      <c r="E712" s="342" t="s">
        <v>40</v>
      </c>
      <c r="F712" s="358" t="s">
        <v>41</v>
      </c>
      <c r="G712" s="358" t="s">
        <v>16</v>
      </c>
      <c r="H712" s="355" t="s">
        <v>174</v>
      </c>
      <c r="I712" s="355" t="s">
        <v>40</v>
      </c>
      <c r="J712" s="358" t="s">
        <v>41</v>
      </c>
      <c r="K712" s="358" t="s">
        <v>16</v>
      </c>
      <c r="L712" s="355" t="s">
        <v>174</v>
      </c>
      <c r="M712" s="355" t="s">
        <v>40</v>
      </c>
      <c r="N712" s="358" t="s">
        <v>41</v>
      </c>
      <c r="O712" s="358" t="s">
        <v>16</v>
      </c>
      <c r="P712" s="355" t="s">
        <v>174</v>
      </c>
      <c r="Q712" s="355" t="s">
        <v>40</v>
      </c>
      <c r="R712" s="358" t="s">
        <v>41</v>
      </c>
      <c r="S712" s="358" t="s">
        <v>16</v>
      </c>
      <c r="T712" s="355" t="s">
        <v>174</v>
      </c>
      <c r="U712" s="355" t="s">
        <v>40</v>
      </c>
      <c r="V712" s="358" t="s">
        <v>41</v>
      </c>
      <c r="W712" s="358" t="s">
        <v>16</v>
      </c>
    </row>
    <row r="713" spans="1:23" ht="18.75" customHeight="1">
      <c r="A713" s="410"/>
      <c r="B713" s="598" t="s">
        <v>107</v>
      </c>
      <c r="C713" s="350" t="s">
        <v>220</v>
      </c>
      <c r="D713" s="256">
        <v>11</v>
      </c>
      <c r="E713" s="256">
        <v>1083.389565217391</v>
      </c>
      <c r="F713" s="256">
        <v>9720</v>
      </c>
      <c r="G713" s="256">
        <v>24917.959999999992</v>
      </c>
      <c r="H713" s="256">
        <v>60</v>
      </c>
      <c r="I713" s="256">
        <v>159.5</v>
      </c>
      <c r="J713" s="256">
        <v>259</v>
      </c>
      <c r="K713" s="256">
        <v>319</v>
      </c>
      <c r="L713" s="256">
        <v>12</v>
      </c>
      <c r="M713" s="256">
        <v>1189.3856129032258</v>
      </c>
      <c r="N713" s="256">
        <v>14268</v>
      </c>
      <c r="O713" s="256">
        <v>36870.954</v>
      </c>
      <c r="P713" s="256">
        <v>48</v>
      </c>
      <c r="Q713" s="256">
        <v>3685.1458333333335</v>
      </c>
      <c r="R713" s="256">
        <v>35100</v>
      </c>
      <c r="S713" s="256">
        <v>44221.75</v>
      </c>
      <c r="T713" s="256">
        <v>208</v>
      </c>
      <c r="U713" s="256">
        <v>3774.06</v>
      </c>
      <c r="V713" s="256">
        <v>12992</v>
      </c>
      <c r="W713" s="256">
        <v>18870.3</v>
      </c>
    </row>
    <row r="714" spans="1:23" ht="18.75" customHeight="1">
      <c r="A714" s="410"/>
      <c r="B714" s="598"/>
      <c r="C714" s="350" t="s">
        <v>221</v>
      </c>
      <c r="D714" s="256">
        <v>4</v>
      </c>
      <c r="E714" s="256">
        <v>2075.712857142857</v>
      </c>
      <c r="F714" s="256">
        <v>6559</v>
      </c>
      <c r="G714" s="256">
        <v>14529.99</v>
      </c>
      <c r="H714" s="256">
        <v>51</v>
      </c>
      <c r="I714" s="256">
        <v>51</v>
      </c>
      <c r="J714" s="256">
        <v>51</v>
      </c>
      <c r="K714" s="256">
        <v>51</v>
      </c>
      <c r="L714" s="256">
        <v>64.8</v>
      </c>
      <c r="M714" s="256">
        <v>3627.7000000000003</v>
      </c>
      <c r="N714" s="256">
        <v>9160</v>
      </c>
      <c r="O714" s="256">
        <v>18138.5</v>
      </c>
      <c r="P714" s="256">
        <v>9</v>
      </c>
      <c r="Q714" s="256">
        <v>27621</v>
      </c>
      <c r="R714" s="256">
        <v>42563</v>
      </c>
      <c r="S714" s="256">
        <v>82863</v>
      </c>
      <c r="T714" s="256">
        <v>4686</v>
      </c>
      <c r="U714" s="256">
        <v>4686</v>
      </c>
      <c r="V714" s="256">
        <v>4686</v>
      </c>
      <c r="W714" s="256">
        <v>4686</v>
      </c>
    </row>
    <row r="715" spans="1:23" ht="18.75" customHeight="1">
      <c r="A715" s="410"/>
      <c r="B715" s="598"/>
      <c r="C715" s="350" t="s">
        <v>222</v>
      </c>
      <c r="D715" s="256">
        <v>21.6</v>
      </c>
      <c r="E715" s="256">
        <v>266.4222222222222</v>
      </c>
      <c r="F715" s="256">
        <v>1182</v>
      </c>
      <c r="G715" s="256">
        <v>2397.8</v>
      </c>
      <c r="H715" s="256" t="s">
        <v>18</v>
      </c>
      <c r="I715" s="256" t="s">
        <v>18</v>
      </c>
      <c r="J715" s="256" t="s">
        <v>18</v>
      </c>
      <c r="K715" s="256" t="s">
        <v>18</v>
      </c>
      <c r="L715" s="256">
        <v>3</v>
      </c>
      <c r="M715" s="256">
        <v>362.9946666666666</v>
      </c>
      <c r="N715" s="256">
        <v>2628</v>
      </c>
      <c r="O715" s="256">
        <v>5444.919999999999</v>
      </c>
      <c r="P715" s="256">
        <v>94.7</v>
      </c>
      <c r="Q715" s="256">
        <v>415.625</v>
      </c>
      <c r="R715" s="256">
        <v>1066</v>
      </c>
      <c r="S715" s="256">
        <v>1662.5</v>
      </c>
      <c r="T715" s="256">
        <v>338</v>
      </c>
      <c r="U715" s="256">
        <v>496.36</v>
      </c>
      <c r="V715" s="256">
        <v>654.72</v>
      </c>
      <c r="W715" s="256">
        <v>992.72</v>
      </c>
    </row>
    <row r="716" spans="1:23" ht="18.75" customHeight="1">
      <c r="A716" s="410"/>
      <c r="B716" s="598"/>
      <c r="C716" s="350" t="s">
        <v>223</v>
      </c>
      <c r="D716" s="256">
        <v>76.8</v>
      </c>
      <c r="E716" s="256">
        <v>258.93333333333334</v>
      </c>
      <c r="F716" s="256">
        <v>542</v>
      </c>
      <c r="G716" s="256">
        <v>776.8</v>
      </c>
      <c r="H716" s="256">
        <v>2</v>
      </c>
      <c r="I716" s="256">
        <v>7.5</v>
      </c>
      <c r="J716" s="256">
        <v>13</v>
      </c>
      <c r="K716" s="256">
        <v>15</v>
      </c>
      <c r="L716" s="256">
        <v>247.2</v>
      </c>
      <c r="M716" s="256">
        <v>481.73333333333335</v>
      </c>
      <c r="N716" s="256">
        <v>828</v>
      </c>
      <c r="O716" s="256">
        <v>1445.2</v>
      </c>
      <c r="P716" s="256">
        <v>2793</v>
      </c>
      <c r="Q716" s="256">
        <v>2793</v>
      </c>
      <c r="R716" s="256">
        <v>2793</v>
      </c>
      <c r="S716" s="256">
        <v>2793</v>
      </c>
      <c r="T716" s="256" t="s">
        <v>18</v>
      </c>
      <c r="U716" s="256" t="s">
        <v>18</v>
      </c>
      <c r="V716" s="256" t="s">
        <v>18</v>
      </c>
      <c r="W716" s="256" t="s">
        <v>18</v>
      </c>
    </row>
    <row r="717" spans="1:23" ht="18.75" customHeight="1">
      <c r="A717" s="410"/>
      <c r="B717" s="598"/>
      <c r="C717" s="350" t="s">
        <v>5</v>
      </c>
      <c r="D717" s="256">
        <v>4</v>
      </c>
      <c r="E717" s="256">
        <v>1014.8226190476192</v>
      </c>
      <c r="F717" s="256">
        <v>9720</v>
      </c>
      <c r="G717" s="256">
        <v>42622.55000000001</v>
      </c>
      <c r="H717" s="256">
        <v>2</v>
      </c>
      <c r="I717" s="256">
        <v>77</v>
      </c>
      <c r="J717" s="256">
        <v>259</v>
      </c>
      <c r="K717" s="256">
        <v>385</v>
      </c>
      <c r="L717" s="256">
        <v>3</v>
      </c>
      <c r="M717" s="256">
        <v>1146.2884074074072</v>
      </c>
      <c r="N717" s="256">
        <v>14268</v>
      </c>
      <c r="O717" s="256">
        <v>61899.57399999999</v>
      </c>
      <c r="P717" s="256">
        <v>9</v>
      </c>
      <c r="Q717" s="256">
        <v>6577.0125</v>
      </c>
      <c r="R717" s="256">
        <v>42563</v>
      </c>
      <c r="S717" s="256">
        <v>131540.25</v>
      </c>
      <c r="T717" s="256">
        <v>208</v>
      </c>
      <c r="U717" s="256">
        <v>3068.6275</v>
      </c>
      <c r="V717" s="256">
        <v>12992</v>
      </c>
      <c r="W717" s="256">
        <v>24549.02</v>
      </c>
    </row>
    <row r="718" spans="1:22" ht="15.75" customHeight="1">
      <c r="A718" s="410"/>
      <c r="B718" s="179"/>
      <c r="C718" s="221" t="s">
        <v>374</v>
      </c>
      <c r="D718" s="186"/>
      <c r="E718" s="186"/>
      <c r="F718" s="186"/>
      <c r="G718" s="184"/>
      <c r="H718" s="347"/>
      <c r="I718" s="347"/>
      <c r="J718" s="184"/>
      <c r="K718" s="184"/>
      <c r="L718" s="184"/>
      <c r="M718" s="184"/>
      <c r="N718" s="184"/>
      <c r="O718" s="184"/>
      <c r="P718" s="168"/>
      <c r="Q718" s="168"/>
      <c r="R718" s="168"/>
      <c r="S718" s="168"/>
      <c r="T718" s="168"/>
      <c r="U718" s="168"/>
      <c r="V718" s="168"/>
    </row>
    <row r="719" spans="2:15" ht="15">
      <c r="B719" s="229"/>
      <c r="C719" s="228"/>
      <c r="D719" s="228"/>
      <c r="E719" s="228"/>
      <c r="F719" s="228"/>
      <c r="G719" s="228"/>
      <c r="H719" s="347"/>
      <c r="I719" s="347"/>
      <c r="J719" s="228"/>
      <c r="K719" s="228"/>
      <c r="L719" s="228"/>
      <c r="M719" s="228"/>
      <c r="N719" s="228"/>
      <c r="O719" s="228"/>
    </row>
    <row r="720" spans="1:22" ht="15.75" customHeight="1">
      <c r="A720" s="388" t="s">
        <v>510</v>
      </c>
      <c r="B720" s="357" t="s">
        <v>385</v>
      </c>
      <c r="C720" s="347"/>
      <c r="D720" s="347"/>
      <c r="E720" s="347"/>
      <c r="F720" s="347"/>
      <c r="G720" s="347"/>
      <c r="H720" s="347"/>
      <c r="I720" s="184"/>
      <c r="J720" s="184"/>
      <c r="K720" s="184"/>
      <c r="L720" s="184"/>
      <c r="M720" s="184"/>
      <c r="N720" s="184"/>
      <c r="O720" s="184"/>
      <c r="P720" s="168"/>
      <c r="Q720" s="168"/>
      <c r="R720" s="168"/>
      <c r="S720" s="168"/>
      <c r="T720" s="168"/>
      <c r="U720" s="168"/>
      <c r="V720" s="168"/>
    </row>
    <row r="721" spans="1:22" ht="15.75" customHeight="1">
      <c r="A721" s="410"/>
      <c r="B721" s="347"/>
      <c r="C721" s="347"/>
      <c r="D721" s="347"/>
      <c r="E721" s="347"/>
      <c r="F721" s="347"/>
      <c r="G721" s="347"/>
      <c r="H721" s="347"/>
      <c r="I721" s="184"/>
      <c r="J721" s="184"/>
      <c r="K721" s="184"/>
      <c r="L721" s="184"/>
      <c r="M721" s="184"/>
      <c r="N721" s="184"/>
      <c r="O721" s="184"/>
      <c r="P721" s="168"/>
      <c r="Q721" s="168"/>
      <c r="R721" s="168"/>
      <c r="S721" s="168"/>
      <c r="T721" s="168"/>
      <c r="U721" s="168"/>
      <c r="V721" s="168"/>
    </row>
    <row r="722" spans="1:22" ht="24" customHeight="1">
      <c r="A722" s="410"/>
      <c r="B722" s="656" t="s">
        <v>224</v>
      </c>
      <c r="C722" s="657"/>
      <c r="D722" s="647" t="s">
        <v>385</v>
      </c>
      <c r="E722" s="648"/>
      <c r="F722" s="649"/>
      <c r="G722" s="348"/>
      <c r="H722" s="184"/>
      <c r="I722" s="184"/>
      <c r="J722" s="184"/>
      <c r="K722" s="184"/>
      <c r="L722" s="184"/>
      <c r="M722" s="184"/>
      <c r="N722" s="184"/>
      <c r="O722" s="184"/>
      <c r="P722" s="168"/>
      <c r="Q722" s="168"/>
      <c r="R722" s="168"/>
      <c r="S722" s="168"/>
      <c r="T722" s="168"/>
      <c r="U722" s="168"/>
      <c r="V722" s="168"/>
    </row>
    <row r="723" spans="1:22" ht="18.75" customHeight="1">
      <c r="A723" s="410"/>
      <c r="B723" s="671"/>
      <c r="C723" s="672"/>
      <c r="D723" s="342" t="s">
        <v>3</v>
      </c>
      <c r="E723" s="342" t="s">
        <v>4</v>
      </c>
      <c r="F723" s="457" t="s">
        <v>653</v>
      </c>
      <c r="G723" s="349"/>
      <c r="H723" s="184"/>
      <c r="I723" s="184"/>
      <c r="J723" s="184"/>
      <c r="K723" s="184"/>
      <c r="L723" s="184"/>
      <c r="M723" s="184"/>
      <c r="N723" s="184"/>
      <c r="O723" s="184"/>
      <c r="P723" s="168"/>
      <c r="Q723" s="168"/>
      <c r="R723" s="168"/>
      <c r="S723" s="168"/>
      <c r="T723" s="168"/>
      <c r="U723" s="168"/>
      <c r="V723" s="168"/>
    </row>
    <row r="724" spans="1:22" ht="18.75" customHeight="1">
      <c r="A724" s="410"/>
      <c r="B724" s="673" t="s">
        <v>107</v>
      </c>
      <c r="C724" s="320" t="s">
        <v>220</v>
      </c>
      <c r="D724" s="181">
        <v>26</v>
      </c>
      <c r="E724" s="181">
        <v>66</v>
      </c>
      <c r="F724" s="181">
        <f>D724+E724</f>
        <v>92</v>
      </c>
      <c r="G724" s="349"/>
      <c r="H724" s="184"/>
      <c r="I724" s="184"/>
      <c r="J724" s="184"/>
      <c r="K724" s="184"/>
      <c r="L724" s="184"/>
      <c r="M724" s="184"/>
      <c r="N724" s="184"/>
      <c r="O724" s="184"/>
      <c r="P724" s="168"/>
      <c r="Q724" s="168"/>
      <c r="R724" s="168"/>
      <c r="S724" s="168"/>
      <c r="T724" s="168"/>
      <c r="U724" s="168"/>
      <c r="V724" s="168"/>
    </row>
    <row r="725" spans="1:22" ht="18.75" customHeight="1">
      <c r="A725" s="410"/>
      <c r="B725" s="657"/>
      <c r="C725" s="320" t="s">
        <v>221</v>
      </c>
      <c r="D725" s="181">
        <v>6</v>
      </c>
      <c r="E725" s="181">
        <v>79</v>
      </c>
      <c r="F725" s="181">
        <f>D725+E725</f>
        <v>85</v>
      </c>
      <c r="G725" s="349"/>
      <c r="H725" s="184"/>
      <c r="I725" s="184"/>
      <c r="J725" s="184"/>
      <c r="K725" s="184"/>
      <c r="L725" s="184"/>
      <c r="M725" s="184"/>
      <c r="N725" s="184"/>
      <c r="O725" s="184"/>
      <c r="P725" s="168"/>
      <c r="Q725" s="168"/>
      <c r="R725" s="168"/>
      <c r="S725" s="168"/>
      <c r="T725" s="168"/>
      <c r="U725" s="168"/>
      <c r="V725" s="168"/>
    </row>
    <row r="726" spans="1:22" ht="18.75" customHeight="1">
      <c r="A726" s="410"/>
      <c r="B726" s="657"/>
      <c r="C726" s="320" t="s">
        <v>222</v>
      </c>
      <c r="D726" s="181">
        <v>7</v>
      </c>
      <c r="E726" s="181">
        <v>34</v>
      </c>
      <c r="F726" s="181">
        <f>D726+E726</f>
        <v>41</v>
      </c>
      <c r="G726" s="349"/>
      <c r="H726" s="184"/>
      <c r="I726" s="184"/>
      <c r="J726" s="184"/>
      <c r="K726" s="184"/>
      <c r="L726" s="184"/>
      <c r="M726" s="184"/>
      <c r="N726" s="184"/>
      <c r="O726" s="184"/>
      <c r="P726" s="168"/>
      <c r="Q726" s="168"/>
      <c r="R726" s="168"/>
      <c r="S726" s="168"/>
      <c r="T726" s="168"/>
      <c r="U726" s="168"/>
      <c r="V726" s="168"/>
    </row>
    <row r="727" spans="1:22" ht="18.75" customHeight="1">
      <c r="A727" s="410"/>
      <c r="B727" s="657"/>
      <c r="C727" s="320" t="s">
        <v>223</v>
      </c>
      <c r="D727" s="181">
        <v>2</v>
      </c>
      <c r="E727" s="181">
        <v>1</v>
      </c>
      <c r="F727" s="181">
        <f>D727+E727</f>
        <v>3</v>
      </c>
      <c r="G727" s="349"/>
      <c r="H727" s="184"/>
      <c r="I727" s="184"/>
      <c r="J727" s="184"/>
      <c r="K727" s="184"/>
      <c r="L727" s="184"/>
      <c r="M727" s="184"/>
      <c r="N727" s="184"/>
      <c r="O727" s="184"/>
      <c r="P727" s="168"/>
      <c r="Q727" s="168"/>
      <c r="R727" s="168"/>
      <c r="S727" s="168"/>
      <c r="T727" s="168"/>
      <c r="U727" s="168"/>
      <c r="V727" s="168"/>
    </row>
    <row r="728" spans="1:22" ht="18.75" customHeight="1">
      <c r="A728" s="410"/>
      <c r="B728" s="657"/>
      <c r="C728" s="360" t="s">
        <v>5</v>
      </c>
      <c r="D728" s="181">
        <f>SUM(D724:D727)</f>
        <v>41</v>
      </c>
      <c r="E728" s="181">
        <f>SUM(E724:E727)</f>
        <v>180</v>
      </c>
      <c r="F728" s="181">
        <f>SUM(F724:F727)</f>
        <v>221</v>
      </c>
      <c r="G728" s="349"/>
      <c r="H728" s="184"/>
      <c r="I728" s="184"/>
      <c r="J728" s="184"/>
      <c r="K728" s="184"/>
      <c r="L728" s="184"/>
      <c r="M728" s="184"/>
      <c r="N728" s="184"/>
      <c r="O728" s="184"/>
      <c r="P728" s="168"/>
      <c r="Q728" s="168"/>
      <c r="R728" s="168"/>
      <c r="S728" s="168"/>
      <c r="T728" s="168"/>
      <c r="U728" s="168"/>
      <c r="V728" s="168"/>
    </row>
    <row r="729" spans="1:22" ht="18.75" customHeight="1">
      <c r="A729" s="410"/>
      <c r="B729" s="598" t="s">
        <v>108</v>
      </c>
      <c r="C729" s="350" t="s">
        <v>220</v>
      </c>
      <c r="D729" s="224">
        <f>D724/F724</f>
        <v>0.2826086956521739</v>
      </c>
      <c r="E729" s="223">
        <f>E724/F724</f>
        <v>0.717391304347826</v>
      </c>
      <c r="F729" s="222">
        <f>+D729+E729</f>
        <v>1</v>
      </c>
      <c r="G729" s="349"/>
      <c r="H729" s="184"/>
      <c r="I729" s="184"/>
      <c r="J729" s="184"/>
      <c r="K729" s="184"/>
      <c r="L729" s="184"/>
      <c r="M729" s="184"/>
      <c r="N729" s="184"/>
      <c r="O729" s="184"/>
      <c r="P729" s="168"/>
      <c r="Q729" s="168"/>
      <c r="R729" s="168"/>
      <c r="S729" s="168"/>
      <c r="T729" s="168"/>
      <c r="U729" s="168"/>
      <c r="V729" s="168"/>
    </row>
    <row r="730" spans="1:22" ht="18.75" customHeight="1">
      <c r="A730" s="410"/>
      <c r="B730" s="598"/>
      <c r="C730" s="350" t="s">
        <v>221</v>
      </c>
      <c r="D730" s="224">
        <f>D725/F725</f>
        <v>0.07058823529411765</v>
      </c>
      <c r="E730" s="223">
        <f>E725/F725</f>
        <v>0.9294117647058824</v>
      </c>
      <c r="F730" s="222">
        <f>+D730+E730</f>
        <v>1</v>
      </c>
      <c r="G730" s="349"/>
      <c r="H730" s="184"/>
      <c r="I730" s="184"/>
      <c r="J730" s="184"/>
      <c r="K730" s="184"/>
      <c r="L730" s="184"/>
      <c r="M730" s="184"/>
      <c r="N730" s="184"/>
      <c r="O730" s="184"/>
      <c r="P730" s="168"/>
      <c r="Q730" s="168"/>
      <c r="R730" s="168"/>
      <c r="S730" s="168"/>
      <c r="T730" s="168"/>
      <c r="U730" s="168"/>
      <c r="V730" s="168"/>
    </row>
    <row r="731" spans="1:22" ht="18.75" customHeight="1">
      <c r="A731" s="410"/>
      <c r="B731" s="598"/>
      <c r="C731" s="350" t="s">
        <v>222</v>
      </c>
      <c r="D731" s="224">
        <f>D726/F726</f>
        <v>0.17073170731707318</v>
      </c>
      <c r="E731" s="223">
        <f>E726/F726</f>
        <v>0.8292682926829268</v>
      </c>
      <c r="F731" s="222">
        <f>+D731+E731</f>
        <v>1</v>
      </c>
      <c r="G731" s="349"/>
      <c r="H731" s="184"/>
      <c r="I731" s="184"/>
      <c r="J731" s="184"/>
      <c r="K731" s="184"/>
      <c r="L731" s="184"/>
      <c r="M731" s="184"/>
      <c r="N731" s="184"/>
      <c r="O731" s="184"/>
      <c r="P731" s="168"/>
      <c r="Q731" s="168"/>
      <c r="R731" s="168"/>
      <c r="S731" s="168"/>
      <c r="T731" s="168"/>
      <c r="U731" s="168"/>
      <c r="V731" s="168"/>
    </row>
    <row r="732" spans="1:22" ht="15.75" customHeight="1">
      <c r="A732" s="410"/>
      <c r="B732" s="598"/>
      <c r="C732" s="350" t="s">
        <v>223</v>
      </c>
      <c r="D732" s="224">
        <f>D727/F727</f>
        <v>0.6666666666666666</v>
      </c>
      <c r="E732" s="223">
        <f>E727/F727</f>
        <v>0.3333333333333333</v>
      </c>
      <c r="F732" s="222">
        <f>+D732+E732</f>
        <v>1</v>
      </c>
      <c r="G732" s="184"/>
      <c r="H732" s="184"/>
      <c r="I732" s="184"/>
      <c r="J732" s="184"/>
      <c r="K732" s="184"/>
      <c r="L732" s="184"/>
      <c r="M732" s="184"/>
      <c r="N732" s="184"/>
      <c r="O732" s="184"/>
      <c r="P732" s="168"/>
      <c r="Q732" s="168"/>
      <c r="R732" s="168"/>
      <c r="S732" s="168"/>
      <c r="T732" s="168"/>
      <c r="U732" s="168"/>
      <c r="V732" s="168"/>
    </row>
    <row r="733" spans="1:22" ht="15.75" customHeight="1">
      <c r="A733" s="410"/>
      <c r="B733" s="598"/>
      <c r="C733" s="350" t="s">
        <v>5</v>
      </c>
      <c r="D733" s="224">
        <f>D728/F728</f>
        <v>0.18552036199095023</v>
      </c>
      <c r="E733" s="223">
        <f>E728/F728</f>
        <v>0.8144796380090498</v>
      </c>
      <c r="F733" s="222">
        <f>+D733+E733</f>
        <v>1</v>
      </c>
      <c r="G733" s="184"/>
      <c r="H733" s="184"/>
      <c r="I733" s="184"/>
      <c r="J733" s="184"/>
      <c r="K733" s="184"/>
      <c r="L733" s="184"/>
      <c r="M733" s="184"/>
      <c r="N733" s="184"/>
      <c r="O733" s="184"/>
      <c r="P733" s="168"/>
      <c r="Q733" s="168"/>
      <c r="R733" s="168"/>
      <c r="S733" s="168"/>
      <c r="T733" s="168"/>
      <c r="U733" s="168"/>
      <c r="V733" s="168"/>
    </row>
    <row r="734" spans="2:15" ht="15">
      <c r="B734" s="228"/>
      <c r="C734" s="221" t="s">
        <v>374</v>
      </c>
      <c r="D734" s="186"/>
      <c r="E734" s="186"/>
      <c r="F734" s="186"/>
      <c r="G734" s="228"/>
      <c r="H734" s="228"/>
      <c r="I734" s="228"/>
      <c r="J734" s="228"/>
      <c r="K734" s="228"/>
      <c r="L734" s="228"/>
      <c r="M734" s="228"/>
      <c r="N734" s="228"/>
      <c r="O734" s="228"/>
    </row>
    <row r="735" spans="2:15" ht="15">
      <c r="B735" s="229"/>
      <c r="C735" s="228"/>
      <c r="D735" s="228"/>
      <c r="E735" s="228"/>
      <c r="F735" s="228"/>
      <c r="G735" s="228"/>
      <c r="H735" s="228"/>
      <c r="I735" s="228"/>
      <c r="J735" s="228"/>
      <c r="K735" s="228"/>
      <c r="L735" s="228"/>
      <c r="M735" s="228"/>
      <c r="N735" s="228"/>
      <c r="O735" s="228"/>
    </row>
    <row r="736" spans="1:31" ht="30.75" customHeight="1">
      <c r="A736" s="410"/>
      <c r="B736" s="656" t="s">
        <v>224</v>
      </c>
      <c r="C736" s="657"/>
      <c r="D736" s="624" t="s">
        <v>450</v>
      </c>
      <c r="E736" s="625"/>
      <c r="F736" s="625"/>
      <c r="G736" s="626"/>
      <c r="H736" s="624" t="s">
        <v>451</v>
      </c>
      <c r="I736" s="625"/>
      <c r="J736" s="625"/>
      <c r="K736" s="626"/>
      <c r="L736" s="624" t="s">
        <v>452</v>
      </c>
      <c r="M736" s="625"/>
      <c r="N736" s="625"/>
      <c r="O736" s="626"/>
      <c r="P736" s="228"/>
      <c r="Q736" s="228"/>
      <c r="R736" s="228"/>
      <c r="S736" s="228"/>
      <c r="T736" s="228"/>
      <c r="U736" s="228"/>
      <c r="V736" s="228"/>
      <c r="W736" s="228"/>
      <c r="X736" s="228"/>
      <c r="Y736" s="228"/>
      <c r="Z736" s="228"/>
      <c r="AA736" s="228"/>
      <c r="AB736" s="228"/>
      <c r="AC736" s="228"/>
      <c r="AD736" s="228"/>
      <c r="AE736" s="228"/>
    </row>
    <row r="737" spans="1:31" ht="15.75" customHeight="1">
      <c r="A737" s="410"/>
      <c r="B737" s="658"/>
      <c r="C737" s="657"/>
      <c r="D737" s="342" t="s">
        <v>174</v>
      </c>
      <c r="E737" s="342" t="s">
        <v>40</v>
      </c>
      <c r="F737" s="358" t="s">
        <v>41</v>
      </c>
      <c r="G737" s="358" t="s">
        <v>16</v>
      </c>
      <c r="H737" s="342" t="s">
        <v>174</v>
      </c>
      <c r="I737" s="342" t="s">
        <v>40</v>
      </c>
      <c r="J737" s="358" t="s">
        <v>41</v>
      </c>
      <c r="K737" s="358" t="s">
        <v>16</v>
      </c>
      <c r="L737" s="342" t="s">
        <v>174</v>
      </c>
      <c r="M737" s="342" t="s">
        <v>40</v>
      </c>
      <c r="N737" s="358" t="s">
        <v>41</v>
      </c>
      <c r="O737" s="358" t="s">
        <v>16</v>
      </c>
      <c r="P737" s="228"/>
      <c r="Q737" s="228"/>
      <c r="R737" s="228"/>
      <c r="S737" s="228"/>
      <c r="T737" s="228"/>
      <c r="U737" s="228"/>
      <c r="V737" s="228"/>
      <c r="W737" s="228"/>
      <c r="X737" s="228"/>
      <c r="Y737" s="228"/>
      <c r="Z737" s="228"/>
      <c r="AA737" s="228"/>
      <c r="AB737" s="228"/>
      <c r="AC737" s="228"/>
      <c r="AD737" s="228"/>
      <c r="AE737" s="228"/>
    </row>
    <row r="738" spans="1:31" ht="18.75" customHeight="1">
      <c r="A738" s="410"/>
      <c r="B738" s="598" t="s">
        <v>107</v>
      </c>
      <c r="C738" s="350" t="s">
        <v>220</v>
      </c>
      <c r="D738" s="256">
        <v>0.1</v>
      </c>
      <c r="E738" s="256">
        <v>382.29125</v>
      </c>
      <c r="F738" s="256">
        <v>5280</v>
      </c>
      <c r="G738" s="256">
        <v>6116.66</v>
      </c>
      <c r="H738" s="256">
        <v>12</v>
      </c>
      <c r="I738" s="256">
        <v>12</v>
      </c>
      <c r="J738" s="256">
        <v>12</v>
      </c>
      <c r="K738" s="256">
        <v>24</v>
      </c>
      <c r="L738" s="256">
        <v>0.6</v>
      </c>
      <c r="M738" s="256">
        <v>5.3999999999999995</v>
      </c>
      <c r="N738" s="256">
        <v>12</v>
      </c>
      <c r="O738" s="256">
        <v>21.599999999999998</v>
      </c>
      <c r="P738" s="228"/>
      <c r="Q738" s="228"/>
      <c r="R738" s="228"/>
      <c r="S738" s="228"/>
      <c r="T738" s="228"/>
      <c r="U738" s="228"/>
      <c r="V738" s="228"/>
      <c r="W738" s="228"/>
      <c r="X738" s="228"/>
      <c r="Y738" s="228"/>
      <c r="Z738" s="228"/>
      <c r="AA738" s="228"/>
      <c r="AB738" s="228"/>
      <c r="AC738" s="228"/>
      <c r="AD738" s="228"/>
      <c r="AE738" s="228"/>
    </row>
    <row r="739" spans="1:31" ht="18.75" customHeight="1">
      <c r="A739" s="410"/>
      <c r="B739" s="598"/>
      <c r="C739" s="350" t="s">
        <v>221</v>
      </c>
      <c r="D739" s="256">
        <v>48</v>
      </c>
      <c r="E739" s="256">
        <v>1301.5</v>
      </c>
      <c r="F739" s="256">
        <v>2555</v>
      </c>
      <c r="G739" s="256">
        <v>2603</v>
      </c>
      <c r="H739" s="256" t="s">
        <v>18</v>
      </c>
      <c r="I739" s="256" t="s">
        <v>18</v>
      </c>
      <c r="J739" s="256" t="s">
        <v>18</v>
      </c>
      <c r="K739" s="256" t="s">
        <v>18</v>
      </c>
      <c r="L739" s="256">
        <v>150</v>
      </c>
      <c r="M739" s="256">
        <v>150</v>
      </c>
      <c r="N739" s="256">
        <v>150</v>
      </c>
      <c r="O739" s="256">
        <v>150</v>
      </c>
      <c r="P739" s="228"/>
      <c r="Q739" s="228"/>
      <c r="R739" s="228"/>
      <c r="S739" s="228"/>
      <c r="T739" s="228"/>
      <c r="U739" s="228"/>
      <c r="V739" s="228"/>
      <c r="W739" s="228"/>
      <c r="X739" s="228"/>
      <c r="Y739" s="228"/>
      <c r="Z739" s="228"/>
      <c r="AA739" s="228"/>
      <c r="AB739" s="228"/>
      <c r="AC739" s="228"/>
      <c r="AD739" s="228"/>
      <c r="AE739" s="228"/>
    </row>
    <row r="740" spans="1:31" ht="18.75" customHeight="1">
      <c r="A740" s="410"/>
      <c r="B740" s="598"/>
      <c r="C740" s="350" t="s">
        <v>222</v>
      </c>
      <c r="D740" s="256">
        <v>0.01</v>
      </c>
      <c r="E740" s="256">
        <v>2.8475</v>
      </c>
      <c r="F740" s="256">
        <v>6</v>
      </c>
      <c r="G740" s="256">
        <v>11.39</v>
      </c>
      <c r="H740" s="256" t="s">
        <v>18</v>
      </c>
      <c r="I740" s="256" t="s">
        <v>18</v>
      </c>
      <c r="J740" s="256" t="s">
        <v>18</v>
      </c>
      <c r="K740" s="256" t="s">
        <v>18</v>
      </c>
      <c r="L740" s="256" t="s">
        <v>18</v>
      </c>
      <c r="M740" s="256" t="s">
        <v>18</v>
      </c>
      <c r="N740" s="256" t="s">
        <v>18</v>
      </c>
      <c r="O740" s="256" t="s">
        <v>18</v>
      </c>
      <c r="P740" s="228"/>
      <c r="Q740" s="228"/>
      <c r="R740" s="228"/>
      <c r="S740" s="228"/>
      <c r="T740" s="228"/>
      <c r="U740" s="228"/>
      <c r="V740" s="228"/>
      <c r="W740" s="228"/>
      <c r="X740" s="228"/>
      <c r="Y740" s="228"/>
      <c r="Z740" s="228"/>
      <c r="AA740" s="228"/>
      <c r="AB740" s="228"/>
      <c r="AC740" s="228"/>
      <c r="AD740" s="228"/>
      <c r="AE740" s="228"/>
    </row>
    <row r="741" spans="1:31" ht="18.75" customHeight="1">
      <c r="A741" s="410"/>
      <c r="B741" s="598"/>
      <c r="C741" s="350" t="s">
        <v>223</v>
      </c>
      <c r="D741" s="256">
        <v>2</v>
      </c>
      <c r="E741" s="256">
        <v>7.5</v>
      </c>
      <c r="F741" s="256">
        <v>13</v>
      </c>
      <c r="G741" s="256">
        <v>15</v>
      </c>
      <c r="H741" s="256" t="s">
        <v>18</v>
      </c>
      <c r="I741" s="256" t="s">
        <v>18</v>
      </c>
      <c r="J741" s="256" t="s">
        <v>18</v>
      </c>
      <c r="K741" s="256" t="s">
        <v>18</v>
      </c>
      <c r="L741" s="256" t="s">
        <v>18</v>
      </c>
      <c r="M741" s="256" t="s">
        <v>18</v>
      </c>
      <c r="N741" s="256" t="s">
        <v>18</v>
      </c>
      <c r="O741" s="256" t="s">
        <v>18</v>
      </c>
      <c r="P741" s="228"/>
      <c r="Q741" s="228"/>
      <c r="R741" s="228"/>
      <c r="S741" s="228"/>
      <c r="T741" s="228"/>
      <c r="U741" s="228"/>
      <c r="V741" s="228"/>
      <c r="W741" s="228"/>
      <c r="X741" s="228"/>
      <c r="Y741" s="228"/>
      <c r="Z741" s="228"/>
      <c r="AA741" s="228"/>
      <c r="AB741" s="228"/>
      <c r="AC741" s="228"/>
      <c r="AD741" s="228"/>
      <c r="AE741" s="228"/>
    </row>
    <row r="742" spans="1:31" ht="18.75" customHeight="1">
      <c r="A742" s="410"/>
      <c r="B742" s="598"/>
      <c r="C742" s="350" t="s">
        <v>5</v>
      </c>
      <c r="D742" s="256">
        <v>0.01</v>
      </c>
      <c r="E742" s="256">
        <v>364.41874999999993</v>
      </c>
      <c r="F742" s="256">
        <v>5280</v>
      </c>
      <c r="G742" s="256">
        <v>8746.05</v>
      </c>
      <c r="H742" s="256">
        <v>12</v>
      </c>
      <c r="I742" s="256">
        <v>12</v>
      </c>
      <c r="J742" s="256">
        <v>12</v>
      </c>
      <c r="K742" s="256">
        <v>24</v>
      </c>
      <c r="L742" s="256">
        <v>0.6</v>
      </c>
      <c r="M742" s="256">
        <v>34.32</v>
      </c>
      <c r="N742" s="256">
        <v>150</v>
      </c>
      <c r="O742" s="256">
        <v>171.6</v>
      </c>
      <c r="P742" s="228"/>
      <c r="Q742" s="228"/>
      <c r="R742" s="228"/>
      <c r="S742" s="228"/>
      <c r="T742" s="228"/>
      <c r="U742" s="228"/>
      <c r="V742" s="228"/>
      <c r="W742" s="228"/>
      <c r="X742" s="228"/>
      <c r="Y742" s="228"/>
      <c r="Z742" s="228"/>
      <c r="AA742" s="228"/>
      <c r="AB742" s="228"/>
      <c r="AC742" s="228"/>
      <c r="AD742" s="228"/>
      <c r="AE742" s="228"/>
    </row>
    <row r="743" spans="1:22" ht="15.75" customHeight="1">
      <c r="A743" s="410"/>
      <c r="B743" s="179"/>
      <c r="C743" s="221" t="s">
        <v>374</v>
      </c>
      <c r="D743" s="186"/>
      <c r="E743" s="186"/>
      <c r="F743" s="186"/>
      <c r="G743" s="184"/>
      <c r="H743" s="184"/>
      <c r="I743" s="184"/>
      <c r="J743" s="184"/>
      <c r="K743" s="184"/>
      <c r="L743" s="184"/>
      <c r="M743" s="184"/>
      <c r="N743" s="184"/>
      <c r="O743" s="184"/>
      <c r="P743" s="168"/>
      <c r="Q743" s="168"/>
      <c r="R743" s="168"/>
      <c r="S743" s="168"/>
      <c r="T743" s="168"/>
      <c r="U743" s="168"/>
      <c r="V743" s="168"/>
    </row>
    <row r="744" spans="2:15" ht="15">
      <c r="B744" s="229"/>
      <c r="C744" s="228"/>
      <c r="D744" s="228"/>
      <c r="E744" s="228"/>
      <c r="F744" s="228"/>
      <c r="G744" s="228"/>
      <c r="H744" s="228"/>
      <c r="I744" s="228"/>
      <c r="J744" s="228"/>
      <c r="K744" s="228"/>
      <c r="L744" s="228"/>
      <c r="M744" s="228"/>
      <c r="N744" s="228"/>
      <c r="O744" s="228"/>
    </row>
    <row r="745" spans="1:19" ht="30.75" customHeight="1">
      <c r="A745" s="410"/>
      <c r="B745" s="656" t="s">
        <v>224</v>
      </c>
      <c r="C745" s="657"/>
      <c r="D745" s="624" t="s">
        <v>453</v>
      </c>
      <c r="E745" s="625"/>
      <c r="F745" s="625"/>
      <c r="G745" s="626"/>
      <c r="H745" s="624" t="s">
        <v>454</v>
      </c>
      <c r="I745" s="625"/>
      <c r="J745" s="625"/>
      <c r="K745" s="626"/>
      <c r="L745" s="624" t="s">
        <v>455</v>
      </c>
      <c r="M745" s="625"/>
      <c r="N745" s="625"/>
      <c r="O745" s="626"/>
      <c r="P745" s="598" t="s">
        <v>456</v>
      </c>
      <c r="Q745" s="598"/>
      <c r="R745" s="598"/>
      <c r="S745" s="598"/>
    </row>
    <row r="746" spans="1:19" ht="15.75" customHeight="1">
      <c r="A746" s="410"/>
      <c r="B746" s="658"/>
      <c r="C746" s="657"/>
      <c r="D746" s="355" t="s">
        <v>174</v>
      </c>
      <c r="E746" s="355" t="s">
        <v>40</v>
      </c>
      <c r="F746" s="358" t="s">
        <v>41</v>
      </c>
      <c r="G746" s="358" t="s">
        <v>16</v>
      </c>
      <c r="H746" s="355" t="s">
        <v>174</v>
      </c>
      <c r="I746" s="355" t="s">
        <v>40</v>
      </c>
      <c r="J746" s="358" t="s">
        <v>41</v>
      </c>
      <c r="K746" s="358" t="s">
        <v>16</v>
      </c>
      <c r="L746" s="355" t="s">
        <v>174</v>
      </c>
      <c r="M746" s="355" t="s">
        <v>40</v>
      </c>
      <c r="N746" s="358" t="s">
        <v>41</v>
      </c>
      <c r="O746" s="358" t="s">
        <v>16</v>
      </c>
      <c r="P746" s="355" t="s">
        <v>174</v>
      </c>
      <c r="Q746" s="355" t="s">
        <v>40</v>
      </c>
      <c r="R746" s="358" t="s">
        <v>41</v>
      </c>
      <c r="S746" s="358" t="s">
        <v>16</v>
      </c>
    </row>
    <row r="747" spans="1:19" ht="18.75" customHeight="1">
      <c r="A747" s="410"/>
      <c r="B747" s="598" t="s">
        <v>107</v>
      </c>
      <c r="C747" s="350" t="s">
        <v>220</v>
      </c>
      <c r="D747" s="256" t="s">
        <v>18</v>
      </c>
      <c r="E747" s="256" t="s">
        <v>18</v>
      </c>
      <c r="F747" s="256" t="s">
        <v>18</v>
      </c>
      <c r="G747" s="256" t="s">
        <v>18</v>
      </c>
      <c r="H747" s="256">
        <v>2.08</v>
      </c>
      <c r="I747" s="256">
        <v>94.69333333333333</v>
      </c>
      <c r="J747" s="256">
        <v>259</v>
      </c>
      <c r="K747" s="256">
        <v>284.08</v>
      </c>
      <c r="L747" s="361">
        <v>9.5</v>
      </c>
      <c r="M747" s="362">
        <v>721.6666666666666</v>
      </c>
      <c r="N747" s="256">
        <v>2146</v>
      </c>
      <c r="O747" s="256">
        <v>2165</v>
      </c>
      <c r="P747" s="256">
        <v>0.42</v>
      </c>
      <c r="Q747" s="363">
        <v>220.632</v>
      </c>
      <c r="R747" s="256">
        <v>2100</v>
      </c>
      <c r="S747" s="256">
        <v>2206.32</v>
      </c>
    </row>
    <row r="748" spans="1:19" ht="18.75" customHeight="1">
      <c r="A748" s="410"/>
      <c r="B748" s="598"/>
      <c r="C748" s="350" t="s">
        <v>221</v>
      </c>
      <c r="D748" s="256" t="s">
        <v>18</v>
      </c>
      <c r="E748" s="256" t="s">
        <v>18</v>
      </c>
      <c r="F748" s="256" t="s">
        <v>18</v>
      </c>
      <c r="G748" s="256" t="s">
        <v>18</v>
      </c>
      <c r="H748" s="256" t="s">
        <v>18</v>
      </c>
      <c r="I748" s="256" t="s">
        <v>18</v>
      </c>
      <c r="J748" s="256" t="s">
        <v>18</v>
      </c>
      <c r="K748" s="256" t="s">
        <v>18</v>
      </c>
      <c r="L748" s="256">
        <v>1</v>
      </c>
      <c r="M748" s="256">
        <v>1</v>
      </c>
      <c r="N748" s="256">
        <v>1</v>
      </c>
      <c r="O748" s="256">
        <v>1</v>
      </c>
      <c r="P748" s="256">
        <v>3</v>
      </c>
      <c r="Q748" s="256">
        <v>366.5</v>
      </c>
      <c r="R748" s="256">
        <v>730</v>
      </c>
      <c r="S748" s="256">
        <v>733</v>
      </c>
    </row>
    <row r="749" spans="1:19" ht="18.75" customHeight="1">
      <c r="A749" s="410"/>
      <c r="B749" s="598"/>
      <c r="C749" s="350" t="s">
        <v>222</v>
      </c>
      <c r="D749" s="256" t="s">
        <v>18</v>
      </c>
      <c r="E749" s="256" t="s">
        <v>18</v>
      </c>
      <c r="F749" s="256" t="s">
        <v>18</v>
      </c>
      <c r="G749" s="256" t="s">
        <v>18</v>
      </c>
      <c r="H749" s="256" t="s">
        <v>18</v>
      </c>
      <c r="I749" s="256" t="s">
        <v>18</v>
      </c>
      <c r="J749" s="256" t="s">
        <v>18</v>
      </c>
      <c r="K749" s="256" t="s">
        <v>18</v>
      </c>
      <c r="L749" s="256" t="s">
        <v>18</v>
      </c>
      <c r="M749" s="256" t="s">
        <v>18</v>
      </c>
      <c r="N749" s="256" t="s">
        <v>18</v>
      </c>
      <c r="O749" s="256" t="s">
        <v>18</v>
      </c>
      <c r="P749" s="256">
        <v>0.96</v>
      </c>
      <c r="Q749" s="256">
        <v>33.99</v>
      </c>
      <c r="R749" s="256">
        <v>83</v>
      </c>
      <c r="S749" s="256">
        <v>135.96</v>
      </c>
    </row>
    <row r="750" spans="1:19" ht="18.75" customHeight="1">
      <c r="A750" s="410"/>
      <c r="B750" s="598"/>
      <c r="C750" s="350" t="s">
        <v>223</v>
      </c>
      <c r="D750" s="256">
        <v>2</v>
      </c>
      <c r="E750" s="256">
        <v>2</v>
      </c>
      <c r="F750" s="256">
        <v>2</v>
      </c>
      <c r="G750" s="256">
        <v>2</v>
      </c>
      <c r="H750" s="256" t="s">
        <v>18</v>
      </c>
      <c r="I750" s="256" t="s">
        <v>18</v>
      </c>
      <c r="J750" s="256" t="s">
        <v>18</v>
      </c>
      <c r="K750" s="256" t="s">
        <v>18</v>
      </c>
      <c r="L750" s="256">
        <v>13</v>
      </c>
      <c r="M750" s="256">
        <v>13</v>
      </c>
      <c r="N750" s="256">
        <v>13</v>
      </c>
      <c r="O750" s="256">
        <v>13</v>
      </c>
      <c r="P750" s="256" t="s">
        <v>18</v>
      </c>
      <c r="Q750" s="256" t="s">
        <v>18</v>
      </c>
      <c r="R750" s="256" t="s">
        <v>18</v>
      </c>
      <c r="S750" s="256" t="s">
        <v>18</v>
      </c>
    </row>
    <row r="751" spans="1:19" ht="18.75" customHeight="1">
      <c r="A751" s="410"/>
      <c r="B751" s="598"/>
      <c r="C751" s="350" t="s">
        <v>5</v>
      </c>
      <c r="D751" s="256">
        <v>2</v>
      </c>
      <c r="E751" s="256">
        <v>2</v>
      </c>
      <c r="F751" s="256">
        <v>2</v>
      </c>
      <c r="G751" s="256">
        <v>2</v>
      </c>
      <c r="H751" s="256">
        <v>2.08</v>
      </c>
      <c r="I751" s="256">
        <v>94.69333333333333</v>
      </c>
      <c r="J751" s="256">
        <v>259</v>
      </c>
      <c r="K751" s="256">
        <v>284.08</v>
      </c>
      <c r="L751" s="256">
        <v>1</v>
      </c>
      <c r="M751" s="256">
        <v>435.8</v>
      </c>
      <c r="N751" s="256">
        <v>2146</v>
      </c>
      <c r="O751" s="256">
        <v>2179</v>
      </c>
      <c r="P751" s="256">
        <v>0.42</v>
      </c>
      <c r="Q751" s="256">
        <v>192.20499999999998</v>
      </c>
      <c r="R751" s="256">
        <v>2100</v>
      </c>
      <c r="S751" s="256">
        <v>3075.2799999999997</v>
      </c>
    </row>
    <row r="752" spans="1:22" ht="15.75" customHeight="1">
      <c r="A752" s="410"/>
      <c r="B752" s="179"/>
      <c r="C752" s="221" t="s">
        <v>374</v>
      </c>
      <c r="D752" s="186"/>
      <c r="E752" s="186"/>
      <c r="F752" s="186"/>
      <c r="G752" s="184"/>
      <c r="H752" s="184"/>
      <c r="I752" s="184"/>
      <c r="J752" s="184"/>
      <c r="K752" s="184"/>
      <c r="L752" s="184"/>
      <c r="M752" s="184"/>
      <c r="N752" s="184"/>
      <c r="O752" s="184"/>
      <c r="P752" s="168"/>
      <c r="Q752" s="168"/>
      <c r="R752" s="168"/>
      <c r="S752" s="168"/>
      <c r="T752" s="168"/>
      <c r="U752" s="168"/>
      <c r="V752" s="168"/>
    </row>
    <row r="753" spans="2:15" ht="15">
      <c r="B753" s="229"/>
      <c r="C753" s="228"/>
      <c r="D753" s="228"/>
      <c r="E753" s="228"/>
      <c r="F753" s="228"/>
      <c r="G753" s="228"/>
      <c r="H753" s="228"/>
      <c r="I753" s="228"/>
      <c r="J753" s="228"/>
      <c r="K753" s="228"/>
      <c r="L753" s="228"/>
      <c r="M753" s="228"/>
      <c r="N753" s="228"/>
      <c r="O753" s="228"/>
    </row>
    <row r="754" spans="1:22" ht="15.75" customHeight="1">
      <c r="A754" s="388" t="s">
        <v>511</v>
      </c>
      <c r="B754" s="357" t="s">
        <v>574</v>
      </c>
      <c r="C754" s="347"/>
      <c r="D754" s="347"/>
      <c r="E754" s="347"/>
      <c r="F754" s="347"/>
      <c r="G754" s="347"/>
      <c r="H754" s="347"/>
      <c r="I754" s="294"/>
      <c r="J754" s="294"/>
      <c r="K754" s="294"/>
      <c r="L754" s="294"/>
      <c r="M754" s="294"/>
      <c r="N754" s="294"/>
      <c r="O754" s="294"/>
      <c r="P754" s="293"/>
      <c r="Q754" s="293"/>
      <c r="R754" s="293"/>
      <c r="S754" s="293"/>
      <c r="T754" s="168"/>
      <c r="U754" s="168"/>
      <c r="V754" s="168"/>
    </row>
    <row r="755" spans="2:18" ht="15">
      <c r="B755" s="229"/>
      <c r="C755" s="228"/>
      <c r="D755" s="228"/>
      <c r="E755" s="228"/>
      <c r="F755" s="228"/>
      <c r="G755" s="228"/>
      <c r="H755" s="228"/>
      <c r="I755" s="364"/>
      <c r="J755" s="365"/>
      <c r="K755" s="366"/>
      <c r="L755" s="441"/>
      <c r="M755" s="441"/>
      <c r="N755" s="441"/>
      <c r="O755" s="441"/>
      <c r="P755" s="441"/>
      <c r="Q755" s="368"/>
      <c r="R755" s="231"/>
    </row>
    <row r="756" spans="1:18" ht="30.75" customHeight="1">
      <c r="A756" s="416"/>
      <c r="B756" s="656" t="s">
        <v>224</v>
      </c>
      <c r="C756" s="657"/>
      <c r="D756" s="624" t="s">
        <v>426</v>
      </c>
      <c r="E756" s="625"/>
      <c r="F756" s="625"/>
      <c r="G756" s="625"/>
      <c r="H756" s="625"/>
      <c r="I756" s="625"/>
      <c r="J756" s="625"/>
      <c r="N756" s="367"/>
      <c r="O756" s="367"/>
      <c r="P756" s="367"/>
      <c r="Q756" s="369"/>
      <c r="R756" s="231"/>
    </row>
    <row r="757" spans="1:18" ht="15.75" customHeight="1">
      <c r="A757" s="410"/>
      <c r="B757" s="671"/>
      <c r="C757" s="672"/>
      <c r="D757" s="457" t="s">
        <v>105</v>
      </c>
      <c r="E757" s="457" t="s">
        <v>106</v>
      </c>
      <c r="F757" s="457" t="s">
        <v>653</v>
      </c>
      <c r="G757" s="342" t="s">
        <v>174</v>
      </c>
      <c r="H757" s="342" t="s">
        <v>40</v>
      </c>
      <c r="I757" s="358" t="s">
        <v>41</v>
      </c>
      <c r="J757" s="358" t="s">
        <v>41</v>
      </c>
      <c r="N757" s="369"/>
      <c r="O757" s="367"/>
      <c r="P757" s="370"/>
      <c r="Q757" s="367"/>
      <c r="R757" s="231"/>
    </row>
    <row r="758" spans="1:18" ht="18.75" customHeight="1">
      <c r="A758" s="410"/>
      <c r="B758" s="673" t="s">
        <v>107</v>
      </c>
      <c r="C758" s="320" t="s">
        <v>220</v>
      </c>
      <c r="D758" s="477">
        <v>26</v>
      </c>
      <c r="E758" s="477">
        <v>66</v>
      </c>
      <c r="F758" s="477">
        <v>92</v>
      </c>
      <c r="G758" s="213">
        <v>1.2</v>
      </c>
      <c r="H758" s="213">
        <v>4196.265795918368</v>
      </c>
      <c r="I758" s="213">
        <v>42120</v>
      </c>
      <c r="J758" s="213">
        <v>205617.02400000003</v>
      </c>
      <c r="N758" s="371"/>
      <c r="O758" s="367"/>
      <c r="P758" s="334"/>
      <c r="Q758" s="367"/>
      <c r="R758" s="231"/>
    </row>
    <row r="759" spans="1:18" ht="18.75" customHeight="1">
      <c r="A759" s="410"/>
      <c r="B759" s="657"/>
      <c r="C759" s="320" t="s">
        <v>221</v>
      </c>
      <c r="D759" s="477">
        <v>6</v>
      </c>
      <c r="E759" s="477">
        <v>79</v>
      </c>
      <c r="F759" s="477">
        <v>85</v>
      </c>
      <c r="G759" s="213">
        <v>7</v>
      </c>
      <c r="H759" s="213">
        <v>9725.820714285714</v>
      </c>
      <c r="I759" s="213">
        <v>46850</v>
      </c>
      <c r="J759" s="213">
        <v>136161.49</v>
      </c>
      <c r="N759" s="371"/>
      <c r="O759" s="367"/>
      <c r="P759" s="334"/>
      <c r="Q759" s="367"/>
      <c r="R759" s="231"/>
    </row>
    <row r="760" spans="1:17" ht="18.75" customHeight="1">
      <c r="A760" s="410"/>
      <c r="B760" s="657"/>
      <c r="C760" s="320" t="s">
        <v>222</v>
      </c>
      <c r="D760" s="477">
        <v>7</v>
      </c>
      <c r="E760" s="477">
        <v>34</v>
      </c>
      <c r="F760" s="477">
        <v>41</v>
      </c>
      <c r="G760" s="213">
        <v>0.28</v>
      </c>
      <c r="H760" s="213">
        <v>630.205</v>
      </c>
      <c r="I760" s="213">
        <v>3810</v>
      </c>
      <c r="J760" s="213">
        <v>11343.69</v>
      </c>
      <c r="N760" s="371"/>
      <c r="O760" s="367"/>
      <c r="P760" s="334"/>
      <c r="Q760" s="367"/>
    </row>
    <row r="761" spans="1:17" ht="18.75" customHeight="1">
      <c r="A761" s="410"/>
      <c r="B761" s="657"/>
      <c r="C761" s="320" t="s">
        <v>223</v>
      </c>
      <c r="D761" s="477">
        <v>2</v>
      </c>
      <c r="E761" s="477">
        <v>1</v>
      </c>
      <c r="F761" s="477">
        <v>3</v>
      </c>
      <c r="G761" s="213">
        <v>324</v>
      </c>
      <c r="H761" s="213">
        <v>1723.6666666666667</v>
      </c>
      <c r="I761" s="213">
        <v>4202</v>
      </c>
      <c r="J761" s="213">
        <v>5171</v>
      </c>
      <c r="N761" s="168"/>
      <c r="O761" s="168"/>
      <c r="P761" s="168"/>
      <c r="Q761" s="168"/>
    </row>
    <row r="762" spans="1:15" ht="23.25" customHeight="1">
      <c r="A762" s="410"/>
      <c r="B762" s="672"/>
      <c r="C762" s="320" t="s">
        <v>5</v>
      </c>
      <c r="D762" s="477">
        <v>41</v>
      </c>
      <c r="E762" s="477">
        <v>180</v>
      </c>
      <c r="F762" s="477">
        <v>221</v>
      </c>
      <c r="G762" s="213">
        <v>0.28</v>
      </c>
      <c r="H762" s="213">
        <v>4265.395285714287</v>
      </c>
      <c r="I762" s="213">
        <v>46850</v>
      </c>
      <c r="J762" s="213">
        <v>358293.2040000001</v>
      </c>
      <c r="N762" s="228"/>
      <c r="O762" s="228"/>
    </row>
    <row r="763" spans="1:22" ht="15.75" customHeight="1">
      <c r="A763" s="410"/>
      <c r="B763" s="179"/>
      <c r="C763" s="221" t="s">
        <v>374</v>
      </c>
      <c r="D763" s="186"/>
      <c r="E763" s="186"/>
      <c r="F763" s="186"/>
      <c r="G763" s="184"/>
      <c r="H763" s="184"/>
      <c r="N763" s="184"/>
      <c r="O763" s="184"/>
      <c r="P763" s="168"/>
      <c r="Q763" s="168"/>
      <c r="R763" s="168"/>
      <c r="S763" s="168"/>
      <c r="T763" s="168"/>
      <c r="U763" s="168"/>
      <c r="V763" s="168"/>
    </row>
    <row r="764" spans="2:15" ht="15">
      <c r="B764" s="229"/>
      <c r="C764" s="228"/>
      <c r="D764" s="228"/>
      <c r="E764" s="228"/>
      <c r="F764" s="228"/>
      <c r="G764" s="228"/>
      <c r="H764" s="228"/>
      <c r="I764" s="228"/>
      <c r="J764" s="228"/>
      <c r="K764" s="228"/>
      <c r="L764" s="228"/>
      <c r="M764" s="228"/>
      <c r="N764" s="228"/>
      <c r="O764" s="228"/>
    </row>
    <row r="765" spans="1:22" ht="15.75" customHeight="1">
      <c r="A765" s="388" t="s">
        <v>512</v>
      </c>
      <c r="B765" s="608" t="s">
        <v>575</v>
      </c>
      <c r="C765" s="608"/>
      <c r="D765" s="608"/>
      <c r="E765" s="608"/>
      <c r="F765" s="608"/>
      <c r="G765" s="608"/>
      <c r="H765" s="347"/>
      <c r="I765" s="184"/>
      <c r="J765" s="184"/>
      <c r="K765" s="184"/>
      <c r="L765" s="184"/>
      <c r="M765" s="184"/>
      <c r="N765" s="184"/>
      <c r="O765" s="184"/>
      <c r="P765" s="168"/>
      <c r="Q765" s="168"/>
      <c r="R765" s="168"/>
      <c r="S765" s="168"/>
      <c r="T765" s="168"/>
      <c r="U765" s="168"/>
      <c r="V765" s="168"/>
    </row>
    <row r="766" spans="1:22" ht="15.75" customHeight="1">
      <c r="A766" s="410"/>
      <c r="B766" s="347"/>
      <c r="C766" s="347"/>
      <c r="D766" s="347"/>
      <c r="E766" s="347"/>
      <c r="F766" s="347"/>
      <c r="G766" s="347"/>
      <c r="H766" s="347"/>
      <c r="I766" s="184"/>
      <c r="J766" s="184"/>
      <c r="K766" s="184"/>
      <c r="L766" s="184"/>
      <c r="M766" s="184"/>
      <c r="N766" s="184"/>
      <c r="O766" s="184"/>
      <c r="P766" s="168"/>
      <c r="Q766" s="168"/>
      <c r="R766" s="168"/>
      <c r="S766" s="168"/>
      <c r="T766" s="168"/>
      <c r="U766" s="168"/>
      <c r="V766" s="168"/>
    </row>
    <row r="767" spans="1:22" ht="42.75" customHeight="1">
      <c r="A767" s="410"/>
      <c r="B767" s="656" t="s">
        <v>224</v>
      </c>
      <c r="C767" s="657"/>
      <c r="D767" s="647" t="s">
        <v>575</v>
      </c>
      <c r="E767" s="648"/>
      <c r="F767" s="649"/>
      <c r="G767" s="348"/>
      <c r="H767" s="184"/>
      <c r="I767" s="184"/>
      <c r="J767" s="184"/>
      <c r="K767" s="184"/>
      <c r="L767" s="184"/>
      <c r="M767" s="184"/>
      <c r="N767" s="184"/>
      <c r="O767" s="184"/>
      <c r="P767" s="168"/>
      <c r="Q767" s="168"/>
      <c r="R767" s="168"/>
      <c r="S767" s="168"/>
      <c r="T767" s="168"/>
      <c r="U767" s="168"/>
      <c r="V767" s="168"/>
    </row>
    <row r="768" spans="1:22" ht="18.75" customHeight="1">
      <c r="A768" s="410"/>
      <c r="B768" s="658"/>
      <c r="C768" s="657"/>
      <c r="D768" s="342" t="s">
        <v>3</v>
      </c>
      <c r="E768" s="342" t="s">
        <v>4</v>
      </c>
      <c r="F768" s="457" t="s">
        <v>653</v>
      </c>
      <c r="G768" s="349"/>
      <c r="H768" s="184"/>
      <c r="I768" s="184"/>
      <c r="J768" s="184"/>
      <c r="K768" s="184"/>
      <c r="L768" s="184"/>
      <c r="M768" s="184"/>
      <c r="N768" s="184"/>
      <c r="O768" s="184"/>
      <c r="P768" s="168"/>
      <c r="Q768" s="168"/>
      <c r="R768" s="168"/>
      <c r="S768" s="168"/>
      <c r="T768" s="168"/>
      <c r="U768" s="168"/>
      <c r="V768" s="168"/>
    </row>
    <row r="769" spans="1:22" ht="18.75" customHeight="1">
      <c r="A769" s="410"/>
      <c r="B769" s="598" t="s">
        <v>107</v>
      </c>
      <c r="C769" s="350" t="s">
        <v>220</v>
      </c>
      <c r="D769" s="194">
        <v>74</v>
      </c>
      <c r="E769" s="181">
        <v>18</v>
      </c>
      <c r="F769" s="181">
        <f>D769+E769</f>
        <v>92</v>
      </c>
      <c r="G769" s="349"/>
      <c r="H769" s="184"/>
      <c r="I769" s="184"/>
      <c r="J769" s="184"/>
      <c r="K769" s="184"/>
      <c r="L769" s="184"/>
      <c r="M769" s="184"/>
      <c r="N769" s="184"/>
      <c r="O769" s="184"/>
      <c r="P769" s="168"/>
      <c r="Q769" s="168"/>
      <c r="R769" s="168"/>
      <c r="S769" s="168"/>
      <c r="T769" s="168"/>
      <c r="U769" s="168"/>
      <c r="V769" s="168"/>
    </row>
    <row r="770" spans="1:22" ht="18.75" customHeight="1">
      <c r="A770" s="410"/>
      <c r="B770" s="598"/>
      <c r="C770" s="350" t="s">
        <v>221</v>
      </c>
      <c r="D770" s="194">
        <v>64</v>
      </c>
      <c r="E770" s="181">
        <v>21</v>
      </c>
      <c r="F770" s="181">
        <f>D770+E770</f>
        <v>85</v>
      </c>
      <c r="G770" s="349"/>
      <c r="H770" s="184"/>
      <c r="I770" s="184"/>
      <c r="J770" s="184"/>
      <c r="K770" s="184"/>
      <c r="L770" s="184"/>
      <c r="M770" s="184"/>
      <c r="N770" s="184"/>
      <c r="O770" s="184"/>
      <c r="P770" s="168"/>
      <c r="Q770" s="168"/>
      <c r="R770" s="168"/>
      <c r="S770" s="168"/>
      <c r="T770" s="168"/>
      <c r="U770" s="168"/>
      <c r="V770" s="168"/>
    </row>
    <row r="771" spans="1:22" ht="18.75" customHeight="1">
      <c r="A771" s="410"/>
      <c r="B771" s="598"/>
      <c r="C771" s="350" t="s">
        <v>222</v>
      </c>
      <c r="D771" s="194">
        <v>25</v>
      </c>
      <c r="E771" s="181">
        <v>16</v>
      </c>
      <c r="F771" s="181">
        <f>D771+E771</f>
        <v>41</v>
      </c>
      <c r="G771" s="349"/>
      <c r="H771" s="184"/>
      <c r="I771" s="184"/>
      <c r="J771" s="184"/>
      <c r="K771" s="184"/>
      <c r="L771" s="184"/>
      <c r="M771" s="184"/>
      <c r="N771" s="184"/>
      <c r="O771" s="184"/>
      <c r="P771" s="168"/>
      <c r="Q771" s="168"/>
      <c r="R771" s="168"/>
      <c r="S771" s="168"/>
      <c r="T771" s="168"/>
      <c r="U771" s="168"/>
      <c r="V771" s="168"/>
    </row>
    <row r="772" spans="1:22" ht="18.75" customHeight="1">
      <c r="A772" s="410"/>
      <c r="B772" s="598"/>
      <c r="C772" s="350" t="s">
        <v>223</v>
      </c>
      <c r="D772" s="194">
        <v>3</v>
      </c>
      <c r="E772" s="181">
        <v>0</v>
      </c>
      <c r="F772" s="181">
        <f>D772+E772</f>
        <v>3</v>
      </c>
      <c r="G772" s="349"/>
      <c r="H772" s="184"/>
      <c r="I772" s="184"/>
      <c r="J772" s="184"/>
      <c r="K772" s="184"/>
      <c r="L772" s="184"/>
      <c r="M772" s="184"/>
      <c r="N772" s="184"/>
      <c r="O772" s="184"/>
      <c r="P772" s="168"/>
      <c r="Q772" s="168"/>
      <c r="R772" s="168"/>
      <c r="S772" s="168"/>
      <c r="T772" s="168"/>
      <c r="U772" s="168"/>
      <c r="V772" s="168"/>
    </row>
    <row r="773" spans="1:22" ht="18.75" customHeight="1">
      <c r="A773" s="410"/>
      <c r="B773" s="598"/>
      <c r="C773" s="350" t="s">
        <v>5</v>
      </c>
      <c r="D773" s="194">
        <f>SUM(D769:D772)</f>
        <v>166</v>
      </c>
      <c r="E773" s="194">
        <f>SUM(E769:E772)</f>
        <v>55</v>
      </c>
      <c r="F773" s="194">
        <f>SUM(F769:F772)</f>
        <v>221</v>
      </c>
      <c r="G773" s="349"/>
      <c r="H773" s="184"/>
      <c r="I773" s="184"/>
      <c r="J773" s="184"/>
      <c r="K773" s="184"/>
      <c r="L773" s="184"/>
      <c r="M773" s="184"/>
      <c r="N773" s="184"/>
      <c r="O773" s="184"/>
      <c r="P773" s="168"/>
      <c r="Q773" s="168"/>
      <c r="R773" s="168"/>
      <c r="S773" s="168"/>
      <c r="T773" s="168"/>
      <c r="U773" s="168"/>
      <c r="V773" s="168"/>
    </row>
    <row r="774" spans="1:22" ht="15.75" customHeight="1">
      <c r="A774" s="410"/>
      <c r="B774" s="598" t="s">
        <v>108</v>
      </c>
      <c r="C774" s="350" t="s">
        <v>220</v>
      </c>
      <c r="D774" s="224">
        <f>D769/F769</f>
        <v>0.8043478260869565</v>
      </c>
      <c r="E774" s="223">
        <f>E769/F769</f>
        <v>0.1956521739130435</v>
      </c>
      <c r="F774" s="222">
        <f>+D774+E774</f>
        <v>1</v>
      </c>
      <c r="G774" s="184"/>
      <c r="H774" s="184"/>
      <c r="I774" s="184"/>
      <c r="J774" s="184"/>
      <c r="K774" s="184"/>
      <c r="L774" s="184"/>
      <c r="M774" s="184"/>
      <c r="N774" s="184"/>
      <c r="O774" s="184"/>
      <c r="P774" s="168"/>
      <c r="Q774" s="168"/>
      <c r="R774" s="168"/>
      <c r="S774" s="168"/>
      <c r="T774" s="168"/>
      <c r="U774" s="168"/>
      <c r="V774" s="168"/>
    </row>
    <row r="775" spans="1:22" ht="18.75" customHeight="1">
      <c r="A775" s="410"/>
      <c r="B775" s="598"/>
      <c r="C775" s="350" t="s">
        <v>221</v>
      </c>
      <c r="D775" s="224">
        <f>D770/F770</f>
        <v>0.7529411764705882</v>
      </c>
      <c r="E775" s="223">
        <f>E770/F770</f>
        <v>0.24705882352941178</v>
      </c>
      <c r="F775" s="222">
        <f>+D775+E775</f>
        <v>1</v>
      </c>
      <c r="G775" s="349"/>
      <c r="H775" s="184"/>
      <c r="I775" s="184"/>
      <c r="J775" s="184"/>
      <c r="K775" s="184"/>
      <c r="L775" s="184"/>
      <c r="M775" s="184"/>
      <c r="N775" s="184"/>
      <c r="O775" s="184"/>
      <c r="P775" s="168"/>
      <c r="Q775" s="168"/>
      <c r="R775" s="168"/>
      <c r="S775" s="168"/>
      <c r="T775" s="168"/>
      <c r="U775" s="168"/>
      <c r="V775" s="168"/>
    </row>
    <row r="776" spans="1:22" ht="18.75" customHeight="1">
      <c r="A776" s="410"/>
      <c r="B776" s="598"/>
      <c r="C776" s="350" t="s">
        <v>222</v>
      </c>
      <c r="D776" s="224">
        <f>D771/F771</f>
        <v>0.6097560975609756</v>
      </c>
      <c r="E776" s="223">
        <f>E771/F771</f>
        <v>0.3902439024390244</v>
      </c>
      <c r="F776" s="222">
        <f>+D776+E776</f>
        <v>1</v>
      </c>
      <c r="G776" s="349"/>
      <c r="H776" s="184"/>
      <c r="I776" s="184"/>
      <c r="J776" s="184"/>
      <c r="K776" s="184"/>
      <c r="L776" s="184"/>
      <c r="M776" s="184"/>
      <c r="N776" s="184"/>
      <c r="O776" s="184"/>
      <c r="P776" s="168"/>
      <c r="Q776" s="168"/>
      <c r="R776" s="168"/>
      <c r="S776" s="168"/>
      <c r="T776" s="168"/>
      <c r="U776" s="168"/>
      <c r="V776" s="168"/>
    </row>
    <row r="777" spans="1:22" ht="18.75" customHeight="1">
      <c r="A777" s="410"/>
      <c r="B777" s="598"/>
      <c r="C777" s="350" t="s">
        <v>223</v>
      </c>
      <c r="D777" s="224">
        <f>D772/F772</f>
        <v>1</v>
      </c>
      <c r="E777" s="223">
        <f>E772/F772</f>
        <v>0</v>
      </c>
      <c r="F777" s="222">
        <f>+D777+E777</f>
        <v>1</v>
      </c>
      <c r="G777" s="349"/>
      <c r="H777" s="184"/>
      <c r="I777" s="184"/>
      <c r="J777" s="184"/>
      <c r="K777" s="184"/>
      <c r="L777" s="184"/>
      <c r="M777" s="184"/>
      <c r="N777" s="184"/>
      <c r="O777" s="184"/>
      <c r="P777" s="168"/>
      <c r="Q777" s="168"/>
      <c r="R777" s="168"/>
      <c r="S777" s="168"/>
      <c r="T777" s="168"/>
      <c r="U777" s="168"/>
      <c r="V777" s="168"/>
    </row>
    <row r="778" spans="1:22" ht="18.75" customHeight="1">
      <c r="A778" s="410"/>
      <c r="B778" s="598"/>
      <c r="C778" s="350" t="s">
        <v>5</v>
      </c>
      <c r="D778" s="224">
        <f>D773/F773</f>
        <v>0.751131221719457</v>
      </c>
      <c r="E778" s="223">
        <f>E773/F773</f>
        <v>0.248868778280543</v>
      </c>
      <c r="F778" s="222">
        <f>+D778+E778</f>
        <v>1</v>
      </c>
      <c r="G778" s="349"/>
      <c r="H778" s="184"/>
      <c r="I778" s="184"/>
      <c r="J778" s="184"/>
      <c r="K778" s="184"/>
      <c r="L778" s="184"/>
      <c r="M778" s="184"/>
      <c r="N778" s="184"/>
      <c r="O778" s="184"/>
      <c r="P778" s="168"/>
      <c r="Q778" s="168"/>
      <c r="R778" s="168"/>
      <c r="S778" s="168"/>
      <c r="T778" s="168"/>
      <c r="U778" s="168"/>
      <c r="V778" s="168"/>
    </row>
    <row r="779" spans="2:15" ht="15">
      <c r="B779" s="228"/>
      <c r="C779" s="221" t="s">
        <v>374</v>
      </c>
      <c r="D779" s="186"/>
      <c r="E779" s="186"/>
      <c r="F779" s="186"/>
      <c r="G779" s="228"/>
      <c r="H779" s="228"/>
      <c r="I779" s="228"/>
      <c r="J779" s="228"/>
      <c r="K779" s="228"/>
      <c r="L779" s="228"/>
      <c r="M779" s="228"/>
      <c r="N779" s="228"/>
      <c r="O779" s="228"/>
    </row>
    <row r="780" spans="2:15" ht="15">
      <c r="B780" s="228"/>
      <c r="C780" s="186"/>
      <c r="D780" s="186"/>
      <c r="E780" s="186"/>
      <c r="F780" s="186"/>
      <c r="G780" s="228"/>
      <c r="H780" s="228"/>
      <c r="I780" s="228"/>
      <c r="J780" s="228"/>
      <c r="K780" s="228"/>
      <c r="L780" s="228"/>
      <c r="M780" s="228"/>
      <c r="N780" s="228"/>
      <c r="O780" s="228"/>
    </row>
    <row r="781" spans="1:22" ht="17.25" customHeight="1">
      <c r="A781" s="410"/>
      <c r="B781" s="656" t="s">
        <v>224</v>
      </c>
      <c r="C781" s="657"/>
      <c r="D781" s="610" t="s">
        <v>576</v>
      </c>
      <c r="E781" s="611"/>
      <c r="F781" s="612"/>
      <c r="G781" s="610" t="s">
        <v>577</v>
      </c>
      <c r="H781" s="611"/>
      <c r="I781" s="612"/>
      <c r="J781" s="184"/>
      <c r="K781" s="184"/>
      <c r="L781" s="184"/>
      <c r="M781" s="184"/>
      <c r="N781" s="184"/>
      <c r="O781" s="184"/>
      <c r="P781" s="168"/>
      <c r="Q781" s="168"/>
      <c r="R781" s="168"/>
      <c r="S781" s="168"/>
      <c r="T781" s="168"/>
      <c r="U781" s="168"/>
      <c r="V781" s="168"/>
    </row>
    <row r="782" spans="1:22" ht="18.75" customHeight="1">
      <c r="A782" s="410"/>
      <c r="B782" s="671"/>
      <c r="C782" s="672"/>
      <c r="D782" s="342" t="s">
        <v>3</v>
      </c>
      <c r="E782" s="342" t="s">
        <v>4</v>
      </c>
      <c r="F782" s="457" t="s">
        <v>653</v>
      </c>
      <c r="G782" s="342" t="s">
        <v>3</v>
      </c>
      <c r="H782" s="342" t="s">
        <v>4</v>
      </c>
      <c r="I782" s="457" t="s">
        <v>653</v>
      </c>
      <c r="J782" s="184"/>
      <c r="K782" s="184"/>
      <c r="L782" s="184"/>
      <c r="M782" s="184"/>
      <c r="N782" s="184"/>
      <c r="O782" s="184"/>
      <c r="P782" s="168"/>
      <c r="Q782" s="168"/>
      <c r="R782" s="168"/>
      <c r="S782" s="168"/>
      <c r="T782" s="168"/>
      <c r="U782" s="168"/>
      <c r="V782" s="168"/>
    </row>
    <row r="783" spans="1:22" ht="18.75" customHeight="1">
      <c r="A783" s="410"/>
      <c r="B783" s="673" t="s">
        <v>107</v>
      </c>
      <c r="C783" s="320" t="s">
        <v>220</v>
      </c>
      <c r="D783" s="181">
        <v>56</v>
      </c>
      <c r="E783" s="181">
        <v>18</v>
      </c>
      <c r="F783" s="181">
        <f>D783+E783</f>
        <v>74</v>
      </c>
      <c r="G783" s="181">
        <v>20</v>
      </c>
      <c r="H783" s="181">
        <v>54</v>
      </c>
      <c r="I783" s="181">
        <f>G783+H783</f>
        <v>74</v>
      </c>
      <c r="J783" s="184"/>
      <c r="K783" s="184"/>
      <c r="L783" s="184"/>
      <c r="M783" s="184"/>
      <c r="N783" s="184"/>
      <c r="O783" s="184"/>
      <c r="P783" s="168"/>
      <c r="Q783" s="168"/>
      <c r="R783" s="168"/>
      <c r="S783" s="168"/>
      <c r="T783" s="168"/>
      <c r="U783" s="168"/>
      <c r="V783" s="168"/>
    </row>
    <row r="784" spans="1:22" ht="18.75" customHeight="1">
      <c r="A784" s="410"/>
      <c r="B784" s="657"/>
      <c r="C784" s="320" t="s">
        <v>221</v>
      </c>
      <c r="D784" s="181">
        <v>37</v>
      </c>
      <c r="E784" s="181">
        <v>27</v>
      </c>
      <c r="F784" s="181">
        <f>D784+E784</f>
        <v>64</v>
      </c>
      <c r="G784" s="181">
        <v>10</v>
      </c>
      <c r="H784" s="181">
        <v>54</v>
      </c>
      <c r="I784" s="181">
        <f>G784+H784</f>
        <v>64</v>
      </c>
      <c r="J784" s="184"/>
      <c r="K784" s="184"/>
      <c r="L784" s="184"/>
      <c r="M784" s="184"/>
      <c r="N784" s="184"/>
      <c r="O784" s="184"/>
      <c r="P784" s="168"/>
      <c r="Q784" s="168"/>
      <c r="R784" s="168"/>
      <c r="S784" s="168"/>
      <c r="T784" s="168"/>
      <c r="U784" s="168"/>
      <c r="V784" s="168"/>
    </row>
    <row r="785" spans="1:22" ht="18.75" customHeight="1">
      <c r="A785" s="410"/>
      <c r="B785" s="657"/>
      <c r="C785" s="320" t="s">
        <v>222</v>
      </c>
      <c r="D785" s="181">
        <v>19</v>
      </c>
      <c r="E785" s="181">
        <v>6</v>
      </c>
      <c r="F785" s="181">
        <f>D785+E785</f>
        <v>25</v>
      </c>
      <c r="G785" s="181">
        <v>11</v>
      </c>
      <c r="H785" s="181">
        <v>14</v>
      </c>
      <c r="I785" s="181">
        <f>G785+H785</f>
        <v>25</v>
      </c>
      <c r="J785" s="184"/>
      <c r="K785" s="184"/>
      <c r="L785" s="184"/>
      <c r="M785" s="184"/>
      <c r="N785" s="184"/>
      <c r="O785" s="184"/>
      <c r="P785" s="168"/>
      <c r="Q785" s="168"/>
      <c r="R785" s="168"/>
      <c r="S785" s="168"/>
      <c r="T785" s="168"/>
      <c r="U785" s="168"/>
      <c r="V785" s="168"/>
    </row>
    <row r="786" spans="1:22" ht="18.75" customHeight="1">
      <c r="A786" s="410"/>
      <c r="B786" s="657"/>
      <c r="C786" s="320" t="s">
        <v>223</v>
      </c>
      <c r="D786" s="181">
        <v>2</v>
      </c>
      <c r="E786" s="181">
        <v>1</v>
      </c>
      <c r="F786" s="181">
        <f>D786+E786</f>
        <v>3</v>
      </c>
      <c r="G786" s="181">
        <v>1</v>
      </c>
      <c r="H786" s="181">
        <v>2</v>
      </c>
      <c r="I786" s="181">
        <f>G786+H786</f>
        <v>3</v>
      </c>
      <c r="J786" s="184"/>
      <c r="K786" s="184"/>
      <c r="L786" s="184"/>
      <c r="M786" s="184"/>
      <c r="N786" s="184"/>
      <c r="O786" s="184"/>
      <c r="P786" s="168"/>
      <c r="Q786" s="168"/>
      <c r="R786" s="168"/>
      <c r="S786" s="168"/>
      <c r="T786" s="168"/>
      <c r="U786" s="168"/>
      <c r="V786" s="168"/>
    </row>
    <row r="787" spans="1:22" ht="18.75" customHeight="1">
      <c r="A787" s="410"/>
      <c r="B787" s="657"/>
      <c r="C787" s="360" t="s">
        <v>5</v>
      </c>
      <c r="D787" s="181">
        <f aca="true" t="shared" si="24" ref="D787:I787">SUM(D783:D786)</f>
        <v>114</v>
      </c>
      <c r="E787" s="181">
        <f t="shared" si="24"/>
        <v>52</v>
      </c>
      <c r="F787" s="181">
        <f t="shared" si="24"/>
        <v>166</v>
      </c>
      <c r="G787" s="181">
        <f t="shared" si="24"/>
        <v>42</v>
      </c>
      <c r="H787" s="181">
        <f t="shared" si="24"/>
        <v>124</v>
      </c>
      <c r="I787" s="181">
        <f t="shared" si="24"/>
        <v>166</v>
      </c>
      <c r="J787" s="184"/>
      <c r="K787" s="184"/>
      <c r="L787" s="184"/>
      <c r="M787" s="184"/>
      <c r="N787" s="184"/>
      <c r="O787" s="184"/>
      <c r="P787" s="168"/>
      <c r="Q787" s="168"/>
      <c r="R787" s="168"/>
      <c r="S787" s="168"/>
      <c r="T787" s="168"/>
      <c r="U787" s="168"/>
      <c r="V787" s="168"/>
    </row>
    <row r="788" spans="1:22" ht="15.75" customHeight="1">
      <c r="A788" s="410"/>
      <c r="B788" s="598" t="s">
        <v>108</v>
      </c>
      <c r="C788" s="350" t="s">
        <v>220</v>
      </c>
      <c r="D788" s="224">
        <f>D783/F783</f>
        <v>0.7567567567567568</v>
      </c>
      <c r="E788" s="223">
        <f>E783/F783</f>
        <v>0.24324324324324326</v>
      </c>
      <c r="F788" s="222">
        <f>+D788+E788</f>
        <v>1</v>
      </c>
      <c r="G788" s="223">
        <f>G783/I783</f>
        <v>0.2702702702702703</v>
      </c>
      <c r="H788" s="223">
        <f>H783/I783</f>
        <v>0.7297297297297297</v>
      </c>
      <c r="I788" s="222">
        <f>+G788+H788</f>
        <v>1</v>
      </c>
      <c r="J788" s="184"/>
      <c r="K788" s="184"/>
      <c r="L788" s="184"/>
      <c r="M788" s="184"/>
      <c r="N788" s="184"/>
      <c r="O788" s="184"/>
      <c r="P788" s="168"/>
      <c r="Q788" s="168"/>
      <c r="R788" s="168"/>
      <c r="S788" s="168"/>
      <c r="T788" s="168"/>
      <c r="U788" s="168"/>
      <c r="V788" s="168"/>
    </row>
    <row r="789" spans="1:22" ht="18.75" customHeight="1">
      <c r="A789" s="410"/>
      <c r="B789" s="598"/>
      <c r="C789" s="350" t="s">
        <v>221</v>
      </c>
      <c r="D789" s="224">
        <f>D784/F784</f>
        <v>0.578125</v>
      </c>
      <c r="E789" s="223">
        <f>E784/F784</f>
        <v>0.421875</v>
      </c>
      <c r="F789" s="222">
        <f>+D789+E789</f>
        <v>1</v>
      </c>
      <c r="G789" s="223">
        <f>G784/I784</f>
        <v>0.15625</v>
      </c>
      <c r="H789" s="223">
        <f>H784/I784</f>
        <v>0.84375</v>
      </c>
      <c r="I789" s="222">
        <f>+G789+H789</f>
        <v>1</v>
      </c>
      <c r="J789" s="184"/>
      <c r="K789" s="184"/>
      <c r="L789" s="184"/>
      <c r="M789" s="184"/>
      <c r="N789" s="184"/>
      <c r="O789" s="184"/>
      <c r="P789" s="168"/>
      <c r="Q789" s="168"/>
      <c r="R789" s="168"/>
      <c r="S789" s="168"/>
      <c r="T789" s="168"/>
      <c r="U789" s="168"/>
      <c r="V789" s="168"/>
    </row>
    <row r="790" spans="1:22" ht="18.75" customHeight="1">
      <c r="A790" s="410"/>
      <c r="B790" s="598"/>
      <c r="C790" s="350" t="s">
        <v>222</v>
      </c>
      <c r="D790" s="224">
        <f>D785/F785</f>
        <v>0.76</v>
      </c>
      <c r="E790" s="223">
        <f>E785/F785</f>
        <v>0.24</v>
      </c>
      <c r="F790" s="222">
        <f>+D790+E790</f>
        <v>1</v>
      </c>
      <c r="G790" s="223">
        <f>G785/I785</f>
        <v>0.44</v>
      </c>
      <c r="H790" s="223">
        <f>H785/I785</f>
        <v>0.56</v>
      </c>
      <c r="I790" s="222">
        <f>+G790+H790</f>
        <v>1</v>
      </c>
      <c r="J790" s="184"/>
      <c r="K790" s="184"/>
      <c r="L790" s="184"/>
      <c r="M790" s="184"/>
      <c r="N790" s="184"/>
      <c r="O790" s="184"/>
      <c r="P790" s="168"/>
      <c r="Q790" s="168"/>
      <c r="R790" s="168"/>
      <c r="T790" s="168"/>
      <c r="U790" s="168"/>
      <c r="V790" s="168"/>
    </row>
    <row r="791" spans="1:22" ht="18.75" customHeight="1">
      <c r="A791" s="410"/>
      <c r="B791" s="598"/>
      <c r="C791" s="350" t="s">
        <v>223</v>
      </c>
      <c r="D791" s="224">
        <f>D786/F786</f>
        <v>0.6666666666666666</v>
      </c>
      <c r="E791" s="223">
        <f>E786/F786</f>
        <v>0.3333333333333333</v>
      </c>
      <c r="F791" s="222">
        <f>+D791+E791</f>
        <v>1</v>
      </c>
      <c r="G791" s="223">
        <f>G786/I786</f>
        <v>0.3333333333333333</v>
      </c>
      <c r="H791" s="223">
        <f>H786/I786</f>
        <v>0.6666666666666666</v>
      </c>
      <c r="I791" s="222">
        <f>+G791+H791</f>
        <v>1</v>
      </c>
      <c r="J791" s="184"/>
      <c r="K791" s="184"/>
      <c r="L791" s="184"/>
      <c r="M791" s="184"/>
      <c r="N791" s="184"/>
      <c r="O791" s="184"/>
      <c r="P791" s="168"/>
      <c r="Q791" s="168"/>
      <c r="R791" s="168"/>
      <c r="T791" s="168"/>
      <c r="U791" s="168"/>
      <c r="V791" s="168"/>
    </row>
    <row r="792" spans="1:22" ht="18.75" customHeight="1">
      <c r="A792" s="410"/>
      <c r="B792" s="598"/>
      <c r="C792" s="350" t="s">
        <v>5</v>
      </c>
      <c r="D792" s="224">
        <f>D787/F787</f>
        <v>0.6867469879518072</v>
      </c>
      <c r="E792" s="223">
        <f>E787/F787</f>
        <v>0.3132530120481928</v>
      </c>
      <c r="F792" s="222">
        <f>+D792+E792</f>
        <v>1</v>
      </c>
      <c r="G792" s="223">
        <f>G787/I787</f>
        <v>0.25301204819277107</v>
      </c>
      <c r="H792" s="223">
        <f>H787/I787</f>
        <v>0.7469879518072289</v>
      </c>
      <c r="I792" s="222">
        <f>+G792+H792</f>
        <v>1</v>
      </c>
      <c r="J792" s="184"/>
      <c r="K792" s="184"/>
      <c r="L792" s="184"/>
      <c r="M792" s="184"/>
      <c r="N792" s="184"/>
      <c r="O792" s="184"/>
      <c r="P792" s="168"/>
      <c r="Q792" s="168"/>
      <c r="R792" s="168"/>
      <c r="T792" s="168"/>
      <c r="U792" s="168"/>
      <c r="V792" s="168"/>
    </row>
    <row r="793" spans="2:15" ht="15">
      <c r="B793" s="228"/>
      <c r="C793" s="221" t="s">
        <v>374</v>
      </c>
      <c r="D793" s="186"/>
      <c r="E793" s="186"/>
      <c r="F793" s="186"/>
      <c r="G793" s="228"/>
      <c r="H793" s="228"/>
      <c r="I793" s="228"/>
      <c r="J793" s="228"/>
      <c r="K793" s="228"/>
      <c r="L793" s="228"/>
      <c r="M793" s="228"/>
      <c r="N793" s="228"/>
      <c r="O793" s="228"/>
    </row>
    <row r="794" spans="2:15" ht="15">
      <c r="B794" s="228"/>
      <c r="C794" s="186"/>
      <c r="D794" s="186"/>
      <c r="E794" s="186"/>
      <c r="F794" s="186"/>
      <c r="G794" s="228"/>
      <c r="H794" s="228"/>
      <c r="I794" s="228"/>
      <c r="J794" s="228"/>
      <c r="K794" s="228"/>
      <c r="L794" s="228"/>
      <c r="M794" s="228"/>
      <c r="N794" s="228"/>
      <c r="O794" s="228"/>
    </row>
    <row r="795" spans="1:19" ht="20.25" customHeight="1">
      <c r="A795" s="410"/>
      <c r="B795" s="674" t="s">
        <v>224</v>
      </c>
      <c r="C795" s="675"/>
      <c r="D795" s="624" t="s">
        <v>578</v>
      </c>
      <c r="E795" s="625"/>
      <c r="F795" s="625"/>
      <c r="G795" s="626"/>
      <c r="H795" s="624" t="s">
        <v>579</v>
      </c>
      <c r="I795" s="625"/>
      <c r="J795" s="625"/>
      <c r="K795" s="626"/>
      <c r="P795" s="228"/>
      <c r="Q795" s="228"/>
      <c r="R795" s="228"/>
      <c r="S795" s="228"/>
    </row>
    <row r="796" spans="1:19" ht="15.75" customHeight="1">
      <c r="A796" s="410"/>
      <c r="B796" s="624"/>
      <c r="C796" s="626"/>
      <c r="D796" s="342" t="s">
        <v>174</v>
      </c>
      <c r="E796" s="342" t="s">
        <v>40</v>
      </c>
      <c r="F796" s="358" t="s">
        <v>41</v>
      </c>
      <c r="G796" s="358" t="s">
        <v>16</v>
      </c>
      <c r="H796" s="342" t="s">
        <v>174</v>
      </c>
      <c r="I796" s="342" t="s">
        <v>40</v>
      </c>
      <c r="J796" s="358" t="s">
        <v>41</v>
      </c>
      <c r="K796" s="358" t="s">
        <v>16</v>
      </c>
      <c r="P796" s="228"/>
      <c r="Q796" s="228"/>
      <c r="R796" s="228"/>
      <c r="S796" s="228"/>
    </row>
    <row r="797" spans="1:22" ht="18.75" customHeight="1">
      <c r="A797" s="410"/>
      <c r="B797" s="657" t="s">
        <v>107</v>
      </c>
      <c r="C797" s="320" t="s">
        <v>220</v>
      </c>
      <c r="D797" s="256">
        <v>200</v>
      </c>
      <c r="E797" s="256">
        <v>9733.678571428574</v>
      </c>
      <c r="F797" s="256">
        <v>128755</v>
      </c>
      <c r="G797" s="256">
        <v>545086.0000000001</v>
      </c>
      <c r="H797" s="256">
        <v>1</v>
      </c>
      <c r="I797" s="256">
        <v>1536.9999999999998</v>
      </c>
      <c r="J797" s="256">
        <v>19000</v>
      </c>
      <c r="K797" s="256">
        <v>30739.999999999996</v>
      </c>
      <c r="P797" s="228"/>
      <c r="Q797" s="228"/>
      <c r="R797" s="228"/>
      <c r="S797" s="228"/>
      <c r="T797" s="168"/>
      <c r="U797" s="168"/>
      <c r="V797" s="168"/>
    </row>
    <row r="798" spans="1:22" ht="18.75" customHeight="1">
      <c r="A798" s="410"/>
      <c r="B798" s="657"/>
      <c r="C798" s="320" t="s">
        <v>221</v>
      </c>
      <c r="D798" s="256">
        <v>191</v>
      </c>
      <c r="E798" s="256">
        <v>26200.783783783787</v>
      </c>
      <c r="F798" s="256">
        <v>325000</v>
      </c>
      <c r="G798" s="256">
        <v>969429.0000000001</v>
      </c>
      <c r="H798" s="256">
        <v>10</v>
      </c>
      <c r="I798" s="256">
        <v>2638.7</v>
      </c>
      <c r="J798" s="256">
        <v>19261</v>
      </c>
      <c r="K798" s="256">
        <v>26387</v>
      </c>
      <c r="P798" s="228"/>
      <c r="Q798" s="228"/>
      <c r="R798" s="228"/>
      <c r="S798" s="228"/>
      <c r="T798" s="168"/>
      <c r="U798" s="168"/>
      <c r="V798" s="168"/>
    </row>
    <row r="799" spans="1:22" ht="18.75" customHeight="1">
      <c r="A799" s="410"/>
      <c r="B799" s="657"/>
      <c r="C799" s="320" t="s">
        <v>222</v>
      </c>
      <c r="D799" s="256">
        <v>251</v>
      </c>
      <c r="E799" s="256">
        <v>1429.3333333333335</v>
      </c>
      <c r="F799" s="256">
        <v>4500</v>
      </c>
      <c r="G799" s="256">
        <v>25728.000000000004</v>
      </c>
      <c r="H799" s="256">
        <v>2</v>
      </c>
      <c r="I799" s="256">
        <v>181.89999999999998</v>
      </c>
      <c r="J799" s="256">
        <v>671</v>
      </c>
      <c r="K799" s="256">
        <v>1818.9999999999998</v>
      </c>
      <c r="P799" s="228"/>
      <c r="Q799" s="228"/>
      <c r="R799" s="228"/>
      <c r="S799" s="228"/>
      <c r="T799" s="168"/>
      <c r="U799" s="168"/>
      <c r="V799" s="168"/>
    </row>
    <row r="800" spans="1:22" ht="18.75" customHeight="1">
      <c r="A800" s="410"/>
      <c r="B800" s="657"/>
      <c r="C800" s="320" t="s">
        <v>223</v>
      </c>
      <c r="D800" s="256">
        <v>500</v>
      </c>
      <c r="E800" s="256">
        <v>1750</v>
      </c>
      <c r="F800" s="256">
        <v>3000</v>
      </c>
      <c r="G800" s="256">
        <v>3500</v>
      </c>
      <c r="H800" s="256">
        <v>3000</v>
      </c>
      <c r="I800" s="256">
        <v>3000</v>
      </c>
      <c r="J800" s="256">
        <v>3000</v>
      </c>
      <c r="K800" s="256">
        <v>3000</v>
      </c>
      <c r="P800" s="228"/>
      <c r="Q800" s="228"/>
      <c r="R800" s="228"/>
      <c r="S800" s="228"/>
      <c r="T800" s="168"/>
      <c r="U800" s="168"/>
      <c r="V800" s="168"/>
    </row>
    <row r="801" spans="1:19" ht="23.25" customHeight="1">
      <c r="A801" s="410"/>
      <c r="B801" s="672"/>
      <c r="C801" s="320" t="s">
        <v>5</v>
      </c>
      <c r="D801" s="256">
        <v>191</v>
      </c>
      <c r="E801" s="256">
        <v>13661.442477876097</v>
      </c>
      <c r="F801" s="256">
        <v>325000</v>
      </c>
      <c r="G801" s="256">
        <v>1543742.9999999988</v>
      </c>
      <c r="H801" s="256">
        <v>1</v>
      </c>
      <c r="I801" s="256">
        <v>1510.8780487804877</v>
      </c>
      <c r="J801" s="256">
        <v>19261</v>
      </c>
      <c r="K801" s="256">
        <v>61945.99999999999</v>
      </c>
      <c r="P801" s="228"/>
      <c r="Q801" s="228"/>
      <c r="R801" s="228"/>
      <c r="S801" s="228"/>
    </row>
    <row r="802" spans="1:22" ht="15.75" customHeight="1">
      <c r="A802" s="410"/>
      <c r="B802" s="179"/>
      <c r="C802" s="221" t="s">
        <v>374</v>
      </c>
      <c r="D802" s="186"/>
      <c r="E802" s="186"/>
      <c r="F802" s="186"/>
      <c r="G802" s="184"/>
      <c r="H802" s="184"/>
      <c r="I802" s="184"/>
      <c r="J802" s="184"/>
      <c r="K802" s="184"/>
      <c r="L802" s="184"/>
      <c r="M802" s="184"/>
      <c r="N802" s="184"/>
      <c r="O802" s="184"/>
      <c r="P802" s="168"/>
      <c r="Q802" s="168"/>
      <c r="R802" s="168"/>
      <c r="T802" s="168"/>
      <c r="U802" s="168"/>
      <c r="V802" s="168"/>
    </row>
    <row r="803" spans="2:15" ht="15">
      <c r="B803" s="228"/>
      <c r="C803" s="186"/>
      <c r="D803" s="186"/>
      <c r="E803" s="186"/>
      <c r="F803" s="186"/>
      <c r="G803" s="228"/>
      <c r="H803" s="228"/>
      <c r="I803" s="228"/>
      <c r="J803" s="228"/>
      <c r="K803" s="228"/>
      <c r="L803" s="228"/>
      <c r="M803" s="228"/>
      <c r="N803" s="228"/>
      <c r="O803" s="228"/>
    </row>
    <row r="804" spans="1:15" ht="24" customHeight="1">
      <c r="A804" s="410"/>
      <c r="B804" s="656" t="s">
        <v>224</v>
      </c>
      <c r="C804" s="657"/>
      <c r="D804" s="624" t="s">
        <v>580</v>
      </c>
      <c r="E804" s="625"/>
      <c r="F804" s="625"/>
      <c r="G804" s="626"/>
      <c r="H804" s="624" t="s">
        <v>581</v>
      </c>
      <c r="I804" s="625"/>
      <c r="J804" s="625"/>
      <c r="K804" s="625"/>
      <c r="L804" s="228"/>
      <c r="M804" s="228"/>
      <c r="N804" s="228"/>
      <c r="O804" s="228"/>
    </row>
    <row r="805" spans="1:15" ht="15.75" customHeight="1">
      <c r="A805" s="410"/>
      <c r="B805" s="671"/>
      <c r="C805" s="672"/>
      <c r="D805" s="342" t="s">
        <v>174</v>
      </c>
      <c r="E805" s="342" t="s">
        <v>40</v>
      </c>
      <c r="F805" s="358" t="s">
        <v>41</v>
      </c>
      <c r="G805" s="358" t="s">
        <v>16</v>
      </c>
      <c r="H805" s="355" t="s">
        <v>174</v>
      </c>
      <c r="I805" s="355" t="s">
        <v>40</v>
      </c>
      <c r="J805" s="358" t="s">
        <v>41</v>
      </c>
      <c r="K805" s="358" t="s">
        <v>16</v>
      </c>
      <c r="L805" s="228"/>
      <c r="M805" s="228"/>
      <c r="N805" s="228"/>
      <c r="O805" s="228"/>
    </row>
    <row r="806" spans="1:22" ht="18.75" customHeight="1">
      <c r="A806" s="410"/>
      <c r="B806" s="673" t="s">
        <v>107</v>
      </c>
      <c r="C806" s="320" t="s">
        <v>220</v>
      </c>
      <c r="D806" s="241">
        <v>1</v>
      </c>
      <c r="E806" s="241">
        <v>86.0754716981132</v>
      </c>
      <c r="F806" s="241">
        <v>100</v>
      </c>
      <c r="G806" s="241">
        <v>4562</v>
      </c>
      <c r="H806" s="241">
        <v>1</v>
      </c>
      <c r="I806" s="241">
        <v>32.84210526315788</v>
      </c>
      <c r="J806" s="241">
        <v>100</v>
      </c>
      <c r="K806" s="241">
        <v>623.9999999999998</v>
      </c>
      <c r="L806" s="228"/>
      <c r="M806" s="228"/>
      <c r="N806" s="228"/>
      <c r="O806" s="228"/>
      <c r="T806" s="168"/>
      <c r="U806" s="168"/>
      <c r="V806" s="168"/>
    </row>
    <row r="807" spans="1:22" ht="18.75" customHeight="1">
      <c r="A807" s="410"/>
      <c r="B807" s="657"/>
      <c r="C807" s="320" t="s">
        <v>221</v>
      </c>
      <c r="D807" s="241">
        <v>10</v>
      </c>
      <c r="E807" s="241">
        <v>69.0277777777778</v>
      </c>
      <c r="F807" s="241">
        <v>100</v>
      </c>
      <c r="G807" s="241">
        <v>2485.000000000001</v>
      </c>
      <c r="H807" s="241">
        <v>2</v>
      </c>
      <c r="I807" s="241">
        <v>24.6</v>
      </c>
      <c r="J807" s="241">
        <v>45</v>
      </c>
      <c r="K807" s="241">
        <v>246</v>
      </c>
      <c r="L807" s="228"/>
      <c r="M807" s="228"/>
      <c r="N807" s="228"/>
      <c r="O807" s="228"/>
      <c r="T807" s="168"/>
      <c r="U807" s="168"/>
      <c r="V807" s="168"/>
    </row>
    <row r="808" spans="1:22" ht="18.75" customHeight="1">
      <c r="A808" s="410"/>
      <c r="B808" s="657"/>
      <c r="C808" s="320" t="s">
        <v>222</v>
      </c>
      <c r="D808" s="241">
        <v>12</v>
      </c>
      <c r="E808" s="241">
        <v>88.47368421052632</v>
      </c>
      <c r="F808" s="241">
        <v>100</v>
      </c>
      <c r="G808" s="241">
        <v>1681</v>
      </c>
      <c r="H808" s="241">
        <v>2</v>
      </c>
      <c r="I808" s="241">
        <v>57.63636363636363</v>
      </c>
      <c r="J808" s="241">
        <v>100</v>
      </c>
      <c r="K808" s="241">
        <v>634</v>
      </c>
      <c r="L808" s="228"/>
      <c r="M808" s="228"/>
      <c r="N808" s="228"/>
      <c r="O808" s="228"/>
      <c r="T808" s="168"/>
      <c r="U808" s="168"/>
      <c r="V808" s="168"/>
    </row>
    <row r="809" spans="1:22" ht="18.75" customHeight="1">
      <c r="A809" s="410"/>
      <c r="B809" s="657"/>
      <c r="C809" s="320" t="s">
        <v>223</v>
      </c>
      <c r="D809" s="241">
        <v>50</v>
      </c>
      <c r="E809" s="241">
        <v>75</v>
      </c>
      <c r="F809" s="241">
        <v>100</v>
      </c>
      <c r="G809" s="241">
        <v>150</v>
      </c>
      <c r="H809" s="241">
        <v>50</v>
      </c>
      <c r="I809" s="241">
        <v>50</v>
      </c>
      <c r="J809" s="241">
        <v>50</v>
      </c>
      <c r="K809" s="241">
        <v>50</v>
      </c>
      <c r="L809" s="228"/>
      <c r="M809" s="228"/>
      <c r="N809" s="228"/>
      <c r="O809" s="228"/>
      <c r="T809" s="168"/>
      <c r="U809" s="168"/>
      <c r="V809" s="168"/>
    </row>
    <row r="810" spans="1:15" ht="23.25" customHeight="1">
      <c r="A810" s="410"/>
      <c r="B810" s="672"/>
      <c r="C810" s="320" t="s">
        <v>5</v>
      </c>
      <c r="D810" s="241">
        <v>1</v>
      </c>
      <c r="E810" s="241">
        <v>80.70909090909092</v>
      </c>
      <c r="F810" s="241">
        <v>100</v>
      </c>
      <c r="G810" s="241">
        <v>8878.000000000002</v>
      </c>
      <c r="H810" s="241">
        <v>1</v>
      </c>
      <c r="I810" s="241">
        <v>37.902439024390254</v>
      </c>
      <c r="J810" s="241">
        <v>100</v>
      </c>
      <c r="K810" s="241">
        <v>1554.0000000000005</v>
      </c>
      <c r="L810" s="228"/>
      <c r="M810" s="228"/>
      <c r="N810" s="228"/>
      <c r="O810" s="228"/>
    </row>
    <row r="811" spans="1:22" ht="15.75" customHeight="1">
      <c r="A811" s="410"/>
      <c r="B811" s="179"/>
      <c r="C811" s="221" t="s">
        <v>374</v>
      </c>
      <c r="D811" s="186"/>
      <c r="E811" s="186"/>
      <c r="F811" s="186"/>
      <c r="G811" s="184"/>
      <c r="H811" s="184"/>
      <c r="I811" s="184"/>
      <c r="J811" s="184"/>
      <c r="K811" s="184"/>
      <c r="L811" s="184"/>
      <c r="M811" s="184"/>
      <c r="N811" s="184"/>
      <c r="O811" s="184"/>
      <c r="P811" s="168"/>
      <c r="Q811" s="168"/>
      <c r="R811" s="168"/>
      <c r="T811" s="168"/>
      <c r="U811" s="168"/>
      <c r="V811" s="168"/>
    </row>
    <row r="812" spans="2:15" ht="15">
      <c r="B812" s="229"/>
      <c r="C812" s="228"/>
      <c r="D812" s="228"/>
      <c r="E812" s="228"/>
      <c r="F812" s="228"/>
      <c r="G812" s="228"/>
      <c r="H812" s="228"/>
      <c r="I812" s="228"/>
      <c r="J812" s="228"/>
      <c r="K812" s="228"/>
      <c r="L812" s="228"/>
      <c r="M812" s="228"/>
      <c r="N812" s="228"/>
      <c r="O812" s="228"/>
    </row>
    <row r="813" spans="1:15" ht="17.25" customHeight="1">
      <c r="A813" s="410"/>
      <c r="B813" s="656" t="s">
        <v>224</v>
      </c>
      <c r="C813" s="657"/>
      <c r="D813" s="624" t="s">
        <v>582</v>
      </c>
      <c r="E813" s="625"/>
      <c r="F813" s="625"/>
      <c r="G813" s="626"/>
      <c r="H813" s="598" t="s">
        <v>583</v>
      </c>
      <c r="I813" s="598"/>
      <c r="J813" s="598"/>
      <c r="K813" s="598"/>
      <c r="L813" s="228"/>
      <c r="M813" s="228"/>
      <c r="N813" s="228"/>
      <c r="O813" s="228"/>
    </row>
    <row r="814" spans="1:15" ht="15.75" customHeight="1">
      <c r="A814" s="410"/>
      <c r="B814" s="658"/>
      <c r="C814" s="657"/>
      <c r="D814" s="342" t="s">
        <v>174</v>
      </c>
      <c r="E814" s="342" t="s">
        <v>40</v>
      </c>
      <c r="F814" s="358" t="s">
        <v>41</v>
      </c>
      <c r="G814" s="358" t="s">
        <v>16</v>
      </c>
      <c r="H814" s="342" t="s">
        <v>174</v>
      </c>
      <c r="I814" s="342" t="s">
        <v>40</v>
      </c>
      <c r="J814" s="358" t="s">
        <v>41</v>
      </c>
      <c r="K814" s="358" t="s">
        <v>16</v>
      </c>
      <c r="L814" s="228"/>
      <c r="M814" s="228"/>
      <c r="N814" s="228"/>
      <c r="O814" s="228"/>
    </row>
    <row r="815" spans="1:22" ht="18.75" customHeight="1">
      <c r="A815" s="410"/>
      <c r="B815" s="598" t="s">
        <v>107</v>
      </c>
      <c r="C815" s="350" t="s">
        <v>220</v>
      </c>
      <c r="D815" s="256">
        <v>84</v>
      </c>
      <c r="E815" s="256">
        <v>351482.5553150685</v>
      </c>
      <c r="F815" s="256">
        <v>8386427.56</v>
      </c>
      <c r="G815" s="256">
        <v>25658226.538000003</v>
      </c>
      <c r="H815" s="256">
        <v>12</v>
      </c>
      <c r="I815" s="256">
        <v>102474.7200909091</v>
      </c>
      <c r="J815" s="256">
        <v>1207401.25</v>
      </c>
      <c r="K815" s="256">
        <v>2254443.842</v>
      </c>
      <c r="L815" s="184"/>
      <c r="M815" s="184"/>
      <c r="N815" s="184"/>
      <c r="O815" s="184"/>
      <c r="P815" s="168"/>
      <c r="Q815" s="168"/>
      <c r="R815" s="168"/>
      <c r="S815" s="168"/>
      <c r="T815" s="168"/>
      <c r="U815" s="168"/>
      <c r="V815" s="168"/>
    </row>
    <row r="816" spans="1:22" ht="18.75" customHeight="1">
      <c r="A816" s="410"/>
      <c r="B816" s="598"/>
      <c r="C816" s="350" t="s">
        <v>221</v>
      </c>
      <c r="D816" s="256">
        <v>1284.84</v>
      </c>
      <c r="E816" s="256">
        <v>1106706.8812698408</v>
      </c>
      <c r="F816" s="256">
        <v>53000557.87</v>
      </c>
      <c r="G816" s="256">
        <v>69722533.51999997</v>
      </c>
      <c r="H816" s="256">
        <v>20</v>
      </c>
      <c r="I816" s="256">
        <v>94422.463</v>
      </c>
      <c r="J816" s="256">
        <v>690469.08</v>
      </c>
      <c r="K816" s="256">
        <v>944224.63</v>
      </c>
      <c r="L816" s="184"/>
      <c r="M816" s="184"/>
      <c r="N816" s="184"/>
      <c r="O816" s="184"/>
      <c r="P816" s="168"/>
      <c r="Q816" s="168"/>
      <c r="R816" s="168"/>
      <c r="S816" s="168"/>
      <c r="T816" s="168"/>
      <c r="U816" s="168"/>
      <c r="V816" s="168"/>
    </row>
    <row r="817" spans="1:22" ht="18.75" customHeight="1">
      <c r="A817" s="410"/>
      <c r="B817" s="598"/>
      <c r="C817" s="350" t="s">
        <v>222</v>
      </c>
      <c r="D817" s="256">
        <v>756.4</v>
      </c>
      <c r="E817" s="256">
        <v>13738.867599999998</v>
      </c>
      <c r="F817" s="256">
        <v>130000</v>
      </c>
      <c r="G817" s="256">
        <v>343471.68999999994</v>
      </c>
      <c r="H817" s="256">
        <v>12</v>
      </c>
      <c r="I817" s="256">
        <v>7022.6</v>
      </c>
      <c r="J817" s="256">
        <v>66744</v>
      </c>
      <c r="K817" s="256">
        <v>77248.6</v>
      </c>
      <c r="L817" s="184"/>
      <c r="M817" s="184"/>
      <c r="N817" s="184"/>
      <c r="O817" s="184"/>
      <c r="P817" s="168"/>
      <c r="Q817" s="168"/>
      <c r="R817" s="168"/>
      <c r="S817" s="168"/>
      <c r="T817" s="168"/>
      <c r="U817" s="168"/>
      <c r="V817" s="168"/>
    </row>
    <row r="818" spans="1:15" ht="18.75" customHeight="1">
      <c r="A818" s="410"/>
      <c r="B818" s="598"/>
      <c r="C818" s="350" t="s">
        <v>223</v>
      </c>
      <c r="D818" s="256">
        <v>1</v>
      </c>
      <c r="E818" s="256">
        <v>20834</v>
      </c>
      <c r="F818" s="256">
        <v>62500</v>
      </c>
      <c r="G818" s="256">
        <v>62502</v>
      </c>
      <c r="H818" s="256">
        <v>1</v>
      </c>
      <c r="I818" s="256">
        <v>20834</v>
      </c>
      <c r="J818" s="256">
        <v>62500</v>
      </c>
      <c r="K818" s="256">
        <v>62502</v>
      </c>
      <c r="L818" s="228"/>
      <c r="M818" s="228"/>
      <c r="N818" s="228"/>
      <c r="O818" s="228"/>
    </row>
    <row r="819" spans="1:15" ht="18.75" customHeight="1">
      <c r="A819" s="410"/>
      <c r="B819" s="598"/>
      <c r="C819" s="350" t="s">
        <v>5</v>
      </c>
      <c r="D819" s="256">
        <v>1</v>
      </c>
      <c r="E819" s="256">
        <v>584065.4496829265</v>
      </c>
      <c r="F819" s="256">
        <v>53000557.87</v>
      </c>
      <c r="G819" s="256">
        <v>95786733.74799995</v>
      </c>
      <c r="H819" s="256">
        <v>1</v>
      </c>
      <c r="I819" s="256">
        <v>72574.32765217395</v>
      </c>
      <c r="J819" s="256">
        <v>1207401.25</v>
      </c>
      <c r="K819" s="256">
        <v>3338419.0720000016</v>
      </c>
      <c r="L819" s="228"/>
      <c r="M819" s="228"/>
      <c r="N819" s="228"/>
      <c r="O819" s="228"/>
    </row>
    <row r="820" spans="1:15" ht="15.75" customHeight="1">
      <c r="A820" s="410"/>
      <c r="B820" s="179"/>
      <c r="C820" s="221" t="s">
        <v>374</v>
      </c>
      <c r="D820" s="186"/>
      <c r="E820" s="186"/>
      <c r="F820" s="186"/>
      <c r="G820" s="184"/>
      <c r="H820" s="184"/>
      <c r="I820" s="184"/>
      <c r="J820" s="184"/>
      <c r="K820" s="228"/>
      <c r="L820" s="184"/>
      <c r="M820" s="184"/>
      <c r="N820" s="184"/>
      <c r="O820" s="184"/>
    </row>
    <row r="821" spans="2:15" ht="15">
      <c r="B821" s="229"/>
      <c r="C821" s="228"/>
      <c r="D821" s="228"/>
      <c r="E821" s="228"/>
      <c r="F821" s="228"/>
      <c r="G821" s="228"/>
      <c r="H821" s="228"/>
      <c r="I821" s="228"/>
      <c r="J821" s="228"/>
      <c r="K821" s="228"/>
      <c r="L821" s="228"/>
      <c r="M821" s="228"/>
      <c r="N821" s="228"/>
      <c r="O821" s="228"/>
    </row>
    <row r="822" spans="1:22" ht="21.75" customHeight="1">
      <c r="A822" s="401" t="s">
        <v>513</v>
      </c>
      <c r="B822" s="676" t="s">
        <v>584</v>
      </c>
      <c r="C822" s="676"/>
      <c r="D822" s="676"/>
      <c r="E822" s="676"/>
      <c r="F822" s="676"/>
      <c r="G822" s="676"/>
      <c r="H822" s="676"/>
      <c r="I822" s="676"/>
      <c r="J822" s="676"/>
      <c r="K822" s="676"/>
      <c r="L822" s="168"/>
      <c r="M822" s="168"/>
      <c r="N822" s="168"/>
      <c r="O822" s="168"/>
      <c r="P822" s="168"/>
      <c r="Q822" s="168"/>
      <c r="R822" s="168"/>
      <c r="S822" s="168"/>
      <c r="T822" s="168"/>
      <c r="U822" s="168"/>
      <c r="V822" s="168"/>
    </row>
    <row r="823" spans="1:22" ht="21.75" customHeight="1">
      <c r="A823" s="410"/>
      <c r="B823" s="316"/>
      <c r="C823" s="316"/>
      <c r="D823" s="316"/>
      <c r="E823" s="316"/>
      <c r="F823" s="316"/>
      <c r="G823" s="316"/>
      <c r="H823" s="316"/>
      <c r="I823" s="168"/>
      <c r="J823" s="168"/>
      <c r="K823" s="168"/>
      <c r="L823" s="168"/>
      <c r="M823" s="168"/>
      <c r="N823" s="168"/>
      <c r="O823" s="168"/>
      <c r="P823" s="168"/>
      <c r="Q823" s="168"/>
      <c r="R823" s="168"/>
      <c r="S823" s="168"/>
      <c r="T823" s="168"/>
      <c r="U823" s="168"/>
      <c r="V823" s="168"/>
    </row>
    <row r="824" spans="1:22" ht="24.75" customHeight="1">
      <c r="A824" s="410"/>
      <c r="B824" s="656" t="s">
        <v>224</v>
      </c>
      <c r="C824" s="657"/>
      <c r="D824" s="647" t="s">
        <v>289</v>
      </c>
      <c r="E824" s="648"/>
      <c r="F824" s="649"/>
      <c r="G824" s="647" t="s">
        <v>290</v>
      </c>
      <c r="H824" s="648"/>
      <c r="I824" s="649"/>
      <c r="J824" s="647" t="s">
        <v>291</v>
      </c>
      <c r="K824" s="648"/>
      <c r="L824" s="649"/>
      <c r="M824" s="647" t="s">
        <v>292</v>
      </c>
      <c r="N824" s="648"/>
      <c r="O824" s="649"/>
      <c r="P824" s="168"/>
      <c r="Q824" s="168"/>
      <c r="R824" s="168"/>
      <c r="S824" s="168"/>
      <c r="T824" s="168"/>
      <c r="U824" s="168"/>
      <c r="V824" s="168"/>
    </row>
    <row r="825" spans="1:22" ht="21" customHeight="1">
      <c r="A825" s="410"/>
      <c r="B825" s="671"/>
      <c r="C825" s="672"/>
      <c r="D825" s="355" t="s">
        <v>3</v>
      </c>
      <c r="E825" s="355" t="s">
        <v>4</v>
      </c>
      <c r="F825" s="355" t="s">
        <v>653</v>
      </c>
      <c r="G825" s="355" t="s">
        <v>3</v>
      </c>
      <c r="H825" s="355" t="s">
        <v>4</v>
      </c>
      <c r="I825" s="355" t="s">
        <v>653</v>
      </c>
      <c r="J825" s="355" t="s">
        <v>3</v>
      </c>
      <c r="K825" s="355" t="s">
        <v>4</v>
      </c>
      <c r="L825" s="355" t="s">
        <v>653</v>
      </c>
      <c r="M825" s="355" t="s">
        <v>3</v>
      </c>
      <c r="N825" s="355" t="s">
        <v>4</v>
      </c>
      <c r="O825" s="355" t="s">
        <v>653</v>
      </c>
      <c r="P825" s="168"/>
      <c r="Q825" s="168"/>
      <c r="R825" s="168"/>
      <c r="S825" s="168"/>
      <c r="T825" s="168"/>
      <c r="U825" s="168"/>
      <c r="V825" s="168"/>
    </row>
    <row r="826" spans="1:22" ht="21" customHeight="1">
      <c r="A826" s="410"/>
      <c r="B826" s="673" t="s">
        <v>107</v>
      </c>
      <c r="C826" s="320" t="s">
        <v>220</v>
      </c>
      <c r="D826" s="181">
        <v>79</v>
      </c>
      <c r="E826" s="181">
        <v>13</v>
      </c>
      <c r="F826" s="181">
        <f>+D826+E826</f>
        <v>92</v>
      </c>
      <c r="G826" s="181">
        <v>41</v>
      </c>
      <c r="H826" s="181">
        <v>51</v>
      </c>
      <c r="I826" s="181">
        <f>+G826+H826</f>
        <v>92</v>
      </c>
      <c r="J826" s="181">
        <v>0</v>
      </c>
      <c r="K826" s="181">
        <v>92</v>
      </c>
      <c r="L826" s="181">
        <f>+J826+K826</f>
        <v>92</v>
      </c>
      <c r="M826" s="181">
        <v>1</v>
      </c>
      <c r="N826" s="181">
        <v>91</v>
      </c>
      <c r="O826" s="181">
        <f>+M826+N826</f>
        <v>92</v>
      </c>
      <c r="P826" s="168"/>
      <c r="Q826" s="168"/>
      <c r="R826" s="168"/>
      <c r="S826" s="168"/>
      <c r="T826" s="168"/>
      <c r="U826" s="168"/>
      <c r="V826" s="168"/>
    </row>
    <row r="827" spans="1:22" ht="21" customHeight="1">
      <c r="A827" s="410"/>
      <c r="B827" s="657"/>
      <c r="C827" s="320" t="s">
        <v>221</v>
      </c>
      <c r="D827" s="181">
        <v>48</v>
      </c>
      <c r="E827" s="181">
        <v>33</v>
      </c>
      <c r="F827" s="181">
        <f>+D827+E827</f>
        <v>81</v>
      </c>
      <c r="G827" s="181">
        <v>43</v>
      </c>
      <c r="H827" s="181">
        <v>38</v>
      </c>
      <c r="I827" s="181">
        <f>+G827+H827</f>
        <v>81</v>
      </c>
      <c r="J827" s="181">
        <v>0</v>
      </c>
      <c r="K827" s="181">
        <v>81</v>
      </c>
      <c r="L827" s="181">
        <f>+J827+K827</f>
        <v>81</v>
      </c>
      <c r="M827" s="181">
        <v>4</v>
      </c>
      <c r="N827" s="181">
        <v>77</v>
      </c>
      <c r="O827" s="181">
        <f>+M827+N827</f>
        <v>81</v>
      </c>
      <c r="P827" s="168"/>
      <c r="Q827" s="168"/>
      <c r="R827" s="168"/>
      <c r="S827" s="168"/>
      <c r="T827" s="168"/>
      <c r="U827" s="168"/>
      <c r="V827" s="168"/>
    </row>
    <row r="828" spans="1:22" ht="21" customHeight="1">
      <c r="A828" s="410"/>
      <c r="B828" s="657"/>
      <c r="C828" s="320" t="s">
        <v>222</v>
      </c>
      <c r="D828" s="181">
        <v>37</v>
      </c>
      <c r="E828" s="181">
        <v>4</v>
      </c>
      <c r="F828" s="181">
        <f>+D828+E828</f>
        <v>41</v>
      </c>
      <c r="G828" s="181">
        <v>11</v>
      </c>
      <c r="H828" s="181">
        <v>30</v>
      </c>
      <c r="I828" s="181">
        <f>+G828+H828</f>
        <v>41</v>
      </c>
      <c r="J828" s="181">
        <v>0</v>
      </c>
      <c r="K828" s="181">
        <v>41</v>
      </c>
      <c r="L828" s="181">
        <f>+J828+K828</f>
        <v>41</v>
      </c>
      <c r="M828" s="181">
        <v>0</v>
      </c>
      <c r="N828" s="181">
        <v>41</v>
      </c>
      <c r="O828" s="181">
        <f>+M828+N828</f>
        <v>41</v>
      </c>
      <c r="P828" s="168"/>
      <c r="Q828" s="168"/>
      <c r="R828" s="168"/>
      <c r="S828" s="168"/>
      <c r="T828" s="168"/>
      <c r="U828" s="168"/>
      <c r="V828" s="168"/>
    </row>
    <row r="829" spans="1:22" ht="21" customHeight="1">
      <c r="A829" s="410"/>
      <c r="B829" s="657"/>
      <c r="C829" s="320" t="s">
        <v>223</v>
      </c>
      <c r="D829" s="181">
        <v>1</v>
      </c>
      <c r="E829" s="181">
        <v>2</v>
      </c>
      <c r="F829" s="181">
        <f>+D829+E829</f>
        <v>3</v>
      </c>
      <c r="G829" s="181">
        <v>2</v>
      </c>
      <c r="H829" s="181">
        <v>1</v>
      </c>
      <c r="I829" s="181">
        <f>+G829+H829</f>
        <v>3</v>
      </c>
      <c r="J829" s="181">
        <v>0</v>
      </c>
      <c r="K829" s="181">
        <v>3</v>
      </c>
      <c r="L829" s="181">
        <f>+J829+K829</f>
        <v>3</v>
      </c>
      <c r="M829" s="181">
        <v>0</v>
      </c>
      <c r="N829" s="181">
        <v>3</v>
      </c>
      <c r="O829" s="181">
        <f>+M829+N829</f>
        <v>3</v>
      </c>
      <c r="P829" s="168"/>
      <c r="Q829" s="168"/>
      <c r="R829" s="168"/>
      <c r="S829" s="168"/>
      <c r="T829" s="168"/>
      <c r="U829" s="168"/>
      <c r="V829" s="168"/>
    </row>
    <row r="830" spans="1:22" ht="21" customHeight="1">
      <c r="A830" s="410"/>
      <c r="B830" s="657"/>
      <c r="C830" s="320" t="s">
        <v>5</v>
      </c>
      <c r="D830" s="181">
        <f aca="true" t="shared" si="25" ref="D830:O830">SUM(D826:D829)</f>
        <v>165</v>
      </c>
      <c r="E830" s="181">
        <f t="shared" si="25"/>
        <v>52</v>
      </c>
      <c r="F830" s="181">
        <f t="shared" si="25"/>
        <v>217</v>
      </c>
      <c r="G830" s="181">
        <f t="shared" si="25"/>
        <v>97</v>
      </c>
      <c r="H830" s="181">
        <f t="shared" si="25"/>
        <v>120</v>
      </c>
      <c r="I830" s="181">
        <f t="shared" si="25"/>
        <v>217</v>
      </c>
      <c r="J830" s="181">
        <f t="shared" si="25"/>
        <v>0</v>
      </c>
      <c r="K830" s="181">
        <f t="shared" si="25"/>
        <v>217</v>
      </c>
      <c r="L830" s="181">
        <f t="shared" si="25"/>
        <v>217</v>
      </c>
      <c r="M830" s="181">
        <f t="shared" si="25"/>
        <v>5</v>
      </c>
      <c r="N830" s="181">
        <f t="shared" si="25"/>
        <v>212</v>
      </c>
      <c r="O830" s="181">
        <f t="shared" si="25"/>
        <v>217</v>
      </c>
      <c r="P830" s="168"/>
      <c r="Q830" s="168"/>
      <c r="R830" s="168"/>
      <c r="S830" s="168"/>
      <c r="T830" s="168"/>
      <c r="U830" s="168"/>
      <c r="V830" s="168"/>
    </row>
    <row r="831" spans="1:22" ht="21" customHeight="1">
      <c r="A831" s="410"/>
      <c r="B831" s="604" t="s">
        <v>108</v>
      </c>
      <c r="C831" s="320" t="s">
        <v>220</v>
      </c>
      <c r="D831" s="223">
        <f>D826/F826</f>
        <v>0.8586956521739131</v>
      </c>
      <c r="E831" s="223">
        <f>E826/F826</f>
        <v>0.14130434782608695</v>
      </c>
      <c r="F831" s="222">
        <f>+D831+E831</f>
        <v>1</v>
      </c>
      <c r="G831" s="223">
        <f>G826/I826</f>
        <v>0.44565217391304346</v>
      </c>
      <c r="H831" s="223">
        <f>H826/I826</f>
        <v>0.5543478260869565</v>
      </c>
      <c r="I831" s="222">
        <f>+G831+H831</f>
        <v>1</v>
      </c>
      <c r="J831" s="222">
        <f>J826/L826</f>
        <v>0</v>
      </c>
      <c r="K831" s="222">
        <f>K826/L826</f>
        <v>1</v>
      </c>
      <c r="L831" s="222">
        <f>+J831+K831</f>
        <v>1</v>
      </c>
      <c r="M831" s="223">
        <f>M826/O826</f>
        <v>0.010869565217391304</v>
      </c>
      <c r="N831" s="223">
        <f>N826/O826</f>
        <v>0.9891304347826086</v>
      </c>
      <c r="O831" s="222">
        <f>+M831+N831</f>
        <v>1</v>
      </c>
      <c r="P831" s="168"/>
      <c r="Q831" s="168"/>
      <c r="R831" s="168"/>
      <c r="S831" s="168"/>
      <c r="T831" s="168"/>
      <c r="U831" s="168"/>
      <c r="V831" s="168"/>
    </row>
    <row r="832" spans="1:22" ht="21" customHeight="1">
      <c r="A832" s="410"/>
      <c r="B832" s="605"/>
      <c r="C832" s="320" t="s">
        <v>221</v>
      </c>
      <c r="D832" s="223">
        <f>D827/F827</f>
        <v>0.5925925925925926</v>
      </c>
      <c r="E832" s="223">
        <f>E827/F827</f>
        <v>0.4074074074074074</v>
      </c>
      <c r="F832" s="222">
        <f>+D832+E832</f>
        <v>1</v>
      </c>
      <c r="G832" s="223">
        <f>G827/I827</f>
        <v>0.5308641975308642</v>
      </c>
      <c r="H832" s="223">
        <f>H827/I827</f>
        <v>0.4691358024691358</v>
      </c>
      <c r="I832" s="222">
        <f>+G832+H832</f>
        <v>1</v>
      </c>
      <c r="J832" s="222">
        <f>J827/L827</f>
        <v>0</v>
      </c>
      <c r="K832" s="222">
        <f>K827/L827</f>
        <v>1</v>
      </c>
      <c r="L832" s="222">
        <f>+J832+K832</f>
        <v>1</v>
      </c>
      <c r="M832" s="223">
        <f>M827/O827</f>
        <v>0.04938271604938271</v>
      </c>
      <c r="N832" s="223">
        <f>N827/O827</f>
        <v>0.9506172839506173</v>
      </c>
      <c r="O832" s="222">
        <f>+M832+N832</f>
        <v>1</v>
      </c>
      <c r="P832" s="168"/>
      <c r="Q832" s="168"/>
      <c r="R832" s="168"/>
      <c r="S832" s="168"/>
      <c r="T832" s="168"/>
      <c r="U832" s="168"/>
      <c r="V832" s="168"/>
    </row>
    <row r="833" spans="1:22" ht="21" customHeight="1">
      <c r="A833" s="410"/>
      <c r="B833" s="605"/>
      <c r="C833" s="320" t="s">
        <v>222</v>
      </c>
      <c r="D833" s="223">
        <f>D828/F828</f>
        <v>0.9024390243902439</v>
      </c>
      <c r="E833" s="223">
        <f>E828/F828</f>
        <v>0.0975609756097561</v>
      </c>
      <c r="F833" s="222">
        <f>+D833+E833</f>
        <v>1</v>
      </c>
      <c r="G833" s="223">
        <f>G828/I828</f>
        <v>0.2682926829268293</v>
      </c>
      <c r="H833" s="223">
        <f>H828/I828</f>
        <v>0.7317073170731707</v>
      </c>
      <c r="I833" s="222">
        <f>+G833+H833</f>
        <v>1</v>
      </c>
      <c r="J833" s="222">
        <f>J828/L828</f>
        <v>0</v>
      </c>
      <c r="K833" s="222">
        <f>K828/L828</f>
        <v>1</v>
      </c>
      <c r="L833" s="222">
        <f>+J833+K833</f>
        <v>1</v>
      </c>
      <c r="M833" s="223">
        <f>M828/O828</f>
        <v>0</v>
      </c>
      <c r="N833" s="223">
        <f>N828/O828</f>
        <v>1</v>
      </c>
      <c r="O833" s="222">
        <f>+M833+N833</f>
        <v>1</v>
      </c>
      <c r="P833" s="168"/>
      <c r="Q833" s="168"/>
      <c r="R833" s="168"/>
      <c r="S833" s="168"/>
      <c r="T833" s="168"/>
      <c r="U833" s="168"/>
      <c r="V833" s="168"/>
    </row>
    <row r="834" spans="1:22" ht="21" customHeight="1">
      <c r="A834" s="410"/>
      <c r="B834" s="605"/>
      <c r="C834" s="320" t="s">
        <v>223</v>
      </c>
      <c r="D834" s="223">
        <f>D829/F829</f>
        <v>0.3333333333333333</v>
      </c>
      <c r="E834" s="223">
        <f>E829/F829</f>
        <v>0.6666666666666666</v>
      </c>
      <c r="F834" s="222">
        <f>+D834+E834</f>
        <v>1</v>
      </c>
      <c r="G834" s="223">
        <f>G829/I829</f>
        <v>0.6666666666666666</v>
      </c>
      <c r="H834" s="223">
        <f>H829/I829</f>
        <v>0.3333333333333333</v>
      </c>
      <c r="I834" s="222">
        <f>+G834+H834</f>
        <v>1</v>
      </c>
      <c r="J834" s="222">
        <f>J829/L829</f>
        <v>0</v>
      </c>
      <c r="K834" s="222">
        <f>K829/L829</f>
        <v>1</v>
      </c>
      <c r="L834" s="222">
        <f>+J834+K834</f>
        <v>1</v>
      </c>
      <c r="M834" s="223">
        <f>M829/O829</f>
        <v>0</v>
      </c>
      <c r="N834" s="223">
        <f>N829/O829</f>
        <v>1</v>
      </c>
      <c r="O834" s="222">
        <f>+M834+N834</f>
        <v>1</v>
      </c>
      <c r="P834" s="168"/>
      <c r="Q834" s="168"/>
      <c r="R834" s="168"/>
      <c r="S834" s="168"/>
      <c r="T834" s="168"/>
      <c r="U834" s="168"/>
      <c r="V834" s="168"/>
    </row>
    <row r="835" spans="1:22" ht="21" customHeight="1">
      <c r="A835" s="410"/>
      <c r="B835" s="606"/>
      <c r="C835" s="372" t="s">
        <v>5</v>
      </c>
      <c r="D835" s="223">
        <f>D830/F830</f>
        <v>0.7603686635944701</v>
      </c>
      <c r="E835" s="223">
        <f>E830/F830</f>
        <v>0.23963133640552994</v>
      </c>
      <c r="F835" s="222">
        <f>+D835+E835</f>
        <v>1</v>
      </c>
      <c r="G835" s="223">
        <f>G830/I830</f>
        <v>0.4470046082949309</v>
      </c>
      <c r="H835" s="223">
        <f>H830/I830</f>
        <v>0.5529953917050692</v>
      </c>
      <c r="I835" s="222">
        <f>+G835+H835</f>
        <v>1</v>
      </c>
      <c r="J835" s="222">
        <f>J830/L830</f>
        <v>0</v>
      </c>
      <c r="K835" s="222">
        <f>K830/L830</f>
        <v>1</v>
      </c>
      <c r="L835" s="222">
        <f>+J835+K835</f>
        <v>1</v>
      </c>
      <c r="M835" s="223">
        <f>M830/O830</f>
        <v>0.02304147465437788</v>
      </c>
      <c r="N835" s="223">
        <f>N830/O830</f>
        <v>0.9769585253456221</v>
      </c>
      <c r="O835" s="222">
        <f>+M835+N835</f>
        <v>1</v>
      </c>
      <c r="P835" s="168"/>
      <c r="Q835" s="168"/>
      <c r="R835" s="168"/>
      <c r="S835" s="168"/>
      <c r="T835" s="168"/>
      <c r="U835" s="168"/>
      <c r="V835" s="168"/>
    </row>
    <row r="836" spans="3:6" ht="21" customHeight="1">
      <c r="C836" s="221" t="s">
        <v>374</v>
      </c>
      <c r="D836" s="169"/>
      <c r="E836" s="169"/>
      <c r="F836" s="169"/>
    </row>
    <row r="837" spans="1:2" ht="21" customHeight="1">
      <c r="A837" s="414"/>
      <c r="B837" s="225"/>
    </row>
    <row r="838" spans="1:19" ht="21.75" customHeight="1">
      <c r="A838" s="414"/>
      <c r="B838" s="656" t="s">
        <v>224</v>
      </c>
      <c r="C838" s="657"/>
      <c r="D838" s="624" t="s">
        <v>585</v>
      </c>
      <c r="E838" s="625"/>
      <c r="F838" s="625"/>
      <c r="G838" s="626"/>
      <c r="H838" s="624" t="s">
        <v>586</v>
      </c>
      <c r="I838" s="625"/>
      <c r="J838" s="625"/>
      <c r="K838" s="626"/>
      <c r="L838" s="624" t="s">
        <v>587</v>
      </c>
      <c r="M838" s="625"/>
      <c r="N838" s="625"/>
      <c r="O838" s="626"/>
      <c r="P838" s="624" t="s">
        <v>588</v>
      </c>
      <c r="Q838" s="625"/>
      <c r="R838" s="625"/>
      <c r="S838" s="626"/>
    </row>
    <row r="839" spans="1:19" ht="21" customHeight="1">
      <c r="A839" s="414"/>
      <c r="B839" s="671"/>
      <c r="C839" s="672"/>
      <c r="D839" s="355" t="s">
        <v>174</v>
      </c>
      <c r="E839" s="355" t="s">
        <v>40</v>
      </c>
      <c r="F839" s="358" t="s">
        <v>41</v>
      </c>
      <c r="G839" s="358" t="s">
        <v>16</v>
      </c>
      <c r="H839" s="355" t="s">
        <v>174</v>
      </c>
      <c r="I839" s="355" t="s">
        <v>40</v>
      </c>
      <c r="J839" s="358" t="s">
        <v>41</v>
      </c>
      <c r="K839" s="358" t="s">
        <v>16</v>
      </c>
      <c r="L839" s="355" t="s">
        <v>174</v>
      </c>
      <c r="M839" s="355" t="s">
        <v>40</v>
      </c>
      <c r="N839" s="358" t="s">
        <v>41</v>
      </c>
      <c r="O839" s="358" t="s">
        <v>16</v>
      </c>
      <c r="P839" s="355" t="s">
        <v>174</v>
      </c>
      <c r="Q839" s="355" t="s">
        <v>40</v>
      </c>
      <c r="R839" s="358" t="s">
        <v>41</v>
      </c>
      <c r="S839" s="358" t="s">
        <v>16</v>
      </c>
    </row>
    <row r="840" spans="1:22" ht="21" customHeight="1">
      <c r="A840" s="410"/>
      <c r="B840" s="673" t="s">
        <v>107</v>
      </c>
      <c r="C840" s="320" t="s">
        <v>220</v>
      </c>
      <c r="D840" s="256">
        <v>5</v>
      </c>
      <c r="E840" s="256">
        <v>85.43037974683544</v>
      </c>
      <c r="F840" s="256">
        <v>100</v>
      </c>
      <c r="G840" s="256">
        <v>6749</v>
      </c>
      <c r="H840" s="256">
        <v>5</v>
      </c>
      <c r="I840" s="256">
        <v>59.53658536585367</v>
      </c>
      <c r="J840" s="256">
        <v>100</v>
      </c>
      <c r="K840" s="256">
        <v>2441.0000000000005</v>
      </c>
      <c r="L840" s="256" t="s">
        <v>18</v>
      </c>
      <c r="M840" s="256" t="s">
        <v>18</v>
      </c>
      <c r="N840" s="256" t="s">
        <v>18</v>
      </c>
      <c r="O840" s="256" t="s">
        <v>18</v>
      </c>
      <c r="P840" s="256">
        <v>10</v>
      </c>
      <c r="Q840" s="256">
        <v>10</v>
      </c>
      <c r="R840" s="256">
        <v>10</v>
      </c>
      <c r="S840" s="256">
        <v>10</v>
      </c>
      <c r="T840" s="168"/>
      <c r="U840" s="168"/>
      <c r="V840" s="168"/>
    </row>
    <row r="841" spans="1:22" ht="21" customHeight="1">
      <c r="A841" s="410"/>
      <c r="B841" s="657"/>
      <c r="C841" s="320" t="s">
        <v>221</v>
      </c>
      <c r="D841" s="256">
        <v>40</v>
      </c>
      <c r="E841" s="256">
        <v>91.14583333333333</v>
      </c>
      <c r="F841" s="256">
        <v>100</v>
      </c>
      <c r="G841" s="256">
        <v>4375</v>
      </c>
      <c r="H841" s="256">
        <v>10</v>
      </c>
      <c r="I841" s="256">
        <v>77.79069767441862</v>
      </c>
      <c r="J841" s="256">
        <v>100</v>
      </c>
      <c r="K841" s="256">
        <v>3345.000000000001</v>
      </c>
      <c r="L841" s="256" t="s">
        <v>18</v>
      </c>
      <c r="M841" s="256" t="s">
        <v>18</v>
      </c>
      <c r="N841" s="256" t="s">
        <v>18</v>
      </c>
      <c r="O841" s="256" t="s">
        <v>18</v>
      </c>
      <c r="P841" s="256">
        <v>80</v>
      </c>
      <c r="Q841" s="256">
        <v>95</v>
      </c>
      <c r="R841" s="256">
        <v>100</v>
      </c>
      <c r="S841" s="256">
        <v>380</v>
      </c>
      <c r="T841" s="168"/>
      <c r="U841" s="168"/>
      <c r="V841" s="168"/>
    </row>
    <row r="842" spans="1:22" ht="21" customHeight="1">
      <c r="A842" s="410"/>
      <c r="B842" s="657"/>
      <c r="C842" s="320" t="s">
        <v>222</v>
      </c>
      <c r="D842" s="256">
        <v>5</v>
      </c>
      <c r="E842" s="256">
        <v>90.81081081081079</v>
      </c>
      <c r="F842" s="256">
        <v>100</v>
      </c>
      <c r="G842" s="256">
        <v>3359.9999999999995</v>
      </c>
      <c r="H842" s="256">
        <v>5</v>
      </c>
      <c r="I842" s="256">
        <v>67.27272727272727</v>
      </c>
      <c r="J842" s="256">
        <v>100</v>
      </c>
      <c r="K842" s="256">
        <v>739.9999999999999</v>
      </c>
      <c r="L842" s="256" t="s">
        <v>18</v>
      </c>
      <c r="M842" s="256" t="s">
        <v>18</v>
      </c>
      <c r="N842" s="256" t="s">
        <v>18</v>
      </c>
      <c r="O842" s="256" t="s">
        <v>18</v>
      </c>
      <c r="P842" s="256" t="s">
        <v>18</v>
      </c>
      <c r="Q842" s="256" t="s">
        <v>18</v>
      </c>
      <c r="R842" s="256" t="s">
        <v>18</v>
      </c>
      <c r="S842" s="256" t="s">
        <v>18</v>
      </c>
      <c r="T842" s="168"/>
      <c r="U842" s="168"/>
      <c r="V842" s="168"/>
    </row>
    <row r="843" spans="1:22" ht="21" customHeight="1">
      <c r="A843" s="410"/>
      <c r="B843" s="657"/>
      <c r="C843" s="320" t="s">
        <v>223</v>
      </c>
      <c r="D843" s="256">
        <v>100</v>
      </c>
      <c r="E843" s="256">
        <v>100</v>
      </c>
      <c r="F843" s="256">
        <v>100</v>
      </c>
      <c r="G843" s="256">
        <v>100</v>
      </c>
      <c r="H843" s="256">
        <v>100</v>
      </c>
      <c r="I843" s="256">
        <v>100</v>
      </c>
      <c r="J843" s="256">
        <v>100</v>
      </c>
      <c r="K843" s="256">
        <v>200</v>
      </c>
      <c r="L843" s="256" t="s">
        <v>18</v>
      </c>
      <c r="M843" s="256" t="s">
        <v>18</v>
      </c>
      <c r="N843" s="256" t="s">
        <v>18</v>
      </c>
      <c r="O843" s="256" t="s">
        <v>18</v>
      </c>
      <c r="P843" s="256" t="s">
        <v>18</v>
      </c>
      <c r="Q843" s="256" t="s">
        <v>18</v>
      </c>
      <c r="R843" s="256" t="s">
        <v>18</v>
      </c>
      <c r="S843" s="256" t="s">
        <v>18</v>
      </c>
      <c r="T843" s="168"/>
      <c r="U843" s="168"/>
      <c r="V843" s="168"/>
    </row>
    <row r="844" spans="1:19" ht="21" customHeight="1">
      <c r="A844" s="414"/>
      <c r="B844" s="672"/>
      <c r="C844" s="320" t="s">
        <v>5</v>
      </c>
      <c r="D844" s="256">
        <v>5</v>
      </c>
      <c r="E844" s="256">
        <v>88.38787878787882</v>
      </c>
      <c r="F844" s="256">
        <v>100</v>
      </c>
      <c r="G844" s="256">
        <v>14584.000000000005</v>
      </c>
      <c r="H844" s="256">
        <v>5</v>
      </c>
      <c r="I844" s="256">
        <v>69.34020618556701</v>
      </c>
      <c r="J844" s="256">
        <v>100</v>
      </c>
      <c r="K844" s="256">
        <v>6726</v>
      </c>
      <c r="L844" s="256" t="s">
        <v>18</v>
      </c>
      <c r="M844" s="256" t="s">
        <v>18</v>
      </c>
      <c r="N844" s="256" t="s">
        <v>18</v>
      </c>
      <c r="O844" s="256" t="s">
        <v>18</v>
      </c>
      <c r="P844" s="256">
        <v>10</v>
      </c>
      <c r="Q844" s="256">
        <v>78</v>
      </c>
      <c r="R844" s="256">
        <v>100</v>
      </c>
      <c r="S844" s="256">
        <v>390</v>
      </c>
    </row>
    <row r="845" spans="1:11" ht="21" customHeight="1">
      <c r="A845" s="414"/>
      <c r="B845" s="225"/>
      <c r="C845" s="221" t="s">
        <v>374</v>
      </c>
      <c r="D845" s="169"/>
      <c r="E845" s="169"/>
      <c r="F845" s="169"/>
      <c r="G845" s="168"/>
      <c r="H845" s="168"/>
      <c r="I845" s="168"/>
      <c r="J845" s="168"/>
      <c r="K845" s="168"/>
    </row>
    <row r="846" spans="1:2" ht="15">
      <c r="A846" s="414"/>
      <c r="B846" s="225"/>
    </row>
    <row r="847" spans="1:22" ht="21.75" customHeight="1">
      <c r="A847" s="388" t="s">
        <v>514</v>
      </c>
      <c r="B847" s="608" t="s">
        <v>293</v>
      </c>
      <c r="C847" s="608"/>
      <c r="D847" s="608"/>
      <c r="E847" s="608"/>
      <c r="F847" s="608"/>
      <c r="G847" s="608"/>
      <c r="H847" s="608"/>
      <c r="I847" s="608"/>
      <c r="J847" s="608"/>
      <c r="K847" s="608"/>
      <c r="L847" s="168"/>
      <c r="M847" s="168"/>
      <c r="N847" s="168"/>
      <c r="O847" s="168"/>
      <c r="P847" s="168"/>
      <c r="Q847" s="168"/>
      <c r="R847" s="168"/>
      <c r="S847" s="168"/>
      <c r="T847" s="168"/>
      <c r="U847" s="168"/>
      <c r="V847" s="168"/>
    </row>
    <row r="848" spans="1:22" ht="21.75" customHeight="1">
      <c r="A848" s="410"/>
      <c r="B848" s="316"/>
      <c r="C848" s="316"/>
      <c r="D848" s="316"/>
      <c r="E848" s="316"/>
      <c r="F848" s="316"/>
      <c r="G848" s="316"/>
      <c r="H848" s="316"/>
      <c r="I848" s="168"/>
      <c r="J848" s="168"/>
      <c r="K848" s="168"/>
      <c r="L848" s="168"/>
      <c r="M848" s="168"/>
      <c r="N848" s="168"/>
      <c r="O848" s="168"/>
      <c r="P848" s="168"/>
      <c r="Q848" s="168"/>
      <c r="R848" s="168"/>
      <c r="S848" s="168"/>
      <c r="T848" s="168"/>
      <c r="U848" s="168"/>
      <c r="V848" s="168"/>
    </row>
    <row r="849" spans="1:18" ht="23.25" customHeight="1">
      <c r="A849" s="473"/>
      <c r="B849" s="656" t="s">
        <v>224</v>
      </c>
      <c r="C849" s="657"/>
      <c r="D849" s="624" t="s">
        <v>589</v>
      </c>
      <c r="E849" s="625"/>
      <c r="F849" s="625"/>
      <c r="G849" s="625"/>
      <c r="H849" s="626"/>
      <c r="I849" s="624" t="s">
        <v>590</v>
      </c>
      <c r="J849" s="625"/>
      <c r="K849" s="625"/>
      <c r="L849" s="625"/>
      <c r="M849" s="626"/>
      <c r="N849" s="598" t="s">
        <v>591</v>
      </c>
      <c r="O849" s="598"/>
      <c r="P849" s="598"/>
      <c r="Q849" s="598"/>
      <c r="R849" s="598"/>
    </row>
    <row r="850" spans="1:18" ht="21" customHeight="1">
      <c r="A850" s="414"/>
      <c r="B850" s="658"/>
      <c r="C850" s="657"/>
      <c r="D850" s="457" t="s">
        <v>653</v>
      </c>
      <c r="E850" s="355" t="s">
        <v>174</v>
      </c>
      <c r="F850" s="355" t="s">
        <v>40</v>
      </c>
      <c r="G850" s="358" t="s">
        <v>41</v>
      </c>
      <c r="H850" s="480" t="s">
        <v>16</v>
      </c>
      <c r="I850" s="457" t="s">
        <v>653</v>
      </c>
      <c r="J850" s="355" t="s">
        <v>174</v>
      </c>
      <c r="K850" s="355" t="s">
        <v>40</v>
      </c>
      <c r="L850" s="358" t="s">
        <v>41</v>
      </c>
      <c r="M850" s="358" t="s">
        <v>16</v>
      </c>
      <c r="N850" s="457" t="s">
        <v>653</v>
      </c>
      <c r="O850" s="355" t="s">
        <v>174</v>
      </c>
      <c r="P850" s="355" t="s">
        <v>40</v>
      </c>
      <c r="Q850" s="358" t="s">
        <v>41</v>
      </c>
      <c r="R850" s="358" t="s">
        <v>16</v>
      </c>
    </row>
    <row r="851" spans="1:18" ht="18.75" customHeight="1">
      <c r="A851" s="410"/>
      <c r="B851" s="598" t="s">
        <v>107</v>
      </c>
      <c r="C851" s="350" t="s">
        <v>220</v>
      </c>
      <c r="D851" s="483">
        <v>92</v>
      </c>
      <c r="E851" s="256">
        <v>30</v>
      </c>
      <c r="F851" s="256">
        <v>3762943.360476744</v>
      </c>
      <c r="G851" s="256">
        <v>185099046.3</v>
      </c>
      <c r="H851" s="481">
        <v>323613129.001</v>
      </c>
      <c r="I851" s="241">
        <v>92</v>
      </c>
      <c r="J851" s="256">
        <v>50</v>
      </c>
      <c r="K851" s="256">
        <v>492655.4907272725</v>
      </c>
      <c r="L851" s="256">
        <v>10644673.59</v>
      </c>
      <c r="M851" s="213">
        <v>27096051.989999987</v>
      </c>
      <c r="N851" s="241">
        <v>92</v>
      </c>
      <c r="O851" s="213">
        <v>80</v>
      </c>
      <c r="P851" s="213">
        <v>109107.835</v>
      </c>
      <c r="Q851" s="213">
        <v>1379865.1</v>
      </c>
      <c r="R851" s="213">
        <v>4800744.74</v>
      </c>
    </row>
    <row r="852" spans="1:18" ht="18.75" customHeight="1">
      <c r="A852" s="410"/>
      <c r="B852" s="598"/>
      <c r="C852" s="350" t="s">
        <v>221</v>
      </c>
      <c r="D852" s="483">
        <v>85</v>
      </c>
      <c r="E852" s="256">
        <v>30</v>
      </c>
      <c r="F852" s="256">
        <v>3860558.167953847</v>
      </c>
      <c r="G852" s="256">
        <v>126202731.99</v>
      </c>
      <c r="H852" s="481">
        <v>250936280.91700006</v>
      </c>
      <c r="I852" s="241">
        <v>85</v>
      </c>
      <c r="J852" s="256">
        <v>300</v>
      </c>
      <c r="K852" s="256">
        <v>940404.0500000002</v>
      </c>
      <c r="L852" s="256">
        <v>10820531.7</v>
      </c>
      <c r="M852" s="213">
        <v>34794949.85000001</v>
      </c>
      <c r="N852" s="241">
        <v>85</v>
      </c>
      <c r="O852" s="213">
        <v>552</v>
      </c>
      <c r="P852" s="213">
        <v>280079.43181818177</v>
      </c>
      <c r="Q852" s="213">
        <v>1825823.2</v>
      </c>
      <c r="R852" s="213">
        <v>6161747.499999999</v>
      </c>
    </row>
    <row r="853" spans="1:18" ht="18.75" customHeight="1">
      <c r="A853" s="410"/>
      <c r="B853" s="598"/>
      <c r="C853" s="350" t="s">
        <v>222</v>
      </c>
      <c r="D853" s="483">
        <v>41</v>
      </c>
      <c r="E853" s="256">
        <v>20</v>
      </c>
      <c r="F853" s="256">
        <v>450033.81647058827</v>
      </c>
      <c r="G853" s="256">
        <v>3419320</v>
      </c>
      <c r="H853" s="481">
        <v>15301149.760000002</v>
      </c>
      <c r="I853" s="241">
        <v>41</v>
      </c>
      <c r="J853" s="256">
        <v>2000</v>
      </c>
      <c r="K853" s="256">
        <v>196108.14352941175</v>
      </c>
      <c r="L853" s="256">
        <v>1257597</v>
      </c>
      <c r="M853" s="213">
        <v>3333838.44</v>
      </c>
      <c r="N853" s="241">
        <v>41</v>
      </c>
      <c r="O853" s="213">
        <v>400</v>
      </c>
      <c r="P853" s="213">
        <v>58806.24944444443</v>
      </c>
      <c r="Q853" s="213">
        <v>285413</v>
      </c>
      <c r="R853" s="213">
        <v>1058512.4899999998</v>
      </c>
    </row>
    <row r="854" spans="1:18" ht="18.75" customHeight="1">
      <c r="A854" s="414"/>
      <c r="B854" s="598"/>
      <c r="C854" s="350" t="s">
        <v>223</v>
      </c>
      <c r="D854" s="483">
        <v>3</v>
      </c>
      <c r="E854" s="256">
        <v>91250</v>
      </c>
      <c r="F854" s="256">
        <v>360766.6666666667</v>
      </c>
      <c r="G854" s="256">
        <v>710000</v>
      </c>
      <c r="H854" s="481">
        <v>1082300</v>
      </c>
      <c r="I854" s="241">
        <v>3</v>
      </c>
      <c r="J854" s="256" t="s">
        <v>18</v>
      </c>
      <c r="K854" s="256" t="s">
        <v>18</v>
      </c>
      <c r="L854" s="256" t="s">
        <v>18</v>
      </c>
      <c r="M854" s="213" t="s">
        <v>18</v>
      </c>
      <c r="N854" s="241">
        <v>3</v>
      </c>
      <c r="O854" s="213" t="s">
        <v>18</v>
      </c>
      <c r="P854" s="213" t="s">
        <v>18</v>
      </c>
      <c r="Q854" s="213" t="s">
        <v>18</v>
      </c>
      <c r="R854" s="213" t="s">
        <v>18</v>
      </c>
    </row>
    <row r="855" spans="1:18" ht="18.75" customHeight="1">
      <c r="A855" s="414"/>
      <c r="B855" s="598"/>
      <c r="C855" s="350" t="s">
        <v>5</v>
      </c>
      <c r="D855" s="483">
        <v>221</v>
      </c>
      <c r="E855" s="256">
        <v>20</v>
      </c>
      <c r="F855" s="256">
        <v>3143259.8919042563</v>
      </c>
      <c r="G855" s="256">
        <v>185099046.3</v>
      </c>
      <c r="H855" s="481">
        <v>590932859.6780002</v>
      </c>
      <c r="I855" s="241">
        <v>221</v>
      </c>
      <c r="J855" s="256">
        <v>50</v>
      </c>
      <c r="K855" s="256">
        <v>598393.030091743</v>
      </c>
      <c r="L855" s="256">
        <v>10820531.7</v>
      </c>
      <c r="M855" s="213">
        <v>65224840.27999999</v>
      </c>
      <c r="N855" s="241">
        <v>221</v>
      </c>
      <c r="O855" s="213">
        <v>80</v>
      </c>
      <c r="P855" s="213">
        <v>143107.1991666667</v>
      </c>
      <c r="Q855" s="213">
        <v>1825823.2</v>
      </c>
      <c r="R855" s="213">
        <v>12021004.730000002</v>
      </c>
    </row>
    <row r="856" spans="1:15" ht="21" customHeight="1">
      <c r="A856" s="414"/>
      <c r="B856" s="225"/>
      <c r="C856" s="221" t="s">
        <v>374</v>
      </c>
      <c r="D856" s="169"/>
      <c r="E856" s="169"/>
      <c r="F856" s="169"/>
      <c r="G856" s="168"/>
      <c r="H856" s="168"/>
      <c r="I856" s="168"/>
      <c r="J856" s="168"/>
      <c r="K856" s="168"/>
      <c r="N856" s="225"/>
      <c r="O856" s="225"/>
    </row>
    <row r="857" spans="1:15" ht="15">
      <c r="A857" s="414"/>
      <c r="B857" s="225"/>
      <c r="N857" s="225"/>
      <c r="O857" s="225"/>
    </row>
    <row r="858" spans="1:22" ht="21.75" customHeight="1">
      <c r="A858" s="388" t="s">
        <v>515</v>
      </c>
      <c r="B858" s="608" t="s">
        <v>386</v>
      </c>
      <c r="C858" s="608"/>
      <c r="D858" s="608"/>
      <c r="E858" s="608"/>
      <c r="F858" s="608"/>
      <c r="G858" s="608"/>
      <c r="H858" s="608"/>
      <c r="I858" s="608"/>
      <c r="J858" s="608"/>
      <c r="K858" s="608"/>
      <c r="L858" s="168"/>
      <c r="M858" s="168"/>
      <c r="N858" s="225"/>
      <c r="O858" s="225"/>
      <c r="P858" s="168"/>
      <c r="Q858" s="168"/>
      <c r="R858" s="168"/>
      <c r="S858" s="168"/>
      <c r="T858" s="168"/>
      <c r="U858" s="168"/>
      <c r="V858" s="168"/>
    </row>
    <row r="859" spans="1:22" ht="21.75" customHeight="1">
      <c r="A859" s="410"/>
      <c r="B859" s="316"/>
      <c r="C859" s="316"/>
      <c r="D859" s="316"/>
      <c r="E859" s="316"/>
      <c r="F859" s="316"/>
      <c r="G859" s="316"/>
      <c r="H859" s="316"/>
      <c r="I859" s="168"/>
      <c r="J859" s="168"/>
      <c r="K859" s="168"/>
      <c r="L859" s="168"/>
      <c r="N859" s="168"/>
      <c r="O859" s="168"/>
      <c r="P859" s="168"/>
      <c r="Q859" s="168"/>
      <c r="S859" s="168"/>
      <c r="T859" s="168"/>
      <c r="U859" s="168"/>
      <c r="V859" s="168"/>
    </row>
    <row r="860" spans="1:22" ht="27" customHeight="1">
      <c r="A860" s="410"/>
      <c r="B860" s="656" t="s">
        <v>224</v>
      </c>
      <c r="C860" s="657"/>
      <c r="D860" s="647" t="s">
        <v>386</v>
      </c>
      <c r="E860" s="648"/>
      <c r="F860" s="649"/>
      <c r="G860" s="225"/>
      <c r="H860" s="225"/>
      <c r="I860" s="225"/>
      <c r="J860" s="225"/>
      <c r="K860" s="225"/>
      <c r="L860" s="225"/>
      <c r="N860" s="225"/>
      <c r="O860" s="225"/>
      <c r="P860" s="168"/>
      <c r="Q860" s="168"/>
      <c r="S860" s="168"/>
      <c r="T860" s="168"/>
      <c r="U860" s="168"/>
      <c r="V860" s="168"/>
    </row>
    <row r="861" spans="1:22" ht="21" customHeight="1">
      <c r="A861" s="410"/>
      <c r="B861" s="658"/>
      <c r="C861" s="657"/>
      <c r="D861" s="355" t="s">
        <v>3</v>
      </c>
      <c r="E861" s="355" t="s">
        <v>4</v>
      </c>
      <c r="F861" s="355" t="s">
        <v>653</v>
      </c>
      <c r="Q861" s="168"/>
      <c r="S861" s="168"/>
      <c r="T861" s="168"/>
      <c r="U861" s="168"/>
      <c r="V861" s="168"/>
    </row>
    <row r="862" spans="1:22" ht="21" customHeight="1">
      <c r="A862" s="410"/>
      <c r="B862" s="598" t="s">
        <v>107</v>
      </c>
      <c r="C862" s="350" t="s">
        <v>220</v>
      </c>
      <c r="D862" s="194">
        <v>60</v>
      </c>
      <c r="E862" s="181">
        <v>32</v>
      </c>
      <c r="F862" s="181">
        <f>+D862+E862</f>
        <v>92</v>
      </c>
      <c r="Q862" s="168"/>
      <c r="S862" s="168"/>
      <c r="T862" s="168"/>
      <c r="U862" s="168"/>
      <c r="V862" s="168"/>
    </row>
    <row r="863" spans="1:22" ht="21" customHeight="1">
      <c r="A863" s="410"/>
      <c r="B863" s="598"/>
      <c r="C863" s="350" t="s">
        <v>221</v>
      </c>
      <c r="D863" s="194">
        <v>46</v>
      </c>
      <c r="E863" s="181">
        <v>35</v>
      </c>
      <c r="F863" s="181">
        <f>+D863+E863</f>
        <v>81</v>
      </c>
      <c r="Q863" s="168"/>
      <c r="S863" s="168"/>
      <c r="T863" s="168"/>
      <c r="U863" s="168"/>
      <c r="V863" s="168"/>
    </row>
    <row r="864" spans="1:22" ht="21" customHeight="1">
      <c r="A864" s="410"/>
      <c r="B864" s="598"/>
      <c r="C864" s="350" t="s">
        <v>222</v>
      </c>
      <c r="D864" s="194">
        <v>19</v>
      </c>
      <c r="E864" s="181">
        <v>22</v>
      </c>
      <c r="F864" s="181">
        <f>+D864+E864</f>
        <v>41</v>
      </c>
      <c r="Q864" s="168"/>
      <c r="S864" s="168"/>
      <c r="T864" s="168"/>
      <c r="U864" s="168"/>
      <c r="V864" s="168"/>
    </row>
    <row r="865" spans="1:22" ht="21" customHeight="1">
      <c r="A865" s="410"/>
      <c r="B865" s="598"/>
      <c r="C865" s="350" t="s">
        <v>223</v>
      </c>
      <c r="D865" s="194">
        <v>1</v>
      </c>
      <c r="E865" s="181">
        <v>2</v>
      </c>
      <c r="F865" s="181">
        <f>+D865+E865</f>
        <v>3</v>
      </c>
      <c r="Q865" s="168"/>
      <c r="R865" s="168"/>
      <c r="S865" s="168"/>
      <c r="T865" s="168"/>
      <c r="U865" s="168"/>
      <c r="V865" s="168"/>
    </row>
    <row r="866" spans="1:22" ht="21" customHeight="1">
      <c r="A866" s="410"/>
      <c r="B866" s="598"/>
      <c r="C866" s="350" t="s">
        <v>5</v>
      </c>
      <c r="D866" s="194">
        <f>SUM(D862:D865)</f>
        <v>126</v>
      </c>
      <c r="E866" s="194">
        <f>SUM(E862:E865)</f>
        <v>91</v>
      </c>
      <c r="F866" s="192">
        <f>SUM(F862:F865)</f>
        <v>217</v>
      </c>
      <c r="Q866" s="168"/>
      <c r="R866" s="168"/>
      <c r="S866" s="168"/>
      <c r="T866" s="168"/>
      <c r="U866" s="168"/>
      <c r="V866" s="168"/>
    </row>
    <row r="867" spans="1:22" ht="21" customHeight="1">
      <c r="A867" s="410"/>
      <c r="B867" s="598" t="s">
        <v>108</v>
      </c>
      <c r="C867" s="350" t="s">
        <v>220</v>
      </c>
      <c r="D867" s="224">
        <f>D862/F862</f>
        <v>0.6521739130434783</v>
      </c>
      <c r="E867" s="223">
        <f>E862/F862</f>
        <v>0.34782608695652173</v>
      </c>
      <c r="F867" s="222">
        <f>+D867+E867</f>
        <v>1</v>
      </c>
      <c r="Q867" s="168"/>
      <c r="R867" s="168"/>
      <c r="S867" s="168"/>
      <c r="T867" s="168"/>
      <c r="U867" s="168"/>
      <c r="V867" s="168"/>
    </row>
    <row r="868" spans="1:22" ht="21" customHeight="1">
      <c r="A868" s="410"/>
      <c r="B868" s="598"/>
      <c r="C868" s="350" t="s">
        <v>221</v>
      </c>
      <c r="D868" s="224">
        <f>D863/F863</f>
        <v>0.5679012345679012</v>
      </c>
      <c r="E868" s="223">
        <f>E863/F863</f>
        <v>0.43209876543209874</v>
      </c>
      <c r="F868" s="222">
        <f>+D868+E868</f>
        <v>1</v>
      </c>
      <c r="Q868" s="168"/>
      <c r="R868" s="168"/>
      <c r="S868" s="168"/>
      <c r="T868" s="168"/>
      <c r="U868" s="168"/>
      <c r="V868" s="168"/>
    </row>
    <row r="869" spans="1:22" ht="21" customHeight="1">
      <c r="A869" s="410"/>
      <c r="B869" s="598"/>
      <c r="C869" s="350" t="s">
        <v>222</v>
      </c>
      <c r="D869" s="224">
        <f>D864/F864</f>
        <v>0.4634146341463415</v>
      </c>
      <c r="E869" s="223">
        <f>E864/F864</f>
        <v>0.5365853658536586</v>
      </c>
      <c r="F869" s="222">
        <f>+D869+E869</f>
        <v>1</v>
      </c>
      <c r="Q869" s="168"/>
      <c r="R869" s="168"/>
      <c r="S869" s="168"/>
      <c r="T869" s="168"/>
      <c r="U869" s="168"/>
      <c r="V869" s="168"/>
    </row>
    <row r="870" spans="1:22" ht="21" customHeight="1">
      <c r="A870" s="410"/>
      <c r="B870" s="598"/>
      <c r="C870" s="350" t="s">
        <v>223</v>
      </c>
      <c r="D870" s="224">
        <f>D865/F865</f>
        <v>0.3333333333333333</v>
      </c>
      <c r="E870" s="223">
        <f>E865/F865</f>
        <v>0.6666666666666666</v>
      </c>
      <c r="F870" s="222">
        <f>+D870+E870</f>
        <v>1</v>
      </c>
      <c r="Q870" s="168"/>
      <c r="R870" s="168"/>
      <c r="S870" s="168"/>
      <c r="T870" s="168"/>
      <c r="U870" s="168"/>
      <c r="V870" s="168"/>
    </row>
    <row r="871" spans="1:22" ht="21" customHeight="1">
      <c r="A871" s="410"/>
      <c r="B871" s="598"/>
      <c r="C871" s="350" t="s">
        <v>5</v>
      </c>
      <c r="D871" s="224">
        <f>D866/F866</f>
        <v>0.5806451612903226</v>
      </c>
      <c r="E871" s="223">
        <f>E866/F866</f>
        <v>0.41935483870967744</v>
      </c>
      <c r="F871" s="222">
        <f>+D871+E871</f>
        <v>1</v>
      </c>
      <c r="Q871" s="168"/>
      <c r="R871" s="168"/>
      <c r="S871" s="168"/>
      <c r="T871" s="168"/>
      <c r="U871" s="168"/>
      <c r="V871" s="168"/>
    </row>
    <row r="872" spans="3:6" ht="21" customHeight="1">
      <c r="C872" s="221" t="s">
        <v>374</v>
      </c>
      <c r="D872" s="169"/>
      <c r="E872" s="169"/>
      <c r="F872" s="169"/>
    </row>
    <row r="873" spans="1:2" ht="15">
      <c r="A873" s="414"/>
      <c r="B873" s="225"/>
    </row>
    <row r="874" spans="1:22" ht="21.75" customHeight="1">
      <c r="A874" s="388" t="s">
        <v>516</v>
      </c>
      <c r="B874" s="608" t="s">
        <v>387</v>
      </c>
      <c r="C874" s="608"/>
      <c r="D874" s="608"/>
      <c r="E874" s="608"/>
      <c r="F874" s="608"/>
      <c r="G874" s="608"/>
      <c r="H874" s="608"/>
      <c r="I874" s="608"/>
      <c r="J874" s="608"/>
      <c r="K874" s="608"/>
      <c r="L874" s="168"/>
      <c r="M874" s="168"/>
      <c r="N874" s="168"/>
      <c r="O874" s="168"/>
      <c r="P874" s="168"/>
      <c r="Q874" s="168"/>
      <c r="R874" s="168"/>
      <c r="S874" s="168"/>
      <c r="T874" s="168"/>
      <c r="U874" s="168"/>
      <c r="V874" s="168"/>
    </row>
    <row r="875" spans="1:22" ht="21.75" customHeight="1">
      <c r="A875" s="410"/>
      <c r="B875" s="316"/>
      <c r="C875" s="316"/>
      <c r="D875" s="316"/>
      <c r="E875" s="316"/>
      <c r="F875" s="316"/>
      <c r="G875" s="316"/>
      <c r="H875" s="316"/>
      <c r="I875" s="168"/>
      <c r="J875" s="168"/>
      <c r="K875" s="168"/>
      <c r="L875" s="168"/>
      <c r="M875" s="168"/>
      <c r="N875" s="168"/>
      <c r="O875" s="168"/>
      <c r="P875" s="168"/>
      <c r="Q875" s="168"/>
      <c r="R875" s="168"/>
      <c r="S875" s="168"/>
      <c r="T875" s="168"/>
      <c r="U875" s="168"/>
      <c r="V875" s="168"/>
    </row>
    <row r="876" spans="1:22" ht="24" customHeight="1">
      <c r="A876" s="410"/>
      <c r="B876" s="656" t="s">
        <v>224</v>
      </c>
      <c r="C876" s="657"/>
      <c r="D876" s="647" t="s">
        <v>387</v>
      </c>
      <c r="E876" s="648"/>
      <c r="F876" s="649"/>
      <c r="G876" s="225"/>
      <c r="H876" s="225"/>
      <c r="I876" s="225"/>
      <c r="J876" s="225"/>
      <c r="K876" s="225"/>
      <c r="L876" s="225"/>
      <c r="M876" s="225"/>
      <c r="N876" s="225"/>
      <c r="O876" s="225"/>
      <c r="P876" s="168"/>
      <c r="Q876" s="168"/>
      <c r="R876" s="168"/>
      <c r="S876" s="168"/>
      <c r="T876" s="168"/>
      <c r="U876" s="168"/>
      <c r="V876" s="168"/>
    </row>
    <row r="877" spans="1:22" ht="21" customHeight="1">
      <c r="A877" s="410"/>
      <c r="B877" s="671"/>
      <c r="C877" s="672"/>
      <c r="D877" s="355" t="s">
        <v>3</v>
      </c>
      <c r="E877" s="355" t="s">
        <v>4</v>
      </c>
      <c r="F877" s="355" t="s">
        <v>653</v>
      </c>
      <c r="P877" s="168"/>
      <c r="Q877" s="168"/>
      <c r="R877" s="168"/>
      <c r="S877" s="168"/>
      <c r="T877" s="168"/>
      <c r="U877" s="168"/>
      <c r="V877" s="168"/>
    </row>
    <row r="878" spans="1:22" ht="21" customHeight="1">
      <c r="A878" s="410"/>
      <c r="B878" s="673" t="s">
        <v>107</v>
      </c>
      <c r="C878" s="320" t="s">
        <v>220</v>
      </c>
      <c r="D878" s="181">
        <v>74</v>
      </c>
      <c r="E878" s="181">
        <v>18</v>
      </c>
      <c r="F878" s="181">
        <f>+D878+E878</f>
        <v>92</v>
      </c>
      <c r="P878" s="168"/>
      <c r="Q878" s="168"/>
      <c r="R878" s="168"/>
      <c r="S878" s="168"/>
      <c r="T878" s="168"/>
      <c r="U878" s="168"/>
      <c r="V878" s="168"/>
    </row>
    <row r="879" spans="1:22" ht="21" customHeight="1">
      <c r="A879" s="410"/>
      <c r="B879" s="657"/>
      <c r="C879" s="320" t="s">
        <v>221</v>
      </c>
      <c r="D879" s="181">
        <v>58</v>
      </c>
      <c r="E879" s="181">
        <v>23</v>
      </c>
      <c r="F879" s="181">
        <f>+D879+E879</f>
        <v>81</v>
      </c>
      <c r="P879" s="168"/>
      <c r="Q879" s="168"/>
      <c r="R879" s="168"/>
      <c r="S879" s="168"/>
      <c r="T879" s="168"/>
      <c r="U879" s="168"/>
      <c r="V879" s="168"/>
    </row>
    <row r="880" spans="1:22" ht="21" customHeight="1">
      <c r="A880" s="410"/>
      <c r="B880" s="657"/>
      <c r="C880" s="320" t="s">
        <v>222</v>
      </c>
      <c r="D880" s="181">
        <v>37</v>
      </c>
      <c r="E880" s="181">
        <v>4</v>
      </c>
      <c r="F880" s="181">
        <f>+D880+E880</f>
        <v>41</v>
      </c>
      <c r="P880" s="168"/>
      <c r="Q880" s="168"/>
      <c r="R880" s="168"/>
      <c r="S880" s="168"/>
      <c r="T880" s="168"/>
      <c r="U880" s="168"/>
      <c r="V880" s="168"/>
    </row>
    <row r="881" spans="1:22" ht="21" customHeight="1">
      <c r="A881" s="410"/>
      <c r="B881" s="657"/>
      <c r="C881" s="320" t="s">
        <v>223</v>
      </c>
      <c r="D881" s="181">
        <v>2</v>
      </c>
      <c r="E881" s="181">
        <v>1</v>
      </c>
      <c r="F881" s="181">
        <f>+D881+E881</f>
        <v>3</v>
      </c>
      <c r="P881" s="168"/>
      <c r="Q881" s="168"/>
      <c r="R881" s="168"/>
      <c r="S881" s="168"/>
      <c r="T881" s="168"/>
      <c r="U881" s="168"/>
      <c r="V881" s="168"/>
    </row>
    <row r="882" spans="1:22" ht="21" customHeight="1">
      <c r="A882" s="410"/>
      <c r="B882" s="657"/>
      <c r="C882" s="360" t="s">
        <v>5</v>
      </c>
      <c r="D882" s="181">
        <f>SUM(D878:D881)</f>
        <v>171</v>
      </c>
      <c r="E882" s="181">
        <f>SUM(E878:E881)</f>
        <v>46</v>
      </c>
      <c r="F882" s="181">
        <f>SUM(F878:F881)</f>
        <v>217</v>
      </c>
      <c r="P882" s="168"/>
      <c r="Q882" s="168"/>
      <c r="R882" s="168"/>
      <c r="S882" s="168"/>
      <c r="T882" s="168"/>
      <c r="U882" s="168"/>
      <c r="V882" s="168"/>
    </row>
    <row r="883" spans="1:22" ht="21" customHeight="1">
      <c r="A883" s="410"/>
      <c r="B883" s="598" t="s">
        <v>108</v>
      </c>
      <c r="C883" s="350" t="s">
        <v>220</v>
      </c>
      <c r="D883" s="223">
        <f>D878/F878</f>
        <v>0.8043478260869565</v>
      </c>
      <c r="E883" s="223">
        <f>E878/F878</f>
        <v>0.1956521739130435</v>
      </c>
      <c r="F883" s="222">
        <f>+D883+E883</f>
        <v>1</v>
      </c>
      <c r="P883" s="168"/>
      <c r="Q883" s="168"/>
      <c r="R883" s="168"/>
      <c r="S883" s="168"/>
      <c r="T883" s="168"/>
      <c r="U883" s="168"/>
      <c r="V883" s="168"/>
    </row>
    <row r="884" spans="1:22" ht="21" customHeight="1">
      <c r="A884" s="410"/>
      <c r="B884" s="598"/>
      <c r="C884" s="350" t="s">
        <v>221</v>
      </c>
      <c r="D884" s="223">
        <f>D879/F879</f>
        <v>0.7160493827160493</v>
      </c>
      <c r="E884" s="223">
        <f>E879/F879</f>
        <v>0.2839506172839506</v>
      </c>
      <c r="F884" s="222">
        <f>+D884+E884</f>
        <v>1</v>
      </c>
      <c r="P884" s="168"/>
      <c r="Q884" s="168"/>
      <c r="R884" s="168"/>
      <c r="S884" s="168"/>
      <c r="T884" s="168"/>
      <c r="U884" s="168"/>
      <c r="V884" s="168"/>
    </row>
    <row r="885" spans="1:22" ht="21" customHeight="1">
      <c r="A885" s="410"/>
      <c r="B885" s="598"/>
      <c r="C885" s="350" t="s">
        <v>222</v>
      </c>
      <c r="D885" s="223">
        <f>D880/F880</f>
        <v>0.9024390243902439</v>
      </c>
      <c r="E885" s="223">
        <f>E880/F880</f>
        <v>0.0975609756097561</v>
      </c>
      <c r="F885" s="222">
        <f>+D885+E885</f>
        <v>1</v>
      </c>
      <c r="P885" s="168"/>
      <c r="Q885" s="168"/>
      <c r="R885" s="168"/>
      <c r="S885" s="168"/>
      <c r="T885" s="168"/>
      <c r="U885" s="168"/>
      <c r="V885" s="168"/>
    </row>
    <row r="886" spans="1:22" ht="21" customHeight="1">
      <c r="A886" s="410"/>
      <c r="B886" s="598"/>
      <c r="C886" s="350" t="s">
        <v>223</v>
      </c>
      <c r="D886" s="223">
        <f>D881/F881</f>
        <v>0.6666666666666666</v>
      </c>
      <c r="E886" s="223">
        <f>E881/F881</f>
        <v>0.3333333333333333</v>
      </c>
      <c r="F886" s="222">
        <f>+D886+E886</f>
        <v>1</v>
      </c>
      <c r="P886" s="168"/>
      <c r="Q886" s="168"/>
      <c r="R886" s="168"/>
      <c r="S886" s="168"/>
      <c r="T886" s="168"/>
      <c r="U886" s="168"/>
      <c r="V886" s="168"/>
    </row>
    <row r="887" spans="1:22" ht="21" customHeight="1">
      <c r="A887" s="410"/>
      <c r="B887" s="598"/>
      <c r="C887" s="350" t="s">
        <v>5</v>
      </c>
      <c r="D887" s="223">
        <f>D882/F882</f>
        <v>0.7880184331797235</v>
      </c>
      <c r="E887" s="223">
        <f>E882/F882</f>
        <v>0.2119815668202765</v>
      </c>
      <c r="F887" s="222">
        <f>+D887+E887</f>
        <v>1</v>
      </c>
      <c r="P887" s="168"/>
      <c r="Q887" s="168"/>
      <c r="R887" s="168"/>
      <c r="S887" s="168"/>
      <c r="T887" s="168"/>
      <c r="U887" s="168"/>
      <c r="V887" s="168"/>
    </row>
    <row r="888" spans="3:6" ht="21" customHeight="1">
      <c r="C888" s="221" t="s">
        <v>374</v>
      </c>
      <c r="D888" s="169"/>
      <c r="E888" s="169"/>
      <c r="F888" s="169"/>
    </row>
    <row r="889" spans="3:6" ht="21" customHeight="1">
      <c r="C889" s="221"/>
      <c r="D889" s="169"/>
      <c r="E889" s="169"/>
      <c r="F889" s="169"/>
    </row>
    <row r="890" spans="1:9" ht="30" customHeight="1">
      <c r="A890" s="414"/>
      <c r="B890" s="674" t="s">
        <v>224</v>
      </c>
      <c r="C890" s="675"/>
      <c r="D890" s="619" t="s">
        <v>469</v>
      </c>
      <c r="E890" s="630" t="s">
        <v>592</v>
      </c>
      <c r="F890" s="632" t="s">
        <v>593</v>
      </c>
      <c r="G890" s="630" t="s">
        <v>594</v>
      </c>
      <c r="H890" s="632" t="s">
        <v>468</v>
      </c>
      <c r="I890" s="609" t="s">
        <v>653</v>
      </c>
    </row>
    <row r="891" spans="1:9" ht="14.25">
      <c r="A891" s="414"/>
      <c r="B891" s="624"/>
      <c r="C891" s="626"/>
      <c r="D891" s="620"/>
      <c r="E891" s="631"/>
      <c r="F891" s="633"/>
      <c r="G891" s="631"/>
      <c r="H891" s="633"/>
      <c r="I891" s="609"/>
    </row>
    <row r="892" spans="1:22" ht="21" customHeight="1">
      <c r="A892" s="410"/>
      <c r="B892" s="657" t="s">
        <v>107</v>
      </c>
      <c r="C892" s="320" t="s">
        <v>220</v>
      </c>
      <c r="D892" s="181">
        <v>62</v>
      </c>
      <c r="E892" s="181">
        <v>8</v>
      </c>
      <c r="F892" s="181">
        <v>10</v>
      </c>
      <c r="G892" s="181">
        <v>10</v>
      </c>
      <c r="H892" s="181">
        <v>2</v>
      </c>
      <c r="I892" s="181">
        <f aca="true" t="shared" si="26" ref="I892:I900">SUM(D892:H892)</f>
        <v>92</v>
      </c>
      <c r="P892" s="168"/>
      <c r="Q892" s="168"/>
      <c r="R892" s="168"/>
      <c r="S892" s="168"/>
      <c r="T892" s="168"/>
      <c r="U892" s="168"/>
      <c r="V892" s="168"/>
    </row>
    <row r="893" spans="1:22" ht="21" customHeight="1">
      <c r="A893" s="410"/>
      <c r="B893" s="657"/>
      <c r="C893" s="320" t="s">
        <v>221</v>
      </c>
      <c r="D893" s="181">
        <v>71</v>
      </c>
      <c r="E893" s="181">
        <v>2</v>
      </c>
      <c r="F893" s="181">
        <v>4</v>
      </c>
      <c r="G893" s="181">
        <v>2</v>
      </c>
      <c r="H893" s="181">
        <v>2</v>
      </c>
      <c r="I893" s="181">
        <f t="shared" si="26"/>
        <v>81</v>
      </c>
      <c r="P893" s="168"/>
      <c r="Q893" s="168"/>
      <c r="R893" s="168"/>
      <c r="S893" s="168"/>
      <c r="T893" s="168"/>
      <c r="U893" s="168"/>
      <c r="V893" s="168"/>
    </row>
    <row r="894" spans="1:22" ht="21" customHeight="1">
      <c r="A894" s="410"/>
      <c r="B894" s="657"/>
      <c r="C894" s="320" t="s">
        <v>222</v>
      </c>
      <c r="D894" s="181">
        <v>30</v>
      </c>
      <c r="E894" s="181">
        <v>2</v>
      </c>
      <c r="F894" s="181">
        <v>3</v>
      </c>
      <c r="G894" s="181">
        <v>5</v>
      </c>
      <c r="H894" s="181">
        <v>1</v>
      </c>
      <c r="I894" s="181">
        <f t="shared" si="26"/>
        <v>41</v>
      </c>
      <c r="P894" s="168"/>
      <c r="Q894" s="168"/>
      <c r="R894" s="168"/>
      <c r="S894" s="168"/>
      <c r="T894" s="168"/>
      <c r="U894" s="168"/>
      <c r="V894" s="168"/>
    </row>
    <row r="895" spans="1:9" ht="21" customHeight="1">
      <c r="A895" s="414"/>
      <c r="B895" s="657"/>
      <c r="C895" s="320" t="s">
        <v>223</v>
      </c>
      <c r="D895" s="181">
        <v>1</v>
      </c>
      <c r="E895" s="181">
        <v>0</v>
      </c>
      <c r="F895" s="181">
        <v>1</v>
      </c>
      <c r="G895" s="181">
        <v>1</v>
      </c>
      <c r="H895" s="181">
        <v>0</v>
      </c>
      <c r="I895" s="181">
        <f t="shared" si="26"/>
        <v>3</v>
      </c>
    </row>
    <row r="896" spans="1:9" ht="21" customHeight="1">
      <c r="A896" s="414"/>
      <c r="B896" s="657"/>
      <c r="C896" s="360" t="s">
        <v>5</v>
      </c>
      <c r="D896" s="181">
        <f>SUM(D892:D895)</f>
        <v>164</v>
      </c>
      <c r="E896" s="181">
        <f>SUM(E892:E895)</f>
        <v>12</v>
      </c>
      <c r="F896" s="181">
        <f>SUM(F892:F895)</f>
        <v>18</v>
      </c>
      <c r="G896" s="181">
        <f>SUM(G892:G895)</f>
        <v>18</v>
      </c>
      <c r="H896" s="181">
        <f>SUM(H892:H895)</f>
        <v>5</v>
      </c>
      <c r="I896" s="181">
        <f t="shared" si="26"/>
        <v>217</v>
      </c>
    </row>
    <row r="897" spans="1:22" ht="21" customHeight="1">
      <c r="A897" s="410"/>
      <c r="B897" s="598" t="s">
        <v>108</v>
      </c>
      <c r="C897" s="350" t="s">
        <v>220</v>
      </c>
      <c r="D897" s="224">
        <f>D892/I892</f>
        <v>0.6739130434782609</v>
      </c>
      <c r="E897" s="223">
        <f>E892/I892</f>
        <v>0.08695652173913043</v>
      </c>
      <c r="F897" s="223">
        <f>F892/I892</f>
        <v>0.10869565217391304</v>
      </c>
      <c r="G897" s="223">
        <f>G892/I892</f>
        <v>0.10869565217391304</v>
      </c>
      <c r="H897" s="223">
        <f>H892/I892</f>
        <v>0.021739130434782608</v>
      </c>
      <c r="I897" s="222">
        <f t="shared" si="26"/>
        <v>1.0000000000000002</v>
      </c>
      <c r="P897" s="168"/>
      <c r="Q897" s="168"/>
      <c r="R897" s="168"/>
      <c r="S897" s="168"/>
      <c r="T897" s="168"/>
      <c r="U897" s="168"/>
      <c r="V897" s="168"/>
    </row>
    <row r="898" spans="1:22" ht="21" customHeight="1">
      <c r="A898" s="410"/>
      <c r="B898" s="598"/>
      <c r="C898" s="350" t="s">
        <v>221</v>
      </c>
      <c r="D898" s="224">
        <f>D893/I893</f>
        <v>0.8765432098765432</v>
      </c>
      <c r="E898" s="223">
        <f>E893/I893</f>
        <v>0.024691358024691357</v>
      </c>
      <c r="F898" s="223">
        <f>F893/I893</f>
        <v>0.04938271604938271</v>
      </c>
      <c r="G898" s="223">
        <f>G893/I893</f>
        <v>0.024691358024691357</v>
      </c>
      <c r="H898" s="223">
        <f>H893/I893</f>
        <v>0.024691358024691357</v>
      </c>
      <c r="I898" s="222">
        <f t="shared" si="26"/>
        <v>1</v>
      </c>
      <c r="P898" s="168"/>
      <c r="Q898" s="168"/>
      <c r="R898" s="168"/>
      <c r="S898" s="168"/>
      <c r="T898" s="168"/>
      <c r="U898" s="168"/>
      <c r="V898" s="168"/>
    </row>
    <row r="899" spans="1:22" ht="21" customHeight="1">
      <c r="A899" s="410"/>
      <c r="B899" s="598"/>
      <c r="C899" s="350" t="s">
        <v>222</v>
      </c>
      <c r="D899" s="224">
        <f>D894/I894</f>
        <v>0.7317073170731707</v>
      </c>
      <c r="E899" s="223">
        <f>E894/I894</f>
        <v>0.04878048780487805</v>
      </c>
      <c r="F899" s="223">
        <f>F894/I894</f>
        <v>0.07317073170731707</v>
      </c>
      <c r="G899" s="223">
        <f>G894/I894</f>
        <v>0.12195121951219512</v>
      </c>
      <c r="H899" s="223">
        <f>H894/I894</f>
        <v>0.024390243902439025</v>
      </c>
      <c r="I899" s="222">
        <f t="shared" si="26"/>
        <v>1</v>
      </c>
      <c r="P899" s="168"/>
      <c r="Q899" s="168"/>
      <c r="R899" s="168"/>
      <c r="S899" s="168"/>
      <c r="T899" s="168"/>
      <c r="U899" s="168"/>
      <c r="V899" s="168"/>
    </row>
    <row r="900" spans="1:9" ht="21" customHeight="1">
      <c r="A900" s="414"/>
      <c r="B900" s="598"/>
      <c r="C900" s="350" t="s">
        <v>223</v>
      </c>
      <c r="D900" s="224">
        <f>D895/I895</f>
        <v>0.3333333333333333</v>
      </c>
      <c r="E900" s="223">
        <f>E895/I895</f>
        <v>0</v>
      </c>
      <c r="F900" s="223">
        <f>F895/I895</f>
        <v>0.3333333333333333</v>
      </c>
      <c r="G900" s="223">
        <f>G895/I895</f>
        <v>0.3333333333333333</v>
      </c>
      <c r="H900" s="223">
        <f>H895/I895</f>
        <v>0</v>
      </c>
      <c r="I900" s="222">
        <f t="shared" si="26"/>
        <v>1</v>
      </c>
    </row>
    <row r="901" spans="1:9" ht="21" customHeight="1">
      <c r="A901" s="414"/>
      <c r="B901" s="598"/>
      <c r="C901" s="350" t="s">
        <v>5</v>
      </c>
      <c r="D901" s="224">
        <f>D896/I896</f>
        <v>0.7557603686635944</v>
      </c>
      <c r="E901" s="223">
        <f>E896/I896</f>
        <v>0.055299539170506916</v>
      </c>
      <c r="F901" s="223">
        <f>F896/I896</f>
        <v>0.08294930875576037</v>
      </c>
      <c r="G901" s="223">
        <f>G896/I896</f>
        <v>0.08294930875576037</v>
      </c>
      <c r="H901" s="223">
        <f>H896/I896</f>
        <v>0.02304147465437788</v>
      </c>
      <c r="I901" s="222">
        <f>SUM(D901:H901)</f>
        <v>0.9999999999999999</v>
      </c>
    </row>
    <row r="902" spans="1:6" ht="15">
      <c r="A902" s="414"/>
      <c r="B902" s="225"/>
      <c r="C902" s="221" t="s">
        <v>374</v>
      </c>
      <c r="D902" s="169"/>
      <c r="E902" s="169"/>
      <c r="F902" s="169"/>
    </row>
    <row r="903" spans="1:2" ht="15">
      <c r="A903" s="414"/>
      <c r="B903" s="225"/>
    </row>
    <row r="904" spans="1:22" ht="21.75" customHeight="1">
      <c r="A904" s="388" t="s">
        <v>517</v>
      </c>
      <c r="B904" s="608" t="s">
        <v>388</v>
      </c>
      <c r="C904" s="608"/>
      <c r="D904" s="608"/>
      <c r="E904" s="608"/>
      <c r="F904" s="608"/>
      <c r="G904" s="608"/>
      <c r="H904" s="608"/>
      <c r="I904" s="608"/>
      <c r="J904" s="608"/>
      <c r="K904" s="608"/>
      <c r="L904" s="168"/>
      <c r="M904" s="168"/>
      <c r="N904" s="168"/>
      <c r="O904" s="168"/>
      <c r="P904" s="168"/>
      <c r="Q904" s="168"/>
      <c r="R904" s="168"/>
      <c r="S904" s="168"/>
      <c r="T904" s="168"/>
      <c r="U904" s="168"/>
      <c r="V904" s="168"/>
    </row>
    <row r="905" spans="1:22" ht="21.75" customHeight="1">
      <c r="A905" s="410"/>
      <c r="B905" s="316"/>
      <c r="C905" s="316"/>
      <c r="D905" s="316"/>
      <c r="E905" s="316"/>
      <c r="F905" s="316"/>
      <c r="G905" s="316"/>
      <c r="H905" s="316"/>
      <c r="I905" s="168"/>
      <c r="J905" s="168"/>
      <c r="K905" s="168"/>
      <c r="L905" s="168"/>
      <c r="M905" s="168"/>
      <c r="N905" s="168"/>
      <c r="O905" s="168"/>
      <c r="P905" s="168"/>
      <c r="Q905" s="168"/>
      <c r="R905" s="168"/>
      <c r="S905" s="168"/>
      <c r="T905" s="168"/>
      <c r="U905" s="168"/>
      <c r="V905" s="168"/>
    </row>
    <row r="906" spans="1:22" ht="23.25" customHeight="1">
      <c r="A906" s="410"/>
      <c r="B906" s="656" t="s">
        <v>224</v>
      </c>
      <c r="C906" s="657"/>
      <c r="D906" s="647" t="s">
        <v>388</v>
      </c>
      <c r="E906" s="648"/>
      <c r="F906" s="649"/>
      <c r="G906" s="225"/>
      <c r="H906" s="225"/>
      <c r="I906" s="225"/>
      <c r="J906" s="225"/>
      <c r="K906" s="225"/>
      <c r="L906" s="225"/>
      <c r="M906" s="225"/>
      <c r="N906" s="225"/>
      <c r="O906" s="225"/>
      <c r="P906" s="168"/>
      <c r="Q906" s="168"/>
      <c r="R906" s="168"/>
      <c r="S906" s="168"/>
      <c r="T906" s="168"/>
      <c r="U906" s="168"/>
      <c r="V906" s="168"/>
    </row>
    <row r="907" spans="1:22" ht="21" customHeight="1">
      <c r="A907" s="410"/>
      <c r="B907" s="658"/>
      <c r="C907" s="657"/>
      <c r="D907" s="355" t="s">
        <v>3</v>
      </c>
      <c r="E907" s="355" t="s">
        <v>4</v>
      </c>
      <c r="F907" s="355" t="s">
        <v>653</v>
      </c>
      <c r="P907" s="168"/>
      <c r="Q907" s="168"/>
      <c r="R907" s="168"/>
      <c r="S907" s="168"/>
      <c r="T907" s="168"/>
      <c r="U907" s="168"/>
      <c r="V907" s="168"/>
    </row>
    <row r="908" spans="1:22" ht="21" customHeight="1">
      <c r="A908" s="410"/>
      <c r="B908" s="598" t="s">
        <v>107</v>
      </c>
      <c r="C908" s="350" t="s">
        <v>220</v>
      </c>
      <c r="D908" s="194">
        <v>61</v>
      </c>
      <c r="E908" s="181">
        <v>31</v>
      </c>
      <c r="F908" s="181">
        <f>+D908+E908</f>
        <v>92</v>
      </c>
      <c r="P908" s="168"/>
      <c r="Q908" s="168"/>
      <c r="R908" s="168"/>
      <c r="S908" s="168"/>
      <c r="T908" s="168"/>
      <c r="U908" s="168"/>
      <c r="V908" s="168"/>
    </row>
    <row r="909" spans="1:22" ht="21" customHeight="1">
      <c r="A909" s="410"/>
      <c r="B909" s="598"/>
      <c r="C909" s="350" t="s">
        <v>221</v>
      </c>
      <c r="D909" s="194">
        <v>21</v>
      </c>
      <c r="E909" s="181">
        <v>60</v>
      </c>
      <c r="F909" s="181">
        <f>+D909+E909</f>
        <v>81</v>
      </c>
      <c r="P909" s="168"/>
      <c r="Q909" s="168"/>
      <c r="R909" s="168"/>
      <c r="S909" s="168"/>
      <c r="T909" s="168"/>
      <c r="U909" s="168"/>
      <c r="V909" s="168"/>
    </row>
    <row r="910" spans="1:22" ht="21" customHeight="1">
      <c r="A910" s="410"/>
      <c r="B910" s="598"/>
      <c r="C910" s="350" t="s">
        <v>222</v>
      </c>
      <c r="D910" s="194">
        <v>20</v>
      </c>
      <c r="E910" s="181">
        <v>21</v>
      </c>
      <c r="F910" s="181">
        <f>+D910+E910</f>
        <v>41</v>
      </c>
      <c r="P910" s="168"/>
      <c r="Q910" s="168"/>
      <c r="R910" s="168"/>
      <c r="S910" s="168"/>
      <c r="T910" s="168"/>
      <c r="U910" s="168"/>
      <c r="V910" s="168"/>
    </row>
    <row r="911" spans="1:22" ht="21" customHeight="1">
      <c r="A911" s="410"/>
      <c r="B911" s="598"/>
      <c r="C911" s="350" t="s">
        <v>223</v>
      </c>
      <c r="D911" s="194">
        <v>1</v>
      </c>
      <c r="E911" s="181">
        <v>2</v>
      </c>
      <c r="F911" s="181">
        <f>+D911+E911</f>
        <v>3</v>
      </c>
      <c r="P911" s="168"/>
      <c r="Q911" s="168"/>
      <c r="R911" s="168"/>
      <c r="S911" s="168"/>
      <c r="T911" s="168"/>
      <c r="U911" s="168"/>
      <c r="V911" s="168"/>
    </row>
    <row r="912" spans="1:22" ht="21" customHeight="1">
      <c r="A912" s="410"/>
      <c r="B912" s="598"/>
      <c r="C912" s="350" t="s">
        <v>5</v>
      </c>
      <c r="D912" s="194">
        <f>SUM(D908:D911)</f>
        <v>103</v>
      </c>
      <c r="E912" s="194">
        <f>SUM(E908:E911)</f>
        <v>114</v>
      </c>
      <c r="F912" s="194">
        <f>SUM(F908:F911)</f>
        <v>217</v>
      </c>
      <c r="P912" s="168"/>
      <c r="Q912" s="168"/>
      <c r="R912" s="168"/>
      <c r="S912" s="168"/>
      <c r="T912" s="168"/>
      <c r="U912" s="168"/>
      <c r="V912" s="168"/>
    </row>
    <row r="913" spans="1:22" ht="21" customHeight="1">
      <c r="A913" s="410"/>
      <c r="B913" s="598" t="s">
        <v>108</v>
      </c>
      <c r="C913" s="350" t="s">
        <v>220</v>
      </c>
      <c r="D913" s="224">
        <f>D908/F908</f>
        <v>0.6630434782608695</v>
      </c>
      <c r="E913" s="223">
        <f>E908/F908</f>
        <v>0.33695652173913043</v>
      </c>
      <c r="F913" s="222">
        <f>+D913+E913</f>
        <v>1</v>
      </c>
      <c r="P913" s="168"/>
      <c r="Q913" s="168"/>
      <c r="R913" s="168"/>
      <c r="S913" s="168"/>
      <c r="T913" s="168"/>
      <c r="U913" s="168"/>
      <c r="V913" s="168"/>
    </row>
    <row r="914" spans="1:22" ht="21" customHeight="1">
      <c r="A914" s="410"/>
      <c r="B914" s="598"/>
      <c r="C914" s="350" t="s">
        <v>221</v>
      </c>
      <c r="D914" s="224">
        <f>D909/F909</f>
        <v>0.25925925925925924</v>
      </c>
      <c r="E914" s="223">
        <f>E909/F909</f>
        <v>0.7407407407407407</v>
      </c>
      <c r="F914" s="222">
        <f>+D914+E914</f>
        <v>1</v>
      </c>
      <c r="P914" s="168"/>
      <c r="Q914" s="168"/>
      <c r="R914" s="168"/>
      <c r="S914" s="168"/>
      <c r="T914" s="168"/>
      <c r="U914" s="168"/>
      <c r="V914" s="168"/>
    </row>
    <row r="915" spans="1:22" ht="21" customHeight="1">
      <c r="A915" s="410"/>
      <c r="B915" s="598"/>
      <c r="C915" s="350" t="s">
        <v>222</v>
      </c>
      <c r="D915" s="224">
        <f>D910/F910</f>
        <v>0.4878048780487805</v>
      </c>
      <c r="E915" s="223">
        <f>E910/F910</f>
        <v>0.5121951219512195</v>
      </c>
      <c r="F915" s="222">
        <f>+D915+E915</f>
        <v>1</v>
      </c>
      <c r="P915" s="168"/>
      <c r="Q915" s="168"/>
      <c r="R915" s="168"/>
      <c r="S915" s="168"/>
      <c r="T915" s="168"/>
      <c r="U915" s="168"/>
      <c r="V915" s="168"/>
    </row>
    <row r="916" spans="1:22" ht="21" customHeight="1">
      <c r="A916" s="410"/>
      <c r="B916" s="598"/>
      <c r="C916" s="350" t="s">
        <v>223</v>
      </c>
      <c r="D916" s="224">
        <f>D911/F911</f>
        <v>0.3333333333333333</v>
      </c>
      <c r="E916" s="223">
        <f>E911/F911</f>
        <v>0.6666666666666666</v>
      </c>
      <c r="F916" s="222">
        <f>+D916+E916</f>
        <v>1</v>
      </c>
      <c r="P916" s="168"/>
      <c r="Q916" s="168"/>
      <c r="R916" s="168"/>
      <c r="S916" s="168"/>
      <c r="T916" s="168"/>
      <c r="U916" s="168"/>
      <c r="V916" s="168"/>
    </row>
    <row r="917" spans="1:22" ht="21" customHeight="1">
      <c r="A917" s="410"/>
      <c r="B917" s="598"/>
      <c r="C917" s="350" t="s">
        <v>5</v>
      </c>
      <c r="D917" s="224">
        <f>D912/F912</f>
        <v>0.47465437788018433</v>
      </c>
      <c r="E917" s="223">
        <f>E912/F912</f>
        <v>0.5253456221198156</v>
      </c>
      <c r="F917" s="222">
        <f>+D917+E917</f>
        <v>1</v>
      </c>
      <c r="P917" s="168"/>
      <c r="Q917" s="168"/>
      <c r="R917" s="168"/>
      <c r="S917" s="168"/>
      <c r="T917" s="168"/>
      <c r="U917" s="168"/>
      <c r="V917" s="168"/>
    </row>
    <row r="918" spans="3:6" ht="16.5" customHeight="1">
      <c r="C918" s="221" t="s">
        <v>374</v>
      </c>
      <c r="D918" s="169"/>
      <c r="E918" s="169"/>
      <c r="F918" s="169"/>
    </row>
    <row r="919" spans="1:2" ht="15">
      <c r="A919" s="414"/>
      <c r="B919" s="225"/>
    </row>
    <row r="920" spans="1:22" ht="18" customHeight="1">
      <c r="A920" s="388" t="s">
        <v>518</v>
      </c>
      <c r="B920" s="608" t="s">
        <v>595</v>
      </c>
      <c r="C920" s="608"/>
      <c r="D920" s="608"/>
      <c r="E920" s="608"/>
      <c r="F920" s="608"/>
      <c r="G920" s="608"/>
      <c r="H920" s="608"/>
      <c r="I920" s="608"/>
      <c r="J920" s="608"/>
      <c r="K920" s="608"/>
      <c r="L920" s="168"/>
      <c r="M920" s="168"/>
      <c r="N920" s="168"/>
      <c r="O920" s="168"/>
      <c r="P920" s="168"/>
      <c r="Q920" s="168"/>
      <c r="R920" s="168"/>
      <c r="S920" s="168"/>
      <c r="T920" s="168"/>
      <c r="U920" s="168"/>
      <c r="V920" s="168"/>
    </row>
    <row r="921" spans="1:22" ht="18" customHeight="1">
      <c r="A921" s="388"/>
      <c r="B921" s="442"/>
      <c r="C921" s="442"/>
      <c r="D921" s="442"/>
      <c r="E921" s="442"/>
      <c r="F921" s="442"/>
      <c r="G921" s="442"/>
      <c r="H921" s="442"/>
      <c r="I921" s="442"/>
      <c r="J921" s="442"/>
      <c r="K921" s="442"/>
      <c r="L921" s="168"/>
      <c r="M921" s="168"/>
      <c r="N921" s="168"/>
      <c r="O921" s="168"/>
      <c r="P921" s="168"/>
      <c r="Q921" s="168"/>
      <c r="R921" s="168"/>
      <c r="S921" s="168"/>
      <c r="T921" s="168"/>
      <c r="U921" s="168"/>
      <c r="V921" s="168"/>
    </row>
    <row r="922" spans="1:22" ht="18" customHeight="1">
      <c r="A922" s="388"/>
      <c r="B922" s="442"/>
      <c r="C922" s="442"/>
      <c r="G922" s="442"/>
      <c r="H922" s="442"/>
      <c r="I922" s="442"/>
      <c r="J922" s="442"/>
      <c r="K922" s="442"/>
      <c r="L922" s="168"/>
      <c r="M922" s="168"/>
      <c r="N922" s="168"/>
      <c r="O922" s="168"/>
      <c r="P922" s="168"/>
      <c r="Q922" s="168"/>
      <c r="R922" s="168"/>
      <c r="S922" s="168"/>
      <c r="T922" s="168"/>
      <c r="U922" s="168"/>
      <c r="V922" s="168"/>
    </row>
    <row r="923" spans="1:22" ht="15.75">
      <c r="A923" s="388"/>
      <c r="B923" s="656" t="s">
        <v>224</v>
      </c>
      <c r="C923" s="657"/>
      <c r="D923" s="647" t="s">
        <v>646</v>
      </c>
      <c r="E923" s="648"/>
      <c r="F923" s="649"/>
      <c r="G923" s="442"/>
      <c r="H923" s="442"/>
      <c r="I923" s="442"/>
      <c r="J923" s="442"/>
      <c r="K923" s="442"/>
      <c r="L923" s="168"/>
      <c r="M923" s="168"/>
      <c r="N923" s="168"/>
      <c r="O923" s="168"/>
      <c r="P923" s="168"/>
      <c r="Q923" s="168"/>
      <c r="R923" s="168"/>
      <c r="S923" s="168"/>
      <c r="T923" s="168"/>
      <c r="U923" s="168"/>
      <c r="V923" s="168"/>
    </row>
    <row r="924" spans="1:22" ht="18" customHeight="1">
      <c r="A924" s="388"/>
      <c r="B924" s="658"/>
      <c r="C924" s="657"/>
      <c r="D924" s="355" t="s">
        <v>105</v>
      </c>
      <c r="E924" s="355" t="s">
        <v>106</v>
      </c>
      <c r="F924" s="355" t="s">
        <v>653</v>
      </c>
      <c r="G924" s="442"/>
      <c r="H924" s="442"/>
      <c r="I924" s="442"/>
      <c r="J924" s="442"/>
      <c r="K924" s="442"/>
      <c r="L924" s="168"/>
      <c r="M924" s="168"/>
      <c r="N924" s="168"/>
      <c r="O924" s="168"/>
      <c r="P924" s="168"/>
      <c r="Q924" s="168"/>
      <c r="R924" s="168"/>
      <c r="S924" s="168"/>
      <c r="T924" s="168"/>
      <c r="U924" s="168"/>
      <c r="V924" s="168"/>
    </row>
    <row r="925" spans="1:22" ht="18" customHeight="1">
      <c r="A925" s="388"/>
      <c r="B925" s="598" t="s">
        <v>107</v>
      </c>
      <c r="C925" s="444" t="s">
        <v>220</v>
      </c>
      <c r="D925" s="194">
        <v>60</v>
      </c>
      <c r="E925" s="194">
        <v>32</v>
      </c>
      <c r="F925" s="194">
        <v>92</v>
      </c>
      <c r="G925" s="442"/>
      <c r="H925" s="442"/>
      <c r="I925" s="442"/>
      <c r="J925" s="442"/>
      <c r="K925" s="442"/>
      <c r="L925" s="168"/>
      <c r="M925" s="168"/>
      <c r="N925" s="168"/>
      <c r="O925" s="168"/>
      <c r="P925" s="168"/>
      <c r="Q925" s="168"/>
      <c r="R925" s="168"/>
      <c r="S925" s="168"/>
      <c r="T925" s="168"/>
      <c r="U925" s="168"/>
      <c r="V925" s="168"/>
    </row>
    <row r="926" spans="1:22" ht="18" customHeight="1">
      <c r="A926" s="388"/>
      <c r="B926" s="598"/>
      <c r="C926" s="444" t="s">
        <v>221</v>
      </c>
      <c r="D926" s="194">
        <v>46</v>
      </c>
      <c r="E926" s="194">
        <v>35</v>
      </c>
      <c r="F926" s="194">
        <v>81</v>
      </c>
      <c r="G926" s="442"/>
      <c r="H926" s="442"/>
      <c r="I926" s="442"/>
      <c r="J926" s="442"/>
      <c r="K926" s="442"/>
      <c r="L926" s="168"/>
      <c r="M926" s="168"/>
      <c r="N926" s="168"/>
      <c r="O926" s="168"/>
      <c r="P926" s="168"/>
      <c r="Q926" s="168"/>
      <c r="R926" s="168"/>
      <c r="S926" s="168"/>
      <c r="T926" s="168"/>
      <c r="U926" s="168"/>
      <c r="V926" s="168"/>
    </row>
    <row r="927" spans="1:22" ht="18" customHeight="1">
      <c r="A927" s="388"/>
      <c r="B927" s="598"/>
      <c r="C927" s="444" t="s">
        <v>222</v>
      </c>
      <c r="D927" s="194">
        <v>19</v>
      </c>
      <c r="E927" s="194">
        <v>22</v>
      </c>
      <c r="F927" s="194">
        <v>41</v>
      </c>
      <c r="G927" s="442"/>
      <c r="H927" s="442"/>
      <c r="I927" s="442"/>
      <c r="J927" s="442"/>
      <c r="K927" s="442"/>
      <c r="L927" s="168"/>
      <c r="M927" s="168"/>
      <c r="N927" s="168"/>
      <c r="O927" s="168"/>
      <c r="P927" s="168"/>
      <c r="Q927" s="168"/>
      <c r="R927" s="168"/>
      <c r="S927" s="168"/>
      <c r="T927" s="168"/>
      <c r="U927" s="168"/>
      <c r="V927" s="168"/>
    </row>
    <row r="928" spans="1:22" ht="18" customHeight="1">
      <c r="A928" s="388"/>
      <c r="B928" s="598"/>
      <c r="C928" s="444" t="s">
        <v>223</v>
      </c>
      <c r="D928" s="194">
        <v>1</v>
      </c>
      <c r="E928" s="194">
        <v>2</v>
      </c>
      <c r="F928" s="194">
        <v>3</v>
      </c>
      <c r="G928" s="442"/>
      <c r="H928" s="442"/>
      <c r="I928" s="442"/>
      <c r="J928" s="442"/>
      <c r="K928" s="442"/>
      <c r="L928" s="168"/>
      <c r="M928" s="168"/>
      <c r="N928" s="168"/>
      <c r="O928" s="168"/>
      <c r="P928" s="168"/>
      <c r="Q928" s="168"/>
      <c r="R928" s="168"/>
      <c r="S928" s="168"/>
      <c r="T928" s="168"/>
      <c r="U928" s="168"/>
      <c r="V928" s="168"/>
    </row>
    <row r="929" spans="1:22" ht="18" customHeight="1">
      <c r="A929" s="388"/>
      <c r="B929" s="598"/>
      <c r="C929" s="444" t="s">
        <v>5</v>
      </c>
      <c r="D929" s="194">
        <v>126</v>
      </c>
      <c r="E929" s="194">
        <v>91</v>
      </c>
      <c r="F929" s="194">
        <v>217</v>
      </c>
      <c r="G929" s="442"/>
      <c r="H929" s="442"/>
      <c r="I929" s="442"/>
      <c r="J929" s="442"/>
      <c r="K929" s="442"/>
      <c r="L929" s="168"/>
      <c r="M929" s="168"/>
      <c r="N929" s="168"/>
      <c r="O929" s="168"/>
      <c r="P929" s="168"/>
      <c r="Q929" s="168"/>
      <c r="R929" s="168"/>
      <c r="S929" s="168"/>
      <c r="T929" s="168"/>
      <c r="U929" s="168"/>
      <c r="V929" s="168"/>
    </row>
    <row r="930" spans="3:7" ht="21" customHeight="1">
      <c r="C930" s="221" t="s">
        <v>374</v>
      </c>
      <c r="D930" s="169"/>
      <c r="E930" s="169"/>
      <c r="F930" s="169"/>
      <c r="G930" s="168"/>
    </row>
    <row r="931" spans="1:19" ht="18" customHeight="1">
      <c r="A931" s="388"/>
      <c r="B931" s="442"/>
      <c r="C931" s="442"/>
      <c r="D931" s="442"/>
      <c r="E931" s="442"/>
      <c r="F931" s="442"/>
      <c r="G931" s="442"/>
      <c r="H931" s="442"/>
      <c r="N931" s="168"/>
      <c r="O931" s="168"/>
      <c r="P931" s="168"/>
      <c r="Q931" s="168"/>
      <c r="R931" s="168"/>
      <c r="S931" s="168"/>
    </row>
    <row r="932" spans="1:17" ht="16.5" customHeight="1">
      <c r="A932" s="414"/>
      <c r="B932" s="225"/>
      <c r="N932" s="168"/>
      <c r="O932" s="168"/>
      <c r="P932" s="168"/>
      <c r="Q932" s="168"/>
    </row>
    <row r="933" spans="1:17" ht="15">
      <c r="A933" s="473"/>
      <c r="B933" s="656" t="s">
        <v>224</v>
      </c>
      <c r="C933" s="657"/>
      <c r="D933" s="598" t="s">
        <v>646</v>
      </c>
      <c r="E933" s="598"/>
      <c r="F933" s="598"/>
      <c r="G933" s="598"/>
      <c r="N933" s="168"/>
      <c r="O933" s="168"/>
      <c r="P933" s="168"/>
      <c r="Q933" s="168"/>
    </row>
    <row r="934" spans="1:17" ht="21" customHeight="1">
      <c r="A934" s="473"/>
      <c r="B934" s="658"/>
      <c r="C934" s="672"/>
      <c r="D934" s="355" t="s">
        <v>174</v>
      </c>
      <c r="E934" s="355" t="s">
        <v>40</v>
      </c>
      <c r="F934" s="358" t="s">
        <v>41</v>
      </c>
      <c r="G934" s="358" t="s">
        <v>16</v>
      </c>
      <c r="O934" s="168"/>
      <c r="P934" s="168"/>
      <c r="Q934" s="168"/>
    </row>
    <row r="935" spans="1:22" ht="21" customHeight="1">
      <c r="A935" s="410"/>
      <c r="B935" s="598" t="s">
        <v>107</v>
      </c>
      <c r="C935" s="320" t="s">
        <v>220</v>
      </c>
      <c r="D935" s="256">
        <v>100</v>
      </c>
      <c r="E935" s="256">
        <v>7483.857058823529</v>
      </c>
      <c r="F935" s="256">
        <v>120000</v>
      </c>
      <c r="G935" s="256">
        <v>381676.70999999996</v>
      </c>
      <c r="Q935" s="168"/>
      <c r="R935" s="168"/>
      <c r="S935" s="168"/>
      <c r="T935" s="168"/>
      <c r="U935" s="168"/>
      <c r="V935" s="168"/>
    </row>
    <row r="936" spans="1:22" ht="21" customHeight="1">
      <c r="A936" s="410"/>
      <c r="B936" s="598"/>
      <c r="C936" s="320" t="s">
        <v>221</v>
      </c>
      <c r="D936" s="256">
        <v>112</v>
      </c>
      <c r="E936" s="256">
        <v>4526.7674418604665</v>
      </c>
      <c r="F936" s="256">
        <v>80000</v>
      </c>
      <c r="G936" s="256">
        <v>194651.00000000006</v>
      </c>
      <c r="Q936" s="168"/>
      <c r="R936" s="168"/>
      <c r="S936" s="168"/>
      <c r="T936" s="168"/>
      <c r="U936" s="168"/>
      <c r="V936" s="168"/>
    </row>
    <row r="937" spans="1:22" ht="21" customHeight="1">
      <c r="A937" s="410"/>
      <c r="B937" s="598"/>
      <c r="C937" s="320" t="s">
        <v>222</v>
      </c>
      <c r="D937" s="256">
        <v>250</v>
      </c>
      <c r="E937" s="256">
        <v>2815.3333333333335</v>
      </c>
      <c r="F937" s="256">
        <v>15000</v>
      </c>
      <c r="G937" s="256">
        <v>42230</v>
      </c>
      <c r="Q937" s="168"/>
      <c r="R937" s="168"/>
      <c r="S937" s="168"/>
      <c r="T937" s="168"/>
      <c r="U937" s="168"/>
      <c r="V937" s="168"/>
    </row>
    <row r="938" spans="1:22" ht="21" customHeight="1">
      <c r="A938" s="410"/>
      <c r="B938" s="598"/>
      <c r="C938" s="320" t="s">
        <v>223</v>
      </c>
      <c r="D938" s="256">
        <v>2000</v>
      </c>
      <c r="E938" s="256">
        <v>2000</v>
      </c>
      <c r="F938" s="256">
        <v>2000</v>
      </c>
      <c r="G938" s="256">
        <v>2000</v>
      </c>
      <c r="Q938" s="168"/>
      <c r="R938" s="168"/>
      <c r="S938" s="168"/>
      <c r="T938" s="168"/>
      <c r="U938" s="168"/>
      <c r="V938" s="168"/>
    </row>
    <row r="939" spans="1:7" ht="21" customHeight="1">
      <c r="A939" s="414"/>
      <c r="B939" s="598"/>
      <c r="C939" s="320" t="s">
        <v>5</v>
      </c>
      <c r="D939" s="256">
        <v>100</v>
      </c>
      <c r="E939" s="256">
        <v>5641.433727272728</v>
      </c>
      <c r="F939" s="256">
        <v>120000</v>
      </c>
      <c r="G939" s="256">
        <v>620557.7100000001</v>
      </c>
    </row>
    <row r="940" spans="3:7" ht="21" customHeight="1">
      <c r="C940" s="221" t="s">
        <v>374</v>
      </c>
      <c r="D940" s="169"/>
      <c r="E940" s="169"/>
      <c r="F940" s="169"/>
      <c r="G940" s="168"/>
    </row>
    <row r="941" spans="11:13" ht="15.75">
      <c r="K941" s="442"/>
      <c r="L941" s="168"/>
      <c r="M941" s="168"/>
    </row>
    <row r="942" spans="1:22" ht="20.25" customHeight="1">
      <c r="A942" s="388" t="s">
        <v>519</v>
      </c>
      <c r="B942" s="608" t="s">
        <v>596</v>
      </c>
      <c r="C942" s="608"/>
      <c r="D942" s="608"/>
      <c r="E942" s="608"/>
      <c r="F942" s="608"/>
      <c r="G942" s="442"/>
      <c r="H942" s="442"/>
      <c r="I942" s="442"/>
      <c r="J942" s="442"/>
      <c r="N942" s="168"/>
      <c r="O942" s="168"/>
      <c r="P942" s="168"/>
      <c r="Q942" s="168"/>
      <c r="R942" s="168"/>
      <c r="S942" s="168"/>
      <c r="T942" s="168"/>
      <c r="U942" s="168"/>
      <c r="V942" s="168"/>
    </row>
    <row r="943" spans="1:22" ht="21.75" customHeight="1">
      <c r="A943" s="410"/>
      <c r="B943" s="316"/>
      <c r="C943" s="316"/>
      <c r="D943" s="316"/>
      <c r="E943" s="316"/>
      <c r="F943" s="316"/>
      <c r="G943" s="316"/>
      <c r="H943" s="316"/>
      <c r="Q943" s="472"/>
      <c r="R943" s="168"/>
      <c r="S943" s="168"/>
      <c r="T943" s="168"/>
      <c r="U943" s="168"/>
      <c r="V943" s="168"/>
    </row>
    <row r="944" spans="1:22" ht="24.75" customHeight="1">
      <c r="A944" s="410"/>
      <c r="B944" s="656" t="s">
        <v>224</v>
      </c>
      <c r="C944" s="657"/>
      <c r="D944" s="647" t="s">
        <v>596</v>
      </c>
      <c r="E944" s="648"/>
      <c r="F944" s="649"/>
      <c r="Q944" s="472"/>
      <c r="R944" s="168"/>
      <c r="S944" s="168"/>
      <c r="T944" s="168"/>
      <c r="U944" s="168"/>
      <c r="V944" s="168"/>
    </row>
    <row r="945" spans="1:22" ht="21" customHeight="1">
      <c r="A945" s="410"/>
      <c r="B945" s="658"/>
      <c r="C945" s="657"/>
      <c r="D945" s="355" t="s">
        <v>3</v>
      </c>
      <c r="E945" s="355" t="s">
        <v>4</v>
      </c>
      <c r="F945" s="355" t="s">
        <v>653</v>
      </c>
      <c r="Q945" s="472"/>
      <c r="R945" s="168"/>
      <c r="S945" s="168"/>
      <c r="T945" s="168"/>
      <c r="U945" s="168"/>
      <c r="V945" s="168"/>
    </row>
    <row r="946" spans="1:22" ht="21" customHeight="1">
      <c r="A946" s="410"/>
      <c r="B946" s="598" t="s">
        <v>107</v>
      </c>
      <c r="C946" s="350" t="s">
        <v>220</v>
      </c>
      <c r="D946" s="194">
        <v>52</v>
      </c>
      <c r="E946" s="181">
        <v>40</v>
      </c>
      <c r="F946" s="181">
        <f>+D946+E946</f>
        <v>92</v>
      </c>
      <c r="Q946" s="472"/>
      <c r="R946" s="168"/>
      <c r="S946" s="168"/>
      <c r="T946" s="168"/>
      <c r="U946" s="168"/>
      <c r="V946" s="168"/>
    </row>
    <row r="947" spans="1:22" ht="21" customHeight="1">
      <c r="A947" s="410"/>
      <c r="B947" s="598"/>
      <c r="C947" s="350" t="s">
        <v>221</v>
      </c>
      <c r="D947" s="194">
        <v>39</v>
      </c>
      <c r="E947" s="181">
        <v>42</v>
      </c>
      <c r="F947" s="181">
        <f>+D947+E947</f>
        <v>81</v>
      </c>
      <c r="Q947" s="472"/>
      <c r="R947" s="168"/>
      <c r="S947" s="168"/>
      <c r="T947" s="168"/>
      <c r="U947" s="168"/>
      <c r="V947" s="168"/>
    </row>
    <row r="948" spans="1:22" ht="21" customHeight="1">
      <c r="A948" s="410"/>
      <c r="B948" s="598"/>
      <c r="C948" s="350" t="s">
        <v>222</v>
      </c>
      <c r="D948" s="194">
        <v>24</v>
      </c>
      <c r="E948" s="181">
        <v>17</v>
      </c>
      <c r="F948" s="181">
        <f>+D948+E948</f>
        <v>41</v>
      </c>
      <c r="Q948" s="472"/>
      <c r="R948" s="168"/>
      <c r="S948" s="168"/>
      <c r="T948" s="168"/>
      <c r="U948" s="168"/>
      <c r="V948" s="168"/>
    </row>
    <row r="949" spans="1:22" ht="21" customHeight="1">
      <c r="A949" s="410"/>
      <c r="B949" s="598"/>
      <c r="C949" s="350" t="s">
        <v>223</v>
      </c>
      <c r="D949" s="194">
        <v>0</v>
      </c>
      <c r="E949" s="181">
        <v>3</v>
      </c>
      <c r="F949" s="181">
        <f>+D949+E949</f>
        <v>3</v>
      </c>
      <c r="Q949" s="472"/>
      <c r="R949" s="168"/>
      <c r="S949" s="168"/>
      <c r="T949" s="168"/>
      <c r="U949" s="168"/>
      <c r="V949" s="168"/>
    </row>
    <row r="950" spans="1:22" ht="21" customHeight="1">
      <c r="A950" s="410"/>
      <c r="B950" s="598"/>
      <c r="C950" s="350" t="s">
        <v>5</v>
      </c>
      <c r="D950" s="194">
        <f>SUM(D946:D949)</f>
        <v>115</v>
      </c>
      <c r="E950" s="194">
        <f>SUM(E946:E949)</f>
        <v>102</v>
      </c>
      <c r="F950" s="194">
        <f>SUM(F946:F949)</f>
        <v>217</v>
      </c>
      <c r="Q950" s="472"/>
      <c r="R950" s="168"/>
      <c r="S950" s="168"/>
      <c r="T950" s="168"/>
      <c r="U950" s="168"/>
      <c r="V950" s="168"/>
    </row>
    <row r="951" spans="1:22" ht="21" customHeight="1">
      <c r="A951" s="410"/>
      <c r="B951" s="598" t="s">
        <v>108</v>
      </c>
      <c r="C951" s="350" t="s">
        <v>220</v>
      </c>
      <c r="D951" s="224">
        <f>D946/F946</f>
        <v>0.5652173913043478</v>
      </c>
      <c r="E951" s="223">
        <f>E946/F946</f>
        <v>0.43478260869565216</v>
      </c>
      <c r="F951" s="222">
        <f>+D951+E951</f>
        <v>1</v>
      </c>
      <c r="Q951" s="472"/>
      <c r="R951" s="168"/>
      <c r="S951" s="168"/>
      <c r="T951" s="168"/>
      <c r="U951" s="168"/>
      <c r="V951" s="168"/>
    </row>
    <row r="952" spans="1:22" ht="21" customHeight="1">
      <c r="A952" s="410"/>
      <c r="B952" s="598"/>
      <c r="C952" s="350" t="s">
        <v>221</v>
      </c>
      <c r="D952" s="224">
        <f>D947/F947</f>
        <v>0.48148148148148145</v>
      </c>
      <c r="E952" s="223">
        <f>E947/F947</f>
        <v>0.5185185185185185</v>
      </c>
      <c r="F952" s="222">
        <f>+D952+E952</f>
        <v>1</v>
      </c>
      <c r="Q952" s="168"/>
      <c r="R952" s="168"/>
      <c r="S952" s="168"/>
      <c r="T952" s="168"/>
      <c r="U952" s="168"/>
      <c r="V952" s="168"/>
    </row>
    <row r="953" spans="1:22" ht="21" customHeight="1">
      <c r="A953" s="410"/>
      <c r="B953" s="598"/>
      <c r="C953" s="350" t="s">
        <v>222</v>
      </c>
      <c r="D953" s="224">
        <f>D948/F948</f>
        <v>0.5853658536585366</v>
      </c>
      <c r="E953" s="223">
        <f>E948/F948</f>
        <v>0.4146341463414634</v>
      </c>
      <c r="F953" s="222">
        <f>+D953+E953</f>
        <v>1</v>
      </c>
      <c r="Q953" s="168"/>
      <c r="R953" s="168"/>
      <c r="S953" s="168"/>
      <c r="T953" s="168"/>
      <c r="U953" s="168"/>
      <c r="V953" s="168"/>
    </row>
    <row r="954" spans="1:22" ht="21" customHeight="1">
      <c r="A954" s="410"/>
      <c r="B954" s="598"/>
      <c r="C954" s="350" t="s">
        <v>223</v>
      </c>
      <c r="D954" s="224">
        <f>D949/F949</f>
        <v>0</v>
      </c>
      <c r="E954" s="223">
        <f>E949/F949</f>
        <v>1</v>
      </c>
      <c r="F954" s="222">
        <f>+D954+E954</f>
        <v>1</v>
      </c>
      <c r="P954" s="168"/>
      <c r="Q954" s="168"/>
      <c r="R954" s="168"/>
      <c r="S954" s="168"/>
      <c r="T954" s="168"/>
      <c r="U954" s="168"/>
      <c r="V954" s="168"/>
    </row>
    <row r="955" spans="1:22" ht="21" customHeight="1">
      <c r="A955" s="410"/>
      <c r="B955" s="598"/>
      <c r="C955" s="350" t="s">
        <v>5</v>
      </c>
      <c r="D955" s="224">
        <f>D950/F950</f>
        <v>0.5299539170506913</v>
      </c>
      <c r="E955" s="223">
        <f>E950/F950</f>
        <v>0.4700460829493088</v>
      </c>
      <c r="F955" s="222">
        <f>+D955+E955</f>
        <v>1</v>
      </c>
      <c r="P955" s="168"/>
      <c r="Q955" s="168"/>
      <c r="R955" s="168"/>
      <c r="S955" s="168"/>
      <c r="T955" s="168"/>
      <c r="U955" s="168"/>
      <c r="V955" s="168"/>
    </row>
    <row r="956" spans="3:6" ht="21" customHeight="1">
      <c r="C956" s="221" t="s">
        <v>374</v>
      </c>
      <c r="D956" s="169"/>
      <c r="E956" s="169"/>
      <c r="F956" s="169"/>
    </row>
    <row r="957" spans="1:23" ht="19.5" customHeight="1">
      <c r="A957" s="414"/>
      <c r="B957" s="225"/>
      <c r="S957" s="168"/>
      <c r="T957" s="168"/>
      <c r="U957" s="168"/>
      <c r="V957" s="168"/>
      <c r="W957" s="168"/>
    </row>
    <row r="958" spans="1:23" ht="45">
      <c r="A958" s="414"/>
      <c r="B958" s="656" t="s">
        <v>224</v>
      </c>
      <c r="C958" s="657"/>
      <c r="D958" s="624" t="s">
        <v>597</v>
      </c>
      <c r="E958" s="625"/>
      <c r="F958" s="625"/>
      <c r="G958" s="626"/>
      <c r="H958" s="445" t="s">
        <v>417</v>
      </c>
      <c r="I958" s="446"/>
      <c r="J958" s="446"/>
      <c r="K958" s="447"/>
      <c r="L958" s="445" t="s">
        <v>418</v>
      </c>
      <c r="M958" s="446"/>
      <c r="N958" s="446"/>
      <c r="O958" s="447"/>
      <c r="P958" s="624" t="s">
        <v>419</v>
      </c>
      <c r="Q958" s="625"/>
      <c r="R958" s="625"/>
      <c r="S958" s="626"/>
      <c r="T958" s="598" t="s">
        <v>420</v>
      </c>
      <c r="U958" s="598"/>
      <c r="V958" s="598"/>
      <c r="W958" s="598"/>
    </row>
    <row r="959" spans="1:23" ht="21" customHeight="1">
      <c r="A959" s="414"/>
      <c r="B959" s="658"/>
      <c r="C959" s="657"/>
      <c r="D959" s="355" t="s">
        <v>174</v>
      </c>
      <c r="E959" s="355" t="s">
        <v>40</v>
      </c>
      <c r="F959" s="355" t="s">
        <v>41</v>
      </c>
      <c r="G959" s="355" t="s">
        <v>16</v>
      </c>
      <c r="H959" s="355" t="s">
        <v>174</v>
      </c>
      <c r="I959" s="355" t="s">
        <v>40</v>
      </c>
      <c r="J959" s="355" t="s">
        <v>41</v>
      </c>
      <c r="K959" s="355" t="s">
        <v>16</v>
      </c>
      <c r="L959" s="355" t="s">
        <v>174</v>
      </c>
      <c r="M959" s="355" t="s">
        <v>40</v>
      </c>
      <c r="N959" s="355" t="s">
        <v>41</v>
      </c>
      <c r="O959" s="355" t="s">
        <v>16</v>
      </c>
      <c r="P959" s="355" t="s">
        <v>174</v>
      </c>
      <c r="Q959" s="355" t="s">
        <v>40</v>
      </c>
      <c r="R959" s="355" t="s">
        <v>41</v>
      </c>
      <c r="S959" s="355" t="s">
        <v>16</v>
      </c>
      <c r="T959" s="355" t="s">
        <v>174</v>
      </c>
      <c r="U959" s="355" t="s">
        <v>40</v>
      </c>
      <c r="V959" s="355" t="s">
        <v>41</v>
      </c>
      <c r="W959" s="355" t="s">
        <v>16</v>
      </c>
    </row>
    <row r="960" spans="1:23" ht="21" customHeight="1">
      <c r="A960" s="410"/>
      <c r="B960" s="598" t="s">
        <v>107</v>
      </c>
      <c r="C960" s="350" t="s">
        <v>220</v>
      </c>
      <c r="D960" s="256">
        <v>473.04</v>
      </c>
      <c r="E960" s="256">
        <v>6040243.58326923</v>
      </c>
      <c r="F960" s="256">
        <v>197123585</v>
      </c>
      <c r="G960" s="256">
        <v>312154355.89</v>
      </c>
      <c r="H960" s="256">
        <v>1500</v>
      </c>
      <c r="I960" s="256">
        <v>658159.08</v>
      </c>
      <c r="J960" s="256">
        <v>2941751.4</v>
      </c>
      <c r="K960" s="256">
        <v>3290795.4</v>
      </c>
      <c r="L960" s="256">
        <v>5000</v>
      </c>
      <c r="M960" s="256">
        <v>5000</v>
      </c>
      <c r="N960" s="256">
        <v>5000</v>
      </c>
      <c r="O960" s="256">
        <v>5000</v>
      </c>
      <c r="P960" s="256">
        <v>124119</v>
      </c>
      <c r="Q960" s="256">
        <v>124119</v>
      </c>
      <c r="R960" s="256">
        <v>124119</v>
      </c>
      <c r="S960" s="256">
        <v>124119</v>
      </c>
      <c r="T960" s="256">
        <v>2714.6</v>
      </c>
      <c r="U960" s="256">
        <v>792644.8515000001</v>
      </c>
      <c r="V960" s="256">
        <v>4335852</v>
      </c>
      <c r="W960" s="256">
        <v>15852897.030000001</v>
      </c>
    </row>
    <row r="961" spans="1:23" ht="21" customHeight="1">
      <c r="A961" s="410"/>
      <c r="B961" s="598"/>
      <c r="C961" s="350" t="s">
        <v>221</v>
      </c>
      <c r="D961" s="256">
        <v>2010</v>
      </c>
      <c r="E961" s="256">
        <v>13125302.571282052</v>
      </c>
      <c r="F961" s="256">
        <v>372000000</v>
      </c>
      <c r="G961" s="256">
        <v>510061048.28000003</v>
      </c>
      <c r="H961" s="256">
        <v>288</v>
      </c>
      <c r="I961" s="256">
        <v>39597.5</v>
      </c>
      <c r="J961" s="256">
        <v>182500</v>
      </c>
      <c r="K961" s="256">
        <v>237585</v>
      </c>
      <c r="L961" s="256">
        <v>12</v>
      </c>
      <c r="M961" s="256">
        <v>12</v>
      </c>
      <c r="N961" s="256">
        <v>12</v>
      </c>
      <c r="O961" s="256">
        <v>12</v>
      </c>
      <c r="P961" s="256">
        <v>60</v>
      </c>
      <c r="Q961" s="256">
        <v>37484964.166666664</v>
      </c>
      <c r="R961" s="256">
        <v>223000000</v>
      </c>
      <c r="S961" s="256">
        <v>224909785</v>
      </c>
      <c r="T961" s="256">
        <v>13</v>
      </c>
      <c r="U961" s="256">
        <v>38115</v>
      </c>
      <c r="V961" s="256">
        <v>117238</v>
      </c>
      <c r="W961" s="256">
        <v>190575</v>
      </c>
    </row>
    <row r="962" spans="1:23" ht="21" customHeight="1">
      <c r="A962" s="410"/>
      <c r="B962" s="598"/>
      <c r="C962" s="350" t="s">
        <v>222</v>
      </c>
      <c r="D962" s="256">
        <v>8340</v>
      </c>
      <c r="E962" s="256">
        <v>53698739.39041667</v>
      </c>
      <c r="F962" s="256">
        <v>1261440000</v>
      </c>
      <c r="G962" s="256">
        <v>1295392739.5</v>
      </c>
      <c r="H962" s="256">
        <v>250</v>
      </c>
      <c r="I962" s="256">
        <v>11613.01</v>
      </c>
      <c r="J962" s="256">
        <v>26324</v>
      </c>
      <c r="K962" s="256">
        <v>46452.04</v>
      </c>
      <c r="L962" s="256">
        <v>30</v>
      </c>
      <c r="M962" s="256">
        <v>3223</v>
      </c>
      <c r="N962" s="256">
        <v>9139</v>
      </c>
      <c r="O962" s="256">
        <v>9669</v>
      </c>
      <c r="P962" s="256">
        <v>400</v>
      </c>
      <c r="Q962" s="256">
        <v>37746.600000000006</v>
      </c>
      <c r="R962" s="256">
        <v>113529.6</v>
      </c>
      <c r="S962" s="256">
        <v>150986.40000000002</v>
      </c>
      <c r="T962" s="256">
        <v>500</v>
      </c>
      <c r="U962" s="256">
        <v>336061.62142857147</v>
      </c>
      <c r="V962" s="256">
        <v>2196360</v>
      </c>
      <c r="W962" s="256">
        <v>4704862.7</v>
      </c>
    </row>
    <row r="963" spans="1:23" ht="21" customHeight="1">
      <c r="A963" s="414"/>
      <c r="B963" s="598"/>
      <c r="C963" s="350" t="s">
        <v>223</v>
      </c>
      <c r="D963" s="256" t="s">
        <v>18</v>
      </c>
      <c r="E963" s="256" t="s">
        <v>18</v>
      </c>
      <c r="F963" s="256" t="s">
        <v>18</v>
      </c>
      <c r="G963" s="256" t="s">
        <v>18</v>
      </c>
      <c r="H963" s="256" t="s">
        <v>18</v>
      </c>
      <c r="I963" s="256" t="s">
        <v>18</v>
      </c>
      <c r="J963" s="256" t="s">
        <v>18</v>
      </c>
      <c r="K963" s="256" t="s">
        <v>18</v>
      </c>
      <c r="L963" s="256" t="s">
        <v>18</v>
      </c>
      <c r="M963" s="256" t="s">
        <v>18</v>
      </c>
      <c r="N963" s="256" t="s">
        <v>18</v>
      </c>
      <c r="O963" s="256" t="s">
        <v>18</v>
      </c>
      <c r="P963" s="256" t="s">
        <v>18</v>
      </c>
      <c r="Q963" s="256" t="s">
        <v>18</v>
      </c>
      <c r="R963" s="256" t="s">
        <v>18</v>
      </c>
      <c r="S963" s="256" t="s">
        <v>18</v>
      </c>
      <c r="T963" s="256" t="s">
        <v>18</v>
      </c>
      <c r="U963" s="256" t="s">
        <v>18</v>
      </c>
      <c r="V963" s="256" t="s">
        <v>18</v>
      </c>
      <c r="W963" s="256" t="s">
        <v>18</v>
      </c>
    </row>
    <row r="964" spans="1:23" ht="21" customHeight="1">
      <c r="A964" s="414"/>
      <c r="B964" s="598"/>
      <c r="C964" s="350" t="s">
        <v>5</v>
      </c>
      <c r="D964" s="256">
        <v>473.04</v>
      </c>
      <c r="E964" s="256">
        <v>18389123.582434777</v>
      </c>
      <c r="F964" s="256">
        <v>1261440000</v>
      </c>
      <c r="G964" s="256">
        <v>2114749211.9799993</v>
      </c>
      <c r="H964" s="256">
        <v>250</v>
      </c>
      <c r="I964" s="256">
        <v>238322.1626666666</v>
      </c>
      <c r="J964" s="256">
        <v>2941751.4</v>
      </c>
      <c r="K964" s="256">
        <v>3574832.439999999</v>
      </c>
      <c r="L964" s="256">
        <v>12</v>
      </c>
      <c r="M964" s="256">
        <v>2936.2</v>
      </c>
      <c r="N964" s="256">
        <v>9139</v>
      </c>
      <c r="O964" s="256">
        <v>14681</v>
      </c>
      <c r="P964" s="256">
        <v>60</v>
      </c>
      <c r="Q964" s="256">
        <v>20471353.672727272</v>
      </c>
      <c r="R964" s="256">
        <v>223000000</v>
      </c>
      <c r="S964" s="256">
        <v>225184890.39999998</v>
      </c>
      <c r="T964" s="256">
        <v>13</v>
      </c>
      <c r="U964" s="256">
        <v>532008.5828205129</v>
      </c>
      <c r="V964" s="256">
        <v>4335852</v>
      </c>
      <c r="W964" s="256">
        <v>20748334.730000004</v>
      </c>
    </row>
    <row r="965" spans="1:23" ht="17.25" customHeight="1">
      <c r="A965" s="414"/>
      <c r="B965" s="225"/>
      <c r="C965" s="221" t="s">
        <v>374</v>
      </c>
      <c r="D965" s="169"/>
      <c r="E965" s="169"/>
      <c r="F965" s="169"/>
      <c r="G965" s="168"/>
      <c r="H965" s="168"/>
      <c r="I965" s="168"/>
      <c r="J965" s="168"/>
      <c r="S965" s="168"/>
      <c r="T965" s="168"/>
      <c r="U965" s="168"/>
      <c r="V965" s="168"/>
      <c r="W965" s="168"/>
    </row>
    <row r="966" spans="5:13" ht="15.75">
      <c r="E966" s="227"/>
      <c r="K966" s="442"/>
      <c r="L966" s="168"/>
      <c r="M966" s="168"/>
    </row>
    <row r="967" spans="1:22" ht="48.75" customHeight="1">
      <c r="A967" s="388" t="s">
        <v>520</v>
      </c>
      <c r="B967" s="442" t="s">
        <v>389</v>
      </c>
      <c r="C967" s="442"/>
      <c r="D967" s="442"/>
      <c r="E967" s="442"/>
      <c r="F967" s="442"/>
      <c r="G967" s="442"/>
      <c r="H967" s="442"/>
      <c r="I967" s="442"/>
      <c r="J967" s="442"/>
      <c r="K967" s="168"/>
      <c r="L967" s="168"/>
      <c r="M967" s="168"/>
      <c r="N967" s="168"/>
      <c r="O967" s="168"/>
      <c r="P967" s="168"/>
      <c r="Q967" s="168"/>
      <c r="R967" s="168"/>
      <c r="S967" s="168"/>
      <c r="T967" s="168"/>
      <c r="U967" s="168"/>
      <c r="V967" s="168"/>
    </row>
    <row r="968" spans="1:22" ht="17.25" customHeight="1">
      <c r="A968" s="410"/>
      <c r="B968" s="316"/>
      <c r="C968" s="316"/>
      <c r="D968" s="316"/>
      <c r="E968" s="316"/>
      <c r="F968" s="316"/>
      <c r="G968" s="316"/>
      <c r="H968" s="316"/>
      <c r="I968" s="168"/>
      <c r="J968" s="168"/>
      <c r="N968" s="168"/>
      <c r="O968" s="168"/>
      <c r="P968" s="168"/>
      <c r="Q968" s="168"/>
      <c r="R968" s="168"/>
      <c r="S968" s="168"/>
      <c r="T968" s="168"/>
      <c r="U968" s="168"/>
      <c r="V968" s="168"/>
    </row>
    <row r="969" spans="1:22" ht="24" customHeight="1">
      <c r="A969" s="410"/>
      <c r="B969" s="656" t="s">
        <v>224</v>
      </c>
      <c r="C969" s="657"/>
      <c r="D969" s="647" t="s">
        <v>389</v>
      </c>
      <c r="E969" s="648"/>
      <c r="F969" s="649"/>
      <c r="P969" s="168"/>
      <c r="Q969" s="168"/>
      <c r="R969" s="168"/>
      <c r="S969" s="168"/>
      <c r="T969" s="168"/>
      <c r="U969" s="168"/>
      <c r="V969" s="168"/>
    </row>
    <row r="970" spans="1:22" ht="21" customHeight="1">
      <c r="A970" s="410"/>
      <c r="B970" s="671"/>
      <c r="C970" s="672"/>
      <c r="D970" s="355" t="s">
        <v>3</v>
      </c>
      <c r="E970" s="355" t="s">
        <v>4</v>
      </c>
      <c r="F970" s="355" t="s">
        <v>653</v>
      </c>
      <c r="Q970" s="168"/>
      <c r="R970" s="168"/>
      <c r="S970" s="168"/>
      <c r="T970" s="168"/>
      <c r="U970" s="168"/>
      <c r="V970" s="168"/>
    </row>
    <row r="971" spans="1:22" ht="21" customHeight="1">
      <c r="A971" s="410"/>
      <c r="B971" s="673" t="s">
        <v>107</v>
      </c>
      <c r="C971" s="320" t="s">
        <v>220</v>
      </c>
      <c r="D971" s="181">
        <v>26</v>
      </c>
      <c r="E971" s="181">
        <v>66</v>
      </c>
      <c r="F971" s="181">
        <v>92</v>
      </c>
      <c r="Q971" s="168"/>
      <c r="R971" s="168"/>
      <c r="S971" s="168"/>
      <c r="T971" s="168"/>
      <c r="U971" s="168"/>
      <c r="V971" s="168"/>
    </row>
    <row r="972" spans="1:22" ht="21" customHeight="1">
      <c r="A972" s="410"/>
      <c r="B972" s="657"/>
      <c r="C972" s="320" t="s">
        <v>221</v>
      </c>
      <c r="D972" s="181">
        <v>32</v>
      </c>
      <c r="E972" s="181">
        <v>49</v>
      </c>
      <c r="F972" s="181">
        <v>81</v>
      </c>
      <c r="Q972" s="168"/>
      <c r="R972" s="168"/>
      <c r="S972" s="168"/>
      <c r="T972" s="168"/>
      <c r="U972" s="168"/>
      <c r="V972" s="168"/>
    </row>
    <row r="973" spans="1:22" ht="21" customHeight="1">
      <c r="A973" s="410"/>
      <c r="B973" s="657"/>
      <c r="C973" s="320" t="s">
        <v>222</v>
      </c>
      <c r="D973" s="181">
        <v>7</v>
      </c>
      <c r="E973" s="181">
        <v>34</v>
      </c>
      <c r="F973" s="181">
        <v>41</v>
      </c>
      <c r="Q973" s="168"/>
      <c r="R973" s="168"/>
      <c r="S973" s="168"/>
      <c r="T973" s="168"/>
      <c r="U973" s="168"/>
      <c r="V973" s="168"/>
    </row>
    <row r="974" spans="1:22" ht="21" customHeight="1">
      <c r="A974" s="410"/>
      <c r="B974" s="657"/>
      <c r="C974" s="320" t="s">
        <v>223</v>
      </c>
      <c r="D974" s="181">
        <v>1</v>
      </c>
      <c r="E974" s="181">
        <v>2</v>
      </c>
      <c r="F974" s="181">
        <v>3</v>
      </c>
      <c r="Q974" s="168"/>
      <c r="R974" s="168"/>
      <c r="S974" s="168"/>
      <c r="T974" s="168"/>
      <c r="U974" s="168"/>
      <c r="V974" s="168"/>
    </row>
    <row r="975" spans="1:22" ht="21" customHeight="1">
      <c r="A975" s="410"/>
      <c r="B975" s="657"/>
      <c r="C975" s="360" t="s">
        <v>5</v>
      </c>
      <c r="D975" s="181">
        <f>SUM(D971:D974)</f>
        <v>66</v>
      </c>
      <c r="E975" s="181">
        <f>SUM(E971:E974)</f>
        <v>151</v>
      </c>
      <c r="F975" s="181">
        <f>SUM(F971:F974)</f>
        <v>217</v>
      </c>
      <c r="Q975" s="168"/>
      <c r="R975" s="168"/>
      <c r="S975" s="168"/>
      <c r="T975" s="168"/>
      <c r="U975" s="168"/>
      <c r="V975" s="168"/>
    </row>
    <row r="976" spans="1:22" ht="21" customHeight="1">
      <c r="A976" s="410"/>
      <c r="B976" s="598" t="s">
        <v>108</v>
      </c>
      <c r="C976" s="350" t="s">
        <v>220</v>
      </c>
      <c r="D976" s="223">
        <f>D971/F971</f>
        <v>0.2826086956521739</v>
      </c>
      <c r="E976" s="223">
        <f>E971/F971</f>
        <v>0.717391304347826</v>
      </c>
      <c r="F976" s="222">
        <f>+D976+E976</f>
        <v>1</v>
      </c>
      <c r="Q976" s="168"/>
      <c r="R976" s="168"/>
      <c r="S976" s="168"/>
      <c r="T976" s="168"/>
      <c r="U976" s="168"/>
      <c r="V976" s="168"/>
    </row>
    <row r="977" spans="1:22" ht="21" customHeight="1">
      <c r="A977" s="410"/>
      <c r="B977" s="598"/>
      <c r="C977" s="350" t="s">
        <v>221</v>
      </c>
      <c r="D977" s="223">
        <f>D972/F972</f>
        <v>0.3950617283950617</v>
      </c>
      <c r="E977" s="223">
        <f>E972/F972</f>
        <v>0.6049382716049383</v>
      </c>
      <c r="F977" s="222">
        <f>+D977+E977</f>
        <v>1</v>
      </c>
      <c r="Q977" s="168"/>
      <c r="R977" s="168"/>
      <c r="S977" s="168"/>
      <c r="T977" s="168"/>
      <c r="U977" s="168"/>
      <c r="V977" s="168"/>
    </row>
    <row r="978" spans="1:22" ht="21" customHeight="1">
      <c r="A978" s="410"/>
      <c r="B978" s="598"/>
      <c r="C978" s="350" t="s">
        <v>222</v>
      </c>
      <c r="D978" s="223">
        <f>D973/F973</f>
        <v>0.17073170731707318</v>
      </c>
      <c r="E978" s="223">
        <f>E973/F973</f>
        <v>0.8292682926829268</v>
      </c>
      <c r="F978" s="222">
        <f>+D978+E978</f>
        <v>1</v>
      </c>
      <c r="Q978" s="168"/>
      <c r="R978" s="168"/>
      <c r="S978" s="168"/>
      <c r="T978" s="168"/>
      <c r="U978" s="168"/>
      <c r="V978" s="168"/>
    </row>
    <row r="979" spans="1:22" ht="21" customHeight="1">
      <c r="A979" s="410"/>
      <c r="B979" s="598"/>
      <c r="C979" s="350" t="s">
        <v>223</v>
      </c>
      <c r="D979" s="223">
        <f>D974/F974</f>
        <v>0.3333333333333333</v>
      </c>
      <c r="E979" s="223">
        <f>E974/F974</f>
        <v>0.6666666666666666</v>
      </c>
      <c r="F979" s="222">
        <f>+D979+E979</f>
        <v>1</v>
      </c>
      <c r="Q979" s="168"/>
      <c r="R979" s="168"/>
      <c r="S979" s="168"/>
      <c r="T979" s="168"/>
      <c r="U979" s="168"/>
      <c r="V979" s="168"/>
    </row>
    <row r="980" spans="1:22" ht="21" customHeight="1">
      <c r="A980" s="410"/>
      <c r="B980" s="598"/>
      <c r="C980" s="350" t="s">
        <v>5</v>
      </c>
      <c r="D980" s="223">
        <f>D975/F975</f>
        <v>0.30414746543778803</v>
      </c>
      <c r="E980" s="223">
        <f>E975/F975</f>
        <v>0.695852534562212</v>
      </c>
      <c r="F980" s="222">
        <f>+D980+E980</f>
        <v>1</v>
      </c>
      <c r="Q980" s="168"/>
      <c r="R980" s="168"/>
      <c r="S980" s="168"/>
      <c r="T980" s="168"/>
      <c r="U980" s="168"/>
      <c r="V980" s="168"/>
    </row>
    <row r="981" spans="3:6" ht="18" customHeight="1">
      <c r="C981" s="221" t="s">
        <v>374</v>
      </c>
      <c r="D981" s="169"/>
      <c r="E981" s="169"/>
      <c r="F981" s="169"/>
    </row>
    <row r="982" spans="1:2" ht="16.5" customHeight="1">
      <c r="A982" s="414"/>
      <c r="B982" s="225"/>
    </row>
    <row r="983" spans="1:19" ht="23.25" customHeight="1">
      <c r="A983" s="414"/>
      <c r="B983" s="656" t="s">
        <v>224</v>
      </c>
      <c r="C983" s="657"/>
      <c r="D983" s="624" t="s">
        <v>457</v>
      </c>
      <c r="E983" s="625"/>
      <c r="F983" s="625"/>
      <c r="G983" s="626"/>
      <c r="H983" s="445" t="s">
        <v>458</v>
      </c>
      <c r="I983" s="446"/>
      <c r="J983" s="446"/>
      <c r="K983" s="447"/>
      <c r="L983" s="445" t="s">
        <v>421</v>
      </c>
      <c r="M983" s="446"/>
      <c r="N983" s="446"/>
      <c r="O983" s="447"/>
      <c r="P983" s="598" t="s">
        <v>422</v>
      </c>
      <c r="Q983" s="598"/>
      <c r="R983" s="598"/>
      <c r="S983" s="598"/>
    </row>
    <row r="984" spans="1:19" ht="21" customHeight="1">
      <c r="A984" s="414"/>
      <c r="B984" s="658"/>
      <c r="C984" s="657"/>
      <c r="D984" s="355" t="s">
        <v>174</v>
      </c>
      <c r="E984" s="355" t="s">
        <v>40</v>
      </c>
      <c r="F984" s="355" t="s">
        <v>41</v>
      </c>
      <c r="G984" s="355" t="s">
        <v>16</v>
      </c>
      <c r="H984" s="355" t="s">
        <v>174</v>
      </c>
      <c r="I984" s="355" t="s">
        <v>40</v>
      </c>
      <c r="J984" s="355" t="s">
        <v>41</v>
      </c>
      <c r="K984" s="355" t="s">
        <v>16</v>
      </c>
      <c r="L984" s="355" t="s">
        <v>174</v>
      </c>
      <c r="M984" s="355" t="s">
        <v>40</v>
      </c>
      <c r="N984" s="355" t="s">
        <v>41</v>
      </c>
      <c r="O984" s="355" t="s">
        <v>16</v>
      </c>
      <c r="P984" s="355" t="s">
        <v>174</v>
      </c>
      <c r="Q984" s="355" t="s">
        <v>40</v>
      </c>
      <c r="R984" s="355" t="s">
        <v>41</v>
      </c>
      <c r="S984" s="355" t="s">
        <v>16</v>
      </c>
    </row>
    <row r="985" spans="1:22" ht="21" customHeight="1">
      <c r="A985" s="410"/>
      <c r="B985" s="598" t="s">
        <v>107</v>
      </c>
      <c r="C985" s="350" t="s">
        <v>220</v>
      </c>
      <c r="D985" s="256">
        <v>189</v>
      </c>
      <c r="E985" s="256">
        <v>1043443.2738888889</v>
      </c>
      <c r="F985" s="256">
        <v>7005179</v>
      </c>
      <c r="G985" s="256">
        <v>18781978.93</v>
      </c>
      <c r="H985" s="256">
        <v>5000</v>
      </c>
      <c r="I985" s="256">
        <v>311273.06</v>
      </c>
      <c r="J985" s="256">
        <v>630375.3</v>
      </c>
      <c r="K985" s="256">
        <v>1556365.3</v>
      </c>
      <c r="L985" s="256">
        <v>370</v>
      </c>
      <c r="M985" s="256">
        <v>197442.5</v>
      </c>
      <c r="N985" s="256">
        <v>873870</v>
      </c>
      <c r="O985" s="256">
        <v>1184655</v>
      </c>
      <c r="P985" s="256">
        <v>51800</v>
      </c>
      <c r="Q985" s="256">
        <v>2385334.6666666665</v>
      </c>
      <c r="R985" s="256">
        <v>6528266</v>
      </c>
      <c r="S985" s="256">
        <v>7156004</v>
      </c>
      <c r="T985" s="168"/>
      <c r="U985" s="168"/>
      <c r="V985" s="168"/>
    </row>
    <row r="986" spans="1:22" ht="21" customHeight="1">
      <c r="A986" s="410"/>
      <c r="B986" s="598"/>
      <c r="C986" s="350" t="s">
        <v>221</v>
      </c>
      <c r="D986" s="256">
        <v>144</v>
      </c>
      <c r="E986" s="256">
        <v>15061522.840000004</v>
      </c>
      <c r="F986" s="256">
        <v>223000000</v>
      </c>
      <c r="G986" s="256">
        <v>225922842.60000005</v>
      </c>
      <c r="H986" s="256">
        <v>350</v>
      </c>
      <c r="I986" s="256">
        <v>182282.28947368424</v>
      </c>
      <c r="J986" s="256">
        <v>921342</v>
      </c>
      <c r="K986" s="256">
        <v>3463363.5000000005</v>
      </c>
      <c r="L986" s="256">
        <v>151</v>
      </c>
      <c r="M986" s="256">
        <v>740395.2142857143</v>
      </c>
      <c r="N986" s="256">
        <v>9116000</v>
      </c>
      <c r="O986" s="256">
        <v>10365533</v>
      </c>
      <c r="P986" s="256">
        <v>201105.28</v>
      </c>
      <c r="Q986" s="256">
        <v>326796.08</v>
      </c>
      <c r="R986" s="256">
        <v>452486.88</v>
      </c>
      <c r="S986" s="256">
        <v>653592.16</v>
      </c>
      <c r="T986" s="168"/>
      <c r="U986" s="168"/>
      <c r="V986" s="168"/>
    </row>
    <row r="987" spans="1:22" ht="21" customHeight="1">
      <c r="A987" s="410"/>
      <c r="B987" s="598"/>
      <c r="C987" s="350" t="s">
        <v>222</v>
      </c>
      <c r="D987" s="256">
        <v>60</v>
      </c>
      <c r="E987" s="256">
        <v>472998.6</v>
      </c>
      <c r="F987" s="256">
        <v>2196360</v>
      </c>
      <c r="G987" s="256">
        <v>2364993</v>
      </c>
      <c r="H987" s="256">
        <v>30</v>
      </c>
      <c r="I987" s="256">
        <v>30</v>
      </c>
      <c r="J987" s="256">
        <v>30</v>
      </c>
      <c r="K987" s="256">
        <v>30</v>
      </c>
      <c r="L987" s="256">
        <v>6.6856</v>
      </c>
      <c r="M987" s="256">
        <v>6.6856</v>
      </c>
      <c r="N987" s="256">
        <v>6.6856</v>
      </c>
      <c r="O987" s="256">
        <v>6.6856</v>
      </c>
      <c r="P987" s="256">
        <v>962800.77</v>
      </c>
      <c r="Q987" s="256">
        <v>2011877.385</v>
      </c>
      <c r="R987" s="256">
        <v>3060954</v>
      </c>
      <c r="S987" s="256">
        <v>4023754.77</v>
      </c>
      <c r="T987" s="168"/>
      <c r="U987" s="168"/>
      <c r="V987" s="168"/>
    </row>
    <row r="988" spans="1:19" ht="21" customHeight="1">
      <c r="A988" s="414"/>
      <c r="B988" s="598"/>
      <c r="C988" s="350" t="s">
        <v>223</v>
      </c>
      <c r="D988" s="256">
        <v>54750</v>
      </c>
      <c r="E988" s="256">
        <v>54750</v>
      </c>
      <c r="F988" s="256">
        <v>54750</v>
      </c>
      <c r="G988" s="256">
        <v>54750</v>
      </c>
      <c r="H988" s="256" t="s">
        <v>18</v>
      </c>
      <c r="I988" s="256" t="s">
        <v>18</v>
      </c>
      <c r="J988" s="256" t="s">
        <v>18</v>
      </c>
      <c r="K988" s="256" t="s">
        <v>18</v>
      </c>
      <c r="L988" s="256" t="s">
        <v>18</v>
      </c>
      <c r="M988" s="256" t="s">
        <v>18</v>
      </c>
      <c r="N988" s="256" t="s">
        <v>18</v>
      </c>
      <c r="O988" s="256" t="s">
        <v>18</v>
      </c>
      <c r="P988" s="256" t="s">
        <v>18</v>
      </c>
      <c r="Q988" s="256" t="s">
        <v>18</v>
      </c>
      <c r="R988" s="256" t="s">
        <v>18</v>
      </c>
      <c r="S988" s="256" t="s">
        <v>18</v>
      </c>
    </row>
    <row r="989" spans="1:19" ht="21" customHeight="1">
      <c r="A989" s="414"/>
      <c r="B989" s="598"/>
      <c r="C989" s="350" t="s">
        <v>5</v>
      </c>
      <c r="D989" s="256">
        <v>60</v>
      </c>
      <c r="E989" s="256">
        <v>6336527.295641027</v>
      </c>
      <c r="F989" s="256">
        <v>223000000</v>
      </c>
      <c r="G989" s="256">
        <v>247124564.53000006</v>
      </c>
      <c r="H989" s="256">
        <v>30</v>
      </c>
      <c r="I989" s="256">
        <v>200790.35200000004</v>
      </c>
      <c r="J989" s="256">
        <v>921342</v>
      </c>
      <c r="K989" s="256">
        <v>5019758.800000001</v>
      </c>
      <c r="L989" s="256">
        <v>6.6856</v>
      </c>
      <c r="M989" s="256">
        <v>550009.2707428571</v>
      </c>
      <c r="N989" s="256">
        <v>9116000</v>
      </c>
      <c r="O989" s="256">
        <v>11550194.6856</v>
      </c>
      <c r="P989" s="256">
        <v>51800</v>
      </c>
      <c r="Q989" s="256">
        <v>1690478.704285714</v>
      </c>
      <c r="R989" s="256">
        <v>6528266</v>
      </c>
      <c r="S989" s="256">
        <v>11833350.929999998</v>
      </c>
    </row>
    <row r="990" spans="1:10" ht="17.25" customHeight="1">
      <c r="A990" s="414"/>
      <c r="B990" s="225"/>
      <c r="C990" s="221" t="s">
        <v>374</v>
      </c>
      <c r="D990" s="169"/>
      <c r="E990" s="169"/>
      <c r="F990" s="169"/>
      <c r="G990" s="168"/>
      <c r="H990" s="168"/>
      <c r="I990" s="168"/>
      <c r="J990" s="168"/>
    </row>
    <row r="991" spans="11:13" ht="15.75">
      <c r="K991" s="442"/>
      <c r="L991" s="168"/>
      <c r="M991" s="168"/>
    </row>
    <row r="992" spans="1:22" ht="17.25" customHeight="1">
      <c r="A992" s="388" t="s">
        <v>521</v>
      </c>
      <c r="B992" s="442" t="s">
        <v>598</v>
      </c>
      <c r="C992" s="442"/>
      <c r="D992" s="442"/>
      <c r="E992" s="442"/>
      <c r="F992" s="442"/>
      <c r="G992" s="442"/>
      <c r="H992" s="442"/>
      <c r="I992" s="442"/>
      <c r="J992" s="442"/>
      <c r="K992" s="168"/>
      <c r="L992" s="168"/>
      <c r="M992" s="168"/>
      <c r="N992" s="168"/>
      <c r="O992" s="168"/>
      <c r="P992" s="168"/>
      <c r="Q992" s="168"/>
      <c r="R992" s="168"/>
      <c r="T992" s="168"/>
      <c r="U992" s="168"/>
      <c r="V992" s="168"/>
    </row>
    <row r="993" spans="1:22" ht="15.75" customHeight="1">
      <c r="A993" s="410"/>
      <c r="B993" s="316"/>
      <c r="C993" s="316"/>
      <c r="D993" s="316"/>
      <c r="E993" s="316"/>
      <c r="F993" s="316"/>
      <c r="G993" s="316"/>
      <c r="H993" s="316"/>
      <c r="I993" s="168"/>
      <c r="J993" s="168"/>
      <c r="N993" s="168"/>
      <c r="O993" s="168"/>
      <c r="P993" s="168"/>
      <c r="Q993" s="168"/>
      <c r="R993" s="168"/>
      <c r="T993" s="168"/>
      <c r="U993" s="168"/>
      <c r="V993" s="168"/>
    </row>
    <row r="994" spans="1:22" ht="18" customHeight="1">
      <c r="A994" s="410"/>
      <c r="B994" s="656" t="s">
        <v>224</v>
      </c>
      <c r="C994" s="657"/>
      <c r="D994" s="647" t="s">
        <v>459</v>
      </c>
      <c r="E994" s="648"/>
      <c r="F994" s="649"/>
      <c r="G994" s="647" t="s">
        <v>460</v>
      </c>
      <c r="H994" s="648"/>
      <c r="I994" s="649"/>
      <c r="J994" s="452" t="s">
        <v>461</v>
      </c>
      <c r="K994" s="453"/>
      <c r="L994" s="454"/>
      <c r="P994" s="168"/>
      <c r="Q994" s="168"/>
      <c r="R994" s="168"/>
      <c r="S994" s="168"/>
      <c r="T994" s="168"/>
      <c r="U994" s="168"/>
      <c r="V994" s="168"/>
    </row>
    <row r="995" spans="1:22" ht="21" customHeight="1">
      <c r="A995" s="410"/>
      <c r="B995" s="658"/>
      <c r="C995" s="657"/>
      <c r="D995" s="355" t="s">
        <v>3</v>
      </c>
      <c r="E995" s="355" t="s">
        <v>4</v>
      </c>
      <c r="F995" s="355" t="s">
        <v>653</v>
      </c>
      <c r="G995" s="355" t="s">
        <v>3</v>
      </c>
      <c r="H995" s="355" t="s">
        <v>4</v>
      </c>
      <c r="I995" s="355" t="s">
        <v>653</v>
      </c>
      <c r="J995" s="355" t="s">
        <v>3</v>
      </c>
      <c r="K995" s="355" t="s">
        <v>4</v>
      </c>
      <c r="L995" s="355" t="s">
        <v>653</v>
      </c>
      <c r="P995" s="168"/>
      <c r="Q995" s="168"/>
      <c r="R995" s="168"/>
      <c r="S995" s="168"/>
      <c r="T995" s="168"/>
      <c r="U995" s="168"/>
      <c r="V995" s="168"/>
    </row>
    <row r="996" spans="1:22" ht="21" customHeight="1">
      <c r="A996" s="410"/>
      <c r="B996" s="598" t="s">
        <v>107</v>
      </c>
      <c r="C996" s="350" t="s">
        <v>220</v>
      </c>
      <c r="D996" s="194">
        <v>91</v>
      </c>
      <c r="E996" s="181">
        <v>1</v>
      </c>
      <c r="F996" s="181">
        <v>92</v>
      </c>
      <c r="G996" s="181">
        <v>1</v>
      </c>
      <c r="H996" s="181">
        <v>91</v>
      </c>
      <c r="I996" s="181">
        <f>G996+H996</f>
        <v>92</v>
      </c>
      <c r="J996" s="181">
        <v>2</v>
      </c>
      <c r="K996" s="181">
        <v>90</v>
      </c>
      <c r="L996" s="181">
        <f>J996+K996</f>
        <v>92</v>
      </c>
      <c r="P996" s="168"/>
      <c r="Q996" s="168"/>
      <c r="R996" s="168"/>
      <c r="S996" s="168"/>
      <c r="T996" s="168"/>
      <c r="U996" s="168"/>
      <c r="V996" s="168"/>
    </row>
    <row r="997" spans="1:22" ht="21" customHeight="1">
      <c r="A997" s="410"/>
      <c r="B997" s="598"/>
      <c r="C997" s="350" t="s">
        <v>221</v>
      </c>
      <c r="D997" s="194">
        <v>72</v>
      </c>
      <c r="E997" s="181">
        <v>9</v>
      </c>
      <c r="F997" s="181">
        <v>81</v>
      </c>
      <c r="G997" s="181">
        <v>5</v>
      </c>
      <c r="H997" s="181">
        <v>76</v>
      </c>
      <c r="I997" s="181">
        <f>G997+H997</f>
        <v>81</v>
      </c>
      <c r="J997" s="181">
        <v>0</v>
      </c>
      <c r="K997" s="181">
        <v>81</v>
      </c>
      <c r="L997" s="181">
        <f>J997+K997</f>
        <v>81</v>
      </c>
      <c r="P997" s="168"/>
      <c r="Q997" s="168"/>
      <c r="R997" s="168"/>
      <c r="S997" s="168"/>
      <c r="T997" s="168"/>
      <c r="U997" s="168"/>
      <c r="V997" s="168"/>
    </row>
    <row r="998" spans="1:22" ht="21" customHeight="1">
      <c r="A998" s="410"/>
      <c r="B998" s="598"/>
      <c r="C998" s="350" t="s">
        <v>222</v>
      </c>
      <c r="D998" s="194">
        <v>41</v>
      </c>
      <c r="E998" s="181">
        <v>0</v>
      </c>
      <c r="F998" s="181">
        <v>41</v>
      </c>
      <c r="G998" s="181">
        <v>0</v>
      </c>
      <c r="H998" s="181">
        <v>41</v>
      </c>
      <c r="I998" s="181">
        <f>G998+H998</f>
        <v>41</v>
      </c>
      <c r="J998" s="181">
        <v>0</v>
      </c>
      <c r="K998" s="181">
        <v>41</v>
      </c>
      <c r="L998" s="181">
        <f>J998+K998</f>
        <v>41</v>
      </c>
      <c r="P998" s="168"/>
      <c r="Q998" s="168"/>
      <c r="R998" s="168"/>
      <c r="S998" s="168"/>
      <c r="T998" s="168"/>
      <c r="U998" s="168"/>
      <c r="V998" s="168"/>
    </row>
    <row r="999" spans="1:22" ht="21" customHeight="1">
      <c r="A999" s="410"/>
      <c r="B999" s="598"/>
      <c r="C999" s="350" t="s">
        <v>223</v>
      </c>
      <c r="D999" s="194">
        <v>3</v>
      </c>
      <c r="E999" s="181">
        <v>0</v>
      </c>
      <c r="F999" s="181">
        <v>3</v>
      </c>
      <c r="G999" s="181">
        <v>0</v>
      </c>
      <c r="H999" s="181">
        <v>3</v>
      </c>
      <c r="I999" s="181">
        <f>G999+H999</f>
        <v>3</v>
      </c>
      <c r="J999" s="181">
        <v>0</v>
      </c>
      <c r="K999" s="181">
        <v>3</v>
      </c>
      <c r="L999" s="181">
        <f>J999+K999</f>
        <v>3</v>
      </c>
      <c r="P999" s="168"/>
      <c r="Q999" s="168"/>
      <c r="R999" s="168"/>
      <c r="S999" s="168"/>
      <c r="T999" s="168"/>
      <c r="U999" s="168"/>
      <c r="V999" s="168"/>
    </row>
    <row r="1000" spans="1:22" ht="21" customHeight="1">
      <c r="A1000" s="410"/>
      <c r="B1000" s="598"/>
      <c r="C1000" s="350" t="s">
        <v>5</v>
      </c>
      <c r="D1000" s="194">
        <f aca="true" t="shared" si="27" ref="D1000:J1000">SUM(D996:D999)</f>
        <v>207</v>
      </c>
      <c r="E1000" s="194">
        <f t="shared" si="27"/>
        <v>10</v>
      </c>
      <c r="F1000" s="194">
        <f t="shared" si="27"/>
        <v>217</v>
      </c>
      <c r="G1000" s="194">
        <f t="shared" si="27"/>
        <v>6</v>
      </c>
      <c r="H1000" s="194">
        <f t="shared" si="27"/>
        <v>211</v>
      </c>
      <c r="I1000" s="194">
        <f t="shared" si="27"/>
        <v>217</v>
      </c>
      <c r="J1000" s="194">
        <f t="shared" si="27"/>
        <v>2</v>
      </c>
      <c r="K1000" s="194">
        <f>SUM(K996:K999)</f>
        <v>215</v>
      </c>
      <c r="L1000" s="194">
        <f>SUM(L996:L999)</f>
        <v>217</v>
      </c>
      <c r="P1000" s="168"/>
      <c r="Q1000" s="168"/>
      <c r="R1000" s="168"/>
      <c r="S1000" s="168"/>
      <c r="T1000" s="168"/>
      <c r="U1000" s="168"/>
      <c r="V1000" s="168"/>
    </row>
    <row r="1001" spans="1:22" ht="21" customHeight="1">
      <c r="A1001" s="410"/>
      <c r="B1001" s="598" t="s">
        <v>108</v>
      </c>
      <c r="C1001" s="350" t="s">
        <v>220</v>
      </c>
      <c r="D1001" s="224">
        <f>D996/F996</f>
        <v>0.9891304347826086</v>
      </c>
      <c r="E1001" s="223">
        <f>E996/F996</f>
        <v>0.010869565217391304</v>
      </c>
      <c r="F1001" s="222">
        <f>+D1001+E1001</f>
        <v>1</v>
      </c>
      <c r="G1001" s="223">
        <f>G996/I996</f>
        <v>0.010869565217391304</v>
      </c>
      <c r="H1001" s="223">
        <f>H996/I996</f>
        <v>0.9891304347826086</v>
      </c>
      <c r="I1001" s="222">
        <f>+G1001+H1001</f>
        <v>1</v>
      </c>
      <c r="J1001" s="223">
        <f>J996/L996</f>
        <v>0.021739130434782608</v>
      </c>
      <c r="K1001" s="223">
        <f>K996/L996</f>
        <v>0.9782608695652174</v>
      </c>
      <c r="L1001" s="222">
        <f>+J1001+K1001</f>
        <v>1</v>
      </c>
      <c r="P1001" s="168"/>
      <c r="Q1001" s="168"/>
      <c r="R1001" s="168"/>
      <c r="S1001" s="168"/>
      <c r="T1001" s="168"/>
      <c r="U1001" s="168"/>
      <c r="V1001" s="168"/>
    </row>
    <row r="1002" spans="1:22" ht="21" customHeight="1">
      <c r="A1002" s="410"/>
      <c r="B1002" s="598"/>
      <c r="C1002" s="350" t="s">
        <v>221</v>
      </c>
      <c r="D1002" s="224">
        <f>D997/F997</f>
        <v>0.8888888888888888</v>
      </c>
      <c r="E1002" s="223">
        <f>E997/F997</f>
        <v>0.1111111111111111</v>
      </c>
      <c r="F1002" s="222">
        <f>+D1002+E1002</f>
        <v>1</v>
      </c>
      <c r="G1002" s="223">
        <f>G997/I997</f>
        <v>0.06172839506172839</v>
      </c>
      <c r="H1002" s="223">
        <f>H997/I997</f>
        <v>0.9382716049382716</v>
      </c>
      <c r="I1002" s="222">
        <f>+G1002+H1002</f>
        <v>1</v>
      </c>
      <c r="J1002" s="223">
        <f>J997/L997</f>
        <v>0</v>
      </c>
      <c r="K1002" s="223">
        <f>K997/L997</f>
        <v>1</v>
      </c>
      <c r="L1002" s="222">
        <f>+J1002+K1002</f>
        <v>1</v>
      </c>
      <c r="P1002" s="168"/>
      <c r="Q1002" s="168"/>
      <c r="R1002" s="168"/>
      <c r="S1002" s="168"/>
      <c r="T1002" s="168"/>
      <c r="U1002" s="168"/>
      <c r="V1002" s="168"/>
    </row>
    <row r="1003" spans="1:22" ht="21" customHeight="1">
      <c r="A1003" s="410"/>
      <c r="B1003" s="598"/>
      <c r="C1003" s="350" t="s">
        <v>222</v>
      </c>
      <c r="D1003" s="224">
        <f>D998/F998</f>
        <v>1</v>
      </c>
      <c r="E1003" s="223">
        <f>E998/F998</f>
        <v>0</v>
      </c>
      <c r="F1003" s="222">
        <f>+D1003+E1003</f>
        <v>1</v>
      </c>
      <c r="G1003" s="223">
        <f>G998/I998</f>
        <v>0</v>
      </c>
      <c r="H1003" s="223">
        <f>H998/I998</f>
        <v>1</v>
      </c>
      <c r="I1003" s="222">
        <f>+G1003+H1003</f>
        <v>1</v>
      </c>
      <c r="J1003" s="223">
        <f>J998/L998</f>
        <v>0</v>
      </c>
      <c r="K1003" s="223">
        <f>K998/L998</f>
        <v>1</v>
      </c>
      <c r="L1003" s="222">
        <f>+J1003+K1003</f>
        <v>1</v>
      </c>
      <c r="P1003" s="168"/>
      <c r="Q1003" s="168"/>
      <c r="R1003" s="168"/>
      <c r="S1003" s="168"/>
      <c r="T1003" s="168"/>
      <c r="U1003" s="168"/>
      <c r="V1003" s="168"/>
    </row>
    <row r="1004" spans="1:22" ht="21" customHeight="1">
      <c r="A1004" s="410"/>
      <c r="B1004" s="598"/>
      <c r="C1004" s="350" t="s">
        <v>223</v>
      </c>
      <c r="D1004" s="224">
        <f>D999/F999</f>
        <v>1</v>
      </c>
      <c r="E1004" s="223">
        <f>E999/F999</f>
        <v>0</v>
      </c>
      <c r="F1004" s="222">
        <f>+D1004+E1004</f>
        <v>1</v>
      </c>
      <c r="G1004" s="223">
        <f>G999/I999</f>
        <v>0</v>
      </c>
      <c r="H1004" s="223">
        <f>H999/I999</f>
        <v>1</v>
      </c>
      <c r="I1004" s="222">
        <f>+G1004+H1004</f>
        <v>1</v>
      </c>
      <c r="J1004" s="223">
        <f>J999/L999</f>
        <v>0</v>
      </c>
      <c r="K1004" s="223">
        <f>K999/L999</f>
        <v>1</v>
      </c>
      <c r="L1004" s="222">
        <f>+J1004+K1004</f>
        <v>1</v>
      </c>
      <c r="P1004" s="168"/>
      <c r="Q1004" s="168"/>
      <c r="R1004" s="168"/>
      <c r="S1004" s="168"/>
      <c r="T1004" s="168"/>
      <c r="U1004" s="168"/>
      <c r="V1004" s="168"/>
    </row>
    <row r="1005" spans="1:22" ht="21" customHeight="1">
      <c r="A1005" s="410"/>
      <c r="B1005" s="598"/>
      <c r="C1005" s="350" t="s">
        <v>5</v>
      </c>
      <c r="D1005" s="224">
        <f>D1000/F1000</f>
        <v>0.9539170506912442</v>
      </c>
      <c r="E1005" s="223">
        <f>E1000/F1000</f>
        <v>0.04608294930875576</v>
      </c>
      <c r="F1005" s="222">
        <f>+D1005+E1005</f>
        <v>1</v>
      </c>
      <c r="G1005" s="223">
        <f>G1000/I1000</f>
        <v>0.027649769585253458</v>
      </c>
      <c r="H1005" s="223">
        <f>H1000/I1000</f>
        <v>0.9723502304147466</v>
      </c>
      <c r="I1005" s="222">
        <f>+G1005+H1005</f>
        <v>1</v>
      </c>
      <c r="J1005" s="223">
        <f>J1000/L1000</f>
        <v>0.009216589861751152</v>
      </c>
      <c r="K1005" s="223">
        <f>K1000/L1000</f>
        <v>0.9907834101382489</v>
      </c>
      <c r="L1005" s="222">
        <f>+J1005+K1005</f>
        <v>1</v>
      </c>
      <c r="P1005" s="168"/>
      <c r="Q1005" s="168"/>
      <c r="R1005" s="168"/>
      <c r="S1005" s="168"/>
      <c r="T1005" s="168"/>
      <c r="U1005" s="168"/>
      <c r="V1005" s="168"/>
    </row>
    <row r="1006" spans="3:6" ht="18" customHeight="1">
      <c r="C1006" s="221" t="s">
        <v>374</v>
      </c>
      <c r="D1006" s="169"/>
      <c r="E1006" s="169"/>
      <c r="F1006" s="169"/>
    </row>
    <row r="1007" spans="1:15" ht="14.25" customHeight="1">
      <c r="A1007" s="414"/>
      <c r="B1007" s="225"/>
      <c r="O1007" s="168"/>
    </row>
    <row r="1008" spans="1:16" ht="33.75" customHeight="1">
      <c r="A1008" s="414"/>
      <c r="B1008" s="656" t="s">
        <v>224</v>
      </c>
      <c r="C1008" s="657"/>
      <c r="D1008" s="627" t="s">
        <v>602</v>
      </c>
      <c r="E1008" s="628"/>
      <c r="F1008" s="628"/>
      <c r="G1008" s="629"/>
      <c r="H1008" s="448" t="s">
        <v>603</v>
      </c>
      <c r="I1008" s="449"/>
      <c r="J1008" s="449"/>
      <c r="K1008" s="450"/>
      <c r="L1008" s="444" t="s">
        <v>604</v>
      </c>
      <c r="M1008" s="444"/>
      <c r="N1008" s="444"/>
      <c r="O1008" s="444"/>
      <c r="P1008" s="168"/>
    </row>
    <row r="1009" spans="1:16" ht="21" customHeight="1">
      <c r="A1009" s="414"/>
      <c r="B1009" s="671"/>
      <c r="C1009" s="672"/>
      <c r="D1009" s="355" t="s">
        <v>174</v>
      </c>
      <c r="E1009" s="355" t="s">
        <v>40</v>
      </c>
      <c r="F1009" s="355" t="s">
        <v>41</v>
      </c>
      <c r="G1009" s="355" t="s">
        <v>16</v>
      </c>
      <c r="H1009" s="355" t="s">
        <v>174</v>
      </c>
      <c r="I1009" s="355" t="s">
        <v>40</v>
      </c>
      <c r="J1009" s="355" t="s">
        <v>41</v>
      </c>
      <c r="K1009" s="355" t="s">
        <v>16</v>
      </c>
      <c r="L1009" s="355" t="s">
        <v>174</v>
      </c>
      <c r="M1009" s="355" t="s">
        <v>40</v>
      </c>
      <c r="N1009" s="355" t="s">
        <v>41</v>
      </c>
      <c r="O1009" s="355" t="s">
        <v>16</v>
      </c>
      <c r="P1009" s="168"/>
    </row>
    <row r="1010" spans="1:22" ht="21" customHeight="1">
      <c r="A1010" s="410"/>
      <c r="B1010" s="673" t="s">
        <v>107</v>
      </c>
      <c r="C1010" s="320" t="s">
        <v>220</v>
      </c>
      <c r="D1010" s="180">
        <v>8</v>
      </c>
      <c r="E1010" s="180">
        <v>22.274725274725277</v>
      </c>
      <c r="F1010" s="180">
        <v>24</v>
      </c>
      <c r="G1010" s="180">
        <v>2027.0000000000002</v>
      </c>
      <c r="H1010" s="180">
        <v>24</v>
      </c>
      <c r="I1010" s="180">
        <v>24</v>
      </c>
      <c r="J1010" s="180">
        <v>24</v>
      </c>
      <c r="K1010" s="180">
        <v>24</v>
      </c>
      <c r="L1010" s="180">
        <v>24</v>
      </c>
      <c r="M1010" s="180">
        <v>24</v>
      </c>
      <c r="N1010" s="180">
        <v>24</v>
      </c>
      <c r="O1010" s="180">
        <v>48</v>
      </c>
      <c r="Q1010" s="168"/>
      <c r="R1010" s="168"/>
      <c r="S1010" s="168"/>
      <c r="T1010" s="168"/>
      <c r="U1010" s="168"/>
      <c r="V1010" s="168"/>
    </row>
    <row r="1011" spans="1:22" ht="21" customHeight="1">
      <c r="A1011" s="410"/>
      <c r="B1011" s="657"/>
      <c r="C1011" s="320" t="s">
        <v>221</v>
      </c>
      <c r="D1011" s="180">
        <v>3</v>
      </c>
      <c r="E1011" s="180">
        <v>19.47222222222222</v>
      </c>
      <c r="F1011" s="180">
        <v>24</v>
      </c>
      <c r="G1011" s="180">
        <v>1402</v>
      </c>
      <c r="H1011" s="180">
        <v>24</v>
      </c>
      <c r="I1011" s="180">
        <v>24</v>
      </c>
      <c r="J1011" s="180">
        <v>24</v>
      </c>
      <c r="K1011" s="180">
        <v>120</v>
      </c>
      <c r="L1011" s="180" t="s">
        <v>18</v>
      </c>
      <c r="M1011" s="180" t="s">
        <v>18</v>
      </c>
      <c r="N1011" s="180" t="s">
        <v>18</v>
      </c>
      <c r="O1011" s="180" t="s">
        <v>18</v>
      </c>
      <c r="Q1011" s="168"/>
      <c r="R1011" s="168"/>
      <c r="S1011" s="168"/>
      <c r="T1011" s="168"/>
      <c r="U1011" s="168"/>
      <c r="V1011" s="168"/>
    </row>
    <row r="1012" spans="1:22" ht="21" customHeight="1">
      <c r="A1012" s="410"/>
      <c r="B1012" s="657"/>
      <c r="C1012" s="320" t="s">
        <v>222</v>
      </c>
      <c r="D1012" s="180">
        <v>6</v>
      </c>
      <c r="E1012" s="180">
        <v>21.951219512195127</v>
      </c>
      <c r="F1012" s="180">
        <v>24</v>
      </c>
      <c r="G1012" s="180">
        <v>900.0000000000002</v>
      </c>
      <c r="H1012" s="180" t="s">
        <v>18</v>
      </c>
      <c r="I1012" s="180" t="s">
        <v>18</v>
      </c>
      <c r="J1012" s="180" t="s">
        <v>18</v>
      </c>
      <c r="K1012" s="180" t="s">
        <v>18</v>
      </c>
      <c r="L1012" s="180" t="s">
        <v>18</v>
      </c>
      <c r="M1012" s="180" t="s">
        <v>18</v>
      </c>
      <c r="N1012" s="180" t="s">
        <v>18</v>
      </c>
      <c r="O1012" s="180" t="s">
        <v>18</v>
      </c>
      <c r="Q1012" s="168"/>
      <c r="R1012" s="168"/>
      <c r="S1012" s="168"/>
      <c r="T1012" s="168"/>
      <c r="U1012" s="168"/>
      <c r="V1012" s="168"/>
    </row>
    <row r="1013" spans="1:16" ht="21" customHeight="1">
      <c r="A1013" s="414"/>
      <c r="B1013" s="657"/>
      <c r="C1013" s="320" t="s">
        <v>223</v>
      </c>
      <c r="D1013" s="180">
        <v>2</v>
      </c>
      <c r="E1013" s="180">
        <v>12.666666666666666</v>
      </c>
      <c r="F1013" s="180">
        <v>24</v>
      </c>
      <c r="G1013" s="180">
        <v>38</v>
      </c>
      <c r="H1013" s="180" t="s">
        <v>18</v>
      </c>
      <c r="I1013" s="180" t="s">
        <v>18</v>
      </c>
      <c r="J1013" s="180" t="s">
        <v>18</v>
      </c>
      <c r="K1013" s="180" t="s">
        <v>18</v>
      </c>
      <c r="L1013" s="180" t="s">
        <v>18</v>
      </c>
      <c r="M1013" s="180" t="s">
        <v>18</v>
      </c>
      <c r="N1013" s="180" t="s">
        <v>18</v>
      </c>
      <c r="O1013" s="180" t="s">
        <v>18</v>
      </c>
      <c r="P1013" s="168"/>
    </row>
    <row r="1014" spans="1:16" ht="21" customHeight="1">
      <c r="A1014" s="414"/>
      <c r="B1014" s="672"/>
      <c r="C1014" s="320" t="s">
        <v>5</v>
      </c>
      <c r="D1014" s="180">
        <v>2</v>
      </c>
      <c r="E1014" s="180">
        <v>21.096618357487923</v>
      </c>
      <c r="F1014" s="180">
        <v>24</v>
      </c>
      <c r="G1014" s="180">
        <v>4367</v>
      </c>
      <c r="H1014" s="180">
        <v>24</v>
      </c>
      <c r="I1014" s="180">
        <v>24</v>
      </c>
      <c r="J1014" s="180">
        <v>24</v>
      </c>
      <c r="K1014" s="180">
        <v>144</v>
      </c>
      <c r="L1014" s="180">
        <v>24</v>
      </c>
      <c r="M1014" s="180">
        <v>24</v>
      </c>
      <c r="N1014" s="180">
        <v>24</v>
      </c>
      <c r="O1014" s="180">
        <v>48</v>
      </c>
      <c r="P1014" s="168"/>
    </row>
    <row r="1015" spans="1:15" ht="15" customHeight="1">
      <c r="A1015" s="414"/>
      <c r="B1015" s="225"/>
      <c r="C1015" s="221" t="s">
        <v>374</v>
      </c>
      <c r="D1015" s="169"/>
      <c r="E1015" s="169"/>
      <c r="F1015" s="169"/>
      <c r="G1015" s="168"/>
      <c r="H1015" s="168"/>
      <c r="I1015" s="168"/>
      <c r="J1015" s="168"/>
      <c r="O1015" s="168"/>
    </row>
    <row r="1016" spans="11:15" ht="15.75">
      <c r="K1016" s="442"/>
      <c r="L1016" s="168"/>
      <c r="M1016" s="168"/>
      <c r="O1016" s="168"/>
    </row>
    <row r="1017" spans="1:22" ht="29.25" customHeight="1">
      <c r="A1017" s="388" t="s">
        <v>522</v>
      </c>
      <c r="B1017" s="608" t="s">
        <v>605</v>
      </c>
      <c r="C1017" s="608"/>
      <c r="D1017" s="608"/>
      <c r="E1017" s="608"/>
      <c r="F1017" s="608"/>
      <c r="G1017" s="442"/>
      <c r="H1017" s="442"/>
      <c r="I1017" s="442"/>
      <c r="J1017" s="442"/>
      <c r="K1017" s="168"/>
      <c r="L1017" s="168"/>
      <c r="M1017" s="168"/>
      <c r="N1017" s="168"/>
      <c r="O1017" s="168"/>
      <c r="P1017" s="168"/>
      <c r="Q1017" s="168"/>
      <c r="R1017" s="168"/>
      <c r="S1017" s="168"/>
      <c r="T1017" s="168"/>
      <c r="U1017" s="168"/>
      <c r="V1017" s="168"/>
    </row>
    <row r="1018" spans="1:22" ht="17.25" customHeight="1">
      <c r="A1018" s="410"/>
      <c r="B1018" s="316"/>
      <c r="C1018" s="316"/>
      <c r="D1018" s="316"/>
      <c r="E1018" s="316"/>
      <c r="F1018" s="316"/>
      <c r="G1018" s="316"/>
      <c r="H1018" s="316"/>
      <c r="I1018" s="168"/>
      <c r="J1018" s="168"/>
      <c r="N1018" s="168"/>
      <c r="O1018" s="168"/>
      <c r="P1018" s="168"/>
      <c r="Q1018" s="168"/>
      <c r="R1018" s="168"/>
      <c r="S1018" s="168"/>
      <c r="T1018" s="168"/>
      <c r="U1018" s="168"/>
      <c r="V1018" s="168"/>
    </row>
    <row r="1019" spans="1:22" ht="20.25" customHeight="1">
      <c r="A1019" s="410"/>
      <c r="B1019" s="656" t="s">
        <v>224</v>
      </c>
      <c r="C1019" s="657"/>
      <c r="D1019" s="647" t="s">
        <v>605</v>
      </c>
      <c r="E1019" s="648"/>
      <c r="F1019" s="649"/>
      <c r="P1019" s="168"/>
      <c r="Q1019" s="168"/>
      <c r="R1019" s="168"/>
      <c r="S1019" s="168"/>
      <c r="T1019" s="168"/>
      <c r="U1019" s="168"/>
      <c r="V1019" s="168"/>
    </row>
    <row r="1020" spans="1:22" ht="21" customHeight="1">
      <c r="A1020" s="410"/>
      <c r="B1020" s="658"/>
      <c r="C1020" s="657"/>
      <c r="D1020" s="355" t="s">
        <v>3</v>
      </c>
      <c r="E1020" s="355" t="s">
        <v>4</v>
      </c>
      <c r="F1020" s="355" t="s">
        <v>653</v>
      </c>
      <c r="Q1020" s="168"/>
      <c r="R1020" s="168"/>
      <c r="S1020" s="168"/>
      <c r="T1020" s="168"/>
      <c r="U1020" s="168"/>
      <c r="V1020" s="168"/>
    </row>
    <row r="1021" spans="1:22" ht="21" customHeight="1">
      <c r="A1021" s="410"/>
      <c r="B1021" s="598" t="s">
        <v>107</v>
      </c>
      <c r="C1021" s="350" t="s">
        <v>220</v>
      </c>
      <c r="D1021" s="194">
        <v>87</v>
      </c>
      <c r="E1021" s="181">
        <v>5</v>
      </c>
      <c r="F1021" s="181">
        <v>92</v>
      </c>
      <c r="Q1021" s="168"/>
      <c r="R1021" s="168"/>
      <c r="S1021" s="168"/>
      <c r="T1021" s="168"/>
      <c r="U1021" s="168"/>
      <c r="V1021" s="168"/>
    </row>
    <row r="1022" spans="1:22" ht="21" customHeight="1">
      <c r="A1022" s="410"/>
      <c r="B1022" s="598"/>
      <c r="C1022" s="350" t="s">
        <v>221</v>
      </c>
      <c r="D1022" s="194">
        <v>60</v>
      </c>
      <c r="E1022" s="181">
        <v>21</v>
      </c>
      <c r="F1022" s="181">
        <v>81</v>
      </c>
      <c r="Q1022" s="168"/>
      <c r="R1022" s="168"/>
      <c r="S1022" s="168"/>
      <c r="T1022" s="168"/>
      <c r="U1022" s="168"/>
      <c r="V1022" s="168"/>
    </row>
    <row r="1023" spans="1:22" ht="21" customHeight="1">
      <c r="A1023" s="410"/>
      <c r="B1023" s="598"/>
      <c r="C1023" s="350" t="s">
        <v>222</v>
      </c>
      <c r="D1023" s="194">
        <v>39</v>
      </c>
      <c r="E1023" s="181">
        <v>2</v>
      </c>
      <c r="F1023" s="181">
        <v>41</v>
      </c>
      <c r="Q1023" s="168"/>
      <c r="R1023" s="168"/>
      <c r="S1023" s="168"/>
      <c r="T1023" s="168"/>
      <c r="U1023" s="168"/>
      <c r="V1023" s="168"/>
    </row>
    <row r="1024" spans="1:22" ht="21" customHeight="1">
      <c r="A1024" s="410"/>
      <c r="B1024" s="598"/>
      <c r="C1024" s="350" t="s">
        <v>223</v>
      </c>
      <c r="D1024" s="194">
        <v>0</v>
      </c>
      <c r="E1024" s="181">
        <v>3</v>
      </c>
      <c r="F1024" s="181">
        <v>3</v>
      </c>
      <c r="Q1024" s="168"/>
      <c r="R1024" s="168"/>
      <c r="S1024" s="168"/>
      <c r="T1024" s="168"/>
      <c r="U1024" s="168"/>
      <c r="V1024" s="168"/>
    </row>
    <row r="1025" spans="1:22" ht="21" customHeight="1">
      <c r="A1025" s="410"/>
      <c r="B1025" s="598"/>
      <c r="C1025" s="350" t="s">
        <v>5</v>
      </c>
      <c r="D1025" s="194">
        <f>SUM(D1021:D1024)</f>
        <v>186</v>
      </c>
      <c r="E1025" s="194">
        <f>SUM(E1021:E1024)</f>
        <v>31</v>
      </c>
      <c r="F1025" s="194">
        <f>SUM(F1021:F1024)</f>
        <v>217</v>
      </c>
      <c r="Q1025" s="168"/>
      <c r="R1025" s="168"/>
      <c r="S1025" s="168"/>
      <c r="T1025" s="168"/>
      <c r="U1025" s="168"/>
      <c r="V1025" s="168"/>
    </row>
    <row r="1026" spans="1:22" ht="21" customHeight="1">
      <c r="A1026" s="410"/>
      <c r="B1026" s="598" t="s">
        <v>108</v>
      </c>
      <c r="C1026" s="350" t="s">
        <v>220</v>
      </c>
      <c r="D1026" s="224">
        <f>D1021/F1021</f>
        <v>0.9456521739130435</v>
      </c>
      <c r="E1026" s="223">
        <f>E1021/F1021</f>
        <v>0.05434782608695652</v>
      </c>
      <c r="F1026" s="222">
        <f>+D1026+E1026</f>
        <v>1</v>
      </c>
      <c r="Q1026" s="168"/>
      <c r="R1026" s="168"/>
      <c r="S1026" s="168"/>
      <c r="T1026" s="168"/>
      <c r="U1026" s="168"/>
      <c r="V1026" s="168"/>
    </row>
    <row r="1027" spans="1:22" ht="21" customHeight="1">
      <c r="A1027" s="410"/>
      <c r="B1027" s="598"/>
      <c r="C1027" s="350" t="s">
        <v>221</v>
      </c>
      <c r="D1027" s="224">
        <f>D1022/F1022</f>
        <v>0.7407407407407407</v>
      </c>
      <c r="E1027" s="223">
        <f>E1022/F1022</f>
        <v>0.25925925925925924</v>
      </c>
      <c r="F1027" s="222">
        <f>+D1027+E1027</f>
        <v>1</v>
      </c>
      <c r="Q1027" s="168"/>
      <c r="R1027" s="168"/>
      <c r="S1027" s="168"/>
      <c r="T1027" s="168"/>
      <c r="U1027" s="168"/>
      <c r="V1027" s="168"/>
    </row>
    <row r="1028" spans="1:22" ht="21" customHeight="1">
      <c r="A1028" s="410"/>
      <c r="B1028" s="598"/>
      <c r="C1028" s="350" t="s">
        <v>222</v>
      </c>
      <c r="D1028" s="224">
        <f>D1023/F1023</f>
        <v>0.9512195121951219</v>
      </c>
      <c r="E1028" s="223">
        <f>E1023/F1023</f>
        <v>0.04878048780487805</v>
      </c>
      <c r="F1028" s="222">
        <f>+D1028+E1028</f>
        <v>1</v>
      </c>
      <c r="Q1028" s="168"/>
      <c r="R1028" s="168"/>
      <c r="S1028" s="168"/>
      <c r="T1028" s="168"/>
      <c r="U1028" s="168"/>
      <c r="V1028" s="168"/>
    </row>
    <row r="1029" spans="1:22" ht="21" customHeight="1">
      <c r="A1029" s="410"/>
      <c r="B1029" s="598"/>
      <c r="C1029" s="350" t="s">
        <v>223</v>
      </c>
      <c r="D1029" s="224">
        <f>D1024/F1024</f>
        <v>0</v>
      </c>
      <c r="E1029" s="223">
        <f>E1024/F1024</f>
        <v>1</v>
      </c>
      <c r="F1029" s="222">
        <f>+D1029+E1029</f>
        <v>1</v>
      </c>
      <c r="Q1029" s="168"/>
      <c r="R1029" s="168"/>
      <c r="S1029" s="168"/>
      <c r="T1029" s="168"/>
      <c r="U1029" s="168"/>
      <c r="V1029" s="168"/>
    </row>
    <row r="1030" spans="1:22" ht="21" customHeight="1">
      <c r="A1030" s="410"/>
      <c r="B1030" s="598"/>
      <c r="C1030" s="350" t="s">
        <v>5</v>
      </c>
      <c r="D1030" s="224">
        <f>D1025/F1025</f>
        <v>0.8571428571428571</v>
      </c>
      <c r="E1030" s="223">
        <f>E1025/F1025</f>
        <v>0.14285714285714285</v>
      </c>
      <c r="F1030" s="222">
        <f>+D1030+E1030</f>
        <v>1</v>
      </c>
      <c r="Q1030" s="168"/>
      <c r="R1030" s="168"/>
      <c r="S1030" s="168"/>
      <c r="T1030" s="168"/>
      <c r="U1030" s="168"/>
      <c r="V1030" s="168"/>
    </row>
    <row r="1031" spans="3:6" ht="15" customHeight="1">
      <c r="C1031" s="221" t="s">
        <v>374</v>
      </c>
      <c r="D1031" s="169"/>
      <c r="E1031" s="169"/>
      <c r="F1031" s="169"/>
    </row>
    <row r="1032" spans="11:13" ht="18.75" customHeight="1">
      <c r="K1032" s="442"/>
      <c r="L1032" s="168"/>
      <c r="M1032" s="168"/>
    </row>
    <row r="1033" spans="1:22" ht="17.25" customHeight="1">
      <c r="A1033" s="388" t="s">
        <v>523</v>
      </c>
      <c r="B1033" s="608" t="s">
        <v>606</v>
      </c>
      <c r="C1033" s="608"/>
      <c r="D1033" s="608"/>
      <c r="E1033" s="608"/>
      <c r="F1033" s="608"/>
      <c r="G1033" s="442"/>
      <c r="H1033" s="442"/>
      <c r="I1033" s="442"/>
      <c r="J1033" s="442"/>
      <c r="K1033" s="168"/>
      <c r="L1033" s="168"/>
      <c r="M1033" s="168"/>
      <c r="N1033" s="168"/>
      <c r="O1033" s="168"/>
      <c r="P1033" s="168"/>
      <c r="Q1033" s="168"/>
      <c r="R1033" s="168"/>
      <c r="S1033" s="168"/>
      <c r="T1033" s="168"/>
      <c r="U1033" s="168"/>
      <c r="V1033" s="168"/>
    </row>
    <row r="1034" spans="1:22" ht="15.75" customHeight="1">
      <c r="A1034" s="410"/>
      <c r="B1034" s="316"/>
      <c r="C1034" s="316"/>
      <c r="D1034" s="316"/>
      <c r="E1034" s="316"/>
      <c r="F1034" s="316"/>
      <c r="G1034" s="316"/>
      <c r="H1034" s="316"/>
      <c r="I1034" s="168"/>
      <c r="J1034" s="168"/>
      <c r="N1034" s="168"/>
      <c r="O1034" s="168"/>
      <c r="P1034" s="168"/>
      <c r="Q1034" s="168"/>
      <c r="R1034" s="168"/>
      <c r="S1034" s="168"/>
      <c r="T1034" s="168"/>
      <c r="U1034" s="168"/>
      <c r="V1034" s="168"/>
    </row>
    <row r="1035" spans="1:22" ht="30.75" customHeight="1">
      <c r="A1035" s="410"/>
      <c r="B1035" s="656" t="s">
        <v>224</v>
      </c>
      <c r="C1035" s="657"/>
      <c r="D1035" s="647" t="s">
        <v>606</v>
      </c>
      <c r="E1035" s="648"/>
      <c r="F1035" s="649"/>
      <c r="P1035" s="168"/>
      <c r="Q1035" s="168"/>
      <c r="R1035" s="168"/>
      <c r="S1035" s="168"/>
      <c r="T1035" s="168"/>
      <c r="U1035" s="168"/>
      <c r="V1035" s="168"/>
    </row>
    <row r="1036" spans="1:22" ht="21" customHeight="1">
      <c r="A1036" s="410"/>
      <c r="B1036" s="658"/>
      <c r="C1036" s="657"/>
      <c r="D1036" s="355" t="s">
        <v>3</v>
      </c>
      <c r="E1036" s="355" t="s">
        <v>4</v>
      </c>
      <c r="F1036" s="355" t="s">
        <v>653</v>
      </c>
      <c r="P1036" s="168"/>
      <c r="Q1036" s="168"/>
      <c r="R1036" s="168"/>
      <c r="S1036" s="168"/>
      <c r="T1036" s="168"/>
      <c r="U1036" s="168"/>
      <c r="V1036" s="168"/>
    </row>
    <row r="1037" spans="1:22" ht="21" customHeight="1">
      <c r="A1037" s="410"/>
      <c r="B1037" s="598" t="s">
        <v>107</v>
      </c>
      <c r="C1037" s="350" t="s">
        <v>220</v>
      </c>
      <c r="D1037" s="194">
        <v>83</v>
      </c>
      <c r="E1037" s="181">
        <v>9</v>
      </c>
      <c r="F1037" s="181">
        <v>92</v>
      </c>
      <c r="P1037" s="168"/>
      <c r="Q1037" s="168"/>
      <c r="R1037" s="168"/>
      <c r="S1037" s="168"/>
      <c r="T1037" s="168"/>
      <c r="U1037" s="168"/>
      <c r="V1037" s="168"/>
    </row>
    <row r="1038" spans="1:22" ht="21" customHeight="1">
      <c r="A1038" s="410"/>
      <c r="B1038" s="598"/>
      <c r="C1038" s="350" t="s">
        <v>221</v>
      </c>
      <c r="D1038" s="194">
        <v>47</v>
      </c>
      <c r="E1038" s="181">
        <v>34</v>
      </c>
      <c r="F1038" s="181">
        <v>81</v>
      </c>
      <c r="P1038" s="168"/>
      <c r="Q1038" s="168"/>
      <c r="R1038" s="168"/>
      <c r="S1038" s="168"/>
      <c r="T1038" s="168"/>
      <c r="U1038" s="168"/>
      <c r="V1038" s="168"/>
    </row>
    <row r="1039" spans="1:22" ht="21" customHeight="1">
      <c r="A1039" s="410"/>
      <c r="B1039" s="598"/>
      <c r="C1039" s="350" t="s">
        <v>222</v>
      </c>
      <c r="D1039" s="194">
        <v>27</v>
      </c>
      <c r="E1039" s="181">
        <v>14</v>
      </c>
      <c r="F1039" s="181">
        <v>41</v>
      </c>
      <c r="P1039" s="168"/>
      <c r="Q1039" s="168"/>
      <c r="R1039" s="168"/>
      <c r="S1039" s="168"/>
      <c r="T1039" s="168"/>
      <c r="U1039" s="168"/>
      <c r="V1039" s="168"/>
    </row>
    <row r="1040" spans="1:22" ht="21" customHeight="1">
      <c r="A1040" s="410"/>
      <c r="B1040" s="598"/>
      <c r="C1040" s="350" t="s">
        <v>223</v>
      </c>
      <c r="D1040" s="194">
        <v>2</v>
      </c>
      <c r="E1040" s="181">
        <v>1</v>
      </c>
      <c r="F1040" s="181">
        <v>3</v>
      </c>
      <c r="P1040" s="168"/>
      <c r="Q1040" s="168"/>
      <c r="R1040" s="168"/>
      <c r="S1040" s="168"/>
      <c r="T1040" s="168"/>
      <c r="U1040" s="168"/>
      <c r="V1040" s="168"/>
    </row>
    <row r="1041" spans="1:22" ht="21" customHeight="1">
      <c r="A1041" s="410"/>
      <c r="B1041" s="598"/>
      <c r="C1041" s="350" t="s">
        <v>5</v>
      </c>
      <c r="D1041" s="194">
        <f>SUM(D1037:D1040)</f>
        <v>159</v>
      </c>
      <c r="E1041" s="194">
        <f>SUM(E1037:E1040)</f>
        <v>58</v>
      </c>
      <c r="F1041" s="194">
        <f>SUM(F1037:F1040)</f>
        <v>217</v>
      </c>
      <c r="P1041" s="168"/>
      <c r="Q1041" s="168"/>
      <c r="R1041" s="168"/>
      <c r="S1041" s="168"/>
      <c r="T1041" s="168"/>
      <c r="U1041" s="168"/>
      <c r="V1041" s="168"/>
    </row>
    <row r="1042" spans="1:22" ht="21" customHeight="1">
      <c r="A1042" s="410"/>
      <c r="B1042" s="598" t="s">
        <v>108</v>
      </c>
      <c r="C1042" s="350" t="s">
        <v>220</v>
      </c>
      <c r="D1042" s="224">
        <f>D1037/F1037</f>
        <v>0.9021739130434783</v>
      </c>
      <c r="E1042" s="223">
        <f>E1037/F1037</f>
        <v>0.09782608695652174</v>
      </c>
      <c r="F1042" s="222">
        <f>+D1042+E1042</f>
        <v>1</v>
      </c>
      <c r="P1042" s="168"/>
      <c r="Q1042" s="168"/>
      <c r="R1042" s="168"/>
      <c r="S1042" s="168"/>
      <c r="T1042" s="168"/>
      <c r="U1042" s="168"/>
      <c r="V1042" s="168"/>
    </row>
    <row r="1043" spans="1:22" ht="21" customHeight="1">
      <c r="A1043" s="410"/>
      <c r="B1043" s="598"/>
      <c r="C1043" s="350" t="s">
        <v>221</v>
      </c>
      <c r="D1043" s="224">
        <f>D1038/F1038</f>
        <v>0.5802469135802469</v>
      </c>
      <c r="E1043" s="223">
        <f>E1038/F1038</f>
        <v>0.41975308641975306</v>
      </c>
      <c r="F1043" s="222">
        <f>+D1043+E1043</f>
        <v>1</v>
      </c>
      <c r="P1043" s="168"/>
      <c r="Q1043" s="168"/>
      <c r="R1043" s="168"/>
      <c r="S1043" s="168"/>
      <c r="T1043" s="168"/>
      <c r="U1043" s="168"/>
      <c r="V1043" s="168"/>
    </row>
    <row r="1044" spans="1:22" ht="21" customHeight="1">
      <c r="A1044" s="410"/>
      <c r="B1044" s="598"/>
      <c r="C1044" s="350" t="s">
        <v>222</v>
      </c>
      <c r="D1044" s="224">
        <f>D1039/F1039</f>
        <v>0.6585365853658537</v>
      </c>
      <c r="E1044" s="223">
        <f>E1039/F1039</f>
        <v>0.34146341463414637</v>
      </c>
      <c r="F1044" s="222">
        <f>+D1044+E1044</f>
        <v>1</v>
      </c>
      <c r="P1044" s="168"/>
      <c r="Q1044" s="168"/>
      <c r="R1044" s="168"/>
      <c r="S1044" s="168"/>
      <c r="T1044" s="168"/>
      <c r="U1044" s="168"/>
      <c r="V1044" s="168"/>
    </row>
    <row r="1045" spans="1:22" ht="21" customHeight="1">
      <c r="A1045" s="410"/>
      <c r="B1045" s="598"/>
      <c r="C1045" s="350" t="s">
        <v>223</v>
      </c>
      <c r="D1045" s="224">
        <f>D1040/F1040</f>
        <v>0.6666666666666666</v>
      </c>
      <c r="E1045" s="223">
        <f>E1040/F1040</f>
        <v>0.3333333333333333</v>
      </c>
      <c r="F1045" s="222">
        <f>+D1045+E1045</f>
        <v>1</v>
      </c>
      <c r="P1045" s="168"/>
      <c r="Q1045" s="168"/>
      <c r="R1045" s="168"/>
      <c r="S1045" s="168"/>
      <c r="T1045" s="168"/>
      <c r="U1045" s="168"/>
      <c r="V1045" s="168"/>
    </row>
    <row r="1046" spans="1:22" ht="21" customHeight="1">
      <c r="A1046" s="410"/>
      <c r="B1046" s="598"/>
      <c r="C1046" s="350" t="s">
        <v>5</v>
      </c>
      <c r="D1046" s="224">
        <f>D1041/F1041</f>
        <v>0.7327188940092166</v>
      </c>
      <c r="E1046" s="223">
        <f>E1041/F1041</f>
        <v>0.2672811059907834</v>
      </c>
      <c r="F1046" s="222">
        <f>+D1046+E1046</f>
        <v>1</v>
      </c>
      <c r="P1046" s="168"/>
      <c r="Q1046" s="168"/>
      <c r="R1046" s="168"/>
      <c r="S1046" s="168"/>
      <c r="T1046" s="168"/>
      <c r="U1046" s="168"/>
      <c r="V1046" s="168"/>
    </row>
    <row r="1047" spans="3:6" ht="21" customHeight="1">
      <c r="C1047" s="221" t="s">
        <v>374</v>
      </c>
      <c r="D1047" s="169"/>
      <c r="E1047" s="169"/>
      <c r="F1047" s="169"/>
    </row>
    <row r="1049" spans="1:7" ht="26.25" customHeight="1">
      <c r="A1049" s="414"/>
      <c r="B1049" s="656" t="s">
        <v>224</v>
      </c>
      <c r="C1049" s="657"/>
      <c r="D1049" s="598" t="s">
        <v>607</v>
      </c>
      <c r="E1049" s="598"/>
      <c r="F1049" s="598"/>
      <c r="G1049" s="598"/>
    </row>
    <row r="1050" spans="1:7" ht="21" customHeight="1">
      <c r="A1050" s="414"/>
      <c r="B1050" s="671"/>
      <c r="C1050" s="672"/>
      <c r="D1050" s="355" t="s">
        <v>174</v>
      </c>
      <c r="E1050" s="355" t="s">
        <v>40</v>
      </c>
      <c r="F1050" s="355" t="s">
        <v>41</v>
      </c>
      <c r="G1050" s="355" t="s">
        <v>16</v>
      </c>
    </row>
    <row r="1051" spans="1:22" ht="21" customHeight="1">
      <c r="A1051" s="410"/>
      <c r="B1051" s="673" t="s">
        <v>107</v>
      </c>
      <c r="C1051" s="320" t="s">
        <v>220</v>
      </c>
      <c r="D1051" s="256">
        <v>25</v>
      </c>
      <c r="E1051" s="256">
        <v>91.65060240963857</v>
      </c>
      <c r="F1051" s="256">
        <v>100</v>
      </c>
      <c r="G1051" s="256">
        <v>7607.000000000001</v>
      </c>
      <c r="Q1051" s="168"/>
      <c r="R1051" s="168"/>
      <c r="S1051" s="168"/>
      <c r="T1051" s="168"/>
      <c r="U1051" s="168"/>
      <c r="V1051" s="168"/>
    </row>
    <row r="1052" spans="1:22" ht="21" customHeight="1">
      <c r="A1052" s="410"/>
      <c r="B1052" s="657"/>
      <c r="C1052" s="320" t="s">
        <v>221</v>
      </c>
      <c r="D1052" s="256">
        <v>18</v>
      </c>
      <c r="E1052" s="256">
        <v>65.36170212765956</v>
      </c>
      <c r="F1052" s="256">
        <v>95</v>
      </c>
      <c r="G1052" s="256">
        <v>3071.999999999999</v>
      </c>
      <c r="Q1052" s="168"/>
      <c r="R1052" s="168"/>
      <c r="S1052" s="168"/>
      <c r="T1052" s="168"/>
      <c r="U1052" s="168"/>
      <c r="V1052" s="168"/>
    </row>
    <row r="1053" spans="1:22" ht="21" customHeight="1">
      <c r="A1053" s="410"/>
      <c r="B1053" s="657"/>
      <c r="C1053" s="320" t="s">
        <v>222</v>
      </c>
      <c r="D1053" s="256">
        <v>20</v>
      </c>
      <c r="E1053" s="256">
        <v>83.96296296296299</v>
      </c>
      <c r="F1053" s="256">
        <v>100</v>
      </c>
      <c r="G1053" s="256">
        <v>2267.000000000001</v>
      </c>
      <c r="Q1053" s="168"/>
      <c r="R1053" s="168"/>
      <c r="S1053" s="168"/>
      <c r="T1053" s="168"/>
      <c r="U1053" s="168"/>
      <c r="V1053" s="168"/>
    </row>
    <row r="1054" spans="1:22" ht="21" customHeight="1">
      <c r="A1054" s="410"/>
      <c r="B1054" s="657"/>
      <c r="C1054" s="320" t="s">
        <v>223</v>
      </c>
      <c r="D1054" s="256">
        <v>16</v>
      </c>
      <c r="E1054" s="256">
        <v>33</v>
      </c>
      <c r="F1054" s="256">
        <v>50</v>
      </c>
      <c r="G1054" s="256">
        <v>66</v>
      </c>
      <c r="Q1054" s="168"/>
      <c r="R1054" s="168"/>
      <c r="S1054" s="168"/>
      <c r="T1054" s="168"/>
      <c r="U1054" s="168"/>
      <c r="V1054" s="168"/>
    </row>
    <row r="1055" spans="1:11" ht="21" customHeight="1">
      <c r="A1055" s="414"/>
      <c r="B1055" s="672"/>
      <c r="C1055" s="320" t="s">
        <v>5</v>
      </c>
      <c r="D1055" s="256">
        <v>16</v>
      </c>
      <c r="E1055" s="256">
        <v>81.8364779874214</v>
      </c>
      <c r="F1055" s="256">
        <v>100</v>
      </c>
      <c r="G1055" s="256">
        <v>13012.000000000004</v>
      </c>
      <c r="K1055" s="168"/>
    </row>
    <row r="1056" spans="1:10" ht="18" customHeight="1">
      <c r="A1056" s="414"/>
      <c r="B1056" s="225"/>
      <c r="C1056" s="221" t="s">
        <v>374</v>
      </c>
      <c r="D1056" s="169"/>
      <c r="E1056" s="169"/>
      <c r="F1056" s="169"/>
      <c r="G1056" s="168"/>
      <c r="H1056" s="168"/>
      <c r="I1056" s="168"/>
      <c r="J1056" s="168"/>
    </row>
    <row r="1058" spans="1:7" ht="23.25" customHeight="1">
      <c r="A1058" s="414"/>
      <c r="B1058" s="656" t="s">
        <v>224</v>
      </c>
      <c r="C1058" s="657"/>
      <c r="D1058" s="624" t="s">
        <v>423</v>
      </c>
      <c r="E1058" s="625"/>
      <c r="F1058" s="625"/>
      <c r="G1058" s="625"/>
    </row>
    <row r="1059" spans="1:7" ht="21" customHeight="1">
      <c r="A1059" s="414"/>
      <c r="B1059" s="671"/>
      <c r="C1059" s="672"/>
      <c r="D1059" s="355" t="s">
        <v>174</v>
      </c>
      <c r="E1059" s="355" t="s">
        <v>40</v>
      </c>
      <c r="F1059" s="355" t="s">
        <v>41</v>
      </c>
      <c r="G1059" s="355" t="s">
        <v>16</v>
      </c>
    </row>
    <row r="1060" spans="1:22" ht="21" customHeight="1">
      <c r="A1060" s="410"/>
      <c r="B1060" s="673" t="s">
        <v>107</v>
      </c>
      <c r="C1060" s="320" t="s">
        <v>220</v>
      </c>
      <c r="D1060" s="256">
        <v>1</v>
      </c>
      <c r="E1060" s="256">
        <v>3966037.9117721515</v>
      </c>
      <c r="F1060" s="256">
        <v>197123585</v>
      </c>
      <c r="G1060" s="256">
        <v>313316995.03</v>
      </c>
      <c r="Q1060" s="168"/>
      <c r="R1060" s="168"/>
      <c r="S1060" s="168"/>
      <c r="T1060" s="168"/>
      <c r="U1060" s="168"/>
      <c r="V1060" s="168"/>
    </row>
    <row r="1061" spans="1:22" ht="21" customHeight="1">
      <c r="A1061" s="410"/>
      <c r="B1061" s="657"/>
      <c r="C1061" s="320" t="s">
        <v>221</v>
      </c>
      <c r="D1061" s="256">
        <v>383.327</v>
      </c>
      <c r="E1061" s="256">
        <v>4714541.04419149</v>
      </c>
      <c r="F1061" s="256">
        <v>138016986</v>
      </c>
      <c r="G1061" s="256">
        <v>221583429.07700002</v>
      </c>
      <c r="Q1061" s="168"/>
      <c r="R1061" s="168"/>
      <c r="S1061" s="168"/>
      <c r="T1061" s="168"/>
      <c r="U1061" s="168"/>
      <c r="V1061" s="168"/>
    </row>
    <row r="1062" spans="1:22" ht="21" customHeight="1">
      <c r="A1062" s="410"/>
      <c r="B1062" s="657"/>
      <c r="C1062" s="320" t="s">
        <v>222</v>
      </c>
      <c r="D1062" s="256">
        <v>7600</v>
      </c>
      <c r="E1062" s="256">
        <v>12208081.57692</v>
      </c>
      <c r="F1062" s="256">
        <v>291739536</v>
      </c>
      <c r="G1062" s="256">
        <v>305202039.42300004</v>
      </c>
      <c r="Q1062" s="168"/>
      <c r="R1062" s="168"/>
      <c r="S1062" s="168"/>
      <c r="T1062" s="168"/>
      <c r="U1062" s="168"/>
      <c r="V1062" s="168"/>
    </row>
    <row r="1063" spans="1:22" ht="21" customHeight="1">
      <c r="A1063" s="410"/>
      <c r="B1063" s="657"/>
      <c r="C1063" s="320" t="s">
        <v>223</v>
      </c>
      <c r="D1063" s="256">
        <v>45625</v>
      </c>
      <c r="E1063" s="256">
        <v>52232.532</v>
      </c>
      <c r="F1063" s="256">
        <v>58840.064</v>
      </c>
      <c r="G1063" s="256">
        <v>104465.064</v>
      </c>
      <c r="Q1063" s="168"/>
      <c r="R1063" s="168"/>
      <c r="S1063" s="168"/>
      <c r="T1063" s="168"/>
      <c r="U1063" s="168"/>
      <c r="V1063" s="168"/>
    </row>
    <row r="1064" spans="1:11" ht="21" customHeight="1">
      <c r="A1064" s="414"/>
      <c r="B1064" s="672"/>
      <c r="C1064" s="320" t="s">
        <v>138</v>
      </c>
      <c r="D1064" s="256">
        <v>1</v>
      </c>
      <c r="E1064" s="256">
        <v>5491548.552901962</v>
      </c>
      <c r="F1064" s="256">
        <v>291739536</v>
      </c>
      <c r="G1064" s="256">
        <v>840206928.5940002</v>
      </c>
      <c r="K1064" s="168"/>
    </row>
    <row r="1065" spans="1:10" ht="18" customHeight="1">
      <c r="A1065" s="414"/>
      <c r="B1065" s="225"/>
      <c r="C1065" s="221" t="s">
        <v>374</v>
      </c>
      <c r="D1065" s="169"/>
      <c r="E1065" s="169"/>
      <c r="F1065" s="169"/>
      <c r="G1065" s="168"/>
      <c r="H1065" s="168"/>
      <c r="I1065" s="168"/>
      <c r="J1065" s="168"/>
    </row>
    <row r="1066" spans="2:13" ht="15.75">
      <c r="B1066" s="225"/>
      <c r="K1066" s="442"/>
      <c r="L1066" s="168"/>
      <c r="M1066" s="168"/>
    </row>
    <row r="1067" spans="1:22" ht="20.25" customHeight="1">
      <c r="A1067" s="404" t="s">
        <v>524</v>
      </c>
      <c r="B1067" s="442" t="s">
        <v>124</v>
      </c>
      <c r="C1067" s="442"/>
      <c r="D1067" s="442"/>
      <c r="E1067" s="442"/>
      <c r="F1067" s="442"/>
      <c r="G1067" s="442"/>
      <c r="H1067" s="442"/>
      <c r="I1067" s="442"/>
      <c r="J1067" s="442"/>
      <c r="K1067" s="191"/>
      <c r="L1067" s="168"/>
      <c r="M1067" s="168"/>
      <c r="N1067" s="168"/>
      <c r="O1067" s="168"/>
      <c r="P1067" s="168"/>
      <c r="Q1067" s="168"/>
      <c r="R1067" s="168"/>
      <c r="S1067" s="168"/>
      <c r="T1067" s="168"/>
      <c r="U1067" s="168"/>
      <c r="V1067" s="168"/>
    </row>
    <row r="1068" spans="1:22" ht="15.75" customHeight="1">
      <c r="A1068" s="415"/>
      <c r="B1068" s="191"/>
      <c r="C1068" s="191"/>
      <c r="D1068" s="191"/>
      <c r="E1068" s="191"/>
      <c r="F1068" s="191"/>
      <c r="G1068" s="191"/>
      <c r="H1068" s="191"/>
      <c r="I1068" s="191"/>
      <c r="J1068" s="191"/>
      <c r="N1068" s="168"/>
      <c r="O1068" s="168"/>
      <c r="P1068" s="168"/>
      <c r="Q1068" s="168"/>
      <c r="R1068" s="168"/>
      <c r="S1068" s="168"/>
      <c r="T1068" s="168"/>
      <c r="U1068" s="168"/>
      <c r="V1068" s="168"/>
    </row>
    <row r="1069" spans="1:22" ht="21.75" customHeight="1">
      <c r="A1069" s="410"/>
      <c r="B1069" s="656" t="s">
        <v>224</v>
      </c>
      <c r="C1069" s="657"/>
      <c r="D1069" s="647" t="s">
        <v>124</v>
      </c>
      <c r="E1069" s="648"/>
      <c r="F1069" s="649"/>
      <c r="P1069" s="168"/>
      <c r="Q1069" s="168"/>
      <c r="R1069" s="168"/>
      <c r="S1069" s="168"/>
      <c r="T1069" s="168"/>
      <c r="U1069" s="168"/>
      <c r="V1069" s="168"/>
    </row>
    <row r="1070" spans="1:22" ht="21" customHeight="1">
      <c r="A1070" s="410"/>
      <c r="B1070" s="671"/>
      <c r="C1070" s="672"/>
      <c r="D1070" s="355" t="s">
        <v>3</v>
      </c>
      <c r="E1070" s="355" t="s">
        <v>4</v>
      </c>
      <c r="F1070" s="355" t="s">
        <v>653</v>
      </c>
      <c r="P1070" s="168"/>
      <c r="Q1070" s="168"/>
      <c r="R1070" s="168"/>
      <c r="S1070" s="168"/>
      <c r="T1070" s="168"/>
      <c r="U1070" s="168"/>
      <c r="V1070" s="168"/>
    </row>
    <row r="1071" spans="1:22" ht="21" customHeight="1">
      <c r="A1071" s="410"/>
      <c r="B1071" s="673" t="s">
        <v>107</v>
      </c>
      <c r="C1071" s="320" t="s">
        <v>220</v>
      </c>
      <c r="D1071" s="181">
        <v>42</v>
      </c>
      <c r="E1071" s="181">
        <v>50</v>
      </c>
      <c r="F1071" s="181">
        <f>D1071+E1071</f>
        <v>92</v>
      </c>
      <c r="P1071" s="168"/>
      <c r="Q1071" s="168"/>
      <c r="R1071" s="168"/>
      <c r="S1071" s="168"/>
      <c r="T1071" s="168"/>
      <c r="U1071" s="168"/>
      <c r="V1071" s="168"/>
    </row>
    <row r="1072" spans="1:22" ht="21" customHeight="1">
      <c r="A1072" s="410"/>
      <c r="B1072" s="657"/>
      <c r="C1072" s="320" t="s">
        <v>221</v>
      </c>
      <c r="D1072" s="181">
        <v>35</v>
      </c>
      <c r="E1072" s="181">
        <v>46</v>
      </c>
      <c r="F1072" s="181">
        <f>D1072+E1072</f>
        <v>81</v>
      </c>
      <c r="P1072" s="168"/>
      <c r="Q1072" s="168"/>
      <c r="R1072" s="168"/>
      <c r="S1072" s="168"/>
      <c r="T1072" s="168"/>
      <c r="U1072" s="168"/>
      <c r="V1072" s="168"/>
    </row>
    <row r="1073" spans="1:22" ht="21" customHeight="1">
      <c r="A1073" s="410"/>
      <c r="B1073" s="657"/>
      <c r="C1073" s="320" t="s">
        <v>222</v>
      </c>
      <c r="D1073" s="181">
        <v>22</v>
      </c>
      <c r="E1073" s="181">
        <v>19</v>
      </c>
      <c r="F1073" s="181">
        <f>D1073+E1073</f>
        <v>41</v>
      </c>
      <c r="P1073" s="168"/>
      <c r="Q1073" s="168"/>
      <c r="R1073" s="168"/>
      <c r="S1073" s="168"/>
      <c r="T1073" s="168"/>
      <c r="U1073" s="168"/>
      <c r="V1073" s="168"/>
    </row>
    <row r="1074" spans="1:22" ht="21" customHeight="1">
      <c r="A1074" s="410"/>
      <c r="B1074" s="657"/>
      <c r="C1074" s="320" t="s">
        <v>223</v>
      </c>
      <c r="D1074" s="181">
        <v>2</v>
      </c>
      <c r="E1074" s="181">
        <v>1</v>
      </c>
      <c r="F1074" s="181">
        <f>D1074+E1074</f>
        <v>3</v>
      </c>
      <c r="P1074" s="168"/>
      <c r="Q1074" s="168"/>
      <c r="R1074" s="168"/>
      <c r="S1074" s="168"/>
      <c r="T1074" s="168"/>
      <c r="U1074" s="168"/>
      <c r="V1074" s="168"/>
    </row>
    <row r="1075" spans="1:22" ht="21" customHeight="1">
      <c r="A1075" s="410"/>
      <c r="B1075" s="657"/>
      <c r="C1075" s="320" t="s">
        <v>5</v>
      </c>
      <c r="D1075" s="181">
        <v>101</v>
      </c>
      <c r="E1075" s="181">
        <v>116</v>
      </c>
      <c r="F1075" s="181">
        <f aca="true" t="shared" si="28" ref="F1075:F1080">+D1075+E1075</f>
        <v>217</v>
      </c>
      <c r="P1075" s="168"/>
      <c r="Q1075" s="168"/>
      <c r="R1075" s="168"/>
      <c r="S1075" s="168"/>
      <c r="T1075" s="168"/>
      <c r="U1075" s="168"/>
      <c r="V1075" s="168"/>
    </row>
    <row r="1076" spans="1:22" ht="21" customHeight="1">
      <c r="A1076" s="410"/>
      <c r="B1076" s="604" t="s">
        <v>108</v>
      </c>
      <c r="C1076" s="320" t="s">
        <v>220</v>
      </c>
      <c r="D1076" s="223">
        <f>D1071/F1071</f>
        <v>0.45652173913043476</v>
      </c>
      <c r="E1076" s="223">
        <f>E1071/F1071</f>
        <v>0.5434782608695652</v>
      </c>
      <c r="F1076" s="222">
        <f t="shared" si="28"/>
        <v>1</v>
      </c>
      <c r="P1076" s="168"/>
      <c r="Q1076" s="168"/>
      <c r="R1076" s="168"/>
      <c r="S1076" s="168"/>
      <c r="T1076" s="168"/>
      <c r="U1076" s="168"/>
      <c r="V1076" s="168"/>
    </row>
    <row r="1077" spans="1:22" ht="21" customHeight="1">
      <c r="A1077" s="410"/>
      <c r="B1077" s="605"/>
      <c r="C1077" s="320" t="s">
        <v>221</v>
      </c>
      <c r="D1077" s="223">
        <f>D1072/F1072</f>
        <v>0.43209876543209874</v>
      </c>
      <c r="E1077" s="223">
        <f>E1072/F1072</f>
        <v>0.5679012345679012</v>
      </c>
      <c r="F1077" s="222">
        <f t="shared" si="28"/>
        <v>1</v>
      </c>
      <c r="P1077" s="168"/>
      <c r="Q1077" s="168"/>
      <c r="R1077" s="168"/>
      <c r="S1077" s="168"/>
      <c r="T1077" s="168"/>
      <c r="U1077" s="168"/>
      <c r="V1077" s="168"/>
    </row>
    <row r="1078" spans="1:22" ht="21" customHeight="1">
      <c r="A1078" s="410"/>
      <c r="B1078" s="605"/>
      <c r="C1078" s="320" t="s">
        <v>222</v>
      </c>
      <c r="D1078" s="223">
        <f>D1073/F1073</f>
        <v>0.5365853658536586</v>
      </c>
      <c r="E1078" s="223">
        <f>E1073/F1073</f>
        <v>0.4634146341463415</v>
      </c>
      <c r="F1078" s="222">
        <f t="shared" si="28"/>
        <v>1</v>
      </c>
      <c r="P1078" s="168"/>
      <c r="Q1078" s="168"/>
      <c r="R1078" s="168"/>
      <c r="S1078" s="168"/>
      <c r="T1078" s="168"/>
      <c r="U1078" s="168"/>
      <c r="V1078" s="168"/>
    </row>
    <row r="1079" spans="1:22" ht="21" customHeight="1">
      <c r="A1079" s="410"/>
      <c r="B1079" s="605"/>
      <c r="C1079" s="320" t="s">
        <v>223</v>
      </c>
      <c r="D1079" s="223">
        <f>D1074/F1074</f>
        <v>0.6666666666666666</v>
      </c>
      <c r="E1079" s="223">
        <f>E1074/F1074</f>
        <v>0.3333333333333333</v>
      </c>
      <c r="F1079" s="222">
        <f t="shared" si="28"/>
        <v>1</v>
      </c>
      <c r="P1079" s="168"/>
      <c r="Q1079" s="168"/>
      <c r="R1079" s="168"/>
      <c r="S1079" s="168"/>
      <c r="T1079" s="168"/>
      <c r="U1079" s="168"/>
      <c r="V1079" s="168"/>
    </row>
    <row r="1080" spans="1:22" ht="21" customHeight="1">
      <c r="A1080" s="410"/>
      <c r="B1080" s="606"/>
      <c r="C1080" s="350" t="s">
        <v>5</v>
      </c>
      <c r="D1080" s="223">
        <f>D1075/F1075</f>
        <v>0.46543778801843316</v>
      </c>
      <c r="E1080" s="223">
        <f>E1075/F1075</f>
        <v>0.5345622119815668</v>
      </c>
      <c r="F1080" s="222">
        <f t="shared" si="28"/>
        <v>1</v>
      </c>
      <c r="P1080" s="168"/>
      <c r="Q1080" s="168"/>
      <c r="R1080" s="168"/>
      <c r="S1080" s="168"/>
      <c r="T1080" s="168"/>
      <c r="U1080" s="168"/>
      <c r="V1080" s="168"/>
    </row>
    <row r="1081" spans="3:6" ht="15" customHeight="1">
      <c r="C1081" s="221" t="s">
        <v>374</v>
      </c>
      <c r="D1081" s="169"/>
      <c r="E1081" s="169"/>
      <c r="F1081" s="169"/>
    </row>
    <row r="1082" spans="2:13" ht="15.75">
      <c r="B1082" s="225"/>
      <c r="K1082" s="442"/>
      <c r="L1082" s="168"/>
      <c r="M1082" s="168"/>
    </row>
    <row r="1083" spans="1:22" ht="18" customHeight="1">
      <c r="A1083" s="404" t="s">
        <v>525</v>
      </c>
      <c r="B1083" s="442" t="s">
        <v>610</v>
      </c>
      <c r="C1083" s="442"/>
      <c r="D1083" s="442"/>
      <c r="E1083" s="442"/>
      <c r="F1083" s="442"/>
      <c r="G1083" s="442"/>
      <c r="H1083" s="442"/>
      <c r="I1083" s="442"/>
      <c r="J1083" s="442"/>
      <c r="N1083" s="168"/>
      <c r="O1083" s="168"/>
      <c r="P1083" s="168"/>
      <c r="Q1083" s="168"/>
      <c r="R1083" s="168"/>
      <c r="S1083" s="168"/>
      <c r="T1083" s="168"/>
      <c r="U1083" s="168"/>
      <c r="V1083" s="168"/>
    </row>
    <row r="1084" ht="15">
      <c r="B1084" s="225"/>
    </row>
    <row r="1085" spans="1:22" ht="22.5" customHeight="1">
      <c r="A1085" s="410"/>
      <c r="B1085" s="656" t="s">
        <v>224</v>
      </c>
      <c r="C1085" s="657"/>
      <c r="D1085" s="647" t="s">
        <v>610</v>
      </c>
      <c r="E1085" s="648"/>
      <c r="F1085" s="649"/>
      <c r="P1085" s="168"/>
      <c r="Q1085" s="168"/>
      <c r="R1085" s="168"/>
      <c r="S1085" s="168"/>
      <c r="T1085" s="168"/>
      <c r="U1085" s="168"/>
      <c r="V1085" s="168"/>
    </row>
    <row r="1086" spans="1:22" ht="21" customHeight="1">
      <c r="A1086" s="410"/>
      <c r="B1086" s="658"/>
      <c r="C1086" s="657"/>
      <c r="D1086" s="355" t="s">
        <v>3</v>
      </c>
      <c r="E1086" s="355" t="s">
        <v>4</v>
      </c>
      <c r="F1086" s="355" t="s">
        <v>653</v>
      </c>
      <c r="P1086" s="168"/>
      <c r="Q1086" s="168"/>
      <c r="R1086" s="168"/>
      <c r="S1086" s="168"/>
      <c r="T1086" s="168"/>
      <c r="U1086" s="168"/>
      <c r="V1086" s="168"/>
    </row>
    <row r="1087" spans="1:22" ht="21" customHeight="1">
      <c r="A1087" s="410"/>
      <c r="B1087" s="598" t="s">
        <v>107</v>
      </c>
      <c r="C1087" s="350" t="s">
        <v>220</v>
      </c>
      <c r="D1087" s="181">
        <v>11</v>
      </c>
      <c r="E1087" s="181">
        <v>31</v>
      </c>
      <c r="F1087" s="181">
        <f>D1087+E1087</f>
        <v>42</v>
      </c>
      <c r="P1087" s="168"/>
      <c r="Q1087" s="168"/>
      <c r="R1087" s="168"/>
      <c r="S1087" s="168"/>
      <c r="T1087" s="168"/>
      <c r="U1087" s="168"/>
      <c r="V1087" s="168"/>
    </row>
    <row r="1088" spans="1:22" ht="21" customHeight="1">
      <c r="A1088" s="410"/>
      <c r="B1088" s="598"/>
      <c r="C1088" s="350" t="s">
        <v>221</v>
      </c>
      <c r="D1088" s="181">
        <v>10</v>
      </c>
      <c r="E1088" s="181">
        <v>25</v>
      </c>
      <c r="F1088" s="181">
        <f>D1088+E1088</f>
        <v>35</v>
      </c>
      <c r="P1088" s="168"/>
      <c r="Q1088" s="168"/>
      <c r="R1088" s="168"/>
      <c r="S1088" s="168"/>
      <c r="T1088" s="168"/>
      <c r="U1088" s="168"/>
      <c r="V1088" s="168"/>
    </row>
    <row r="1089" spans="1:22" ht="21" customHeight="1">
      <c r="A1089" s="410"/>
      <c r="B1089" s="598"/>
      <c r="C1089" s="350" t="s">
        <v>222</v>
      </c>
      <c r="D1089" s="181">
        <v>4</v>
      </c>
      <c r="E1089" s="181">
        <v>18</v>
      </c>
      <c r="F1089" s="181">
        <f>D1089+E1089</f>
        <v>22</v>
      </c>
      <c r="P1089" s="168"/>
      <c r="Q1089" s="168"/>
      <c r="R1089" s="168"/>
      <c r="S1089" s="168"/>
      <c r="T1089" s="168"/>
      <c r="U1089" s="168"/>
      <c r="V1089" s="168"/>
    </row>
    <row r="1090" spans="1:22" ht="21" customHeight="1">
      <c r="A1090" s="410"/>
      <c r="B1090" s="598"/>
      <c r="C1090" s="350" t="s">
        <v>223</v>
      </c>
      <c r="D1090" s="181">
        <v>1</v>
      </c>
      <c r="E1090" s="181">
        <v>1</v>
      </c>
      <c r="F1090" s="181">
        <f>D1090+E1090</f>
        <v>2</v>
      </c>
      <c r="P1090" s="168"/>
      <c r="Q1090" s="168"/>
      <c r="R1090" s="168"/>
      <c r="S1090" s="168"/>
      <c r="T1090" s="168"/>
      <c r="U1090" s="168"/>
      <c r="V1090" s="168"/>
    </row>
    <row r="1091" spans="1:22" ht="21" customHeight="1">
      <c r="A1091" s="410"/>
      <c r="B1091" s="598"/>
      <c r="C1091" s="350" t="s">
        <v>5</v>
      </c>
      <c r="D1091" s="181">
        <f>SUM(D1087:D1090)</f>
        <v>26</v>
      </c>
      <c r="E1091" s="181">
        <f>SUM(E1087:E1090)</f>
        <v>75</v>
      </c>
      <c r="F1091" s="181">
        <f>SUM(F1087:F1090)</f>
        <v>101</v>
      </c>
      <c r="P1091" s="168"/>
      <c r="Q1091" s="168"/>
      <c r="R1091" s="168"/>
      <c r="S1091" s="168"/>
      <c r="T1091" s="168"/>
      <c r="U1091" s="168"/>
      <c r="V1091" s="168"/>
    </row>
    <row r="1092" spans="1:22" ht="21" customHeight="1">
      <c r="A1092" s="410"/>
      <c r="B1092" s="598" t="s">
        <v>108</v>
      </c>
      <c r="C1092" s="350" t="s">
        <v>220</v>
      </c>
      <c r="D1092" s="223">
        <f>D1087/F1087</f>
        <v>0.2619047619047619</v>
      </c>
      <c r="E1092" s="223">
        <f>E1087/F1087</f>
        <v>0.7380952380952381</v>
      </c>
      <c r="F1092" s="222">
        <f>+D1092+E1092</f>
        <v>1</v>
      </c>
      <c r="P1092" s="168"/>
      <c r="Q1092" s="168"/>
      <c r="R1092" s="168"/>
      <c r="S1092" s="168"/>
      <c r="T1092" s="168"/>
      <c r="U1092" s="168"/>
      <c r="V1092" s="168"/>
    </row>
    <row r="1093" spans="1:22" ht="21" customHeight="1">
      <c r="A1093" s="410"/>
      <c r="B1093" s="598"/>
      <c r="C1093" s="350" t="s">
        <v>221</v>
      </c>
      <c r="D1093" s="223">
        <f>D1088/F1088</f>
        <v>0.2857142857142857</v>
      </c>
      <c r="E1093" s="223">
        <f>E1088/F1088</f>
        <v>0.7142857142857143</v>
      </c>
      <c r="F1093" s="222">
        <f>+D1093+E1093</f>
        <v>1</v>
      </c>
      <c r="P1093" s="168"/>
      <c r="Q1093" s="168"/>
      <c r="R1093" s="168"/>
      <c r="S1093" s="168"/>
      <c r="T1093" s="168"/>
      <c r="U1093" s="168"/>
      <c r="V1093" s="168"/>
    </row>
    <row r="1094" spans="1:22" ht="21" customHeight="1">
      <c r="A1094" s="410"/>
      <c r="B1094" s="598"/>
      <c r="C1094" s="350" t="s">
        <v>222</v>
      </c>
      <c r="D1094" s="223">
        <f>D1089/F1089</f>
        <v>0.18181818181818182</v>
      </c>
      <c r="E1094" s="223">
        <f>E1089/F1089</f>
        <v>0.8181818181818182</v>
      </c>
      <c r="F1094" s="222">
        <f>+D1094+E1094</f>
        <v>1</v>
      </c>
      <c r="P1094" s="168"/>
      <c r="Q1094" s="168"/>
      <c r="R1094" s="168"/>
      <c r="S1094" s="168"/>
      <c r="T1094" s="168"/>
      <c r="U1094" s="168"/>
      <c r="V1094" s="168"/>
    </row>
    <row r="1095" spans="1:22" ht="21" customHeight="1">
      <c r="A1095" s="410"/>
      <c r="B1095" s="598"/>
      <c r="C1095" s="350" t="s">
        <v>223</v>
      </c>
      <c r="D1095" s="223">
        <f>D1090/F1090</f>
        <v>0.5</v>
      </c>
      <c r="E1095" s="223">
        <f>E1090/F1090</f>
        <v>0.5</v>
      </c>
      <c r="F1095" s="222">
        <f>+D1095+E1095</f>
        <v>1</v>
      </c>
      <c r="P1095" s="168"/>
      <c r="Q1095" s="168"/>
      <c r="R1095" s="168"/>
      <c r="S1095" s="168"/>
      <c r="T1095" s="168"/>
      <c r="U1095" s="168"/>
      <c r="V1095" s="168"/>
    </row>
    <row r="1096" spans="1:22" ht="21" customHeight="1">
      <c r="A1096" s="410"/>
      <c r="B1096" s="598"/>
      <c r="C1096" s="350" t="s">
        <v>5</v>
      </c>
      <c r="D1096" s="223">
        <f>D1091/F1091</f>
        <v>0.25742574257425743</v>
      </c>
      <c r="E1096" s="223">
        <f>E1091/F1091</f>
        <v>0.7425742574257426</v>
      </c>
      <c r="F1096" s="222">
        <f>+D1096+E1096</f>
        <v>1</v>
      </c>
      <c r="P1096" s="168"/>
      <c r="Q1096" s="168"/>
      <c r="R1096" s="168"/>
      <c r="S1096" s="168"/>
      <c r="T1096" s="168"/>
      <c r="U1096" s="168"/>
      <c r="V1096" s="168"/>
    </row>
    <row r="1097" spans="3:6" ht="16.5" customHeight="1">
      <c r="C1097" s="221" t="s">
        <v>374</v>
      </c>
      <c r="D1097" s="169"/>
      <c r="E1097" s="169"/>
      <c r="F1097" s="169"/>
    </row>
    <row r="1098" ht="15">
      <c r="B1098" s="225"/>
    </row>
    <row r="1099" spans="2:12" ht="23.25" customHeight="1">
      <c r="B1099" s="656" t="s">
        <v>224</v>
      </c>
      <c r="C1099" s="657"/>
      <c r="D1099" s="647" t="s">
        <v>297</v>
      </c>
      <c r="E1099" s="648"/>
      <c r="F1099" s="649"/>
      <c r="G1099" s="647" t="s">
        <v>298</v>
      </c>
      <c r="H1099" s="648"/>
      <c r="I1099" s="649"/>
      <c r="J1099" s="452" t="s">
        <v>299</v>
      </c>
      <c r="K1099" s="453"/>
      <c r="L1099" s="454"/>
    </row>
    <row r="1100" spans="2:12" ht="20.25" customHeight="1">
      <c r="B1100" s="658"/>
      <c r="C1100" s="657"/>
      <c r="D1100" s="355" t="s">
        <v>3</v>
      </c>
      <c r="E1100" s="355" t="s">
        <v>4</v>
      </c>
      <c r="F1100" s="355" t="s">
        <v>653</v>
      </c>
      <c r="G1100" s="355" t="s">
        <v>3</v>
      </c>
      <c r="H1100" s="355" t="s">
        <v>4</v>
      </c>
      <c r="I1100" s="355" t="s">
        <v>653</v>
      </c>
      <c r="J1100" s="355" t="s">
        <v>3</v>
      </c>
      <c r="K1100" s="355" t="s">
        <v>4</v>
      </c>
      <c r="L1100" s="355" t="s">
        <v>653</v>
      </c>
    </row>
    <row r="1101" spans="2:12" ht="15">
      <c r="B1101" s="598" t="s">
        <v>107</v>
      </c>
      <c r="C1101" s="350" t="s">
        <v>220</v>
      </c>
      <c r="D1101" s="194">
        <v>7</v>
      </c>
      <c r="E1101" s="181">
        <v>4</v>
      </c>
      <c r="F1101" s="181">
        <f>D1101+E1101</f>
        <v>11</v>
      </c>
      <c r="G1101" s="181">
        <v>5</v>
      </c>
      <c r="H1101" s="181">
        <v>6</v>
      </c>
      <c r="I1101" s="181">
        <v>11</v>
      </c>
      <c r="J1101" s="181">
        <v>4</v>
      </c>
      <c r="K1101" s="181">
        <v>7</v>
      </c>
      <c r="L1101" s="181">
        <v>11</v>
      </c>
    </row>
    <row r="1102" spans="2:12" ht="15">
      <c r="B1102" s="598"/>
      <c r="C1102" s="350" t="s">
        <v>221</v>
      </c>
      <c r="D1102" s="194">
        <v>7</v>
      </c>
      <c r="E1102" s="181">
        <v>3</v>
      </c>
      <c r="F1102" s="181">
        <f>D1102+E1102</f>
        <v>10</v>
      </c>
      <c r="G1102" s="181">
        <v>7</v>
      </c>
      <c r="H1102" s="181">
        <v>3</v>
      </c>
      <c r="I1102" s="181">
        <v>10</v>
      </c>
      <c r="J1102" s="181">
        <v>4</v>
      </c>
      <c r="K1102" s="181">
        <v>6</v>
      </c>
      <c r="L1102" s="181">
        <v>10</v>
      </c>
    </row>
    <row r="1103" spans="2:12" ht="15">
      <c r="B1103" s="598"/>
      <c r="C1103" s="350" t="s">
        <v>222</v>
      </c>
      <c r="D1103" s="194">
        <v>3</v>
      </c>
      <c r="E1103" s="181">
        <v>1</v>
      </c>
      <c r="F1103" s="181">
        <f>D1103+E1103</f>
        <v>4</v>
      </c>
      <c r="G1103" s="181">
        <v>1</v>
      </c>
      <c r="H1103" s="181">
        <v>3</v>
      </c>
      <c r="I1103" s="181">
        <v>4</v>
      </c>
      <c r="J1103" s="181">
        <v>2</v>
      </c>
      <c r="K1103" s="181">
        <v>2</v>
      </c>
      <c r="L1103" s="181">
        <v>4</v>
      </c>
    </row>
    <row r="1104" spans="2:12" ht="15">
      <c r="B1104" s="598"/>
      <c r="C1104" s="350" t="s">
        <v>223</v>
      </c>
      <c r="D1104" s="194">
        <v>0</v>
      </c>
      <c r="E1104" s="181">
        <v>1</v>
      </c>
      <c r="F1104" s="181">
        <f>D1104+E1104</f>
        <v>1</v>
      </c>
      <c r="G1104" s="181">
        <v>0</v>
      </c>
      <c r="H1104" s="181">
        <v>1</v>
      </c>
      <c r="I1104" s="181">
        <v>1</v>
      </c>
      <c r="J1104" s="181">
        <v>0</v>
      </c>
      <c r="K1104" s="181">
        <v>1</v>
      </c>
      <c r="L1104" s="181">
        <v>1</v>
      </c>
    </row>
    <row r="1105" spans="2:12" ht="15">
      <c r="B1105" s="598"/>
      <c r="C1105" s="350" t="s">
        <v>5</v>
      </c>
      <c r="D1105" s="194">
        <f aca="true" t="shared" si="29" ref="D1105:J1105">SUM(D1101:D1104)</f>
        <v>17</v>
      </c>
      <c r="E1105" s="194">
        <f t="shared" si="29"/>
        <v>9</v>
      </c>
      <c r="F1105" s="194">
        <f t="shared" si="29"/>
        <v>26</v>
      </c>
      <c r="G1105" s="194">
        <f t="shared" si="29"/>
        <v>13</v>
      </c>
      <c r="H1105" s="194">
        <f t="shared" si="29"/>
        <v>13</v>
      </c>
      <c r="I1105" s="194">
        <f t="shared" si="29"/>
        <v>26</v>
      </c>
      <c r="J1105" s="194">
        <f t="shared" si="29"/>
        <v>10</v>
      </c>
      <c r="K1105" s="194">
        <f>SUM(K1101:K1104)</f>
        <v>16</v>
      </c>
      <c r="L1105" s="194">
        <f>SUM(L1101:L1104)</f>
        <v>26</v>
      </c>
    </row>
    <row r="1106" spans="2:12" ht="15">
      <c r="B1106" s="598" t="s">
        <v>108</v>
      </c>
      <c r="C1106" s="350" t="s">
        <v>220</v>
      </c>
      <c r="D1106" s="224">
        <f>D1101/F1101</f>
        <v>0.6363636363636364</v>
      </c>
      <c r="E1106" s="223">
        <f>E1101/F1101</f>
        <v>0.36363636363636365</v>
      </c>
      <c r="F1106" s="222">
        <f>+D1106+E1106</f>
        <v>1</v>
      </c>
      <c r="G1106" s="223">
        <f>G1101/I1101</f>
        <v>0.45454545454545453</v>
      </c>
      <c r="H1106" s="223">
        <f>H1101/I1101</f>
        <v>0.5454545454545454</v>
      </c>
      <c r="I1106" s="222">
        <f>+G1106+H1106</f>
        <v>1</v>
      </c>
      <c r="J1106" s="223">
        <f>J1101/L1101</f>
        <v>0.36363636363636365</v>
      </c>
      <c r="K1106" s="223">
        <f>K1101/L1101</f>
        <v>0.6363636363636364</v>
      </c>
      <c r="L1106" s="222">
        <f>+J1106+K1106</f>
        <v>1</v>
      </c>
    </row>
    <row r="1107" spans="2:12" ht="15">
      <c r="B1107" s="598"/>
      <c r="C1107" s="350" t="s">
        <v>221</v>
      </c>
      <c r="D1107" s="224">
        <f>D1102/F1102</f>
        <v>0.7</v>
      </c>
      <c r="E1107" s="223">
        <f>E1102/F1102</f>
        <v>0.3</v>
      </c>
      <c r="F1107" s="222">
        <f>+D1107+E1107</f>
        <v>1</v>
      </c>
      <c r="G1107" s="223">
        <f>G1102/I1102</f>
        <v>0.7</v>
      </c>
      <c r="H1107" s="223">
        <f>H1102/I1102</f>
        <v>0.3</v>
      </c>
      <c r="I1107" s="222">
        <f>+G1107+H1107</f>
        <v>1</v>
      </c>
      <c r="J1107" s="223">
        <f>J1102/L1102</f>
        <v>0.4</v>
      </c>
      <c r="K1107" s="223">
        <f>K1102/L1102</f>
        <v>0.6</v>
      </c>
      <c r="L1107" s="222">
        <f>+J1107+K1107</f>
        <v>1</v>
      </c>
    </row>
    <row r="1108" spans="2:12" ht="15">
      <c r="B1108" s="598"/>
      <c r="C1108" s="350" t="s">
        <v>222</v>
      </c>
      <c r="D1108" s="224">
        <f>D1103/F1103</f>
        <v>0.75</v>
      </c>
      <c r="E1108" s="223">
        <f>E1103/F1103</f>
        <v>0.25</v>
      </c>
      <c r="F1108" s="222">
        <f>+D1108+E1108</f>
        <v>1</v>
      </c>
      <c r="G1108" s="223">
        <f>G1103/I1103</f>
        <v>0.25</v>
      </c>
      <c r="H1108" s="223">
        <f>H1103/I1103</f>
        <v>0.75</v>
      </c>
      <c r="I1108" s="222">
        <f>+G1108+H1108</f>
        <v>1</v>
      </c>
      <c r="J1108" s="223">
        <f>J1103/L1103</f>
        <v>0.5</v>
      </c>
      <c r="K1108" s="223">
        <f>K1103/L1103</f>
        <v>0.5</v>
      </c>
      <c r="L1108" s="222">
        <f>+J1108+K1108</f>
        <v>1</v>
      </c>
    </row>
    <row r="1109" spans="2:12" ht="15">
      <c r="B1109" s="598"/>
      <c r="C1109" s="350" t="s">
        <v>223</v>
      </c>
      <c r="D1109" s="224">
        <f>D1104/F1104</f>
        <v>0</v>
      </c>
      <c r="E1109" s="223">
        <f>E1104/F1104</f>
        <v>1</v>
      </c>
      <c r="F1109" s="222">
        <f>+D1109+E1109</f>
        <v>1</v>
      </c>
      <c r="G1109" s="223">
        <f>G1104/I1104</f>
        <v>0</v>
      </c>
      <c r="H1109" s="223">
        <f>H1104/I1104</f>
        <v>1</v>
      </c>
      <c r="I1109" s="222">
        <f>+G1109+H1109</f>
        <v>1</v>
      </c>
      <c r="J1109" s="223">
        <f>J1104/L1104</f>
        <v>0</v>
      </c>
      <c r="K1109" s="223">
        <f>K1104/L1104</f>
        <v>1</v>
      </c>
      <c r="L1109" s="222">
        <f>+J1109+K1109</f>
        <v>1</v>
      </c>
    </row>
    <row r="1110" spans="2:12" ht="15">
      <c r="B1110" s="598"/>
      <c r="C1110" s="350" t="s">
        <v>5</v>
      </c>
      <c r="D1110" s="224">
        <f>D1105/F1105</f>
        <v>0.6538461538461539</v>
      </c>
      <c r="E1110" s="223">
        <f>E1105/F1105</f>
        <v>0.34615384615384615</v>
      </c>
      <c r="F1110" s="222">
        <f>+D1110+E1110</f>
        <v>1</v>
      </c>
      <c r="G1110" s="223">
        <f>G1105/I1105</f>
        <v>0.5</v>
      </c>
      <c r="H1110" s="223">
        <f>H1105/I1105</f>
        <v>0.5</v>
      </c>
      <c r="I1110" s="222">
        <f>+G1110+H1110</f>
        <v>1</v>
      </c>
      <c r="J1110" s="223">
        <f>J1105/L1105</f>
        <v>0.38461538461538464</v>
      </c>
      <c r="K1110" s="223">
        <f>K1105/L1105</f>
        <v>0.6153846153846154</v>
      </c>
      <c r="L1110" s="222">
        <f>+J1110+K1110</f>
        <v>1</v>
      </c>
    </row>
    <row r="1111" spans="3:6" ht="15">
      <c r="C1111" s="221" t="s">
        <v>374</v>
      </c>
      <c r="D1111" s="169"/>
      <c r="E1111" s="169"/>
      <c r="F1111" s="169"/>
    </row>
    <row r="1112" ht="15">
      <c r="B1112" s="225"/>
    </row>
    <row r="1113" spans="1:15" ht="24.75" customHeight="1">
      <c r="A1113" s="414"/>
      <c r="B1113" s="656" t="s">
        <v>224</v>
      </c>
      <c r="C1113" s="657"/>
      <c r="D1113" s="598" t="s">
        <v>429</v>
      </c>
      <c r="E1113" s="598"/>
      <c r="F1113" s="598"/>
      <c r="G1113" s="598"/>
      <c r="H1113" s="444" t="s">
        <v>430</v>
      </c>
      <c r="I1113" s="444"/>
      <c r="J1113" s="444"/>
      <c r="K1113" s="444"/>
      <c r="L1113" s="444" t="s">
        <v>431</v>
      </c>
      <c r="M1113" s="444"/>
      <c r="N1113" s="444"/>
      <c r="O1113" s="444"/>
    </row>
    <row r="1114" spans="1:15" ht="21" customHeight="1">
      <c r="A1114" s="414"/>
      <c r="B1114" s="671"/>
      <c r="C1114" s="672"/>
      <c r="D1114" s="355" t="s">
        <v>174</v>
      </c>
      <c r="E1114" s="355" t="s">
        <v>40</v>
      </c>
      <c r="F1114" s="355" t="s">
        <v>41</v>
      </c>
      <c r="G1114" s="355" t="s">
        <v>16</v>
      </c>
      <c r="H1114" s="355" t="s">
        <v>174</v>
      </c>
      <c r="I1114" s="355" t="s">
        <v>40</v>
      </c>
      <c r="J1114" s="355" t="s">
        <v>41</v>
      </c>
      <c r="K1114" s="355" t="s">
        <v>16</v>
      </c>
      <c r="L1114" s="355" t="s">
        <v>174</v>
      </c>
      <c r="M1114" s="355" t="s">
        <v>40</v>
      </c>
      <c r="N1114" s="355" t="s">
        <v>41</v>
      </c>
      <c r="O1114" s="355" t="s">
        <v>16</v>
      </c>
    </row>
    <row r="1115" spans="1:22" ht="21" customHeight="1">
      <c r="A1115" s="410"/>
      <c r="B1115" s="673" t="s">
        <v>107</v>
      </c>
      <c r="C1115" s="320" t="s">
        <v>220</v>
      </c>
      <c r="D1115" s="256">
        <v>8296</v>
      </c>
      <c r="E1115" s="256">
        <v>5241266.285714285</v>
      </c>
      <c r="F1115" s="256">
        <v>33869664</v>
      </c>
      <c r="G1115" s="256">
        <v>36688864</v>
      </c>
      <c r="H1115" s="256">
        <v>0.006</v>
      </c>
      <c r="I1115" s="256">
        <v>221592.0012</v>
      </c>
      <c r="J1115" s="256">
        <v>630720</v>
      </c>
      <c r="K1115" s="256">
        <v>1107960.006</v>
      </c>
      <c r="L1115" s="256">
        <v>24000</v>
      </c>
      <c r="M1115" s="256">
        <v>655074.75</v>
      </c>
      <c r="N1115" s="256">
        <v>2143059</v>
      </c>
      <c r="O1115" s="256">
        <v>2620299</v>
      </c>
      <c r="Q1115" s="168"/>
      <c r="R1115" s="168"/>
      <c r="S1115" s="168"/>
      <c r="T1115" s="168"/>
      <c r="U1115" s="168"/>
      <c r="V1115" s="168"/>
    </row>
    <row r="1116" spans="1:22" ht="21" customHeight="1">
      <c r="A1116" s="410"/>
      <c r="B1116" s="657"/>
      <c r="C1116" s="320" t="s">
        <v>221</v>
      </c>
      <c r="D1116" s="256">
        <v>100</v>
      </c>
      <c r="E1116" s="256">
        <v>3549492.462857143</v>
      </c>
      <c r="F1116" s="256">
        <v>10950000</v>
      </c>
      <c r="G1116" s="256">
        <v>24846447.240000002</v>
      </c>
      <c r="H1116" s="256">
        <v>867.24</v>
      </c>
      <c r="I1116" s="256">
        <v>4513675.7485714285</v>
      </c>
      <c r="J1116" s="256">
        <v>20401034</v>
      </c>
      <c r="K1116" s="256">
        <v>31595730.24</v>
      </c>
      <c r="L1116" s="256">
        <v>867.24</v>
      </c>
      <c r="M1116" s="256">
        <v>2875805.56</v>
      </c>
      <c r="N1116" s="256">
        <v>10400000</v>
      </c>
      <c r="O1116" s="256">
        <v>11503222.24</v>
      </c>
      <c r="Q1116" s="168"/>
      <c r="R1116" s="168"/>
      <c r="S1116" s="168"/>
      <c r="T1116" s="168"/>
      <c r="U1116" s="168"/>
      <c r="V1116" s="168"/>
    </row>
    <row r="1117" spans="1:22" ht="21" customHeight="1">
      <c r="A1117" s="410"/>
      <c r="B1117" s="657"/>
      <c r="C1117" s="320" t="s">
        <v>222</v>
      </c>
      <c r="D1117" s="256">
        <v>65700</v>
      </c>
      <c r="E1117" s="256">
        <v>164820</v>
      </c>
      <c r="F1117" s="256">
        <v>273240</v>
      </c>
      <c r="G1117" s="256">
        <v>494460</v>
      </c>
      <c r="H1117" s="256">
        <v>108000</v>
      </c>
      <c r="I1117" s="256">
        <v>108000</v>
      </c>
      <c r="J1117" s="256">
        <v>108000</v>
      </c>
      <c r="K1117" s="256">
        <v>108000</v>
      </c>
      <c r="L1117" s="256">
        <v>36000</v>
      </c>
      <c r="M1117" s="256">
        <v>36000</v>
      </c>
      <c r="N1117" s="256">
        <v>36000</v>
      </c>
      <c r="O1117" s="256">
        <v>36000</v>
      </c>
      <c r="Q1117" s="168"/>
      <c r="R1117" s="168"/>
      <c r="S1117" s="168"/>
      <c r="T1117" s="168"/>
      <c r="U1117" s="168"/>
      <c r="V1117" s="168"/>
    </row>
    <row r="1118" spans="1:22" ht="21" customHeight="1">
      <c r="A1118" s="410"/>
      <c r="B1118" s="657"/>
      <c r="C1118" s="320" t="s">
        <v>223</v>
      </c>
      <c r="D1118" s="256" t="s">
        <v>18</v>
      </c>
      <c r="E1118" s="256" t="s">
        <v>18</v>
      </c>
      <c r="F1118" s="256" t="s">
        <v>18</v>
      </c>
      <c r="G1118" s="256" t="s">
        <v>18</v>
      </c>
      <c r="H1118" s="256" t="s">
        <v>18</v>
      </c>
      <c r="I1118" s="256" t="s">
        <v>18</v>
      </c>
      <c r="J1118" s="256" t="s">
        <v>18</v>
      </c>
      <c r="K1118" s="256" t="s">
        <v>18</v>
      </c>
      <c r="L1118" s="256" t="s">
        <v>18</v>
      </c>
      <c r="M1118" s="256" t="s">
        <v>18</v>
      </c>
      <c r="N1118" s="256" t="s">
        <v>18</v>
      </c>
      <c r="O1118" s="256" t="s">
        <v>18</v>
      </c>
      <c r="Q1118" s="168"/>
      <c r="R1118" s="168"/>
      <c r="S1118" s="168"/>
      <c r="T1118" s="168"/>
      <c r="U1118" s="168"/>
      <c r="V1118" s="168"/>
    </row>
    <row r="1119" spans="1:15" ht="21" customHeight="1">
      <c r="A1119" s="414"/>
      <c r="B1119" s="672"/>
      <c r="C1119" s="350" t="s">
        <v>5</v>
      </c>
      <c r="D1119" s="256">
        <v>100</v>
      </c>
      <c r="E1119" s="256">
        <v>3648810.0729411766</v>
      </c>
      <c r="F1119" s="256">
        <v>33869664</v>
      </c>
      <c r="G1119" s="256">
        <v>62029771.24</v>
      </c>
      <c r="H1119" s="256">
        <v>0.006</v>
      </c>
      <c r="I1119" s="256">
        <v>2523976.172769231</v>
      </c>
      <c r="J1119" s="256">
        <v>20401034</v>
      </c>
      <c r="K1119" s="256">
        <v>32811690.246</v>
      </c>
      <c r="L1119" s="256">
        <v>867.24</v>
      </c>
      <c r="M1119" s="256">
        <v>1573280.1377777779</v>
      </c>
      <c r="N1119" s="256">
        <v>10400000</v>
      </c>
      <c r="O1119" s="256">
        <v>14159521.24</v>
      </c>
    </row>
    <row r="1120" spans="1:10" ht="21" customHeight="1">
      <c r="A1120" s="414"/>
      <c r="B1120" s="225"/>
      <c r="C1120" s="221" t="s">
        <v>374</v>
      </c>
      <c r="D1120" s="169"/>
      <c r="E1120" s="169"/>
      <c r="F1120" s="169"/>
      <c r="G1120" s="168"/>
      <c r="H1120" s="168"/>
      <c r="I1120" s="168"/>
      <c r="J1120" s="168"/>
    </row>
    <row r="1121" spans="2:11" ht="15.75">
      <c r="B1121" s="225"/>
      <c r="K1121" s="442"/>
    </row>
    <row r="1122" spans="1:10" ht="15.75" customHeight="1">
      <c r="A1122" s="409" t="s">
        <v>526</v>
      </c>
      <c r="B1122" s="442" t="s">
        <v>608</v>
      </c>
      <c r="C1122" s="442"/>
      <c r="D1122" s="442"/>
      <c r="E1122" s="442"/>
      <c r="F1122" s="442"/>
      <c r="G1122" s="442"/>
      <c r="H1122" s="442"/>
      <c r="I1122" s="442"/>
      <c r="J1122" s="442"/>
    </row>
    <row r="1123" ht="15">
      <c r="B1123" s="225"/>
    </row>
    <row r="1124" spans="2:7" ht="21.75" customHeight="1">
      <c r="B1124" s="656" t="s">
        <v>224</v>
      </c>
      <c r="C1124" s="657"/>
      <c r="D1124" s="598" t="s">
        <v>608</v>
      </c>
      <c r="E1124" s="598"/>
      <c r="F1124" s="598"/>
      <c r="G1124" s="598"/>
    </row>
    <row r="1125" spans="2:7" ht="15">
      <c r="B1125" s="671"/>
      <c r="C1125" s="672"/>
      <c r="D1125" s="355" t="s">
        <v>174</v>
      </c>
      <c r="E1125" s="355" t="s">
        <v>40</v>
      </c>
      <c r="F1125" s="355" t="s">
        <v>41</v>
      </c>
      <c r="G1125" s="355" t="s">
        <v>16</v>
      </c>
    </row>
    <row r="1126" spans="2:7" ht="15">
      <c r="B1126" s="673" t="s">
        <v>107</v>
      </c>
      <c r="C1126" s="320" t="s">
        <v>220</v>
      </c>
      <c r="D1126" s="256">
        <v>112</v>
      </c>
      <c r="E1126" s="256">
        <v>3222065.030105263</v>
      </c>
      <c r="F1126" s="256">
        <v>157698868</v>
      </c>
      <c r="G1126" s="256">
        <v>244876942.288</v>
      </c>
    </row>
    <row r="1127" spans="2:8" ht="15">
      <c r="B1127" s="657"/>
      <c r="C1127" s="320" t="s">
        <v>221</v>
      </c>
      <c r="D1127" s="256">
        <v>3240</v>
      </c>
      <c r="E1127" s="256">
        <v>2564238.37638298</v>
      </c>
      <c r="F1127" s="256">
        <v>67398222</v>
      </c>
      <c r="G1127" s="256">
        <v>120519203.69000006</v>
      </c>
      <c r="H1127" s="302"/>
    </row>
    <row r="1128" spans="2:7" ht="15">
      <c r="B1128" s="657"/>
      <c r="C1128" s="320" t="s">
        <v>222</v>
      </c>
      <c r="D1128" s="256">
        <v>648.8</v>
      </c>
      <c r="E1128" s="256">
        <v>526758.6548387096</v>
      </c>
      <c r="F1128" s="256">
        <v>3701380.32</v>
      </c>
      <c r="G1128" s="256">
        <v>16329518.299999999</v>
      </c>
    </row>
    <row r="1129" spans="2:7" ht="15">
      <c r="B1129" s="657"/>
      <c r="C1129" s="320" t="s">
        <v>223</v>
      </c>
      <c r="D1129" s="256">
        <v>36500</v>
      </c>
      <c r="E1129" s="256">
        <v>36500</v>
      </c>
      <c r="F1129" s="256">
        <v>36500</v>
      </c>
      <c r="G1129" s="256">
        <v>36500</v>
      </c>
    </row>
    <row r="1130" spans="2:7" ht="15">
      <c r="B1130" s="672"/>
      <c r="C1130" s="350" t="s">
        <v>5</v>
      </c>
      <c r="D1130" s="256">
        <v>112</v>
      </c>
      <c r="E1130" s="256">
        <v>2462981.7050193544</v>
      </c>
      <c r="F1130" s="256">
        <v>157698868</v>
      </c>
      <c r="G1130" s="256">
        <v>381762164.27799994</v>
      </c>
    </row>
    <row r="1131" spans="2:3" ht="15">
      <c r="B1131" s="225"/>
      <c r="C1131" s="221" t="s">
        <v>374</v>
      </c>
    </row>
    <row r="1132" spans="2:13" ht="15.75">
      <c r="B1132" s="225"/>
      <c r="K1132" s="442"/>
      <c r="L1132" s="168"/>
      <c r="M1132" s="168"/>
    </row>
    <row r="1133" spans="1:22" ht="18.75" customHeight="1">
      <c r="A1133" s="404" t="s">
        <v>527</v>
      </c>
      <c r="B1133" s="608" t="s">
        <v>609</v>
      </c>
      <c r="C1133" s="608"/>
      <c r="D1133" s="608"/>
      <c r="E1133" s="608"/>
      <c r="F1133" s="608"/>
      <c r="G1133" s="442"/>
      <c r="H1133" s="442"/>
      <c r="I1133" s="442"/>
      <c r="J1133" s="442"/>
      <c r="N1133" s="168"/>
      <c r="O1133" s="168"/>
      <c r="P1133" s="168"/>
      <c r="Q1133" s="168"/>
      <c r="R1133" s="168"/>
      <c r="S1133" s="168"/>
      <c r="T1133" s="168"/>
      <c r="U1133" s="168"/>
      <c r="V1133" s="168"/>
    </row>
    <row r="1134" ht="15">
      <c r="B1134" s="225"/>
    </row>
    <row r="1135" spans="1:22" ht="30.75" customHeight="1">
      <c r="A1135" s="410"/>
      <c r="B1135" s="656" t="s">
        <v>224</v>
      </c>
      <c r="C1135" s="657"/>
      <c r="D1135" s="647" t="s">
        <v>609</v>
      </c>
      <c r="E1135" s="648"/>
      <c r="F1135" s="649"/>
      <c r="P1135" s="168"/>
      <c r="Q1135" s="168"/>
      <c r="R1135" s="168"/>
      <c r="S1135" s="168"/>
      <c r="T1135" s="168"/>
      <c r="U1135" s="168"/>
      <c r="V1135" s="168"/>
    </row>
    <row r="1136" spans="1:22" ht="21" customHeight="1">
      <c r="A1136" s="410"/>
      <c r="B1136" s="658"/>
      <c r="C1136" s="657"/>
      <c r="D1136" s="355" t="s">
        <v>3</v>
      </c>
      <c r="E1136" s="355" t="s">
        <v>4</v>
      </c>
      <c r="F1136" s="355" t="s">
        <v>653</v>
      </c>
      <c r="P1136" s="168"/>
      <c r="Q1136" s="168"/>
      <c r="R1136" s="168"/>
      <c r="S1136" s="168"/>
      <c r="T1136" s="168"/>
      <c r="U1136" s="168"/>
      <c r="V1136" s="168"/>
    </row>
    <row r="1137" spans="1:22" ht="21" customHeight="1">
      <c r="A1137" s="410"/>
      <c r="B1137" s="598" t="s">
        <v>107</v>
      </c>
      <c r="C1137" s="350" t="s">
        <v>220</v>
      </c>
      <c r="D1137" s="194">
        <v>1</v>
      </c>
      <c r="E1137" s="181">
        <v>41</v>
      </c>
      <c r="F1137" s="181">
        <v>42</v>
      </c>
      <c r="P1137" s="168"/>
      <c r="Q1137" s="168"/>
      <c r="R1137" s="168"/>
      <c r="S1137" s="168"/>
      <c r="T1137" s="168"/>
      <c r="U1137" s="168"/>
      <c r="V1137" s="168"/>
    </row>
    <row r="1138" spans="1:22" ht="21" customHeight="1">
      <c r="A1138" s="410"/>
      <c r="B1138" s="598"/>
      <c r="C1138" s="350" t="s">
        <v>221</v>
      </c>
      <c r="D1138" s="194">
        <v>3</v>
      </c>
      <c r="E1138" s="181">
        <v>32</v>
      </c>
      <c r="F1138" s="181">
        <v>35</v>
      </c>
      <c r="P1138" s="168"/>
      <c r="Q1138" s="168"/>
      <c r="R1138" s="168"/>
      <c r="S1138" s="168"/>
      <c r="T1138" s="168"/>
      <c r="U1138" s="168"/>
      <c r="V1138" s="168"/>
    </row>
    <row r="1139" spans="1:22" ht="21" customHeight="1">
      <c r="A1139" s="410"/>
      <c r="B1139" s="598"/>
      <c r="C1139" s="350" t="s">
        <v>222</v>
      </c>
      <c r="D1139" s="194">
        <v>3</v>
      </c>
      <c r="E1139" s="181">
        <v>19</v>
      </c>
      <c r="F1139" s="181">
        <v>22</v>
      </c>
      <c r="P1139" s="168"/>
      <c r="Q1139" s="168"/>
      <c r="R1139" s="168"/>
      <c r="S1139" s="168"/>
      <c r="T1139" s="168"/>
      <c r="U1139" s="168"/>
      <c r="V1139" s="168"/>
    </row>
    <row r="1140" spans="1:22" ht="21" customHeight="1">
      <c r="A1140" s="410"/>
      <c r="B1140" s="598"/>
      <c r="C1140" s="350" t="s">
        <v>223</v>
      </c>
      <c r="D1140" s="194">
        <v>0</v>
      </c>
      <c r="E1140" s="181">
        <v>2</v>
      </c>
      <c r="F1140" s="181">
        <v>2</v>
      </c>
      <c r="P1140" s="168"/>
      <c r="Q1140" s="168"/>
      <c r="R1140" s="168"/>
      <c r="S1140" s="168"/>
      <c r="T1140" s="168"/>
      <c r="U1140" s="168"/>
      <c r="V1140" s="168"/>
    </row>
    <row r="1141" spans="1:22" ht="21" customHeight="1">
      <c r="A1141" s="410"/>
      <c r="B1141" s="598"/>
      <c r="C1141" s="350" t="s">
        <v>5</v>
      </c>
      <c r="D1141" s="194">
        <f>SUM(D1137:D1140)</f>
        <v>7</v>
      </c>
      <c r="E1141" s="194">
        <f>SUM(E1137:E1140)</f>
        <v>94</v>
      </c>
      <c r="F1141" s="194">
        <f>SUM(F1137:F1140)</f>
        <v>101</v>
      </c>
      <c r="P1141" s="168"/>
      <c r="Q1141" s="168"/>
      <c r="R1141" s="168"/>
      <c r="S1141" s="168"/>
      <c r="T1141" s="168"/>
      <c r="U1141" s="168"/>
      <c r="V1141" s="168"/>
    </row>
    <row r="1142" spans="1:22" ht="21" customHeight="1">
      <c r="A1142" s="410"/>
      <c r="B1142" s="598" t="s">
        <v>108</v>
      </c>
      <c r="C1142" s="350" t="s">
        <v>220</v>
      </c>
      <c r="D1142" s="224">
        <f>D1137/F1137</f>
        <v>0.023809523809523808</v>
      </c>
      <c r="E1142" s="223">
        <f>E1137/F1137</f>
        <v>0.9761904761904762</v>
      </c>
      <c r="F1142" s="222">
        <f>+D1142+E1142</f>
        <v>1</v>
      </c>
      <c r="P1142" s="168"/>
      <c r="Q1142" s="168"/>
      <c r="R1142" s="168"/>
      <c r="S1142" s="168"/>
      <c r="T1142" s="168"/>
      <c r="U1142" s="168"/>
      <c r="V1142" s="168"/>
    </row>
    <row r="1143" spans="1:22" ht="21" customHeight="1">
      <c r="A1143" s="410"/>
      <c r="B1143" s="598"/>
      <c r="C1143" s="350" t="s">
        <v>221</v>
      </c>
      <c r="D1143" s="224">
        <f>D1138/F1138</f>
        <v>0.08571428571428572</v>
      </c>
      <c r="E1143" s="223">
        <f>E1138/F1138</f>
        <v>0.9142857142857143</v>
      </c>
      <c r="F1143" s="222">
        <f>+D1143+E1143</f>
        <v>1</v>
      </c>
      <c r="P1143" s="168"/>
      <c r="Q1143" s="168"/>
      <c r="R1143" s="168"/>
      <c r="S1143" s="168"/>
      <c r="T1143" s="168"/>
      <c r="U1143" s="168"/>
      <c r="V1143" s="168"/>
    </row>
    <row r="1144" spans="1:22" ht="21" customHeight="1">
      <c r="A1144" s="410"/>
      <c r="B1144" s="598"/>
      <c r="C1144" s="350" t="s">
        <v>222</v>
      </c>
      <c r="D1144" s="224">
        <f>D1139/F1139</f>
        <v>0.13636363636363635</v>
      </c>
      <c r="E1144" s="223">
        <f>E1139/F1139</f>
        <v>0.8636363636363636</v>
      </c>
      <c r="F1144" s="222">
        <f>+D1144+E1144</f>
        <v>1</v>
      </c>
      <c r="P1144" s="168"/>
      <c r="Q1144" s="168"/>
      <c r="R1144" s="168"/>
      <c r="S1144" s="168"/>
      <c r="T1144" s="168"/>
      <c r="U1144" s="168"/>
      <c r="V1144" s="168"/>
    </row>
    <row r="1145" spans="1:22" ht="21" customHeight="1">
      <c r="A1145" s="410"/>
      <c r="B1145" s="598"/>
      <c r="C1145" s="350" t="s">
        <v>223</v>
      </c>
      <c r="D1145" s="224">
        <f>D1140/F1140</f>
        <v>0</v>
      </c>
      <c r="E1145" s="223">
        <f>E1140/F1140</f>
        <v>1</v>
      </c>
      <c r="F1145" s="222">
        <f>+D1145+E1145</f>
        <v>1</v>
      </c>
      <c r="P1145" s="168"/>
      <c r="Q1145" s="168"/>
      <c r="R1145" s="168"/>
      <c r="S1145" s="168"/>
      <c r="T1145" s="168"/>
      <c r="U1145" s="168"/>
      <c r="V1145" s="168"/>
    </row>
    <row r="1146" spans="1:22" ht="21" customHeight="1">
      <c r="A1146" s="410"/>
      <c r="B1146" s="598"/>
      <c r="C1146" s="350" t="s">
        <v>5</v>
      </c>
      <c r="D1146" s="224">
        <f>D1141/F1141</f>
        <v>0.06930693069306931</v>
      </c>
      <c r="E1146" s="223">
        <f>E1141/F1141</f>
        <v>0.9306930693069307</v>
      </c>
      <c r="F1146" s="222">
        <f>+D1146+E1146</f>
        <v>1</v>
      </c>
      <c r="P1146" s="168"/>
      <c r="Q1146" s="168"/>
      <c r="R1146" s="168"/>
      <c r="S1146" s="168"/>
      <c r="T1146" s="168"/>
      <c r="U1146" s="168"/>
      <c r="V1146" s="168"/>
    </row>
    <row r="1147" spans="3:6" ht="16.5" customHeight="1">
      <c r="C1147" s="221" t="s">
        <v>374</v>
      </c>
      <c r="D1147" s="169"/>
      <c r="E1147" s="169"/>
      <c r="F1147" s="169"/>
    </row>
    <row r="1148" ht="15">
      <c r="B1148" s="225"/>
    </row>
    <row r="1149" spans="1:7" ht="30" customHeight="1">
      <c r="A1149" s="414"/>
      <c r="B1149" s="656" t="s">
        <v>224</v>
      </c>
      <c r="C1149" s="657"/>
      <c r="D1149" s="598" t="s">
        <v>300</v>
      </c>
      <c r="E1149" s="598"/>
      <c r="F1149" s="598"/>
      <c r="G1149" s="598"/>
    </row>
    <row r="1150" spans="1:7" ht="21" customHeight="1">
      <c r="A1150" s="414"/>
      <c r="B1150" s="671"/>
      <c r="C1150" s="672"/>
      <c r="D1150" s="355" t="s">
        <v>174</v>
      </c>
      <c r="E1150" s="355" t="s">
        <v>40</v>
      </c>
      <c r="F1150" s="355" t="s">
        <v>41</v>
      </c>
      <c r="G1150" s="355" t="s">
        <v>16</v>
      </c>
    </row>
    <row r="1151" spans="1:22" ht="21" customHeight="1">
      <c r="A1151" s="410"/>
      <c r="B1151" s="673" t="s">
        <v>107</v>
      </c>
      <c r="C1151" s="320" t="s">
        <v>220</v>
      </c>
      <c r="D1151" s="256">
        <v>1.2</v>
      </c>
      <c r="E1151" s="256">
        <v>1.2</v>
      </c>
      <c r="F1151" s="256">
        <v>1.2</v>
      </c>
      <c r="G1151" s="256">
        <v>1.2</v>
      </c>
      <c r="Q1151" s="168"/>
      <c r="R1151" s="168"/>
      <c r="S1151" s="168"/>
      <c r="T1151" s="168"/>
      <c r="U1151" s="168"/>
      <c r="V1151" s="168"/>
    </row>
    <row r="1152" spans="1:22" ht="21" customHeight="1">
      <c r="A1152" s="410"/>
      <c r="B1152" s="657"/>
      <c r="C1152" s="320" t="s">
        <v>221</v>
      </c>
      <c r="D1152" s="256">
        <v>2.4</v>
      </c>
      <c r="E1152" s="256">
        <v>1220.8066666666666</v>
      </c>
      <c r="F1152" s="256">
        <v>3625</v>
      </c>
      <c r="G1152" s="256">
        <v>3662.42</v>
      </c>
      <c r="Q1152" s="168"/>
      <c r="R1152" s="168"/>
      <c r="S1152" s="168"/>
      <c r="T1152" s="168"/>
      <c r="U1152" s="168"/>
      <c r="V1152" s="168"/>
    </row>
    <row r="1153" spans="1:22" ht="21" customHeight="1">
      <c r="A1153" s="410"/>
      <c r="B1153" s="657"/>
      <c r="C1153" s="320" t="s">
        <v>222</v>
      </c>
      <c r="D1153" s="256">
        <v>3</v>
      </c>
      <c r="E1153" s="256">
        <v>336.3333333333333</v>
      </c>
      <c r="F1153" s="256">
        <v>1000</v>
      </c>
      <c r="G1153" s="256">
        <v>1009</v>
      </c>
      <c r="Q1153" s="168"/>
      <c r="R1153" s="168"/>
      <c r="S1153" s="168"/>
      <c r="T1153" s="168"/>
      <c r="U1153" s="168"/>
      <c r="V1153" s="168"/>
    </row>
    <row r="1154" spans="1:22" ht="21" customHeight="1">
      <c r="A1154" s="410"/>
      <c r="B1154" s="657"/>
      <c r="C1154" s="320" t="s">
        <v>223</v>
      </c>
      <c r="D1154" s="256" t="s">
        <v>18</v>
      </c>
      <c r="E1154" s="256" t="s">
        <v>18</v>
      </c>
      <c r="F1154" s="256" t="s">
        <v>18</v>
      </c>
      <c r="G1154" s="256" t="s">
        <v>18</v>
      </c>
      <c r="Q1154" s="168"/>
      <c r="R1154" s="168"/>
      <c r="S1154" s="168"/>
      <c r="T1154" s="168"/>
      <c r="U1154" s="168"/>
      <c r="V1154" s="168"/>
    </row>
    <row r="1155" spans="1:11" ht="21" customHeight="1">
      <c r="A1155" s="414"/>
      <c r="B1155" s="672"/>
      <c r="C1155" s="350" t="s">
        <v>5</v>
      </c>
      <c r="D1155" s="256">
        <v>1.2</v>
      </c>
      <c r="E1155" s="256">
        <v>667.5171428571429</v>
      </c>
      <c r="F1155" s="256">
        <v>3625</v>
      </c>
      <c r="G1155" s="256">
        <v>4672.62</v>
      </c>
      <c r="K1155" s="168"/>
    </row>
    <row r="1156" spans="1:10" ht="15.75" customHeight="1">
      <c r="A1156" s="414"/>
      <c r="B1156" s="225"/>
      <c r="C1156" s="221" t="s">
        <v>374</v>
      </c>
      <c r="D1156" s="169"/>
      <c r="E1156" s="169"/>
      <c r="F1156" s="169"/>
      <c r="G1156" s="168"/>
      <c r="H1156" s="168"/>
      <c r="I1156" s="168"/>
      <c r="J1156" s="168"/>
    </row>
    <row r="1157" spans="2:13" ht="15.75">
      <c r="B1157" s="225"/>
      <c r="K1157" s="442"/>
      <c r="L1157" s="168"/>
      <c r="M1157" s="168"/>
    </row>
    <row r="1158" spans="1:22" ht="15.75" customHeight="1">
      <c r="A1158" s="404" t="s">
        <v>528</v>
      </c>
      <c r="B1158" s="608" t="s">
        <v>612</v>
      </c>
      <c r="C1158" s="608"/>
      <c r="D1158" s="608"/>
      <c r="E1158" s="442"/>
      <c r="F1158" s="442"/>
      <c r="G1158" s="442"/>
      <c r="H1158" s="442"/>
      <c r="I1158" s="442"/>
      <c r="J1158" s="442"/>
      <c r="N1158" s="168"/>
      <c r="O1158" s="168"/>
      <c r="P1158" s="168"/>
      <c r="Q1158" s="168"/>
      <c r="R1158" s="168"/>
      <c r="S1158" s="168"/>
      <c r="T1158" s="168"/>
      <c r="U1158" s="168"/>
      <c r="V1158" s="168"/>
    </row>
    <row r="1159" ht="15">
      <c r="B1159" s="225"/>
    </row>
    <row r="1160" spans="1:22" ht="23.25" customHeight="1">
      <c r="A1160" s="410"/>
      <c r="B1160" s="656" t="s">
        <v>224</v>
      </c>
      <c r="C1160" s="657"/>
      <c r="D1160" s="647" t="s">
        <v>612</v>
      </c>
      <c r="E1160" s="648"/>
      <c r="F1160" s="649"/>
      <c r="P1160" s="168"/>
      <c r="Q1160" s="168"/>
      <c r="R1160" s="168"/>
      <c r="S1160" s="168"/>
      <c r="T1160" s="168"/>
      <c r="U1160" s="168"/>
      <c r="V1160" s="168"/>
    </row>
    <row r="1161" spans="1:22" ht="21" customHeight="1">
      <c r="A1161" s="410"/>
      <c r="B1161" s="671"/>
      <c r="C1161" s="672"/>
      <c r="D1161" s="355" t="s">
        <v>3</v>
      </c>
      <c r="E1161" s="355" t="s">
        <v>4</v>
      </c>
      <c r="F1161" s="355" t="s">
        <v>653</v>
      </c>
      <c r="P1161" s="168"/>
      <c r="Q1161" s="168"/>
      <c r="R1161" s="168"/>
      <c r="S1161" s="168"/>
      <c r="T1161" s="168"/>
      <c r="U1161" s="168"/>
      <c r="V1161" s="168"/>
    </row>
    <row r="1162" spans="1:22" ht="21" customHeight="1">
      <c r="A1162" s="410"/>
      <c r="B1162" s="673" t="s">
        <v>107</v>
      </c>
      <c r="C1162" s="320" t="s">
        <v>220</v>
      </c>
      <c r="D1162" s="181">
        <v>9</v>
      </c>
      <c r="E1162" s="181">
        <v>83</v>
      </c>
      <c r="F1162" s="181">
        <v>92</v>
      </c>
      <c r="P1162" s="168"/>
      <c r="Q1162" s="168"/>
      <c r="R1162" s="168"/>
      <c r="S1162" s="168"/>
      <c r="T1162" s="168"/>
      <c r="U1162" s="168"/>
      <c r="V1162" s="168"/>
    </row>
    <row r="1163" spans="1:22" ht="21" customHeight="1">
      <c r="A1163" s="410"/>
      <c r="B1163" s="657"/>
      <c r="C1163" s="320" t="s">
        <v>221</v>
      </c>
      <c r="D1163" s="181">
        <v>3</v>
      </c>
      <c r="E1163" s="181">
        <v>78</v>
      </c>
      <c r="F1163" s="181">
        <v>81</v>
      </c>
      <c r="P1163" s="168"/>
      <c r="Q1163" s="168"/>
      <c r="R1163" s="168"/>
      <c r="S1163" s="168"/>
      <c r="T1163" s="168"/>
      <c r="U1163" s="168"/>
      <c r="V1163" s="168"/>
    </row>
    <row r="1164" spans="1:22" ht="21" customHeight="1">
      <c r="A1164" s="410"/>
      <c r="B1164" s="657"/>
      <c r="C1164" s="320" t="s">
        <v>222</v>
      </c>
      <c r="D1164" s="181">
        <v>5</v>
      </c>
      <c r="E1164" s="181">
        <v>36</v>
      </c>
      <c r="F1164" s="181">
        <v>41</v>
      </c>
      <c r="P1164" s="168"/>
      <c r="Q1164" s="168"/>
      <c r="R1164" s="168"/>
      <c r="S1164" s="168"/>
      <c r="T1164" s="168"/>
      <c r="U1164" s="168"/>
      <c r="V1164" s="168"/>
    </row>
    <row r="1165" spans="1:22" ht="21" customHeight="1">
      <c r="A1165" s="410"/>
      <c r="B1165" s="657"/>
      <c r="C1165" s="320" t="s">
        <v>223</v>
      </c>
      <c r="D1165" s="181">
        <v>0</v>
      </c>
      <c r="E1165" s="181">
        <v>3</v>
      </c>
      <c r="F1165" s="181">
        <v>3</v>
      </c>
      <c r="P1165" s="168"/>
      <c r="Q1165" s="168"/>
      <c r="R1165" s="168"/>
      <c r="S1165" s="168"/>
      <c r="T1165" s="168"/>
      <c r="U1165" s="168"/>
      <c r="V1165" s="168"/>
    </row>
    <row r="1166" spans="1:22" ht="21" customHeight="1">
      <c r="A1166" s="410"/>
      <c r="B1166" s="657"/>
      <c r="C1166" s="360" t="s">
        <v>5</v>
      </c>
      <c r="D1166" s="181">
        <f>SUM(D1162:D1165)</f>
        <v>17</v>
      </c>
      <c r="E1166" s="181">
        <f>SUM(E1162:E1165)</f>
        <v>200</v>
      </c>
      <c r="F1166" s="181">
        <f>SUM(F1162:F1165)</f>
        <v>217</v>
      </c>
      <c r="P1166" s="168"/>
      <c r="Q1166" s="168"/>
      <c r="R1166" s="168"/>
      <c r="S1166" s="168"/>
      <c r="T1166" s="168"/>
      <c r="U1166" s="168"/>
      <c r="V1166" s="168"/>
    </row>
    <row r="1167" spans="1:22" ht="21" customHeight="1">
      <c r="A1167" s="410"/>
      <c r="B1167" s="598" t="s">
        <v>108</v>
      </c>
      <c r="C1167" s="350" t="s">
        <v>220</v>
      </c>
      <c r="D1167" s="223">
        <f>D1162/F1162</f>
        <v>0.09782608695652174</v>
      </c>
      <c r="E1167" s="223">
        <f>E1162/F1162</f>
        <v>0.9021739130434783</v>
      </c>
      <c r="F1167" s="222">
        <f>+D1167+E1167</f>
        <v>1</v>
      </c>
      <c r="P1167" s="168"/>
      <c r="Q1167" s="168"/>
      <c r="R1167" s="168"/>
      <c r="S1167" s="168"/>
      <c r="T1167" s="168"/>
      <c r="U1167" s="168"/>
      <c r="V1167" s="168"/>
    </row>
    <row r="1168" spans="1:22" ht="21" customHeight="1">
      <c r="A1168" s="410"/>
      <c r="B1168" s="598"/>
      <c r="C1168" s="350" t="s">
        <v>221</v>
      </c>
      <c r="D1168" s="223">
        <f>D1163/F1163</f>
        <v>0.037037037037037035</v>
      </c>
      <c r="E1168" s="223">
        <f>E1163/F1163</f>
        <v>0.9629629629629629</v>
      </c>
      <c r="F1168" s="222">
        <f>+D1168+E1168</f>
        <v>1</v>
      </c>
      <c r="P1168" s="168"/>
      <c r="Q1168" s="168"/>
      <c r="R1168" s="168"/>
      <c r="S1168" s="168"/>
      <c r="T1168" s="168"/>
      <c r="U1168" s="168"/>
      <c r="V1168" s="168"/>
    </row>
    <row r="1169" spans="1:22" ht="21" customHeight="1">
      <c r="A1169" s="410"/>
      <c r="B1169" s="598"/>
      <c r="C1169" s="350" t="s">
        <v>222</v>
      </c>
      <c r="D1169" s="223">
        <f>D1164/F1164</f>
        <v>0.12195121951219512</v>
      </c>
      <c r="E1169" s="223">
        <f>E1164/F1164</f>
        <v>0.8780487804878049</v>
      </c>
      <c r="F1169" s="222">
        <f>+D1169+E1169</f>
        <v>1</v>
      </c>
      <c r="P1169" s="168"/>
      <c r="Q1169" s="168"/>
      <c r="R1169" s="168"/>
      <c r="S1169" s="168"/>
      <c r="T1169" s="168"/>
      <c r="U1169" s="168"/>
      <c r="V1169" s="168"/>
    </row>
    <row r="1170" spans="1:22" ht="21" customHeight="1">
      <c r="A1170" s="410"/>
      <c r="B1170" s="598"/>
      <c r="C1170" s="350" t="s">
        <v>223</v>
      </c>
      <c r="D1170" s="223">
        <f>D1165/F1165</f>
        <v>0</v>
      </c>
      <c r="E1170" s="223">
        <f>E1165/F1165</f>
        <v>1</v>
      </c>
      <c r="F1170" s="222">
        <f>+D1170+E1170</f>
        <v>1</v>
      </c>
      <c r="P1170" s="168"/>
      <c r="Q1170" s="168"/>
      <c r="R1170" s="168"/>
      <c r="S1170" s="168"/>
      <c r="T1170" s="168"/>
      <c r="U1170" s="168"/>
      <c r="V1170" s="168"/>
    </row>
    <row r="1171" spans="1:22" ht="21" customHeight="1">
      <c r="A1171" s="410"/>
      <c r="B1171" s="598"/>
      <c r="C1171" s="350" t="s">
        <v>5</v>
      </c>
      <c r="D1171" s="223">
        <f>D1166/F1166</f>
        <v>0.07834101382488479</v>
      </c>
      <c r="E1171" s="223">
        <f>E1166/F1166</f>
        <v>0.9216589861751152</v>
      </c>
      <c r="F1171" s="222">
        <f>+D1171+E1171</f>
        <v>1</v>
      </c>
      <c r="P1171" s="168"/>
      <c r="Q1171" s="168"/>
      <c r="R1171" s="168"/>
      <c r="S1171" s="168"/>
      <c r="T1171" s="168"/>
      <c r="U1171" s="168"/>
      <c r="V1171" s="168"/>
    </row>
    <row r="1172" spans="3:6" ht="16.5" customHeight="1">
      <c r="C1172" s="221" t="s">
        <v>374</v>
      </c>
      <c r="D1172" s="169"/>
      <c r="E1172" s="169"/>
      <c r="F1172" s="169"/>
    </row>
    <row r="1173" ht="15">
      <c r="B1173" s="225"/>
    </row>
    <row r="1174" spans="1:15" ht="30" customHeight="1">
      <c r="A1174" s="414"/>
      <c r="B1174" s="656" t="s">
        <v>224</v>
      </c>
      <c r="C1174" s="657"/>
      <c r="D1174" s="598" t="s">
        <v>301</v>
      </c>
      <c r="E1174" s="598"/>
      <c r="F1174" s="598"/>
      <c r="G1174" s="598"/>
      <c r="H1174" s="444" t="s">
        <v>302</v>
      </c>
      <c r="I1174" s="444"/>
      <c r="J1174" s="444"/>
      <c r="K1174" s="444"/>
      <c r="L1174" s="444" t="s">
        <v>303</v>
      </c>
      <c r="M1174" s="444"/>
      <c r="N1174" s="444"/>
      <c r="O1174" s="444"/>
    </row>
    <row r="1175" spans="1:15" ht="21" customHeight="1">
      <c r="A1175" s="414"/>
      <c r="B1175" s="671"/>
      <c r="C1175" s="672"/>
      <c r="D1175" s="355" t="s">
        <v>174</v>
      </c>
      <c r="E1175" s="355" t="s">
        <v>40</v>
      </c>
      <c r="F1175" s="355" t="s">
        <v>41</v>
      </c>
      <c r="G1175" s="355" t="s">
        <v>16</v>
      </c>
      <c r="H1175" s="355" t="s">
        <v>174</v>
      </c>
      <c r="I1175" s="355" t="s">
        <v>40</v>
      </c>
      <c r="J1175" s="355" t="s">
        <v>41</v>
      </c>
      <c r="K1175" s="355" t="s">
        <v>16</v>
      </c>
      <c r="L1175" s="355" t="s">
        <v>174</v>
      </c>
      <c r="M1175" s="355" t="s">
        <v>40</v>
      </c>
      <c r="N1175" s="355" t="s">
        <v>41</v>
      </c>
      <c r="O1175" s="355" t="s">
        <v>16</v>
      </c>
    </row>
    <row r="1176" spans="1:22" s="226" customFormat="1" ht="21" customHeight="1">
      <c r="A1176" s="416"/>
      <c r="B1176" s="673" t="s">
        <v>107</v>
      </c>
      <c r="C1176" s="320" t="s">
        <v>220</v>
      </c>
      <c r="D1176" s="281" t="s">
        <v>18</v>
      </c>
      <c r="E1176" s="281" t="s">
        <v>18</v>
      </c>
      <c r="F1176" s="281" t="s">
        <v>18</v>
      </c>
      <c r="G1176" s="281" t="s">
        <v>18</v>
      </c>
      <c r="H1176" s="281">
        <v>10</v>
      </c>
      <c r="I1176" s="281">
        <v>2689268.611111111</v>
      </c>
      <c r="J1176" s="281">
        <v>13312196</v>
      </c>
      <c r="K1176" s="281">
        <v>24203417.5</v>
      </c>
      <c r="L1176" s="281" t="s">
        <v>18</v>
      </c>
      <c r="M1176" s="281" t="s">
        <v>18</v>
      </c>
      <c r="N1176" s="281" t="s">
        <v>18</v>
      </c>
      <c r="O1176" s="281" t="s">
        <v>18</v>
      </c>
      <c r="Q1176" s="193"/>
      <c r="R1176" s="193"/>
      <c r="S1176" s="193"/>
      <c r="T1176" s="193"/>
      <c r="U1176" s="193"/>
      <c r="V1176" s="193"/>
    </row>
    <row r="1177" spans="1:22" s="226" customFormat="1" ht="21" customHeight="1">
      <c r="A1177" s="417"/>
      <c r="B1177" s="657"/>
      <c r="C1177" s="320" t="s">
        <v>221</v>
      </c>
      <c r="D1177" s="281">
        <v>23788</v>
      </c>
      <c r="E1177" s="281">
        <v>28105</v>
      </c>
      <c r="F1177" s="281">
        <v>32422</v>
      </c>
      <c r="G1177" s="281">
        <v>56210</v>
      </c>
      <c r="H1177" s="281">
        <v>4392</v>
      </c>
      <c r="I1177" s="281">
        <v>4392</v>
      </c>
      <c r="J1177" s="281">
        <v>4392</v>
      </c>
      <c r="K1177" s="281">
        <v>4392</v>
      </c>
      <c r="L1177" s="281">
        <v>411120</v>
      </c>
      <c r="M1177" s="281">
        <v>411120</v>
      </c>
      <c r="N1177" s="281">
        <v>411120</v>
      </c>
      <c r="O1177" s="281">
        <v>411120</v>
      </c>
      <c r="Q1177" s="193"/>
      <c r="R1177" s="193"/>
      <c r="S1177" s="193"/>
      <c r="T1177" s="193"/>
      <c r="U1177" s="193"/>
      <c r="V1177" s="193"/>
    </row>
    <row r="1178" spans="1:22" ht="21" customHeight="1">
      <c r="A1178" s="410"/>
      <c r="B1178" s="657"/>
      <c r="C1178" s="320" t="s">
        <v>222</v>
      </c>
      <c r="D1178" s="256" t="s">
        <v>18</v>
      </c>
      <c r="E1178" s="256" t="s">
        <v>18</v>
      </c>
      <c r="F1178" s="256" t="s">
        <v>18</v>
      </c>
      <c r="G1178" s="256" t="s">
        <v>18</v>
      </c>
      <c r="H1178" s="256">
        <v>43800</v>
      </c>
      <c r="I1178" s="256">
        <v>102625.33333333333</v>
      </c>
      <c r="J1178" s="256">
        <v>192076</v>
      </c>
      <c r="K1178" s="256">
        <v>307876</v>
      </c>
      <c r="L1178" s="256">
        <v>31536</v>
      </c>
      <c r="M1178" s="256">
        <v>37054.8</v>
      </c>
      <c r="N1178" s="256">
        <v>42573.6</v>
      </c>
      <c r="O1178" s="256">
        <v>74109.6</v>
      </c>
      <c r="Q1178" s="168"/>
      <c r="R1178" s="168"/>
      <c r="S1178" s="168"/>
      <c r="T1178" s="168"/>
      <c r="U1178" s="168"/>
      <c r="V1178" s="168"/>
    </row>
    <row r="1179" spans="1:22" ht="21" customHeight="1">
      <c r="A1179" s="410"/>
      <c r="B1179" s="657"/>
      <c r="C1179" s="320" t="s">
        <v>223</v>
      </c>
      <c r="D1179" s="256" t="s">
        <v>18</v>
      </c>
      <c r="E1179" s="256" t="s">
        <v>18</v>
      </c>
      <c r="F1179" s="256" t="s">
        <v>18</v>
      </c>
      <c r="G1179" s="256" t="s">
        <v>18</v>
      </c>
      <c r="H1179" s="256" t="s">
        <v>18</v>
      </c>
      <c r="I1179" s="256" t="s">
        <v>18</v>
      </c>
      <c r="J1179" s="256" t="s">
        <v>18</v>
      </c>
      <c r="K1179" s="256" t="s">
        <v>18</v>
      </c>
      <c r="L1179" s="256" t="s">
        <v>18</v>
      </c>
      <c r="M1179" s="256" t="s">
        <v>18</v>
      </c>
      <c r="N1179" s="256" t="s">
        <v>18</v>
      </c>
      <c r="O1179" s="256" t="s">
        <v>18</v>
      </c>
      <c r="Q1179" s="168"/>
      <c r="R1179" s="168"/>
      <c r="S1179" s="168"/>
      <c r="T1179" s="168"/>
      <c r="U1179" s="168"/>
      <c r="V1179" s="168"/>
    </row>
    <row r="1180" spans="1:15" ht="21" customHeight="1">
      <c r="A1180" s="414"/>
      <c r="B1180" s="672"/>
      <c r="C1180" s="320" t="s">
        <v>138</v>
      </c>
      <c r="D1180" s="256">
        <v>23788</v>
      </c>
      <c r="E1180" s="256">
        <v>28105</v>
      </c>
      <c r="F1180" s="256">
        <v>32422</v>
      </c>
      <c r="G1180" s="256">
        <v>56210</v>
      </c>
      <c r="H1180" s="256">
        <v>10</v>
      </c>
      <c r="I1180" s="256">
        <v>1885821.9615384615</v>
      </c>
      <c r="J1180" s="256">
        <v>13312196</v>
      </c>
      <c r="K1180" s="256">
        <v>24515685.5</v>
      </c>
      <c r="L1180" s="256">
        <v>31536</v>
      </c>
      <c r="M1180" s="256">
        <v>161743.2</v>
      </c>
      <c r="N1180" s="256">
        <v>411120</v>
      </c>
      <c r="O1180" s="256">
        <v>485229.60000000003</v>
      </c>
    </row>
    <row r="1181" spans="1:10" ht="16.5" customHeight="1">
      <c r="A1181" s="414"/>
      <c r="B1181" s="225"/>
      <c r="C1181" s="221" t="s">
        <v>374</v>
      </c>
      <c r="D1181" s="169"/>
      <c r="E1181" s="169"/>
      <c r="F1181" s="169"/>
      <c r="G1181" s="168"/>
      <c r="H1181" s="168"/>
      <c r="I1181" s="168"/>
      <c r="J1181" s="168"/>
    </row>
    <row r="1182" spans="2:13" ht="15.75">
      <c r="B1182" s="225"/>
      <c r="K1182" s="442"/>
      <c r="L1182" s="168"/>
      <c r="M1182" s="168"/>
    </row>
    <row r="1183" spans="1:22" ht="20.25" customHeight="1">
      <c r="A1183" s="404" t="s">
        <v>529</v>
      </c>
      <c r="B1183" s="608" t="s">
        <v>613</v>
      </c>
      <c r="C1183" s="608"/>
      <c r="D1183" s="442"/>
      <c r="E1183" s="442"/>
      <c r="F1183" s="442"/>
      <c r="G1183" s="442"/>
      <c r="H1183" s="442"/>
      <c r="I1183" s="442"/>
      <c r="J1183" s="442"/>
      <c r="N1183" s="168"/>
      <c r="O1183" s="168"/>
      <c r="P1183" s="168"/>
      <c r="Q1183" s="168"/>
      <c r="R1183" s="168"/>
      <c r="S1183" s="168"/>
      <c r="T1183" s="168"/>
      <c r="U1183" s="168"/>
      <c r="V1183" s="168"/>
    </row>
    <row r="1184" ht="15">
      <c r="B1184" s="225"/>
    </row>
    <row r="1185" spans="1:22" ht="30.75" customHeight="1">
      <c r="A1185" s="410"/>
      <c r="B1185" s="656" t="s">
        <v>224</v>
      </c>
      <c r="C1185" s="657"/>
      <c r="D1185" s="647" t="s">
        <v>306</v>
      </c>
      <c r="E1185" s="648"/>
      <c r="F1185" s="649"/>
      <c r="G1185" s="647" t="s">
        <v>307</v>
      </c>
      <c r="H1185" s="648"/>
      <c r="I1185" s="649"/>
      <c r="P1185" s="168"/>
      <c r="Q1185" s="168"/>
      <c r="R1185" s="168"/>
      <c r="S1185" s="168"/>
      <c r="T1185" s="168"/>
      <c r="U1185" s="168"/>
      <c r="V1185" s="168"/>
    </row>
    <row r="1186" spans="1:22" ht="21" customHeight="1">
      <c r="A1186" s="410"/>
      <c r="B1186" s="658"/>
      <c r="C1186" s="657"/>
      <c r="D1186" s="355" t="s">
        <v>3</v>
      </c>
      <c r="E1186" s="355" t="s">
        <v>4</v>
      </c>
      <c r="F1186" s="355" t="s">
        <v>138</v>
      </c>
      <c r="G1186" s="355" t="s">
        <v>3</v>
      </c>
      <c r="H1186" s="355" t="s">
        <v>4</v>
      </c>
      <c r="I1186" s="355" t="s">
        <v>653</v>
      </c>
      <c r="P1186" s="168"/>
      <c r="Q1186" s="168"/>
      <c r="R1186" s="168"/>
      <c r="S1186" s="168"/>
      <c r="T1186" s="168"/>
      <c r="U1186" s="168"/>
      <c r="V1186" s="168"/>
    </row>
    <row r="1187" spans="1:22" ht="21" customHeight="1">
      <c r="A1187" s="410"/>
      <c r="B1187" s="598" t="s">
        <v>107</v>
      </c>
      <c r="C1187" s="350" t="s">
        <v>220</v>
      </c>
      <c r="D1187" s="194">
        <v>72</v>
      </c>
      <c r="E1187" s="181">
        <v>20</v>
      </c>
      <c r="F1187" s="181">
        <v>92</v>
      </c>
      <c r="G1187" s="181">
        <v>39</v>
      </c>
      <c r="H1187" s="181">
        <v>53</v>
      </c>
      <c r="I1187" s="181">
        <v>92</v>
      </c>
      <c r="P1187" s="168"/>
      <c r="Q1187" s="168"/>
      <c r="R1187" s="168"/>
      <c r="S1187" s="168"/>
      <c r="T1187" s="168"/>
      <c r="U1187" s="168"/>
      <c r="V1187" s="168"/>
    </row>
    <row r="1188" spans="1:22" ht="21" customHeight="1">
      <c r="A1188" s="410"/>
      <c r="B1188" s="598"/>
      <c r="C1188" s="350" t="s">
        <v>221</v>
      </c>
      <c r="D1188" s="194">
        <v>26</v>
      </c>
      <c r="E1188" s="181">
        <v>55</v>
      </c>
      <c r="F1188" s="181">
        <v>81</v>
      </c>
      <c r="G1188" s="181">
        <v>47</v>
      </c>
      <c r="H1188" s="181">
        <v>34</v>
      </c>
      <c r="I1188" s="181">
        <v>81</v>
      </c>
      <c r="P1188" s="168"/>
      <c r="Q1188" s="168"/>
      <c r="R1188" s="168"/>
      <c r="S1188" s="168"/>
      <c r="T1188" s="168"/>
      <c r="U1188" s="168"/>
      <c r="V1188" s="168"/>
    </row>
    <row r="1189" spans="1:22" ht="21" customHeight="1">
      <c r="A1189" s="410"/>
      <c r="B1189" s="598"/>
      <c r="C1189" s="350" t="s">
        <v>222</v>
      </c>
      <c r="D1189" s="194">
        <v>17</v>
      </c>
      <c r="E1189" s="181">
        <v>24</v>
      </c>
      <c r="F1189" s="181">
        <v>41</v>
      </c>
      <c r="G1189" s="181">
        <v>33</v>
      </c>
      <c r="H1189" s="181">
        <v>8</v>
      </c>
      <c r="I1189" s="181">
        <v>41</v>
      </c>
      <c r="P1189" s="168"/>
      <c r="Q1189" s="168"/>
      <c r="R1189" s="168"/>
      <c r="S1189" s="168"/>
      <c r="T1189" s="168"/>
      <c r="U1189" s="168"/>
      <c r="V1189" s="168"/>
    </row>
    <row r="1190" spans="1:22" ht="21" customHeight="1">
      <c r="A1190" s="410"/>
      <c r="B1190" s="598"/>
      <c r="C1190" s="350" t="s">
        <v>223</v>
      </c>
      <c r="D1190" s="194">
        <v>0</v>
      </c>
      <c r="E1190" s="181">
        <v>3</v>
      </c>
      <c r="F1190" s="181">
        <v>3</v>
      </c>
      <c r="G1190" s="181">
        <v>3</v>
      </c>
      <c r="H1190" s="181">
        <v>0</v>
      </c>
      <c r="I1190" s="181">
        <v>3</v>
      </c>
      <c r="P1190" s="168"/>
      <c r="Q1190" s="168"/>
      <c r="R1190" s="168"/>
      <c r="S1190" s="168"/>
      <c r="T1190" s="168"/>
      <c r="U1190" s="168"/>
      <c r="V1190" s="168"/>
    </row>
    <row r="1191" spans="1:22" ht="21" customHeight="1">
      <c r="A1191" s="410"/>
      <c r="B1191" s="598"/>
      <c r="C1191" s="350" t="s">
        <v>5</v>
      </c>
      <c r="D1191" s="194">
        <f aca="true" t="shared" si="30" ref="D1191:I1191">SUM(D1187:D1190)</f>
        <v>115</v>
      </c>
      <c r="E1191" s="194">
        <f t="shared" si="30"/>
        <v>102</v>
      </c>
      <c r="F1191" s="194">
        <f t="shared" si="30"/>
        <v>217</v>
      </c>
      <c r="G1191" s="194">
        <f t="shared" si="30"/>
        <v>122</v>
      </c>
      <c r="H1191" s="194">
        <f t="shared" si="30"/>
        <v>95</v>
      </c>
      <c r="I1191" s="194">
        <f t="shared" si="30"/>
        <v>217</v>
      </c>
      <c r="P1191" s="168"/>
      <c r="Q1191" s="168"/>
      <c r="R1191" s="168"/>
      <c r="S1191" s="168"/>
      <c r="T1191" s="168"/>
      <c r="U1191" s="168"/>
      <c r="V1191" s="168"/>
    </row>
    <row r="1192" spans="1:22" ht="21" customHeight="1">
      <c r="A1192" s="410"/>
      <c r="B1192" s="598" t="s">
        <v>108</v>
      </c>
      <c r="C1192" s="350" t="s">
        <v>220</v>
      </c>
      <c r="D1192" s="224">
        <f>D1187/F1187</f>
        <v>0.782608695652174</v>
      </c>
      <c r="E1192" s="223">
        <f>E1187/F1187</f>
        <v>0.21739130434782608</v>
      </c>
      <c r="F1192" s="222">
        <f>+D1192+E1192</f>
        <v>1</v>
      </c>
      <c r="G1192" s="223">
        <f>G1187/I1187</f>
        <v>0.42391304347826086</v>
      </c>
      <c r="H1192" s="223">
        <f>H1187/I1187</f>
        <v>0.5760869565217391</v>
      </c>
      <c r="I1192" s="222">
        <f>+G1192+H1192</f>
        <v>1</v>
      </c>
      <c r="P1192" s="168"/>
      <c r="Q1192" s="168"/>
      <c r="R1192" s="168"/>
      <c r="S1192" s="168"/>
      <c r="T1192" s="168"/>
      <c r="U1192" s="168"/>
      <c r="V1192" s="168"/>
    </row>
    <row r="1193" spans="1:22" ht="21" customHeight="1">
      <c r="A1193" s="410"/>
      <c r="B1193" s="598"/>
      <c r="C1193" s="350" t="s">
        <v>221</v>
      </c>
      <c r="D1193" s="224">
        <f>D1188/F1188</f>
        <v>0.32098765432098764</v>
      </c>
      <c r="E1193" s="223">
        <f>E1188/F1188</f>
        <v>0.6790123456790124</v>
      </c>
      <c r="F1193" s="222">
        <f>+D1193+E1193</f>
        <v>1</v>
      </c>
      <c r="G1193" s="223">
        <f>G1188/I1188</f>
        <v>0.5802469135802469</v>
      </c>
      <c r="H1193" s="223">
        <f>H1188/I1188</f>
        <v>0.41975308641975306</v>
      </c>
      <c r="I1193" s="222">
        <f>+G1193+H1193</f>
        <v>1</v>
      </c>
      <c r="P1193" s="168"/>
      <c r="Q1193" s="168"/>
      <c r="R1193" s="168"/>
      <c r="S1193" s="168"/>
      <c r="T1193" s="168"/>
      <c r="U1193" s="168"/>
      <c r="V1193" s="168"/>
    </row>
    <row r="1194" spans="1:22" ht="21" customHeight="1">
      <c r="A1194" s="410"/>
      <c r="B1194" s="598"/>
      <c r="C1194" s="350" t="s">
        <v>222</v>
      </c>
      <c r="D1194" s="224">
        <f>D1189/F1189</f>
        <v>0.4146341463414634</v>
      </c>
      <c r="E1194" s="223">
        <f>E1189/F1189</f>
        <v>0.5853658536585366</v>
      </c>
      <c r="F1194" s="222">
        <f>+D1194+E1194</f>
        <v>1</v>
      </c>
      <c r="G1194" s="223">
        <f>G1189/I1189</f>
        <v>0.8048780487804879</v>
      </c>
      <c r="H1194" s="223">
        <f>H1189/I1189</f>
        <v>0.1951219512195122</v>
      </c>
      <c r="I1194" s="222">
        <f>+G1194+H1194</f>
        <v>1</v>
      </c>
      <c r="P1194" s="168"/>
      <c r="Q1194" s="168"/>
      <c r="R1194" s="168"/>
      <c r="S1194" s="168"/>
      <c r="T1194" s="168"/>
      <c r="U1194" s="168"/>
      <c r="V1194" s="168"/>
    </row>
    <row r="1195" spans="1:22" ht="21" customHeight="1">
      <c r="A1195" s="410"/>
      <c r="B1195" s="598"/>
      <c r="C1195" s="350" t="s">
        <v>223</v>
      </c>
      <c r="D1195" s="224">
        <f>D1190/F1190</f>
        <v>0</v>
      </c>
      <c r="E1195" s="223">
        <f>E1190/F1190</f>
        <v>1</v>
      </c>
      <c r="F1195" s="222">
        <f>+D1195+E1195</f>
        <v>1</v>
      </c>
      <c r="G1195" s="223">
        <f>G1190/I1190</f>
        <v>1</v>
      </c>
      <c r="H1195" s="223">
        <f>H1190/I1190</f>
        <v>0</v>
      </c>
      <c r="I1195" s="222">
        <f>+G1195+H1195</f>
        <v>1</v>
      </c>
      <c r="P1195" s="168"/>
      <c r="Q1195" s="168"/>
      <c r="R1195" s="168"/>
      <c r="S1195" s="168"/>
      <c r="T1195" s="168"/>
      <c r="U1195" s="168"/>
      <c r="V1195" s="168"/>
    </row>
    <row r="1196" spans="1:22" ht="21" customHeight="1">
      <c r="A1196" s="410"/>
      <c r="B1196" s="598"/>
      <c r="C1196" s="350" t="s">
        <v>5</v>
      </c>
      <c r="D1196" s="224">
        <f>D1191/F1191</f>
        <v>0.5299539170506913</v>
      </c>
      <c r="E1196" s="223">
        <f>E1191/F1191</f>
        <v>0.4700460829493088</v>
      </c>
      <c r="F1196" s="222">
        <f>+D1196+E1196</f>
        <v>1</v>
      </c>
      <c r="G1196" s="223">
        <f>G1191/I1191</f>
        <v>0.5622119815668203</v>
      </c>
      <c r="H1196" s="223">
        <f>H1191/I1191</f>
        <v>0.4377880184331797</v>
      </c>
      <c r="I1196" s="222">
        <f>+G1196+H1196</f>
        <v>1</v>
      </c>
      <c r="P1196" s="168"/>
      <c r="Q1196" s="168"/>
      <c r="R1196" s="168"/>
      <c r="S1196" s="168"/>
      <c r="T1196" s="168"/>
      <c r="U1196" s="168"/>
      <c r="V1196" s="168"/>
    </row>
    <row r="1197" spans="3:6" ht="21" customHeight="1">
      <c r="C1197" s="221" t="s">
        <v>374</v>
      </c>
      <c r="D1197" s="169"/>
      <c r="E1197" s="169"/>
      <c r="F1197" s="169"/>
    </row>
    <row r="1198" spans="2:13" ht="15.75">
      <c r="B1198" s="225"/>
      <c r="K1198" s="442"/>
      <c r="L1198" s="168"/>
      <c r="M1198" s="168"/>
    </row>
    <row r="1199" spans="1:22" ht="18" customHeight="1">
      <c r="A1199" s="404" t="s">
        <v>530</v>
      </c>
      <c r="B1199" s="608" t="s">
        <v>614</v>
      </c>
      <c r="C1199" s="608"/>
      <c r="D1199" s="608"/>
      <c r="E1199" s="608"/>
      <c r="F1199" s="442"/>
      <c r="G1199" s="442"/>
      <c r="H1199" s="442"/>
      <c r="I1199" s="442"/>
      <c r="J1199" s="442"/>
      <c r="N1199" s="168"/>
      <c r="O1199" s="168"/>
      <c r="P1199" s="168"/>
      <c r="Q1199" s="168"/>
      <c r="R1199" s="168"/>
      <c r="S1199" s="168"/>
      <c r="T1199" s="168"/>
      <c r="U1199" s="168"/>
      <c r="V1199" s="168"/>
    </row>
    <row r="1200" ht="15">
      <c r="B1200" s="225"/>
    </row>
    <row r="1201" spans="2:6" ht="27.75" customHeight="1">
      <c r="B1201" s="656" t="s">
        <v>224</v>
      </c>
      <c r="C1201" s="657"/>
      <c r="D1201" s="647" t="s">
        <v>614</v>
      </c>
      <c r="E1201" s="648"/>
      <c r="F1201" s="649"/>
    </row>
    <row r="1202" spans="2:6" ht="15">
      <c r="B1202" s="658"/>
      <c r="C1202" s="657"/>
      <c r="D1202" s="355" t="s">
        <v>3</v>
      </c>
      <c r="E1202" s="355" t="s">
        <v>4</v>
      </c>
      <c r="F1202" s="355" t="s">
        <v>653</v>
      </c>
    </row>
    <row r="1203" spans="2:6" ht="15">
      <c r="B1203" s="598" t="s">
        <v>107</v>
      </c>
      <c r="C1203" s="350" t="s">
        <v>220</v>
      </c>
      <c r="D1203" s="181">
        <v>69</v>
      </c>
      <c r="E1203" s="181">
        <v>23</v>
      </c>
      <c r="F1203" s="181">
        <f>D1203+E1203</f>
        <v>92</v>
      </c>
    </row>
    <row r="1204" spans="2:6" ht="15">
      <c r="B1204" s="598"/>
      <c r="C1204" s="350" t="s">
        <v>221</v>
      </c>
      <c r="D1204" s="181">
        <v>36</v>
      </c>
      <c r="E1204" s="181">
        <v>46</v>
      </c>
      <c r="F1204" s="181">
        <f>D1204+E1204</f>
        <v>82</v>
      </c>
    </row>
    <row r="1205" spans="2:6" ht="15">
      <c r="B1205" s="598"/>
      <c r="C1205" s="350" t="s">
        <v>222</v>
      </c>
      <c r="D1205" s="181">
        <v>29</v>
      </c>
      <c r="E1205" s="181">
        <v>12</v>
      </c>
      <c r="F1205" s="181">
        <f>D1205+E1205</f>
        <v>41</v>
      </c>
    </row>
    <row r="1206" spans="2:6" ht="15">
      <c r="B1206" s="598"/>
      <c r="C1206" s="350" t="s">
        <v>223</v>
      </c>
      <c r="D1206" s="181">
        <v>1</v>
      </c>
      <c r="E1206" s="181">
        <v>1</v>
      </c>
      <c r="F1206" s="181">
        <f>D1206+E1206</f>
        <v>2</v>
      </c>
    </row>
    <row r="1207" spans="2:6" ht="15">
      <c r="B1207" s="598"/>
      <c r="C1207" s="350" t="s">
        <v>5</v>
      </c>
      <c r="D1207" s="181">
        <v>135</v>
      </c>
      <c r="E1207" s="181">
        <v>82</v>
      </c>
      <c r="F1207" s="181">
        <v>217</v>
      </c>
    </row>
    <row r="1208" spans="1:6" ht="15">
      <c r="A1208" s="418"/>
      <c r="B1208" s="598" t="s">
        <v>108</v>
      </c>
      <c r="C1208" s="350" t="s">
        <v>220</v>
      </c>
      <c r="D1208" s="223">
        <f>D1203/F1203</f>
        <v>0.75</v>
      </c>
      <c r="E1208" s="223">
        <f>E1203/F1203</f>
        <v>0.25</v>
      </c>
      <c r="F1208" s="222">
        <f>+D1208+E1208</f>
        <v>1</v>
      </c>
    </row>
    <row r="1209" spans="1:6" ht="15">
      <c r="A1209" s="418"/>
      <c r="B1209" s="598"/>
      <c r="C1209" s="350" t="s">
        <v>221</v>
      </c>
      <c r="D1209" s="223">
        <f>D1204/F1204</f>
        <v>0.43902439024390244</v>
      </c>
      <c r="E1209" s="223">
        <f>E1204/F1204</f>
        <v>0.5609756097560976</v>
      </c>
      <c r="F1209" s="222">
        <f>+D1209+E1209</f>
        <v>1</v>
      </c>
    </row>
    <row r="1210" spans="1:6" ht="15">
      <c r="A1210" s="418"/>
      <c r="B1210" s="598"/>
      <c r="C1210" s="350" t="s">
        <v>222</v>
      </c>
      <c r="D1210" s="223">
        <f>D1205/F1205</f>
        <v>0.7073170731707317</v>
      </c>
      <c r="E1210" s="223">
        <f>E1205/F1205</f>
        <v>0.2926829268292683</v>
      </c>
      <c r="F1210" s="222">
        <f>+D1210+E1210</f>
        <v>1</v>
      </c>
    </row>
    <row r="1211" spans="1:6" ht="15">
      <c r="A1211" s="418"/>
      <c r="B1211" s="598"/>
      <c r="C1211" s="350" t="s">
        <v>223</v>
      </c>
      <c r="D1211" s="223">
        <f>D1206/F1206</f>
        <v>0.5</v>
      </c>
      <c r="E1211" s="223">
        <f>E1206/F1206</f>
        <v>0.5</v>
      </c>
      <c r="F1211" s="222">
        <f>+D1211+E1211</f>
        <v>1</v>
      </c>
    </row>
    <row r="1212" spans="1:6" ht="15">
      <c r="A1212" s="418"/>
      <c r="B1212" s="598"/>
      <c r="C1212" s="350" t="s">
        <v>5</v>
      </c>
      <c r="D1212" s="223">
        <f>D1207/F1207</f>
        <v>0.6221198156682027</v>
      </c>
      <c r="E1212" s="223">
        <f>E1207/F1207</f>
        <v>0.3778801843317972</v>
      </c>
      <c r="F1212" s="222">
        <f>+D1212+E1212</f>
        <v>1</v>
      </c>
    </row>
    <row r="1213" spans="1:6" ht="15">
      <c r="A1213" s="418"/>
      <c r="C1213" s="221" t="s">
        <v>374</v>
      </c>
      <c r="D1213" s="169"/>
      <c r="E1213" s="169"/>
      <c r="F1213" s="169"/>
    </row>
    <row r="1215" spans="1:24" ht="26.25" customHeight="1">
      <c r="A1215" s="418"/>
      <c r="B1215" s="656" t="s">
        <v>224</v>
      </c>
      <c r="C1215" s="657"/>
      <c r="D1215" s="647" t="s">
        <v>308</v>
      </c>
      <c r="E1215" s="648"/>
      <c r="F1215" s="649"/>
      <c r="G1215" s="647" t="s">
        <v>309</v>
      </c>
      <c r="H1215" s="648"/>
      <c r="I1215" s="649"/>
      <c r="J1215" s="452" t="s">
        <v>310</v>
      </c>
      <c r="K1215" s="453"/>
      <c r="L1215" s="454"/>
      <c r="M1215" s="452" t="s">
        <v>311</v>
      </c>
      <c r="N1215" s="453"/>
      <c r="O1215" s="454"/>
      <c r="P1215" s="647" t="s">
        <v>312</v>
      </c>
      <c r="Q1215" s="648"/>
      <c r="R1215" s="649"/>
      <c r="S1215" s="647" t="s">
        <v>313</v>
      </c>
      <c r="T1215" s="648"/>
      <c r="U1215" s="649"/>
      <c r="V1215" s="647" t="s">
        <v>314</v>
      </c>
      <c r="W1215" s="648"/>
      <c r="X1215" s="649"/>
    </row>
    <row r="1216" spans="1:24" ht="15">
      <c r="A1216" s="418"/>
      <c r="B1216" s="658"/>
      <c r="C1216" s="657"/>
      <c r="D1216" s="355" t="s">
        <v>3</v>
      </c>
      <c r="E1216" s="355" t="s">
        <v>4</v>
      </c>
      <c r="F1216" s="355" t="s">
        <v>653</v>
      </c>
      <c r="G1216" s="355" t="s">
        <v>3</v>
      </c>
      <c r="H1216" s="355" t="s">
        <v>4</v>
      </c>
      <c r="I1216" s="355" t="s">
        <v>653</v>
      </c>
      <c r="J1216" s="355" t="s">
        <v>3</v>
      </c>
      <c r="K1216" s="355" t="s">
        <v>4</v>
      </c>
      <c r="L1216" s="355" t="s">
        <v>653</v>
      </c>
      <c r="M1216" s="355" t="s">
        <v>3</v>
      </c>
      <c r="N1216" s="355" t="s">
        <v>4</v>
      </c>
      <c r="O1216" s="355" t="s">
        <v>653</v>
      </c>
      <c r="P1216" s="355" t="s">
        <v>3</v>
      </c>
      <c r="Q1216" s="355" t="s">
        <v>4</v>
      </c>
      <c r="R1216" s="355" t="s">
        <v>653</v>
      </c>
      <c r="S1216" s="355" t="s">
        <v>3</v>
      </c>
      <c r="T1216" s="355" t="s">
        <v>4</v>
      </c>
      <c r="U1216" s="355" t="s">
        <v>653</v>
      </c>
      <c r="V1216" s="355" t="s">
        <v>3</v>
      </c>
      <c r="W1216" s="355" t="s">
        <v>4</v>
      </c>
      <c r="X1216" s="355" t="s">
        <v>653</v>
      </c>
    </row>
    <row r="1217" spans="1:24" ht="15">
      <c r="A1217" s="418"/>
      <c r="B1217" s="598" t="s">
        <v>107</v>
      </c>
      <c r="C1217" s="350" t="s">
        <v>220</v>
      </c>
      <c r="D1217" s="194">
        <v>66</v>
      </c>
      <c r="E1217" s="181">
        <v>3</v>
      </c>
      <c r="F1217" s="181">
        <f>D1217+E1217</f>
        <v>69</v>
      </c>
      <c r="G1217" s="181">
        <v>66</v>
      </c>
      <c r="H1217" s="181">
        <v>3</v>
      </c>
      <c r="I1217" s="181">
        <f>G1217+H1217</f>
        <v>69</v>
      </c>
      <c r="J1217" s="181">
        <v>62</v>
      </c>
      <c r="K1217" s="181">
        <v>7</v>
      </c>
      <c r="L1217" s="181">
        <f>J1217+K1217</f>
        <v>69</v>
      </c>
      <c r="M1217" s="181">
        <v>57</v>
      </c>
      <c r="N1217" s="181">
        <v>12</v>
      </c>
      <c r="O1217" s="181">
        <f>M1217+N1217</f>
        <v>69</v>
      </c>
      <c r="P1217" s="181">
        <v>59</v>
      </c>
      <c r="Q1217" s="181">
        <v>10</v>
      </c>
      <c r="R1217" s="181">
        <f>P1217+Q1217</f>
        <v>69</v>
      </c>
      <c r="S1217" s="181">
        <v>39</v>
      </c>
      <c r="T1217" s="181">
        <v>30</v>
      </c>
      <c r="U1217" s="181">
        <f>S1217+T1217</f>
        <v>69</v>
      </c>
      <c r="V1217" s="181">
        <v>6</v>
      </c>
      <c r="W1217" s="181">
        <v>63</v>
      </c>
      <c r="X1217" s="181">
        <f>V1217+W1217</f>
        <v>69</v>
      </c>
    </row>
    <row r="1218" spans="1:24" ht="15">
      <c r="A1218" s="418"/>
      <c r="B1218" s="598"/>
      <c r="C1218" s="350" t="s">
        <v>221</v>
      </c>
      <c r="D1218" s="194">
        <v>34</v>
      </c>
      <c r="E1218" s="181">
        <v>1</v>
      </c>
      <c r="F1218" s="181">
        <f>D1218+E1218</f>
        <v>35</v>
      </c>
      <c r="G1218" s="181">
        <v>33</v>
      </c>
      <c r="H1218" s="181">
        <v>2</v>
      </c>
      <c r="I1218" s="181">
        <f>G1218+H1218</f>
        <v>35</v>
      </c>
      <c r="J1218" s="181">
        <v>25</v>
      </c>
      <c r="K1218" s="181">
        <v>10</v>
      </c>
      <c r="L1218" s="181">
        <f>J1218+K1218</f>
        <v>35</v>
      </c>
      <c r="M1218" s="181">
        <v>33</v>
      </c>
      <c r="N1218" s="181">
        <v>2</v>
      </c>
      <c r="O1218" s="181">
        <f>M1218+N1218</f>
        <v>35</v>
      </c>
      <c r="P1218" s="181">
        <v>33</v>
      </c>
      <c r="Q1218" s="181">
        <v>2</v>
      </c>
      <c r="R1218" s="181">
        <f>P1218+Q1218</f>
        <v>35</v>
      </c>
      <c r="S1218" s="181">
        <v>12</v>
      </c>
      <c r="T1218" s="181">
        <v>23</v>
      </c>
      <c r="U1218" s="181">
        <f>S1218+T1218</f>
        <v>35</v>
      </c>
      <c r="V1218" s="181">
        <v>2</v>
      </c>
      <c r="W1218" s="181">
        <v>33</v>
      </c>
      <c r="X1218" s="181">
        <f>V1218+W1218</f>
        <v>35</v>
      </c>
    </row>
    <row r="1219" spans="1:24" ht="15">
      <c r="A1219" s="418"/>
      <c r="B1219" s="598"/>
      <c r="C1219" s="350" t="s">
        <v>222</v>
      </c>
      <c r="D1219" s="194">
        <v>25</v>
      </c>
      <c r="E1219" s="181">
        <v>4</v>
      </c>
      <c r="F1219" s="181">
        <f>D1219+E1219</f>
        <v>29</v>
      </c>
      <c r="G1219" s="181">
        <v>27</v>
      </c>
      <c r="H1219" s="181">
        <v>2</v>
      </c>
      <c r="I1219" s="181">
        <f>G1219+H1219</f>
        <v>29</v>
      </c>
      <c r="J1219" s="181">
        <v>25</v>
      </c>
      <c r="K1219" s="181">
        <v>4</v>
      </c>
      <c r="L1219" s="181">
        <f>J1219+K1219</f>
        <v>29</v>
      </c>
      <c r="M1219" s="181">
        <v>25</v>
      </c>
      <c r="N1219" s="181">
        <v>4</v>
      </c>
      <c r="O1219" s="181">
        <f>M1219+N1219</f>
        <v>29</v>
      </c>
      <c r="P1219" s="181">
        <v>25</v>
      </c>
      <c r="Q1219" s="181">
        <v>4</v>
      </c>
      <c r="R1219" s="181">
        <f>P1219+Q1219</f>
        <v>29</v>
      </c>
      <c r="S1219" s="181">
        <v>9</v>
      </c>
      <c r="T1219" s="181">
        <v>20</v>
      </c>
      <c r="U1219" s="181">
        <f>S1219+T1219</f>
        <v>29</v>
      </c>
      <c r="V1219" s="181">
        <v>2</v>
      </c>
      <c r="W1219" s="181">
        <v>27</v>
      </c>
      <c r="X1219" s="181">
        <f>V1219+W1219</f>
        <v>29</v>
      </c>
    </row>
    <row r="1220" spans="1:24" ht="15">
      <c r="A1220" s="418"/>
      <c r="B1220" s="598"/>
      <c r="C1220" s="350" t="s">
        <v>223</v>
      </c>
      <c r="D1220" s="194">
        <v>2</v>
      </c>
      <c r="E1220" s="181">
        <v>0</v>
      </c>
      <c r="F1220" s="181">
        <f>D1220+E1220</f>
        <v>2</v>
      </c>
      <c r="G1220" s="181">
        <v>2</v>
      </c>
      <c r="H1220" s="181">
        <v>0</v>
      </c>
      <c r="I1220" s="181">
        <f>G1220+H1220</f>
        <v>2</v>
      </c>
      <c r="J1220" s="181">
        <v>2</v>
      </c>
      <c r="K1220" s="181">
        <v>0</v>
      </c>
      <c r="L1220" s="181">
        <f>J1220+K1220</f>
        <v>2</v>
      </c>
      <c r="M1220" s="181">
        <v>2</v>
      </c>
      <c r="N1220" s="181">
        <v>0</v>
      </c>
      <c r="O1220" s="181">
        <f>M1220+N1220</f>
        <v>2</v>
      </c>
      <c r="P1220" s="181">
        <v>2</v>
      </c>
      <c r="Q1220" s="181">
        <v>0</v>
      </c>
      <c r="R1220" s="181">
        <f>P1220+Q1220</f>
        <v>2</v>
      </c>
      <c r="S1220" s="181">
        <v>0</v>
      </c>
      <c r="T1220" s="181">
        <v>2</v>
      </c>
      <c r="U1220" s="181">
        <f>S1220+T1220</f>
        <v>2</v>
      </c>
      <c r="V1220" s="181">
        <v>1</v>
      </c>
      <c r="W1220" s="181">
        <v>1</v>
      </c>
      <c r="X1220" s="181">
        <f>V1220+W1220</f>
        <v>2</v>
      </c>
    </row>
    <row r="1221" spans="1:24" ht="15">
      <c r="A1221" s="418"/>
      <c r="B1221" s="598"/>
      <c r="C1221" s="350" t="s">
        <v>5</v>
      </c>
      <c r="D1221" s="194">
        <f>SUM(D1217:D1220)</f>
        <v>127</v>
      </c>
      <c r="E1221" s="194">
        <v>8</v>
      </c>
      <c r="F1221" s="194">
        <v>135</v>
      </c>
      <c r="G1221" s="194">
        <f aca="true" t="shared" si="31" ref="G1221:X1221">SUM(G1217:G1220)</f>
        <v>128</v>
      </c>
      <c r="H1221" s="194">
        <f t="shared" si="31"/>
        <v>7</v>
      </c>
      <c r="I1221" s="194">
        <f t="shared" si="31"/>
        <v>135</v>
      </c>
      <c r="J1221" s="194">
        <f t="shared" si="31"/>
        <v>114</v>
      </c>
      <c r="K1221" s="194">
        <f>SUM(K1217:K1220)</f>
        <v>21</v>
      </c>
      <c r="L1221" s="194">
        <f>SUM(L1217:L1220)</f>
        <v>135</v>
      </c>
      <c r="M1221" s="194">
        <f>SUM(M1217:M1220)</f>
        <v>117</v>
      </c>
      <c r="N1221" s="194">
        <f t="shared" si="31"/>
        <v>18</v>
      </c>
      <c r="O1221" s="194">
        <f t="shared" si="31"/>
        <v>135</v>
      </c>
      <c r="P1221" s="194">
        <f t="shared" si="31"/>
        <v>119</v>
      </c>
      <c r="Q1221" s="194">
        <f t="shared" si="31"/>
        <v>16</v>
      </c>
      <c r="R1221" s="194">
        <f t="shared" si="31"/>
        <v>135</v>
      </c>
      <c r="S1221" s="194">
        <f t="shared" si="31"/>
        <v>60</v>
      </c>
      <c r="T1221" s="194">
        <f t="shared" si="31"/>
        <v>75</v>
      </c>
      <c r="U1221" s="194">
        <f t="shared" si="31"/>
        <v>135</v>
      </c>
      <c r="V1221" s="194">
        <f t="shared" si="31"/>
        <v>11</v>
      </c>
      <c r="W1221" s="194">
        <f t="shared" si="31"/>
        <v>124</v>
      </c>
      <c r="X1221" s="194">
        <f t="shared" si="31"/>
        <v>135</v>
      </c>
    </row>
    <row r="1222" spans="1:24" ht="15">
      <c r="A1222" s="418"/>
      <c r="B1222" s="598" t="s">
        <v>108</v>
      </c>
      <c r="C1222" s="350" t="s">
        <v>220</v>
      </c>
      <c r="D1222" s="224">
        <f>D1217/F1217</f>
        <v>0.9565217391304348</v>
      </c>
      <c r="E1222" s="223">
        <f>E1217/F1217</f>
        <v>0.043478260869565216</v>
      </c>
      <c r="F1222" s="222">
        <f>+D1222+E1222</f>
        <v>1</v>
      </c>
      <c r="G1222" s="223">
        <f>G1217/I1217</f>
        <v>0.9565217391304348</v>
      </c>
      <c r="H1222" s="223">
        <f>H1217/I1217</f>
        <v>0.043478260869565216</v>
      </c>
      <c r="I1222" s="222">
        <f>+G1222+H1222</f>
        <v>1</v>
      </c>
      <c r="J1222" s="223">
        <f>J1217/L1217</f>
        <v>0.8985507246376812</v>
      </c>
      <c r="K1222" s="223">
        <f>K1217/L1217</f>
        <v>0.10144927536231885</v>
      </c>
      <c r="L1222" s="222">
        <f>+J1222+K1222</f>
        <v>1</v>
      </c>
      <c r="M1222" s="223">
        <f>M1217/O1217</f>
        <v>0.8260869565217391</v>
      </c>
      <c r="N1222" s="223">
        <f>N1217/O1217</f>
        <v>0.17391304347826086</v>
      </c>
      <c r="O1222" s="222">
        <f>+M1222+N1222</f>
        <v>1</v>
      </c>
      <c r="P1222" s="223">
        <f>P1217/R1217</f>
        <v>0.855072463768116</v>
      </c>
      <c r="Q1222" s="223">
        <f>Q1217/R1217</f>
        <v>0.14492753623188406</v>
      </c>
      <c r="R1222" s="222">
        <f>+P1222+Q1222</f>
        <v>1</v>
      </c>
      <c r="S1222" s="223">
        <f>S1217/U1217</f>
        <v>0.5652173913043478</v>
      </c>
      <c r="T1222" s="223">
        <f>T1217/U1217</f>
        <v>0.43478260869565216</v>
      </c>
      <c r="U1222" s="222">
        <f>+S1222+T1222</f>
        <v>1</v>
      </c>
      <c r="V1222" s="223">
        <f>V1217/X1217</f>
        <v>0.08695652173913043</v>
      </c>
      <c r="W1222" s="223">
        <f>W1217/X1217</f>
        <v>0.9130434782608695</v>
      </c>
      <c r="X1222" s="222">
        <f>+V1222+W1222</f>
        <v>1</v>
      </c>
    </row>
    <row r="1223" spans="1:24" ht="15">
      <c r="A1223" s="418"/>
      <c r="B1223" s="598"/>
      <c r="C1223" s="350" t="s">
        <v>221</v>
      </c>
      <c r="D1223" s="224">
        <f>D1218/F1218</f>
        <v>0.9714285714285714</v>
      </c>
      <c r="E1223" s="223">
        <f>E1218/F1218</f>
        <v>0.02857142857142857</v>
      </c>
      <c r="F1223" s="222">
        <f>+D1223+E1223</f>
        <v>1</v>
      </c>
      <c r="G1223" s="223">
        <f>G1218/I1218</f>
        <v>0.9428571428571428</v>
      </c>
      <c r="H1223" s="223">
        <f>H1218/I1218</f>
        <v>0.05714285714285714</v>
      </c>
      <c r="I1223" s="222">
        <f>+G1223+H1223</f>
        <v>1</v>
      </c>
      <c r="J1223" s="223">
        <f>J1218/L1218</f>
        <v>0.7142857142857143</v>
      </c>
      <c r="K1223" s="223">
        <f>K1218/L1218</f>
        <v>0.2857142857142857</v>
      </c>
      <c r="L1223" s="222">
        <f>+J1223+K1223</f>
        <v>1</v>
      </c>
      <c r="M1223" s="223">
        <f>M1218/O1218</f>
        <v>0.9428571428571428</v>
      </c>
      <c r="N1223" s="223">
        <f>N1218/O1218</f>
        <v>0.05714285714285714</v>
      </c>
      <c r="O1223" s="222">
        <f>+M1223+N1223</f>
        <v>1</v>
      </c>
      <c r="P1223" s="223">
        <f>P1218/R1218</f>
        <v>0.9428571428571428</v>
      </c>
      <c r="Q1223" s="223">
        <f>Q1218/R1218</f>
        <v>0.05714285714285714</v>
      </c>
      <c r="R1223" s="222">
        <f>+P1223+Q1223</f>
        <v>1</v>
      </c>
      <c r="S1223" s="223">
        <f>S1218/U1218</f>
        <v>0.34285714285714286</v>
      </c>
      <c r="T1223" s="223">
        <f>T1218/U1218</f>
        <v>0.6571428571428571</v>
      </c>
      <c r="U1223" s="222">
        <f>+S1223+T1223</f>
        <v>1</v>
      </c>
      <c r="V1223" s="223">
        <f>V1218/X1218</f>
        <v>0.05714285714285714</v>
      </c>
      <c r="W1223" s="223">
        <f>W1218/X1218</f>
        <v>0.9428571428571428</v>
      </c>
      <c r="X1223" s="222">
        <f>+V1223+W1223</f>
        <v>1</v>
      </c>
    </row>
    <row r="1224" spans="1:24" ht="15">
      <c r="A1224" s="418"/>
      <c r="B1224" s="598"/>
      <c r="C1224" s="350" t="s">
        <v>222</v>
      </c>
      <c r="D1224" s="224">
        <f>D1219/F1219</f>
        <v>0.8620689655172413</v>
      </c>
      <c r="E1224" s="223">
        <f>E1219/F1219</f>
        <v>0.13793103448275862</v>
      </c>
      <c r="F1224" s="222">
        <f>+D1224+E1224</f>
        <v>1</v>
      </c>
      <c r="G1224" s="223">
        <f>G1219/I1219</f>
        <v>0.9310344827586207</v>
      </c>
      <c r="H1224" s="223">
        <f>H1219/I1219</f>
        <v>0.06896551724137931</v>
      </c>
      <c r="I1224" s="222">
        <f>+G1224+H1224</f>
        <v>1</v>
      </c>
      <c r="J1224" s="223">
        <f>J1219/L1219</f>
        <v>0.8620689655172413</v>
      </c>
      <c r="K1224" s="223">
        <f>K1219/L1219</f>
        <v>0.13793103448275862</v>
      </c>
      <c r="L1224" s="222">
        <f>+J1224+K1224</f>
        <v>1</v>
      </c>
      <c r="M1224" s="223">
        <f>M1219/O1219</f>
        <v>0.8620689655172413</v>
      </c>
      <c r="N1224" s="223">
        <f>N1219/O1219</f>
        <v>0.13793103448275862</v>
      </c>
      <c r="O1224" s="222">
        <f>+M1224+N1224</f>
        <v>1</v>
      </c>
      <c r="P1224" s="223">
        <f>P1219/R1219</f>
        <v>0.8620689655172413</v>
      </c>
      <c r="Q1224" s="223">
        <f>Q1219/R1219</f>
        <v>0.13793103448275862</v>
      </c>
      <c r="R1224" s="222">
        <f>+P1224+Q1224</f>
        <v>1</v>
      </c>
      <c r="S1224" s="223">
        <f>S1219/U1219</f>
        <v>0.3103448275862069</v>
      </c>
      <c r="T1224" s="223">
        <f>T1219/U1219</f>
        <v>0.6896551724137931</v>
      </c>
      <c r="U1224" s="222">
        <f>+S1224+T1224</f>
        <v>1</v>
      </c>
      <c r="V1224" s="223">
        <f>V1219/X1219</f>
        <v>0.06896551724137931</v>
      </c>
      <c r="W1224" s="223">
        <f>W1219/X1219</f>
        <v>0.9310344827586207</v>
      </c>
      <c r="X1224" s="222">
        <f>+V1224+W1224</f>
        <v>1</v>
      </c>
    </row>
    <row r="1225" spans="1:24" ht="15">
      <c r="A1225" s="418"/>
      <c r="B1225" s="598"/>
      <c r="C1225" s="350" t="s">
        <v>223</v>
      </c>
      <c r="D1225" s="224">
        <f>D1220/F1220</f>
        <v>1</v>
      </c>
      <c r="E1225" s="223">
        <f>E1220/F1220</f>
        <v>0</v>
      </c>
      <c r="F1225" s="222">
        <f>+D1225+E1225</f>
        <v>1</v>
      </c>
      <c r="G1225" s="223">
        <f>G1220/I1220</f>
        <v>1</v>
      </c>
      <c r="H1225" s="223">
        <f>H1220/I1220</f>
        <v>0</v>
      </c>
      <c r="I1225" s="222">
        <f>+G1225+H1225</f>
        <v>1</v>
      </c>
      <c r="J1225" s="223">
        <f>J1220/L1220</f>
        <v>1</v>
      </c>
      <c r="K1225" s="223">
        <f>K1220/L1220</f>
        <v>0</v>
      </c>
      <c r="L1225" s="222">
        <f>+J1225+K1225</f>
        <v>1</v>
      </c>
      <c r="M1225" s="223">
        <f>M1220/O1220</f>
        <v>1</v>
      </c>
      <c r="N1225" s="223">
        <f>N1220/O1220</f>
        <v>0</v>
      </c>
      <c r="O1225" s="222">
        <f>+M1225+N1225</f>
        <v>1</v>
      </c>
      <c r="P1225" s="223">
        <f>P1220/R1220</f>
        <v>1</v>
      </c>
      <c r="Q1225" s="223">
        <f>Q1220/R1220</f>
        <v>0</v>
      </c>
      <c r="R1225" s="222">
        <f>+P1225+Q1225</f>
        <v>1</v>
      </c>
      <c r="S1225" s="223">
        <f>S1220/U1220</f>
        <v>0</v>
      </c>
      <c r="T1225" s="223">
        <f>T1220/U1220</f>
        <v>1</v>
      </c>
      <c r="U1225" s="222">
        <f>+S1225+T1225</f>
        <v>1</v>
      </c>
      <c r="V1225" s="223">
        <f>V1220/X1220</f>
        <v>0.5</v>
      </c>
      <c r="W1225" s="223">
        <f>W1220/X1220</f>
        <v>0.5</v>
      </c>
      <c r="X1225" s="222">
        <f>+V1225+W1225</f>
        <v>1</v>
      </c>
    </row>
    <row r="1226" spans="1:24" ht="15">
      <c r="A1226" s="418"/>
      <c r="B1226" s="598"/>
      <c r="C1226" s="350" t="s">
        <v>5</v>
      </c>
      <c r="D1226" s="224">
        <f>D1221/F1221</f>
        <v>0.9407407407407408</v>
      </c>
      <c r="E1226" s="223">
        <f>E1221/F1221</f>
        <v>0.05925925925925926</v>
      </c>
      <c r="F1226" s="222">
        <f>+D1226+E1226</f>
        <v>1</v>
      </c>
      <c r="G1226" s="223">
        <f>G1221/I1221</f>
        <v>0.9481481481481482</v>
      </c>
      <c r="H1226" s="223">
        <f>H1221/I1221</f>
        <v>0.05185185185185185</v>
      </c>
      <c r="I1226" s="222">
        <f>+G1226+H1226</f>
        <v>1</v>
      </c>
      <c r="J1226" s="223">
        <f>J1221/L1221</f>
        <v>0.8444444444444444</v>
      </c>
      <c r="K1226" s="223">
        <f>K1221/L1221</f>
        <v>0.15555555555555556</v>
      </c>
      <c r="L1226" s="222">
        <f>+J1226+K1226</f>
        <v>1</v>
      </c>
      <c r="M1226" s="223">
        <f>M1221/O1221</f>
        <v>0.8666666666666667</v>
      </c>
      <c r="N1226" s="223">
        <f>N1221/O1221</f>
        <v>0.13333333333333333</v>
      </c>
      <c r="O1226" s="222">
        <f>+M1226+N1226</f>
        <v>1</v>
      </c>
      <c r="P1226" s="223">
        <f>P1221/R1221</f>
        <v>0.8814814814814815</v>
      </c>
      <c r="Q1226" s="223">
        <f>Q1221/R1221</f>
        <v>0.11851851851851852</v>
      </c>
      <c r="R1226" s="222">
        <f>+P1226+Q1226</f>
        <v>1</v>
      </c>
      <c r="S1226" s="223">
        <f>S1221/U1221</f>
        <v>0.4444444444444444</v>
      </c>
      <c r="T1226" s="223">
        <f>T1221/U1221</f>
        <v>0.5555555555555556</v>
      </c>
      <c r="U1226" s="222">
        <f>+S1226+T1226</f>
        <v>1</v>
      </c>
      <c r="V1226" s="223">
        <f>V1221/X1221</f>
        <v>0.08148148148148149</v>
      </c>
      <c r="W1226" s="223">
        <f>W1221/X1221</f>
        <v>0.9185185185185185</v>
      </c>
      <c r="X1226" s="222">
        <f>+V1226+W1226</f>
        <v>1</v>
      </c>
    </row>
    <row r="1227" spans="1:6" ht="15">
      <c r="A1227" s="418"/>
      <c r="C1227" s="221" t="s">
        <v>374</v>
      </c>
      <c r="D1227" s="169"/>
      <c r="E1227" s="169"/>
      <c r="F1227" s="169"/>
    </row>
    <row r="1229" spans="1:7" ht="21.75" customHeight="1">
      <c r="A1229" s="418"/>
      <c r="B1229" s="656" t="s">
        <v>224</v>
      </c>
      <c r="C1229" s="657"/>
      <c r="D1229" s="598" t="s">
        <v>615</v>
      </c>
      <c r="E1229" s="598"/>
      <c r="F1229" s="598"/>
      <c r="G1229" s="598"/>
    </row>
    <row r="1230" spans="1:7" ht="15">
      <c r="A1230" s="418"/>
      <c r="B1230" s="671"/>
      <c r="C1230" s="672"/>
      <c r="D1230" s="355" t="s">
        <v>174</v>
      </c>
      <c r="E1230" s="355" t="s">
        <v>40</v>
      </c>
      <c r="F1230" s="355" t="s">
        <v>41</v>
      </c>
      <c r="G1230" s="355" t="s">
        <v>16</v>
      </c>
    </row>
    <row r="1231" spans="1:7" ht="15">
      <c r="A1231" s="418"/>
      <c r="B1231" s="673" t="s">
        <v>107</v>
      </c>
      <c r="C1231" s="320" t="s">
        <v>220</v>
      </c>
      <c r="D1231" s="256">
        <v>1</v>
      </c>
      <c r="E1231" s="256">
        <v>3101074.6506000003</v>
      </c>
      <c r="F1231" s="256">
        <v>157698868</v>
      </c>
      <c r="G1231" s="256">
        <v>248085972.04800004</v>
      </c>
    </row>
    <row r="1232" spans="1:7" ht="15">
      <c r="A1232" s="418"/>
      <c r="B1232" s="657"/>
      <c r="C1232" s="320" t="s">
        <v>221</v>
      </c>
      <c r="D1232" s="256">
        <v>3240</v>
      </c>
      <c r="E1232" s="256">
        <v>2960693.947540985</v>
      </c>
      <c r="F1232" s="256">
        <v>110413588.8</v>
      </c>
      <c r="G1232" s="256">
        <v>180602330.80000007</v>
      </c>
    </row>
    <row r="1233" spans="1:7" ht="15">
      <c r="A1233" s="418"/>
      <c r="B1233" s="657"/>
      <c r="C1233" s="320" t="s">
        <v>222</v>
      </c>
      <c r="D1233" s="256">
        <v>648.8</v>
      </c>
      <c r="E1233" s="256">
        <v>480423.5628571428</v>
      </c>
      <c r="F1233" s="256">
        <v>3701380.32</v>
      </c>
      <c r="G1233" s="256">
        <v>16814824.7</v>
      </c>
    </row>
    <row r="1234" spans="1:7" ht="15">
      <c r="A1234" s="418"/>
      <c r="B1234" s="657"/>
      <c r="C1234" s="320" t="s">
        <v>223</v>
      </c>
      <c r="D1234" s="256">
        <v>36500</v>
      </c>
      <c r="E1234" s="256">
        <v>36500</v>
      </c>
      <c r="F1234" s="256">
        <v>36500</v>
      </c>
      <c r="G1234" s="256">
        <v>36500</v>
      </c>
    </row>
    <row r="1235" spans="1:7" ht="15">
      <c r="A1235" s="418"/>
      <c r="B1235" s="672"/>
      <c r="C1235" s="320" t="s">
        <v>138</v>
      </c>
      <c r="D1235" s="256">
        <v>1</v>
      </c>
      <c r="E1235" s="256">
        <v>2297472.2193195876</v>
      </c>
      <c r="F1235" s="256">
        <v>157698868</v>
      </c>
      <c r="G1235" s="256">
        <v>445709610.548</v>
      </c>
    </row>
    <row r="1236" ht="15">
      <c r="C1236" s="221" t="s">
        <v>374</v>
      </c>
    </row>
    <row r="1237" spans="3:13" ht="15.75">
      <c r="C1237" s="221"/>
      <c r="K1237" s="442"/>
      <c r="L1237" s="168"/>
      <c r="M1237" s="168"/>
    </row>
    <row r="1238" spans="1:22" ht="20.25" customHeight="1">
      <c r="A1238" s="404" t="s">
        <v>531</v>
      </c>
      <c r="B1238" s="608" t="s">
        <v>616</v>
      </c>
      <c r="C1238" s="608"/>
      <c r="D1238" s="608"/>
      <c r="E1238" s="442"/>
      <c r="F1238" s="442"/>
      <c r="G1238" s="442"/>
      <c r="H1238" s="442"/>
      <c r="I1238" s="442"/>
      <c r="J1238" s="442"/>
      <c r="N1238" s="168"/>
      <c r="O1238" s="168"/>
      <c r="P1238" s="168"/>
      <c r="Q1238" s="168"/>
      <c r="R1238" s="168"/>
      <c r="S1238" s="168"/>
      <c r="T1238" s="168"/>
      <c r="U1238" s="168"/>
      <c r="V1238" s="168"/>
    </row>
    <row r="1240" spans="2:21" ht="18.75" customHeight="1">
      <c r="B1240" s="656" t="s">
        <v>224</v>
      </c>
      <c r="C1240" s="657"/>
      <c r="D1240" s="647" t="s">
        <v>315</v>
      </c>
      <c r="E1240" s="648"/>
      <c r="F1240" s="649"/>
      <c r="G1240" s="647" t="s">
        <v>316</v>
      </c>
      <c r="H1240" s="648"/>
      <c r="I1240" s="649"/>
      <c r="J1240" s="452" t="s">
        <v>317</v>
      </c>
      <c r="K1240" s="453"/>
      <c r="L1240" s="454"/>
      <c r="M1240" s="452" t="s">
        <v>318</v>
      </c>
      <c r="N1240" s="453"/>
      <c r="O1240" s="454"/>
      <c r="P1240" s="647" t="s">
        <v>319</v>
      </c>
      <c r="Q1240" s="648"/>
      <c r="R1240" s="649"/>
      <c r="S1240" s="647" t="s">
        <v>320</v>
      </c>
      <c r="T1240" s="648"/>
      <c r="U1240" s="649"/>
    </row>
    <row r="1241" spans="2:21" ht="15">
      <c r="B1241" s="671"/>
      <c r="C1241" s="672"/>
      <c r="D1241" s="355" t="s">
        <v>3</v>
      </c>
      <c r="E1241" s="355" t="s">
        <v>4</v>
      </c>
      <c r="F1241" s="355" t="s">
        <v>653</v>
      </c>
      <c r="G1241" s="355" t="s">
        <v>3</v>
      </c>
      <c r="H1241" s="355" t="s">
        <v>4</v>
      </c>
      <c r="I1241" s="355" t="s">
        <v>653</v>
      </c>
      <c r="J1241" s="355" t="s">
        <v>3</v>
      </c>
      <c r="K1241" s="355" t="s">
        <v>4</v>
      </c>
      <c r="L1241" s="355" t="s">
        <v>653</v>
      </c>
      <c r="M1241" s="355" t="s">
        <v>3</v>
      </c>
      <c r="N1241" s="355" t="s">
        <v>4</v>
      </c>
      <c r="O1241" s="355" t="s">
        <v>653</v>
      </c>
      <c r="P1241" s="355" t="s">
        <v>3</v>
      </c>
      <c r="Q1241" s="355" t="s">
        <v>4</v>
      </c>
      <c r="R1241" s="355" t="s">
        <v>653</v>
      </c>
      <c r="S1241" s="355" t="s">
        <v>3</v>
      </c>
      <c r="T1241" s="355" t="s">
        <v>4</v>
      </c>
      <c r="U1241" s="355" t="s">
        <v>653</v>
      </c>
    </row>
    <row r="1242" spans="2:21" ht="15">
      <c r="B1242" s="673" t="s">
        <v>107</v>
      </c>
      <c r="C1242" s="320" t="s">
        <v>220</v>
      </c>
      <c r="D1242" s="181">
        <v>8</v>
      </c>
      <c r="E1242" s="181">
        <v>84</v>
      </c>
      <c r="F1242" s="181">
        <f>D1242+E1242</f>
        <v>92</v>
      </c>
      <c r="G1242" s="181">
        <v>30</v>
      </c>
      <c r="H1242" s="181">
        <v>62</v>
      </c>
      <c r="I1242" s="181">
        <v>92</v>
      </c>
      <c r="J1242" s="181">
        <v>12</v>
      </c>
      <c r="K1242" s="181">
        <v>80</v>
      </c>
      <c r="L1242" s="181">
        <v>92</v>
      </c>
      <c r="M1242" s="181">
        <v>85</v>
      </c>
      <c r="N1242" s="181">
        <v>7</v>
      </c>
      <c r="O1242" s="181">
        <v>92</v>
      </c>
      <c r="P1242" s="181">
        <v>12</v>
      </c>
      <c r="Q1242" s="181">
        <v>80</v>
      </c>
      <c r="R1242" s="181">
        <v>92</v>
      </c>
      <c r="S1242" s="181">
        <v>1</v>
      </c>
      <c r="T1242" s="181">
        <v>91</v>
      </c>
      <c r="U1242" s="181">
        <v>92</v>
      </c>
    </row>
    <row r="1243" spans="2:21" ht="15">
      <c r="B1243" s="657"/>
      <c r="C1243" s="320" t="s">
        <v>221</v>
      </c>
      <c r="D1243" s="181">
        <v>8</v>
      </c>
      <c r="E1243" s="181">
        <v>73</v>
      </c>
      <c r="F1243" s="181">
        <f>D1243+E1243</f>
        <v>81</v>
      </c>
      <c r="G1243" s="181">
        <v>20</v>
      </c>
      <c r="H1243" s="181">
        <v>61</v>
      </c>
      <c r="I1243" s="181">
        <v>81</v>
      </c>
      <c r="J1243" s="181">
        <v>17</v>
      </c>
      <c r="K1243" s="181">
        <v>64</v>
      </c>
      <c r="L1243" s="181">
        <v>81</v>
      </c>
      <c r="M1243" s="181">
        <v>78</v>
      </c>
      <c r="N1243" s="181">
        <v>3</v>
      </c>
      <c r="O1243" s="181">
        <v>81</v>
      </c>
      <c r="P1243" s="181">
        <v>4</v>
      </c>
      <c r="Q1243" s="181">
        <v>77</v>
      </c>
      <c r="R1243" s="181">
        <v>81</v>
      </c>
      <c r="S1243" s="181">
        <v>0</v>
      </c>
      <c r="T1243" s="181">
        <v>81</v>
      </c>
      <c r="U1243" s="181">
        <v>81</v>
      </c>
    </row>
    <row r="1244" spans="2:21" ht="15">
      <c r="B1244" s="657"/>
      <c r="C1244" s="320" t="s">
        <v>222</v>
      </c>
      <c r="D1244" s="181">
        <v>1</v>
      </c>
      <c r="E1244" s="181">
        <v>40</v>
      </c>
      <c r="F1244" s="181">
        <f>D1244+E1244</f>
        <v>41</v>
      </c>
      <c r="G1244" s="181">
        <v>2</v>
      </c>
      <c r="H1244" s="181">
        <v>39</v>
      </c>
      <c r="I1244" s="181">
        <v>41</v>
      </c>
      <c r="J1244" s="181">
        <v>3</v>
      </c>
      <c r="K1244" s="181">
        <v>38</v>
      </c>
      <c r="L1244" s="181">
        <v>41</v>
      </c>
      <c r="M1244" s="181">
        <v>39</v>
      </c>
      <c r="N1244" s="181">
        <v>2</v>
      </c>
      <c r="O1244" s="181">
        <v>41</v>
      </c>
      <c r="P1244" s="181">
        <v>5</v>
      </c>
      <c r="Q1244" s="181">
        <v>36</v>
      </c>
      <c r="R1244" s="181">
        <v>41</v>
      </c>
      <c r="S1244" s="181">
        <v>1</v>
      </c>
      <c r="T1244" s="181">
        <v>40</v>
      </c>
      <c r="U1244" s="181">
        <v>41</v>
      </c>
    </row>
    <row r="1245" spans="2:21" ht="15">
      <c r="B1245" s="657"/>
      <c r="C1245" s="320" t="s">
        <v>223</v>
      </c>
      <c r="D1245" s="181">
        <v>0</v>
      </c>
      <c r="E1245" s="181">
        <v>3</v>
      </c>
      <c r="F1245" s="181">
        <f>D1245+E1245</f>
        <v>3</v>
      </c>
      <c r="G1245" s="181">
        <v>0</v>
      </c>
      <c r="H1245" s="181">
        <v>3</v>
      </c>
      <c r="I1245" s="181">
        <v>3</v>
      </c>
      <c r="J1245" s="181">
        <v>0</v>
      </c>
      <c r="K1245" s="181">
        <v>3</v>
      </c>
      <c r="L1245" s="181">
        <v>3</v>
      </c>
      <c r="M1245" s="181">
        <v>3</v>
      </c>
      <c r="N1245" s="181">
        <v>0</v>
      </c>
      <c r="O1245" s="181">
        <v>3</v>
      </c>
      <c r="P1245" s="181">
        <v>1</v>
      </c>
      <c r="Q1245" s="181">
        <v>2</v>
      </c>
      <c r="R1245" s="181">
        <v>3</v>
      </c>
      <c r="S1245" s="181">
        <v>0</v>
      </c>
      <c r="T1245" s="181">
        <v>3</v>
      </c>
      <c r="U1245" s="181">
        <v>3</v>
      </c>
    </row>
    <row r="1246" spans="2:21" ht="15">
      <c r="B1246" s="657"/>
      <c r="C1246" s="320" t="s">
        <v>5</v>
      </c>
      <c r="D1246" s="181">
        <f aca="true" t="shared" si="32" ref="D1246:U1246">SUM(D1242:D1245)</f>
        <v>17</v>
      </c>
      <c r="E1246" s="181">
        <f t="shared" si="32"/>
        <v>200</v>
      </c>
      <c r="F1246" s="181">
        <f t="shared" si="32"/>
        <v>217</v>
      </c>
      <c r="G1246" s="181">
        <f t="shared" si="32"/>
        <v>52</v>
      </c>
      <c r="H1246" s="181">
        <f t="shared" si="32"/>
        <v>165</v>
      </c>
      <c r="I1246" s="181">
        <f t="shared" si="32"/>
        <v>217</v>
      </c>
      <c r="J1246" s="181">
        <f t="shared" si="32"/>
        <v>32</v>
      </c>
      <c r="K1246" s="181">
        <f>SUM(K1242:K1245)</f>
        <v>185</v>
      </c>
      <c r="L1246" s="181">
        <f>SUM(L1242:L1245)</f>
        <v>217</v>
      </c>
      <c r="M1246" s="181">
        <f>SUM(M1242:M1245)</f>
        <v>205</v>
      </c>
      <c r="N1246" s="181">
        <f t="shared" si="32"/>
        <v>12</v>
      </c>
      <c r="O1246" s="181">
        <f t="shared" si="32"/>
        <v>217</v>
      </c>
      <c r="P1246" s="181">
        <f t="shared" si="32"/>
        <v>22</v>
      </c>
      <c r="Q1246" s="181">
        <f t="shared" si="32"/>
        <v>195</v>
      </c>
      <c r="R1246" s="181">
        <f t="shared" si="32"/>
        <v>217</v>
      </c>
      <c r="S1246" s="181">
        <f t="shared" si="32"/>
        <v>2</v>
      </c>
      <c r="T1246" s="181">
        <f t="shared" si="32"/>
        <v>215</v>
      </c>
      <c r="U1246" s="181">
        <f t="shared" si="32"/>
        <v>217</v>
      </c>
    </row>
    <row r="1247" spans="2:21" ht="15">
      <c r="B1247" s="604" t="s">
        <v>108</v>
      </c>
      <c r="C1247" s="320" t="s">
        <v>220</v>
      </c>
      <c r="D1247" s="223">
        <f>D1242/F1242</f>
        <v>0.08695652173913043</v>
      </c>
      <c r="E1247" s="223">
        <f>E1242/F1242</f>
        <v>0.9130434782608695</v>
      </c>
      <c r="F1247" s="222">
        <f>+D1247+E1247</f>
        <v>1</v>
      </c>
      <c r="G1247" s="223">
        <f>G1242/I1242</f>
        <v>0.32608695652173914</v>
      </c>
      <c r="H1247" s="223">
        <f>H1242/I1242</f>
        <v>0.6739130434782609</v>
      </c>
      <c r="I1247" s="222">
        <f>+G1247+H1247</f>
        <v>1</v>
      </c>
      <c r="J1247" s="223">
        <f>J1242/L1242</f>
        <v>0.13043478260869565</v>
      </c>
      <c r="K1247" s="223">
        <f>K1242/L1242</f>
        <v>0.8695652173913043</v>
      </c>
      <c r="L1247" s="222">
        <f>+J1247+K1247</f>
        <v>1</v>
      </c>
      <c r="M1247" s="223">
        <f>M1242/O1242</f>
        <v>0.9239130434782609</v>
      </c>
      <c r="N1247" s="223">
        <f>N1242/O1242</f>
        <v>0.07608695652173914</v>
      </c>
      <c r="O1247" s="222">
        <f>+M1247+N1247</f>
        <v>1</v>
      </c>
      <c r="P1247" s="223">
        <f>P1242/R1242</f>
        <v>0.13043478260869565</v>
      </c>
      <c r="Q1247" s="223">
        <f>Q1242/R1242</f>
        <v>0.8695652173913043</v>
      </c>
      <c r="R1247" s="222">
        <f>+P1247+Q1247</f>
        <v>1</v>
      </c>
      <c r="S1247" s="223">
        <f>S1242/U1242</f>
        <v>0.010869565217391304</v>
      </c>
      <c r="T1247" s="223">
        <f>T1242/U1242</f>
        <v>0.9891304347826086</v>
      </c>
      <c r="U1247" s="222">
        <f>+S1247+T1247</f>
        <v>1</v>
      </c>
    </row>
    <row r="1248" spans="2:21" ht="15">
      <c r="B1248" s="605"/>
      <c r="C1248" s="320" t="s">
        <v>221</v>
      </c>
      <c r="D1248" s="223">
        <f>D1243/F1243</f>
        <v>0.09876543209876543</v>
      </c>
      <c r="E1248" s="223">
        <f>E1243/F1243</f>
        <v>0.9012345679012346</v>
      </c>
      <c r="F1248" s="222">
        <f>+D1248+E1248</f>
        <v>1</v>
      </c>
      <c r="G1248" s="223">
        <f>G1243/I1243</f>
        <v>0.24691358024691357</v>
      </c>
      <c r="H1248" s="223">
        <f>H1243/I1243</f>
        <v>0.7530864197530864</v>
      </c>
      <c r="I1248" s="222">
        <f>+G1248+H1248</f>
        <v>1</v>
      </c>
      <c r="J1248" s="223">
        <f>J1243/L1243</f>
        <v>0.20987654320987653</v>
      </c>
      <c r="K1248" s="223">
        <f>K1243/L1243</f>
        <v>0.7901234567901234</v>
      </c>
      <c r="L1248" s="222">
        <f>+J1248+K1248</f>
        <v>1</v>
      </c>
      <c r="M1248" s="223">
        <f>M1243/O1243</f>
        <v>0.9629629629629629</v>
      </c>
      <c r="N1248" s="223">
        <f>N1243/O1243</f>
        <v>0.037037037037037035</v>
      </c>
      <c r="O1248" s="222">
        <f>+M1248+N1248</f>
        <v>1</v>
      </c>
      <c r="P1248" s="223">
        <f>P1243/R1243</f>
        <v>0.04938271604938271</v>
      </c>
      <c r="Q1248" s="223">
        <f>Q1243/R1243</f>
        <v>0.9506172839506173</v>
      </c>
      <c r="R1248" s="222">
        <f>+P1248+Q1248</f>
        <v>1</v>
      </c>
      <c r="S1248" s="223">
        <f>S1243/U1243</f>
        <v>0</v>
      </c>
      <c r="T1248" s="223">
        <f>T1243/U1243</f>
        <v>1</v>
      </c>
      <c r="U1248" s="222">
        <f>+S1248+T1248</f>
        <v>1</v>
      </c>
    </row>
    <row r="1249" spans="2:21" ht="15">
      <c r="B1249" s="605"/>
      <c r="C1249" s="320" t="s">
        <v>222</v>
      </c>
      <c r="D1249" s="223">
        <f>D1244/F1244</f>
        <v>0.024390243902439025</v>
      </c>
      <c r="E1249" s="223">
        <f>E1244/F1244</f>
        <v>0.975609756097561</v>
      </c>
      <c r="F1249" s="222">
        <f>+D1249+E1249</f>
        <v>1</v>
      </c>
      <c r="G1249" s="223">
        <f>G1244/I1244</f>
        <v>0.04878048780487805</v>
      </c>
      <c r="H1249" s="223">
        <f>H1244/I1244</f>
        <v>0.9512195121951219</v>
      </c>
      <c r="I1249" s="222">
        <f>+G1249+H1249</f>
        <v>1</v>
      </c>
      <c r="J1249" s="223">
        <f>J1244/L1244</f>
        <v>0.07317073170731707</v>
      </c>
      <c r="K1249" s="223">
        <f>K1244/L1244</f>
        <v>0.926829268292683</v>
      </c>
      <c r="L1249" s="222">
        <f>+J1249+K1249</f>
        <v>1</v>
      </c>
      <c r="M1249" s="223">
        <f>M1244/O1244</f>
        <v>0.9512195121951219</v>
      </c>
      <c r="N1249" s="223">
        <f>N1244/O1244</f>
        <v>0.04878048780487805</v>
      </c>
      <c r="O1249" s="222">
        <f>+M1249+N1249</f>
        <v>1</v>
      </c>
      <c r="P1249" s="223">
        <f>P1244/R1244</f>
        <v>0.12195121951219512</v>
      </c>
      <c r="Q1249" s="223">
        <f>Q1244/R1244</f>
        <v>0.8780487804878049</v>
      </c>
      <c r="R1249" s="222">
        <f>+P1249+Q1249</f>
        <v>1</v>
      </c>
      <c r="S1249" s="223">
        <f>S1244/U1244</f>
        <v>0.024390243902439025</v>
      </c>
      <c r="T1249" s="223">
        <f>T1244/U1244</f>
        <v>0.975609756097561</v>
      </c>
      <c r="U1249" s="222">
        <f>+S1249+T1249</f>
        <v>1</v>
      </c>
    </row>
    <row r="1250" spans="2:21" ht="15">
      <c r="B1250" s="605"/>
      <c r="C1250" s="320" t="s">
        <v>223</v>
      </c>
      <c r="D1250" s="223">
        <f>D1245/F1245</f>
        <v>0</v>
      </c>
      <c r="E1250" s="223">
        <f>E1245/F1245</f>
        <v>1</v>
      </c>
      <c r="F1250" s="222">
        <f>+D1250+E1250</f>
        <v>1</v>
      </c>
      <c r="G1250" s="223">
        <f>G1245/I1245</f>
        <v>0</v>
      </c>
      <c r="H1250" s="223">
        <f>H1245/I1245</f>
        <v>1</v>
      </c>
      <c r="I1250" s="222">
        <f>+G1250+H1250</f>
        <v>1</v>
      </c>
      <c r="J1250" s="223">
        <f>J1245/L1245</f>
        <v>0</v>
      </c>
      <c r="K1250" s="223">
        <f>K1245/L1245</f>
        <v>1</v>
      </c>
      <c r="L1250" s="222">
        <f>+J1250+K1250</f>
        <v>1</v>
      </c>
      <c r="M1250" s="223">
        <f>M1245/O1245</f>
        <v>1</v>
      </c>
      <c r="N1250" s="223">
        <f>N1245/O1245</f>
        <v>0</v>
      </c>
      <c r="O1250" s="222">
        <f>+M1250+N1250</f>
        <v>1</v>
      </c>
      <c r="P1250" s="223">
        <f>P1245/R1245</f>
        <v>0.3333333333333333</v>
      </c>
      <c r="Q1250" s="223">
        <f>Q1245/R1245</f>
        <v>0.6666666666666666</v>
      </c>
      <c r="R1250" s="222">
        <f>+P1250+Q1250</f>
        <v>1</v>
      </c>
      <c r="S1250" s="223">
        <f>S1245/U1245</f>
        <v>0</v>
      </c>
      <c r="T1250" s="223">
        <f>T1245/U1245</f>
        <v>1</v>
      </c>
      <c r="U1250" s="222">
        <f>+S1250+T1250</f>
        <v>1</v>
      </c>
    </row>
    <row r="1251" spans="2:21" ht="15">
      <c r="B1251" s="606"/>
      <c r="C1251" s="350" t="s">
        <v>5</v>
      </c>
      <c r="D1251" s="223">
        <f>D1246/F1246</f>
        <v>0.07834101382488479</v>
      </c>
      <c r="E1251" s="223">
        <f>E1246/F1246</f>
        <v>0.9216589861751152</v>
      </c>
      <c r="F1251" s="222">
        <f>+D1251+E1251</f>
        <v>1</v>
      </c>
      <c r="G1251" s="223">
        <f>G1246/I1246</f>
        <v>0.23963133640552994</v>
      </c>
      <c r="H1251" s="223">
        <f>H1246/I1246</f>
        <v>0.7603686635944701</v>
      </c>
      <c r="I1251" s="222">
        <f>+G1251+H1251</f>
        <v>1</v>
      </c>
      <c r="J1251" s="223">
        <f>J1246/L1246</f>
        <v>0.14746543778801843</v>
      </c>
      <c r="K1251" s="223">
        <f>K1246/L1246</f>
        <v>0.8525345622119815</v>
      </c>
      <c r="L1251" s="222">
        <f>+J1251+K1251</f>
        <v>1</v>
      </c>
      <c r="M1251" s="223">
        <f>M1246/O1246</f>
        <v>0.9447004608294931</v>
      </c>
      <c r="N1251" s="223">
        <f>N1246/O1246</f>
        <v>0.055299539170506916</v>
      </c>
      <c r="O1251" s="222">
        <f>+M1251+N1251</f>
        <v>1</v>
      </c>
      <c r="P1251" s="223">
        <f>P1246/R1246</f>
        <v>0.10138248847926268</v>
      </c>
      <c r="Q1251" s="223">
        <f>Q1246/R1246</f>
        <v>0.8986175115207373</v>
      </c>
      <c r="R1251" s="222">
        <f>+P1251+Q1251</f>
        <v>1</v>
      </c>
      <c r="S1251" s="223">
        <f>S1246/U1246</f>
        <v>0.009216589861751152</v>
      </c>
      <c r="T1251" s="223">
        <f>T1246/U1246</f>
        <v>0.9907834101382489</v>
      </c>
      <c r="U1251" s="222">
        <f>+S1251+T1251</f>
        <v>1</v>
      </c>
    </row>
    <row r="1252" spans="3:6" ht="15">
      <c r="C1252" s="221" t="s">
        <v>374</v>
      </c>
      <c r="D1252" s="169"/>
      <c r="E1252" s="169"/>
      <c r="F1252" s="169"/>
    </row>
    <row r="1254" spans="2:27" ht="21" customHeight="1">
      <c r="B1254" s="656" t="s">
        <v>224</v>
      </c>
      <c r="C1254" s="657"/>
      <c r="D1254" s="598" t="s">
        <v>321</v>
      </c>
      <c r="E1254" s="598"/>
      <c r="F1254" s="598"/>
      <c r="G1254" s="598"/>
      <c r="H1254" s="444" t="s">
        <v>322</v>
      </c>
      <c r="I1254" s="444"/>
      <c r="J1254" s="444"/>
      <c r="K1254" s="444"/>
      <c r="L1254" s="444" t="s">
        <v>323</v>
      </c>
      <c r="M1254" s="444"/>
      <c r="N1254" s="444"/>
      <c r="O1254" s="444"/>
      <c r="P1254" s="598" t="s">
        <v>324</v>
      </c>
      <c r="Q1254" s="598"/>
      <c r="R1254" s="598"/>
      <c r="S1254" s="598"/>
      <c r="T1254" s="598" t="s">
        <v>325</v>
      </c>
      <c r="U1254" s="598"/>
      <c r="V1254" s="598"/>
      <c r="W1254" s="598"/>
      <c r="X1254" s="598" t="s">
        <v>326</v>
      </c>
      <c r="Y1254" s="598"/>
      <c r="Z1254" s="598"/>
      <c r="AA1254" s="598"/>
    </row>
    <row r="1255" spans="2:27" ht="15">
      <c r="B1255" s="671"/>
      <c r="C1255" s="672"/>
      <c r="D1255" s="355" t="s">
        <v>174</v>
      </c>
      <c r="E1255" s="355" t="s">
        <v>40</v>
      </c>
      <c r="F1255" s="355" t="s">
        <v>41</v>
      </c>
      <c r="G1255" s="355" t="s">
        <v>16</v>
      </c>
      <c r="H1255" s="355" t="s">
        <v>174</v>
      </c>
      <c r="I1255" s="355" t="s">
        <v>40</v>
      </c>
      <c r="J1255" s="355" t="s">
        <v>41</v>
      </c>
      <c r="K1255" s="355" t="s">
        <v>16</v>
      </c>
      <c r="L1255" s="355" t="s">
        <v>174</v>
      </c>
      <c r="M1255" s="355" t="s">
        <v>40</v>
      </c>
      <c r="N1255" s="355" t="s">
        <v>41</v>
      </c>
      <c r="O1255" s="355" t="s">
        <v>16</v>
      </c>
      <c r="P1255" s="355" t="s">
        <v>174</v>
      </c>
      <c r="Q1255" s="355" t="s">
        <v>40</v>
      </c>
      <c r="R1255" s="355" t="s">
        <v>41</v>
      </c>
      <c r="S1255" s="355" t="s">
        <v>16</v>
      </c>
      <c r="T1255" s="355" t="s">
        <v>174</v>
      </c>
      <c r="U1255" s="355" t="s">
        <v>40</v>
      </c>
      <c r="V1255" s="355" t="s">
        <v>41</v>
      </c>
      <c r="W1255" s="355" t="s">
        <v>16</v>
      </c>
      <c r="X1255" s="355" t="s">
        <v>174</v>
      </c>
      <c r="Y1255" s="355" t="s">
        <v>40</v>
      </c>
      <c r="Z1255" s="355" t="s">
        <v>41</v>
      </c>
      <c r="AA1255" s="355" t="s">
        <v>16</v>
      </c>
    </row>
    <row r="1256" spans="2:27" ht="15">
      <c r="B1256" s="673" t="s">
        <v>107</v>
      </c>
      <c r="C1256" s="320" t="s">
        <v>220</v>
      </c>
      <c r="D1256" s="256">
        <v>1</v>
      </c>
      <c r="E1256" s="256">
        <v>8.625</v>
      </c>
      <c r="F1256" s="256">
        <v>25</v>
      </c>
      <c r="G1256" s="256">
        <v>69</v>
      </c>
      <c r="H1256" s="256">
        <v>2</v>
      </c>
      <c r="I1256" s="256">
        <v>40.66666666666667</v>
      </c>
      <c r="J1256" s="256">
        <v>100</v>
      </c>
      <c r="K1256" s="256">
        <v>1220.0000000000002</v>
      </c>
      <c r="L1256" s="256">
        <v>10</v>
      </c>
      <c r="M1256" s="256">
        <v>55.41666666666667</v>
      </c>
      <c r="N1256" s="256">
        <v>100</v>
      </c>
      <c r="O1256" s="256">
        <v>665</v>
      </c>
      <c r="P1256" s="256">
        <v>10</v>
      </c>
      <c r="Q1256" s="256">
        <v>80.80000000000005</v>
      </c>
      <c r="R1256" s="256">
        <v>100</v>
      </c>
      <c r="S1256" s="256">
        <v>6868.000000000005</v>
      </c>
      <c r="T1256" s="256">
        <v>1</v>
      </c>
      <c r="U1256" s="256">
        <v>31.416666666666668</v>
      </c>
      <c r="V1256" s="256">
        <v>100</v>
      </c>
      <c r="W1256" s="256">
        <v>377</v>
      </c>
      <c r="X1256" s="256">
        <v>1</v>
      </c>
      <c r="Y1256" s="256">
        <v>1</v>
      </c>
      <c r="Z1256" s="241">
        <v>1</v>
      </c>
      <c r="AA1256" s="241">
        <v>1</v>
      </c>
    </row>
    <row r="1257" spans="2:27" ht="15">
      <c r="B1257" s="657"/>
      <c r="C1257" s="320" t="s">
        <v>221</v>
      </c>
      <c r="D1257" s="256">
        <v>5</v>
      </c>
      <c r="E1257" s="256">
        <v>35</v>
      </c>
      <c r="F1257" s="256">
        <v>100</v>
      </c>
      <c r="G1257" s="256">
        <v>280</v>
      </c>
      <c r="H1257" s="256">
        <v>6</v>
      </c>
      <c r="I1257" s="256">
        <v>35.55</v>
      </c>
      <c r="J1257" s="256">
        <v>90</v>
      </c>
      <c r="K1257" s="256">
        <v>711</v>
      </c>
      <c r="L1257" s="256">
        <v>1</v>
      </c>
      <c r="M1257" s="256">
        <v>31.235294117647058</v>
      </c>
      <c r="N1257" s="256">
        <v>90</v>
      </c>
      <c r="O1257" s="256">
        <v>531</v>
      </c>
      <c r="P1257" s="256">
        <v>10</v>
      </c>
      <c r="Q1257" s="256">
        <v>82.32051282051286</v>
      </c>
      <c r="R1257" s="256">
        <v>100</v>
      </c>
      <c r="S1257" s="256">
        <v>6421.000000000003</v>
      </c>
      <c r="T1257" s="256">
        <v>10</v>
      </c>
      <c r="U1257" s="256">
        <v>39.25</v>
      </c>
      <c r="V1257" s="256">
        <v>80</v>
      </c>
      <c r="W1257" s="256">
        <v>157</v>
      </c>
      <c r="X1257" s="256" t="s">
        <v>18</v>
      </c>
      <c r="Y1257" s="256" t="s">
        <v>18</v>
      </c>
      <c r="Z1257" s="241" t="s">
        <v>18</v>
      </c>
      <c r="AA1257" s="241" t="s">
        <v>18</v>
      </c>
    </row>
    <row r="1258" spans="2:27" ht="15">
      <c r="B1258" s="657"/>
      <c r="C1258" s="320" t="s">
        <v>222</v>
      </c>
      <c r="D1258" s="256">
        <v>10</v>
      </c>
      <c r="E1258" s="256">
        <v>10</v>
      </c>
      <c r="F1258" s="256">
        <v>10</v>
      </c>
      <c r="G1258" s="256">
        <v>10</v>
      </c>
      <c r="H1258" s="256">
        <v>10</v>
      </c>
      <c r="I1258" s="256">
        <v>20</v>
      </c>
      <c r="J1258" s="256">
        <v>30</v>
      </c>
      <c r="K1258" s="256">
        <v>40</v>
      </c>
      <c r="L1258" s="256">
        <v>20</v>
      </c>
      <c r="M1258" s="256">
        <v>43.333333333333336</v>
      </c>
      <c r="N1258" s="256">
        <v>90</v>
      </c>
      <c r="O1258" s="256">
        <v>130</v>
      </c>
      <c r="P1258" s="256">
        <v>10</v>
      </c>
      <c r="Q1258" s="256">
        <v>93.71794871794872</v>
      </c>
      <c r="R1258" s="256">
        <v>100</v>
      </c>
      <c r="S1258" s="256">
        <v>3655</v>
      </c>
      <c r="T1258" s="256">
        <v>15</v>
      </c>
      <c r="U1258" s="256">
        <v>49</v>
      </c>
      <c r="V1258" s="256">
        <v>80</v>
      </c>
      <c r="W1258" s="256">
        <v>245</v>
      </c>
      <c r="X1258" s="256">
        <v>20</v>
      </c>
      <c r="Y1258" s="256">
        <v>20</v>
      </c>
      <c r="Z1258" s="241">
        <v>20</v>
      </c>
      <c r="AA1258" s="241">
        <v>20</v>
      </c>
    </row>
    <row r="1259" spans="2:27" ht="15">
      <c r="B1259" s="657"/>
      <c r="C1259" s="320" t="s">
        <v>223</v>
      </c>
      <c r="D1259" s="256" t="s">
        <v>18</v>
      </c>
      <c r="E1259" s="256" t="s">
        <v>18</v>
      </c>
      <c r="F1259" s="256" t="s">
        <v>18</v>
      </c>
      <c r="G1259" s="256" t="s">
        <v>18</v>
      </c>
      <c r="H1259" s="256" t="s">
        <v>18</v>
      </c>
      <c r="I1259" s="256" t="s">
        <v>18</v>
      </c>
      <c r="J1259" s="256" t="s">
        <v>18</v>
      </c>
      <c r="K1259" s="256" t="s">
        <v>18</v>
      </c>
      <c r="L1259" s="256" t="s">
        <v>18</v>
      </c>
      <c r="M1259" s="256" t="s">
        <v>18</v>
      </c>
      <c r="N1259" s="256" t="s">
        <v>18</v>
      </c>
      <c r="O1259" s="256" t="s">
        <v>18</v>
      </c>
      <c r="P1259" s="256">
        <v>40</v>
      </c>
      <c r="Q1259" s="256">
        <v>80</v>
      </c>
      <c r="R1259" s="256">
        <v>100</v>
      </c>
      <c r="S1259" s="256">
        <v>240</v>
      </c>
      <c r="T1259" s="256">
        <v>60</v>
      </c>
      <c r="U1259" s="256">
        <v>60</v>
      </c>
      <c r="V1259" s="256">
        <v>60</v>
      </c>
      <c r="W1259" s="256">
        <v>60</v>
      </c>
      <c r="X1259" s="256" t="s">
        <v>18</v>
      </c>
      <c r="Y1259" s="256" t="s">
        <v>18</v>
      </c>
      <c r="Z1259" s="241" t="s">
        <v>18</v>
      </c>
      <c r="AA1259" s="241" t="s">
        <v>18</v>
      </c>
    </row>
    <row r="1260" spans="2:27" ht="15">
      <c r="B1260" s="672"/>
      <c r="C1260" s="320" t="s">
        <v>138</v>
      </c>
      <c r="D1260" s="256">
        <v>1</v>
      </c>
      <c r="E1260" s="256">
        <v>21.117647058823525</v>
      </c>
      <c r="F1260" s="256">
        <v>100</v>
      </c>
      <c r="G1260" s="256">
        <v>358.99999999999994</v>
      </c>
      <c r="H1260" s="256">
        <v>2</v>
      </c>
      <c r="I1260" s="256">
        <v>37.903846153846146</v>
      </c>
      <c r="J1260" s="256">
        <v>100</v>
      </c>
      <c r="K1260" s="256">
        <v>1970.9999999999995</v>
      </c>
      <c r="L1260" s="256">
        <v>1</v>
      </c>
      <c r="M1260" s="256">
        <v>41.43750000000001</v>
      </c>
      <c r="N1260" s="256">
        <v>100</v>
      </c>
      <c r="O1260" s="256">
        <v>1326.0000000000002</v>
      </c>
      <c r="P1260" s="256">
        <v>10</v>
      </c>
      <c r="Q1260" s="256">
        <v>83.82439024390241</v>
      </c>
      <c r="R1260" s="256">
        <v>100</v>
      </c>
      <c r="S1260" s="256">
        <v>17183.999999999996</v>
      </c>
      <c r="T1260" s="256">
        <v>1</v>
      </c>
      <c r="U1260" s="256">
        <v>38.13636363636364</v>
      </c>
      <c r="V1260" s="256">
        <v>100</v>
      </c>
      <c r="W1260" s="256">
        <v>839.0000000000001</v>
      </c>
      <c r="X1260" s="256">
        <v>1</v>
      </c>
      <c r="Y1260" s="256">
        <v>10.5</v>
      </c>
      <c r="Z1260" s="241">
        <v>20</v>
      </c>
      <c r="AA1260" s="241">
        <v>21</v>
      </c>
    </row>
    <row r="1261" ht="15">
      <c r="C1261" s="221" t="s">
        <v>374</v>
      </c>
    </row>
    <row r="1263" spans="1:22" ht="16.5" customHeight="1">
      <c r="A1263" s="404" t="s">
        <v>532</v>
      </c>
      <c r="B1263" s="608" t="s">
        <v>627</v>
      </c>
      <c r="C1263" s="608"/>
      <c r="D1263" s="608"/>
      <c r="E1263" s="442"/>
      <c r="F1263" s="442"/>
      <c r="G1263" s="442"/>
      <c r="H1263" s="442"/>
      <c r="I1263" s="442"/>
      <c r="J1263" s="442"/>
      <c r="K1263" s="442"/>
      <c r="L1263" s="168"/>
      <c r="M1263" s="168"/>
      <c r="N1263" s="168"/>
      <c r="O1263" s="168"/>
      <c r="P1263" s="168"/>
      <c r="Q1263" s="168"/>
      <c r="R1263" s="168"/>
      <c r="S1263" s="168"/>
      <c r="T1263" s="168"/>
      <c r="U1263" s="168"/>
      <c r="V1263" s="168"/>
    </row>
    <row r="1265" spans="2:24" ht="21" customHeight="1">
      <c r="B1265" s="656" t="s">
        <v>224</v>
      </c>
      <c r="C1265" s="657"/>
      <c r="D1265" s="647" t="s">
        <v>327</v>
      </c>
      <c r="E1265" s="648"/>
      <c r="F1265" s="649"/>
      <c r="G1265" s="647" t="s">
        <v>432</v>
      </c>
      <c r="H1265" s="648"/>
      <c r="I1265" s="649"/>
      <c r="J1265" s="452" t="s">
        <v>433</v>
      </c>
      <c r="K1265" s="453"/>
      <c r="L1265" s="454"/>
      <c r="M1265" s="452" t="s">
        <v>434</v>
      </c>
      <c r="N1265" s="453"/>
      <c r="O1265" s="454"/>
      <c r="P1265" s="647" t="s">
        <v>331</v>
      </c>
      <c r="Q1265" s="648"/>
      <c r="R1265" s="649"/>
      <c r="S1265" s="647" t="s">
        <v>332</v>
      </c>
      <c r="T1265" s="648"/>
      <c r="U1265" s="649"/>
      <c r="V1265" s="647" t="s">
        <v>333</v>
      </c>
      <c r="W1265" s="648"/>
      <c r="X1265" s="649"/>
    </row>
    <row r="1266" spans="2:24" ht="15">
      <c r="B1266" s="671"/>
      <c r="C1266" s="672"/>
      <c r="D1266" s="355" t="s">
        <v>3</v>
      </c>
      <c r="E1266" s="355" t="s">
        <v>4</v>
      </c>
      <c r="F1266" s="355" t="s">
        <v>653</v>
      </c>
      <c r="G1266" s="355" t="s">
        <v>3</v>
      </c>
      <c r="H1266" s="355" t="s">
        <v>4</v>
      </c>
      <c r="I1266" s="355" t="s">
        <v>653</v>
      </c>
      <c r="J1266" s="355" t="s">
        <v>3</v>
      </c>
      <c r="K1266" s="355" t="s">
        <v>4</v>
      </c>
      <c r="L1266" s="355" t="s">
        <v>653</v>
      </c>
      <c r="M1266" s="355" t="s">
        <v>3</v>
      </c>
      <c r="N1266" s="355" t="s">
        <v>4</v>
      </c>
      <c r="O1266" s="355" t="s">
        <v>653</v>
      </c>
      <c r="P1266" s="355" t="s">
        <v>3</v>
      </c>
      <c r="Q1266" s="355" t="s">
        <v>4</v>
      </c>
      <c r="R1266" s="355" t="s">
        <v>653</v>
      </c>
      <c r="S1266" s="355" t="s">
        <v>3</v>
      </c>
      <c r="T1266" s="355" t="s">
        <v>4</v>
      </c>
      <c r="U1266" s="355" t="s">
        <v>653</v>
      </c>
      <c r="V1266" s="355" t="s">
        <v>3</v>
      </c>
      <c r="W1266" s="355" t="s">
        <v>4</v>
      </c>
      <c r="X1266" s="355" t="s">
        <v>653</v>
      </c>
    </row>
    <row r="1267" spans="2:24" ht="15">
      <c r="B1267" s="673" t="s">
        <v>107</v>
      </c>
      <c r="C1267" s="320" t="s">
        <v>220</v>
      </c>
      <c r="D1267" s="181">
        <v>80</v>
      </c>
      <c r="E1267" s="181">
        <v>12</v>
      </c>
      <c r="F1267" s="181">
        <v>92</v>
      </c>
      <c r="G1267" s="181">
        <v>77</v>
      </c>
      <c r="H1267" s="181">
        <v>15</v>
      </c>
      <c r="I1267" s="181">
        <v>92</v>
      </c>
      <c r="J1267" s="181">
        <v>5</v>
      </c>
      <c r="K1267" s="181">
        <v>87</v>
      </c>
      <c r="L1267" s="181">
        <v>92</v>
      </c>
      <c r="M1267" s="181">
        <v>55</v>
      </c>
      <c r="N1267" s="181">
        <v>37</v>
      </c>
      <c r="O1267" s="181">
        <v>92</v>
      </c>
      <c r="P1267" s="181">
        <v>26</v>
      </c>
      <c r="Q1267" s="181">
        <v>66</v>
      </c>
      <c r="R1267" s="181">
        <v>92</v>
      </c>
      <c r="S1267" s="181">
        <v>40</v>
      </c>
      <c r="T1267" s="181">
        <v>52</v>
      </c>
      <c r="U1267" s="181">
        <v>92</v>
      </c>
      <c r="V1267" s="181">
        <v>56</v>
      </c>
      <c r="W1267" s="181">
        <v>36</v>
      </c>
      <c r="X1267" s="181">
        <v>92</v>
      </c>
    </row>
    <row r="1268" spans="1:24" ht="15">
      <c r="A1268" s="418"/>
      <c r="B1268" s="657"/>
      <c r="C1268" s="320" t="s">
        <v>221</v>
      </c>
      <c r="D1268" s="181">
        <v>69</v>
      </c>
      <c r="E1268" s="181">
        <v>15</v>
      </c>
      <c r="F1268" s="181">
        <v>84</v>
      </c>
      <c r="G1268" s="181">
        <v>69</v>
      </c>
      <c r="H1268" s="181">
        <v>15</v>
      </c>
      <c r="I1268" s="181">
        <v>84</v>
      </c>
      <c r="J1268" s="181">
        <v>3</v>
      </c>
      <c r="K1268" s="181">
        <v>81</v>
      </c>
      <c r="L1268" s="181">
        <v>84</v>
      </c>
      <c r="M1268" s="181">
        <v>37</v>
      </c>
      <c r="N1268" s="181">
        <v>47</v>
      </c>
      <c r="O1268" s="181">
        <v>84</v>
      </c>
      <c r="P1268" s="181">
        <v>38</v>
      </c>
      <c r="Q1268" s="181">
        <v>46</v>
      </c>
      <c r="R1268" s="181">
        <v>84</v>
      </c>
      <c r="S1268" s="181">
        <v>34</v>
      </c>
      <c r="T1268" s="181">
        <v>50</v>
      </c>
      <c r="U1268" s="181">
        <v>84</v>
      </c>
      <c r="V1268" s="181">
        <v>35</v>
      </c>
      <c r="W1268" s="181">
        <v>49</v>
      </c>
      <c r="X1268" s="181">
        <v>84</v>
      </c>
    </row>
    <row r="1269" spans="1:24" ht="15">
      <c r="A1269" s="418"/>
      <c r="B1269" s="657"/>
      <c r="C1269" s="320" t="s">
        <v>222</v>
      </c>
      <c r="D1269" s="181">
        <v>37</v>
      </c>
      <c r="E1269" s="181">
        <v>4</v>
      </c>
      <c r="F1269" s="181">
        <v>41</v>
      </c>
      <c r="G1269" s="181">
        <v>39</v>
      </c>
      <c r="H1269" s="181">
        <v>2</v>
      </c>
      <c r="I1269" s="181">
        <v>41</v>
      </c>
      <c r="J1269" s="181">
        <v>1</v>
      </c>
      <c r="K1269" s="181">
        <v>40</v>
      </c>
      <c r="L1269" s="181">
        <v>41</v>
      </c>
      <c r="M1269" s="181">
        <v>27</v>
      </c>
      <c r="N1269" s="181">
        <v>14</v>
      </c>
      <c r="O1269" s="181">
        <v>41</v>
      </c>
      <c r="P1269" s="181">
        <v>13</v>
      </c>
      <c r="Q1269" s="181">
        <v>28</v>
      </c>
      <c r="R1269" s="181">
        <v>41</v>
      </c>
      <c r="S1269" s="181">
        <v>26</v>
      </c>
      <c r="T1269" s="181">
        <v>15</v>
      </c>
      <c r="U1269" s="181">
        <v>41</v>
      </c>
      <c r="V1269" s="181">
        <v>17</v>
      </c>
      <c r="W1269" s="181">
        <v>24</v>
      </c>
      <c r="X1269" s="181">
        <v>41</v>
      </c>
    </row>
    <row r="1270" spans="1:24" ht="15">
      <c r="A1270" s="418"/>
      <c r="B1270" s="657"/>
      <c r="C1270" s="320" t="s">
        <v>223</v>
      </c>
      <c r="D1270" s="181">
        <v>2</v>
      </c>
      <c r="E1270" s="181">
        <v>0</v>
      </c>
      <c r="F1270" s="181">
        <v>2</v>
      </c>
      <c r="G1270" s="181">
        <v>2</v>
      </c>
      <c r="H1270" s="181">
        <v>0</v>
      </c>
      <c r="I1270" s="181">
        <v>2</v>
      </c>
      <c r="J1270" s="181">
        <v>0</v>
      </c>
      <c r="K1270" s="181">
        <v>2</v>
      </c>
      <c r="L1270" s="181">
        <v>2</v>
      </c>
      <c r="M1270" s="181">
        <v>2</v>
      </c>
      <c r="N1270" s="181">
        <v>0</v>
      </c>
      <c r="O1270" s="181">
        <v>2</v>
      </c>
      <c r="P1270" s="181">
        <v>2</v>
      </c>
      <c r="Q1270" s="181">
        <v>0</v>
      </c>
      <c r="R1270" s="181">
        <v>2</v>
      </c>
      <c r="S1270" s="181">
        <v>2</v>
      </c>
      <c r="T1270" s="181">
        <v>0</v>
      </c>
      <c r="U1270" s="181">
        <v>2</v>
      </c>
      <c r="V1270" s="181">
        <v>2</v>
      </c>
      <c r="W1270" s="181">
        <v>0</v>
      </c>
      <c r="X1270" s="181">
        <v>2</v>
      </c>
    </row>
    <row r="1271" spans="1:24" ht="15">
      <c r="A1271" s="418"/>
      <c r="B1271" s="657"/>
      <c r="C1271" s="320" t="s">
        <v>5</v>
      </c>
      <c r="D1271" s="181">
        <f aca="true" t="shared" si="33" ref="D1271:X1271">SUM(D1267:D1270)</f>
        <v>188</v>
      </c>
      <c r="E1271" s="181">
        <f t="shared" si="33"/>
        <v>31</v>
      </c>
      <c r="F1271" s="181">
        <f t="shared" si="33"/>
        <v>219</v>
      </c>
      <c r="G1271" s="181">
        <f t="shared" si="33"/>
        <v>187</v>
      </c>
      <c r="H1271" s="181">
        <f t="shared" si="33"/>
        <v>32</v>
      </c>
      <c r="I1271" s="181">
        <f t="shared" si="33"/>
        <v>219</v>
      </c>
      <c r="J1271" s="181">
        <f t="shared" si="33"/>
        <v>9</v>
      </c>
      <c r="K1271" s="181">
        <f>SUM(K1267:K1270)</f>
        <v>210</v>
      </c>
      <c r="L1271" s="181">
        <f>SUM(L1267:L1270)</f>
        <v>219</v>
      </c>
      <c r="M1271" s="181">
        <f>SUM(M1267:M1270)</f>
        <v>121</v>
      </c>
      <c r="N1271" s="181">
        <f t="shared" si="33"/>
        <v>98</v>
      </c>
      <c r="O1271" s="181">
        <f t="shared" si="33"/>
        <v>219</v>
      </c>
      <c r="P1271" s="181">
        <f t="shared" si="33"/>
        <v>79</v>
      </c>
      <c r="Q1271" s="181">
        <f t="shared" si="33"/>
        <v>140</v>
      </c>
      <c r="R1271" s="181">
        <f t="shared" si="33"/>
        <v>219</v>
      </c>
      <c r="S1271" s="181">
        <f t="shared" si="33"/>
        <v>102</v>
      </c>
      <c r="T1271" s="181">
        <f t="shared" si="33"/>
        <v>117</v>
      </c>
      <c r="U1271" s="181">
        <f t="shared" si="33"/>
        <v>219</v>
      </c>
      <c r="V1271" s="181">
        <f t="shared" si="33"/>
        <v>110</v>
      </c>
      <c r="W1271" s="181">
        <f t="shared" si="33"/>
        <v>109</v>
      </c>
      <c r="X1271" s="181">
        <f t="shared" si="33"/>
        <v>219</v>
      </c>
    </row>
    <row r="1272" spans="1:24" ht="15">
      <c r="A1272" s="418"/>
      <c r="B1272" s="604" t="s">
        <v>108</v>
      </c>
      <c r="C1272" s="320" t="s">
        <v>220</v>
      </c>
      <c r="D1272" s="223">
        <f>D1267/F1267</f>
        <v>0.8695652173913043</v>
      </c>
      <c r="E1272" s="223">
        <f>E1267/F1267</f>
        <v>0.13043478260869565</v>
      </c>
      <c r="F1272" s="222">
        <f>+D1272+E1272</f>
        <v>1</v>
      </c>
      <c r="G1272" s="223">
        <f>G1267/I1267</f>
        <v>0.8369565217391305</v>
      </c>
      <c r="H1272" s="223">
        <f>H1267/I1267</f>
        <v>0.16304347826086957</v>
      </c>
      <c r="I1272" s="222">
        <f>+G1272+H1272</f>
        <v>1</v>
      </c>
      <c r="J1272" s="223">
        <f>J1267/L1267</f>
        <v>0.05434782608695652</v>
      </c>
      <c r="K1272" s="223">
        <f>K1267/L1267</f>
        <v>0.9456521739130435</v>
      </c>
      <c r="L1272" s="222">
        <f>+J1272+K1272</f>
        <v>1</v>
      </c>
      <c r="M1272" s="223">
        <f>M1267/O1267</f>
        <v>0.5978260869565217</v>
      </c>
      <c r="N1272" s="223">
        <f>N1267/O1267</f>
        <v>0.40217391304347827</v>
      </c>
      <c r="O1272" s="222">
        <f>+M1272+N1272</f>
        <v>1</v>
      </c>
      <c r="P1272" s="223">
        <f>P1267/R1267</f>
        <v>0.2826086956521739</v>
      </c>
      <c r="Q1272" s="223">
        <f>Q1267/R1267</f>
        <v>0.717391304347826</v>
      </c>
      <c r="R1272" s="222">
        <f>+P1272+Q1272</f>
        <v>1</v>
      </c>
      <c r="S1272" s="223">
        <f>S1267/U1267</f>
        <v>0.43478260869565216</v>
      </c>
      <c r="T1272" s="223">
        <f>T1267/U1267</f>
        <v>0.5652173913043478</v>
      </c>
      <c r="U1272" s="222">
        <f>+S1272+T1272</f>
        <v>1</v>
      </c>
      <c r="V1272" s="223">
        <f>V1267/X1267</f>
        <v>0.6086956521739131</v>
      </c>
      <c r="W1272" s="223">
        <f>W1267/X1267</f>
        <v>0.391304347826087</v>
      </c>
      <c r="X1272" s="222">
        <f>+V1272+W1272</f>
        <v>1</v>
      </c>
    </row>
    <row r="1273" spans="1:24" ht="15">
      <c r="A1273" s="418"/>
      <c r="B1273" s="605"/>
      <c r="C1273" s="320" t="s">
        <v>221</v>
      </c>
      <c r="D1273" s="223">
        <f>D1268/F1268</f>
        <v>0.8214285714285714</v>
      </c>
      <c r="E1273" s="223">
        <f>E1268/F1268</f>
        <v>0.17857142857142858</v>
      </c>
      <c r="F1273" s="222">
        <f>+D1273+E1273</f>
        <v>1</v>
      </c>
      <c r="G1273" s="223">
        <f>G1268/I1268</f>
        <v>0.8214285714285714</v>
      </c>
      <c r="H1273" s="223">
        <f>H1268/I1268</f>
        <v>0.17857142857142858</v>
      </c>
      <c r="I1273" s="222">
        <f>+G1273+H1273</f>
        <v>1</v>
      </c>
      <c r="J1273" s="223">
        <f>J1268/L1268</f>
        <v>0.03571428571428571</v>
      </c>
      <c r="K1273" s="223">
        <f>K1268/L1268</f>
        <v>0.9642857142857143</v>
      </c>
      <c r="L1273" s="222">
        <f>+J1273+K1273</f>
        <v>1</v>
      </c>
      <c r="M1273" s="223">
        <f>M1268/O1268</f>
        <v>0.44047619047619047</v>
      </c>
      <c r="N1273" s="223">
        <f>N1268/O1268</f>
        <v>0.5595238095238095</v>
      </c>
      <c r="O1273" s="222">
        <f>+M1273+N1273</f>
        <v>1</v>
      </c>
      <c r="P1273" s="223">
        <f>P1268/R1268</f>
        <v>0.4523809523809524</v>
      </c>
      <c r="Q1273" s="223">
        <f>Q1268/R1268</f>
        <v>0.5476190476190477</v>
      </c>
      <c r="R1273" s="222">
        <f>+P1273+Q1273</f>
        <v>1</v>
      </c>
      <c r="S1273" s="223">
        <f>S1268/U1268</f>
        <v>0.40476190476190477</v>
      </c>
      <c r="T1273" s="223">
        <f>T1268/U1268</f>
        <v>0.5952380952380952</v>
      </c>
      <c r="U1273" s="222">
        <f>+S1273+T1273</f>
        <v>1</v>
      </c>
      <c r="V1273" s="223">
        <f>V1268/X1268</f>
        <v>0.4166666666666667</v>
      </c>
      <c r="W1273" s="223">
        <f>W1268/X1268</f>
        <v>0.5833333333333334</v>
      </c>
      <c r="X1273" s="222">
        <f>+V1273+W1273</f>
        <v>1</v>
      </c>
    </row>
    <row r="1274" spans="1:24" ht="15">
      <c r="A1274" s="418"/>
      <c r="B1274" s="605"/>
      <c r="C1274" s="320" t="s">
        <v>222</v>
      </c>
      <c r="D1274" s="223">
        <f>D1269/F1269</f>
        <v>0.9024390243902439</v>
      </c>
      <c r="E1274" s="223">
        <f>E1269/F1269</f>
        <v>0.0975609756097561</v>
      </c>
      <c r="F1274" s="222">
        <f>+D1274+E1274</f>
        <v>1</v>
      </c>
      <c r="G1274" s="223">
        <f>G1269/I1269</f>
        <v>0.9512195121951219</v>
      </c>
      <c r="H1274" s="223">
        <f>H1269/I1269</f>
        <v>0.04878048780487805</v>
      </c>
      <c r="I1274" s="222">
        <f>+G1274+H1274</f>
        <v>1</v>
      </c>
      <c r="J1274" s="223">
        <f>J1269/L1269</f>
        <v>0.024390243902439025</v>
      </c>
      <c r="K1274" s="223">
        <f>K1269/L1269</f>
        <v>0.975609756097561</v>
      </c>
      <c r="L1274" s="222">
        <f>+J1274+K1274</f>
        <v>1</v>
      </c>
      <c r="M1274" s="223">
        <f>M1269/O1269</f>
        <v>0.6585365853658537</v>
      </c>
      <c r="N1274" s="223">
        <f>N1269/O1269</f>
        <v>0.34146341463414637</v>
      </c>
      <c r="O1274" s="222">
        <f>+M1274+N1274</f>
        <v>1</v>
      </c>
      <c r="P1274" s="223">
        <f>P1269/R1269</f>
        <v>0.3170731707317073</v>
      </c>
      <c r="Q1274" s="223">
        <f>Q1269/R1269</f>
        <v>0.6829268292682927</v>
      </c>
      <c r="R1274" s="222">
        <f>+P1274+Q1274</f>
        <v>1</v>
      </c>
      <c r="S1274" s="223">
        <f>S1269/U1269</f>
        <v>0.6341463414634146</v>
      </c>
      <c r="T1274" s="223">
        <f>T1269/U1269</f>
        <v>0.36585365853658536</v>
      </c>
      <c r="U1274" s="222">
        <f>+S1274+T1274</f>
        <v>1</v>
      </c>
      <c r="V1274" s="223">
        <f>V1269/X1269</f>
        <v>0.4146341463414634</v>
      </c>
      <c r="W1274" s="223">
        <f>W1269/X1269</f>
        <v>0.5853658536585366</v>
      </c>
      <c r="X1274" s="222">
        <f>+V1274+W1274</f>
        <v>1</v>
      </c>
    </row>
    <row r="1275" spans="1:24" ht="15">
      <c r="A1275" s="418"/>
      <c r="B1275" s="605"/>
      <c r="C1275" s="320" t="s">
        <v>223</v>
      </c>
      <c r="D1275" s="223">
        <f>D1270/F1270</f>
        <v>1</v>
      </c>
      <c r="E1275" s="223">
        <f>E1270/F1270</f>
        <v>0</v>
      </c>
      <c r="F1275" s="222">
        <f>+D1275+E1275</f>
        <v>1</v>
      </c>
      <c r="G1275" s="223">
        <f>G1270/I1270</f>
        <v>1</v>
      </c>
      <c r="H1275" s="223">
        <f>H1270/I1270</f>
        <v>0</v>
      </c>
      <c r="I1275" s="222">
        <f>+G1275+H1275</f>
        <v>1</v>
      </c>
      <c r="J1275" s="223">
        <f>J1270/L1270</f>
        <v>0</v>
      </c>
      <c r="K1275" s="223">
        <f>K1270/L1270</f>
        <v>1</v>
      </c>
      <c r="L1275" s="222">
        <f>+J1275+K1275</f>
        <v>1</v>
      </c>
      <c r="M1275" s="223">
        <f>M1270/O1270</f>
        <v>1</v>
      </c>
      <c r="N1275" s="223">
        <f>N1270/O1270</f>
        <v>0</v>
      </c>
      <c r="O1275" s="222">
        <f>+M1275+N1275</f>
        <v>1</v>
      </c>
      <c r="P1275" s="223">
        <f>P1270/R1270</f>
        <v>1</v>
      </c>
      <c r="Q1275" s="223">
        <f>Q1270/R1270</f>
        <v>0</v>
      </c>
      <c r="R1275" s="222">
        <f>+P1275+Q1275</f>
        <v>1</v>
      </c>
      <c r="S1275" s="223">
        <f>S1270/U1270</f>
        <v>1</v>
      </c>
      <c r="T1275" s="223">
        <f>T1270/U1270</f>
        <v>0</v>
      </c>
      <c r="U1275" s="222">
        <f>+S1275+T1275</f>
        <v>1</v>
      </c>
      <c r="V1275" s="223">
        <f>V1270/X1270</f>
        <v>1</v>
      </c>
      <c r="W1275" s="223">
        <f>W1270/X1270</f>
        <v>0</v>
      </c>
      <c r="X1275" s="222">
        <f>+V1275+W1275</f>
        <v>1</v>
      </c>
    </row>
    <row r="1276" spans="1:24" ht="15">
      <c r="A1276" s="418"/>
      <c r="B1276" s="606"/>
      <c r="C1276" s="350" t="s">
        <v>5</v>
      </c>
      <c r="D1276" s="223">
        <f>D1271/F1271</f>
        <v>0.8584474885844748</v>
      </c>
      <c r="E1276" s="223">
        <f>E1271/F1271</f>
        <v>0.1415525114155251</v>
      </c>
      <c r="F1276" s="222">
        <f>+D1276+E1276</f>
        <v>1</v>
      </c>
      <c r="G1276" s="223">
        <f>G1271/I1271</f>
        <v>0.8538812785388128</v>
      </c>
      <c r="H1276" s="223">
        <f>H1271/I1271</f>
        <v>0.1461187214611872</v>
      </c>
      <c r="I1276" s="222">
        <f>+G1276+H1276</f>
        <v>1</v>
      </c>
      <c r="J1276" s="223">
        <f>J1271/L1271</f>
        <v>0.0410958904109589</v>
      </c>
      <c r="K1276" s="223">
        <f>K1271/L1271</f>
        <v>0.958904109589041</v>
      </c>
      <c r="L1276" s="222">
        <f>+J1276+K1276</f>
        <v>1</v>
      </c>
      <c r="M1276" s="223">
        <f>M1271/O1271</f>
        <v>0.5525114155251142</v>
      </c>
      <c r="N1276" s="223">
        <f>N1271/O1271</f>
        <v>0.4474885844748858</v>
      </c>
      <c r="O1276" s="222">
        <f>+M1276+N1276</f>
        <v>1</v>
      </c>
      <c r="P1276" s="223">
        <f>P1271/R1271</f>
        <v>0.3607305936073059</v>
      </c>
      <c r="Q1276" s="223">
        <f>Q1271/R1271</f>
        <v>0.639269406392694</v>
      </c>
      <c r="R1276" s="222">
        <f>+P1276+Q1276</f>
        <v>1</v>
      </c>
      <c r="S1276" s="223">
        <f>S1271/U1271</f>
        <v>0.4657534246575342</v>
      </c>
      <c r="T1276" s="223">
        <f>T1271/U1271</f>
        <v>0.5342465753424658</v>
      </c>
      <c r="U1276" s="222">
        <f>+S1276+T1276</f>
        <v>1</v>
      </c>
      <c r="V1276" s="223">
        <f>V1271/X1271</f>
        <v>0.502283105022831</v>
      </c>
      <c r="W1276" s="223">
        <f>W1271/X1271</f>
        <v>0.4977168949771689</v>
      </c>
      <c r="X1276" s="222">
        <f>+V1276+W1276</f>
        <v>1</v>
      </c>
    </row>
    <row r="1277" spans="1:6" ht="15">
      <c r="A1277" s="418"/>
      <c r="C1277" s="221" t="s">
        <v>374</v>
      </c>
      <c r="D1277" s="169"/>
      <c r="E1277" s="169"/>
      <c r="F1277" s="169"/>
    </row>
    <row r="1278" spans="1:6" ht="15">
      <c r="A1278" s="418"/>
      <c r="C1278" s="169"/>
      <c r="D1278" s="169"/>
      <c r="E1278" s="169"/>
      <c r="F1278" s="169"/>
    </row>
    <row r="1279" spans="1:4" ht="11.25" customHeight="1">
      <c r="A1279" s="418"/>
      <c r="B1279" s="656" t="s">
        <v>224</v>
      </c>
      <c r="C1279" s="657"/>
      <c r="D1279" s="659" t="s">
        <v>632</v>
      </c>
    </row>
    <row r="1280" spans="1:4" ht="15" customHeight="1">
      <c r="A1280" s="418"/>
      <c r="B1280" s="658"/>
      <c r="C1280" s="672"/>
      <c r="D1280" s="661"/>
    </row>
    <row r="1281" spans="1:4" ht="15">
      <c r="A1281" s="418"/>
      <c r="B1281" s="598" t="s">
        <v>107</v>
      </c>
      <c r="C1281" s="320" t="s">
        <v>220</v>
      </c>
      <c r="D1281" s="256">
        <v>1575654801.2399995</v>
      </c>
    </row>
    <row r="1282" spans="1:4" ht="15">
      <c r="A1282" s="418"/>
      <c r="B1282" s="598"/>
      <c r="C1282" s="320" t="s">
        <v>221</v>
      </c>
      <c r="D1282" s="256">
        <v>751046377.5999998</v>
      </c>
    </row>
    <row r="1283" spans="1:4" ht="15">
      <c r="A1283" s="418"/>
      <c r="B1283" s="598"/>
      <c r="C1283" s="320" t="s">
        <v>222</v>
      </c>
      <c r="D1283" s="256">
        <v>508439898.3900001</v>
      </c>
    </row>
    <row r="1284" spans="1:4" ht="15">
      <c r="A1284" s="418"/>
      <c r="B1284" s="598"/>
      <c r="C1284" s="320" t="s">
        <v>223</v>
      </c>
      <c r="D1284" s="256">
        <v>12814769.86</v>
      </c>
    </row>
    <row r="1285" spans="1:4" ht="15">
      <c r="A1285" s="418"/>
      <c r="B1285" s="598"/>
      <c r="C1285" s="320" t="s">
        <v>138</v>
      </c>
      <c r="D1285" s="256">
        <v>2847955847.09</v>
      </c>
    </row>
    <row r="1286" spans="1:6" ht="15">
      <c r="A1286" s="418"/>
      <c r="C1286" s="221" t="s">
        <v>374</v>
      </c>
      <c r="D1286" s="169"/>
      <c r="E1286" s="169"/>
      <c r="F1286" s="169"/>
    </row>
    <row r="1287" ht="15.75">
      <c r="B1287" s="442"/>
    </row>
    <row r="1288" spans="1:22" ht="16.5" customHeight="1">
      <c r="A1288" s="404" t="s">
        <v>533</v>
      </c>
      <c r="B1288" s="608" t="s">
        <v>628</v>
      </c>
      <c r="C1288" s="608"/>
      <c r="D1288" s="608"/>
      <c r="F1288" s="442"/>
      <c r="G1288" s="442"/>
      <c r="H1288" s="442"/>
      <c r="I1288" s="442"/>
      <c r="J1288" s="442"/>
      <c r="K1288" s="442"/>
      <c r="L1288" s="168"/>
      <c r="M1288" s="168"/>
      <c r="N1288" s="168"/>
      <c r="O1288" s="168"/>
      <c r="P1288" s="168"/>
      <c r="Q1288" s="168"/>
      <c r="R1288" s="168"/>
      <c r="S1288" s="168"/>
      <c r="T1288" s="168"/>
      <c r="U1288" s="168"/>
      <c r="V1288" s="168"/>
    </row>
    <row r="1290" spans="2:24" ht="28.5" customHeight="1">
      <c r="B1290" s="656" t="s">
        <v>224</v>
      </c>
      <c r="C1290" s="657"/>
      <c r="D1290" s="647" t="s">
        <v>327</v>
      </c>
      <c r="E1290" s="648"/>
      <c r="F1290" s="649"/>
      <c r="G1290" s="647" t="s">
        <v>432</v>
      </c>
      <c r="H1290" s="648"/>
      <c r="I1290" s="649"/>
      <c r="J1290" s="452" t="s">
        <v>433</v>
      </c>
      <c r="K1290" s="453"/>
      <c r="L1290" s="454"/>
      <c r="M1290" s="452" t="s">
        <v>434</v>
      </c>
      <c r="N1290" s="453"/>
      <c r="O1290" s="454"/>
      <c r="P1290" s="647" t="s">
        <v>331</v>
      </c>
      <c r="Q1290" s="648"/>
      <c r="R1290" s="649"/>
      <c r="S1290" s="647" t="s">
        <v>332</v>
      </c>
      <c r="T1290" s="648"/>
      <c r="U1290" s="649"/>
      <c r="V1290" s="647" t="s">
        <v>333</v>
      </c>
      <c r="W1290" s="648"/>
      <c r="X1290" s="649"/>
    </row>
    <row r="1291" spans="2:24" ht="15">
      <c r="B1291" s="671"/>
      <c r="C1291" s="672"/>
      <c r="D1291" s="355" t="s">
        <v>3</v>
      </c>
      <c r="E1291" s="355" t="s">
        <v>4</v>
      </c>
      <c r="F1291" s="355" t="s">
        <v>653</v>
      </c>
      <c r="G1291" s="355" t="s">
        <v>3</v>
      </c>
      <c r="H1291" s="355" t="s">
        <v>4</v>
      </c>
      <c r="I1291" s="355" t="s">
        <v>653</v>
      </c>
      <c r="J1291" s="355" t="s">
        <v>3</v>
      </c>
      <c r="K1291" s="355" t="s">
        <v>4</v>
      </c>
      <c r="L1291" s="355" t="s">
        <v>653</v>
      </c>
      <c r="M1291" s="355" t="s">
        <v>3</v>
      </c>
      <c r="N1291" s="355" t="s">
        <v>4</v>
      </c>
      <c r="O1291" s="355" t="s">
        <v>653</v>
      </c>
      <c r="P1291" s="355" t="s">
        <v>3</v>
      </c>
      <c r="Q1291" s="355" t="s">
        <v>4</v>
      </c>
      <c r="R1291" s="355" t="s">
        <v>653</v>
      </c>
      <c r="S1291" s="355" t="s">
        <v>3</v>
      </c>
      <c r="T1291" s="355" t="s">
        <v>4</v>
      </c>
      <c r="U1291" s="355" t="s">
        <v>653</v>
      </c>
      <c r="V1291" s="355" t="s">
        <v>3</v>
      </c>
      <c r="W1291" s="355" t="s">
        <v>4</v>
      </c>
      <c r="X1291" s="355" t="s">
        <v>653</v>
      </c>
    </row>
    <row r="1292" spans="2:24" ht="15">
      <c r="B1292" s="673" t="s">
        <v>107</v>
      </c>
      <c r="C1292" s="320" t="s">
        <v>220</v>
      </c>
      <c r="D1292" s="181">
        <v>20</v>
      </c>
      <c r="E1292" s="181">
        <v>72</v>
      </c>
      <c r="F1292" s="181">
        <v>92</v>
      </c>
      <c r="G1292" s="181">
        <v>74</v>
      </c>
      <c r="H1292" s="181">
        <v>18</v>
      </c>
      <c r="I1292" s="181">
        <v>92</v>
      </c>
      <c r="J1292" s="181">
        <v>3</v>
      </c>
      <c r="K1292" s="181">
        <v>89</v>
      </c>
      <c r="L1292" s="181">
        <v>92</v>
      </c>
      <c r="M1292" s="181">
        <v>8</v>
      </c>
      <c r="N1292" s="181">
        <v>84</v>
      </c>
      <c r="O1292" s="181">
        <v>92</v>
      </c>
      <c r="P1292" s="181">
        <v>9</v>
      </c>
      <c r="Q1292" s="181">
        <v>83</v>
      </c>
      <c r="R1292" s="181">
        <v>92</v>
      </c>
      <c r="S1292" s="181">
        <v>0</v>
      </c>
      <c r="T1292" s="181">
        <v>92</v>
      </c>
      <c r="U1292" s="181">
        <v>92</v>
      </c>
      <c r="V1292" s="181">
        <v>8</v>
      </c>
      <c r="W1292" s="181">
        <v>84</v>
      </c>
      <c r="X1292" s="181">
        <v>92</v>
      </c>
    </row>
    <row r="1293" spans="2:24" ht="15">
      <c r="B1293" s="657"/>
      <c r="C1293" s="320" t="s">
        <v>221</v>
      </c>
      <c r="D1293" s="181">
        <v>53</v>
      </c>
      <c r="E1293" s="181">
        <v>31</v>
      </c>
      <c r="F1293" s="181">
        <v>84</v>
      </c>
      <c r="G1293" s="181">
        <v>61</v>
      </c>
      <c r="H1293" s="181">
        <v>23</v>
      </c>
      <c r="I1293" s="181">
        <v>84</v>
      </c>
      <c r="J1293" s="181">
        <v>0</v>
      </c>
      <c r="K1293" s="181">
        <v>84</v>
      </c>
      <c r="L1293" s="181">
        <v>84</v>
      </c>
      <c r="M1293" s="181">
        <v>5</v>
      </c>
      <c r="N1293" s="181">
        <v>79</v>
      </c>
      <c r="O1293" s="181">
        <v>84</v>
      </c>
      <c r="P1293" s="181">
        <v>6</v>
      </c>
      <c r="Q1293" s="181">
        <v>78</v>
      </c>
      <c r="R1293" s="181">
        <v>84</v>
      </c>
      <c r="S1293" s="181">
        <v>1</v>
      </c>
      <c r="T1293" s="181">
        <v>83</v>
      </c>
      <c r="U1293" s="181">
        <v>84</v>
      </c>
      <c r="V1293" s="181">
        <v>1</v>
      </c>
      <c r="W1293" s="181">
        <v>83</v>
      </c>
      <c r="X1293" s="181">
        <v>84</v>
      </c>
    </row>
    <row r="1294" spans="2:24" ht="15">
      <c r="B1294" s="657"/>
      <c r="C1294" s="320" t="s">
        <v>222</v>
      </c>
      <c r="D1294" s="181">
        <v>6</v>
      </c>
      <c r="E1294" s="181">
        <v>35</v>
      </c>
      <c r="F1294" s="181">
        <v>41</v>
      </c>
      <c r="G1294" s="181">
        <v>30</v>
      </c>
      <c r="H1294" s="181">
        <v>11</v>
      </c>
      <c r="I1294" s="181">
        <v>41</v>
      </c>
      <c r="J1294" s="181">
        <v>0</v>
      </c>
      <c r="K1294" s="181">
        <v>41</v>
      </c>
      <c r="L1294" s="181">
        <v>41</v>
      </c>
      <c r="M1294" s="181">
        <v>4</v>
      </c>
      <c r="N1294" s="181">
        <v>37</v>
      </c>
      <c r="O1294" s="181">
        <v>41</v>
      </c>
      <c r="P1294" s="181">
        <v>2</v>
      </c>
      <c r="Q1294" s="181">
        <v>39</v>
      </c>
      <c r="R1294" s="181">
        <v>41</v>
      </c>
      <c r="S1294" s="181">
        <v>0</v>
      </c>
      <c r="T1294" s="181">
        <v>41</v>
      </c>
      <c r="U1294" s="181">
        <v>41</v>
      </c>
      <c r="V1294" s="181">
        <v>10</v>
      </c>
      <c r="W1294" s="181">
        <v>31</v>
      </c>
      <c r="X1294" s="181">
        <v>41</v>
      </c>
    </row>
    <row r="1295" spans="2:24" ht="15">
      <c r="B1295" s="657"/>
      <c r="C1295" s="320" t="s">
        <v>223</v>
      </c>
      <c r="D1295" s="181">
        <v>0</v>
      </c>
      <c r="E1295" s="181">
        <v>2</v>
      </c>
      <c r="F1295" s="181">
        <v>2</v>
      </c>
      <c r="G1295" s="181">
        <v>0</v>
      </c>
      <c r="H1295" s="181">
        <v>2</v>
      </c>
      <c r="I1295" s="181">
        <v>2</v>
      </c>
      <c r="J1295" s="181">
        <v>0</v>
      </c>
      <c r="K1295" s="181">
        <v>2</v>
      </c>
      <c r="L1295" s="181">
        <v>2</v>
      </c>
      <c r="M1295" s="181">
        <v>0</v>
      </c>
      <c r="N1295" s="181">
        <v>2</v>
      </c>
      <c r="O1295" s="181">
        <v>2</v>
      </c>
      <c r="P1295" s="181">
        <v>0</v>
      </c>
      <c r="Q1295" s="181">
        <v>2</v>
      </c>
      <c r="R1295" s="181">
        <v>2</v>
      </c>
      <c r="S1295" s="181">
        <v>0</v>
      </c>
      <c r="T1295" s="181">
        <v>2</v>
      </c>
      <c r="U1295" s="181">
        <v>2</v>
      </c>
      <c r="V1295" s="181">
        <v>2</v>
      </c>
      <c r="W1295" s="181">
        <v>0</v>
      </c>
      <c r="X1295" s="181">
        <v>2</v>
      </c>
    </row>
    <row r="1296" spans="2:24" ht="15">
      <c r="B1296" s="657"/>
      <c r="C1296" s="320" t="s">
        <v>5</v>
      </c>
      <c r="D1296" s="181">
        <f aca="true" t="shared" si="34" ref="D1296:X1296">SUM(D1292:D1295)</f>
        <v>79</v>
      </c>
      <c r="E1296" s="181">
        <f t="shared" si="34"/>
        <v>140</v>
      </c>
      <c r="F1296" s="181">
        <f t="shared" si="34"/>
        <v>219</v>
      </c>
      <c r="G1296" s="181">
        <f t="shared" si="34"/>
        <v>165</v>
      </c>
      <c r="H1296" s="181">
        <f t="shared" si="34"/>
        <v>54</v>
      </c>
      <c r="I1296" s="181">
        <f t="shared" si="34"/>
        <v>219</v>
      </c>
      <c r="J1296" s="181">
        <f t="shared" si="34"/>
        <v>3</v>
      </c>
      <c r="K1296" s="181">
        <f>SUM(K1292:K1295)</f>
        <v>216</v>
      </c>
      <c r="L1296" s="181">
        <f>SUM(L1292:L1295)</f>
        <v>219</v>
      </c>
      <c r="M1296" s="181">
        <f>SUM(M1292:M1295)</f>
        <v>17</v>
      </c>
      <c r="N1296" s="181">
        <f t="shared" si="34"/>
        <v>202</v>
      </c>
      <c r="O1296" s="181">
        <f t="shared" si="34"/>
        <v>219</v>
      </c>
      <c r="P1296" s="181">
        <f t="shared" si="34"/>
        <v>17</v>
      </c>
      <c r="Q1296" s="181">
        <f t="shared" si="34"/>
        <v>202</v>
      </c>
      <c r="R1296" s="181">
        <f t="shared" si="34"/>
        <v>219</v>
      </c>
      <c r="S1296" s="181">
        <f t="shared" si="34"/>
        <v>1</v>
      </c>
      <c r="T1296" s="181">
        <f t="shared" si="34"/>
        <v>218</v>
      </c>
      <c r="U1296" s="181">
        <f t="shared" si="34"/>
        <v>219</v>
      </c>
      <c r="V1296" s="181">
        <f t="shared" si="34"/>
        <v>21</v>
      </c>
      <c r="W1296" s="181">
        <f t="shared" si="34"/>
        <v>198</v>
      </c>
      <c r="X1296" s="181">
        <f t="shared" si="34"/>
        <v>219</v>
      </c>
    </row>
    <row r="1297" spans="2:24" ht="15">
      <c r="B1297" s="604" t="s">
        <v>108</v>
      </c>
      <c r="C1297" s="320" t="s">
        <v>220</v>
      </c>
      <c r="D1297" s="223">
        <f>D1292/F1292</f>
        <v>0.21739130434782608</v>
      </c>
      <c r="E1297" s="223">
        <f>E1292/F1292</f>
        <v>0.782608695652174</v>
      </c>
      <c r="F1297" s="222">
        <f>+D1297+E1297</f>
        <v>1</v>
      </c>
      <c r="G1297" s="223">
        <f>G1292/I1292</f>
        <v>0.8043478260869565</v>
      </c>
      <c r="H1297" s="223">
        <f>H1292/I1292</f>
        <v>0.1956521739130435</v>
      </c>
      <c r="I1297" s="222">
        <f>+G1297+H1297</f>
        <v>1</v>
      </c>
      <c r="J1297" s="223">
        <f>J1292/L1292</f>
        <v>0.03260869565217391</v>
      </c>
      <c r="K1297" s="223">
        <f>K1292/L1292</f>
        <v>0.967391304347826</v>
      </c>
      <c r="L1297" s="222">
        <f>+J1297+K1297</f>
        <v>1</v>
      </c>
      <c r="M1297" s="223">
        <f>M1292/O1292</f>
        <v>0.08695652173913043</v>
      </c>
      <c r="N1297" s="223">
        <f>N1292/O1292</f>
        <v>0.9130434782608695</v>
      </c>
      <c r="O1297" s="222">
        <f>+M1297+N1297</f>
        <v>1</v>
      </c>
      <c r="P1297" s="223">
        <f>P1292/R1292</f>
        <v>0.09782608695652174</v>
      </c>
      <c r="Q1297" s="223">
        <f>Q1292/R1292</f>
        <v>0.9021739130434783</v>
      </c>
      <c r="R1297" s="222">
        <f>+P1297+Q1297</f>
        <v>1</v>
      </c>
      <c r="S1297" s="223">
        <f>S1292/U1292</f>
        <v>0</v>
      </c>
      <c r="T1297" s="223">
        <f>T1292/U1292</f>
        <v>1</v>
      </c>
      <c r="U1297" s="222">
        <f>+S1297+T1297</f>
        <v>1</v>
      </c>
      <c r="V1297" s="223">
        <f>V1292/X1292</f>
        <v>0.08695652173913043</v>
      </c>
      <c r="W1297" s="223">
        <f>W1292/X1292</f>
        <v>0.9130434782608695</v>
      </c>
      <c r="X1297" s="222">
        <f>+V1297+W1297</f>
        <v>1</v>
      </c>
    </row>
    <row r="1298" spans="2:24" ht="15">
      <c r="B1298" s="605"/>
      <c r="C1298" s="320" t="s">
        <v>221</v>
      </c>
      <c r="D1298" s="223">
        <f>D1293/F1293</f>
        <v>0.6309523809523809</v>
      </c>
      <c r="E1298" s="223">
        <f>E1293/F1293</f>
        <v>0.36904761904761907</v>
      </c>
      <c r="F1298" s="222">
        <f>+D1298+E1298</f>
        <v>1</v>
      </c>
      <c r="G1298" s="223">
        <f>G1293/I1293</f>
        <v>0.7261904761904762</v>
      </c>
      <c r="H1298" s="223">
        <f>H1293/I1293</f>
        <v>0.27380952380952384</v>
      </c>
      <c r="I1298" s="222">
        <f>+G1298+H1298</f>
        <v>1</v>
      </c>
      <c r="J1298" s="223">
        <f>J1293/L1293</f>
        <v>0</v>
      </c>
      <c r="K1298" s="223">
        <f>K1293/L1293</f>
        <v>1</v>
      </c>
      <c r="L1298" s="222">
        <f>+J1298+K1298</f>
        <v>1</v>
      </c>
      <c r="M1298" s="223">
        <f>M1293/O1293</f>
        <v>0.05952380952380952</v>
      </c>
      <c r="N1298" s="223">
        <f>N1293/O1293</f>
        <v>0.9404761904761905</v>
      </c>
      <c r="O1298" s="222">
        <f>+M1298+N1298</f>
        <v>1</v>
      </c>
      <c r="P1298" s="223">
        <f>P1293/R1293</f>
        <v>0.07142857142857142</v>
      </c>
      <c r="Q1298" s="223">
        <f>Q1293/R1293</f>
        <v>0.9285714285714286</v>
      </c>
      <c r="R1298" s="222">
        <f>+P1298+Q1298</f>
        <v>1</v>
      </c>
      <c r="S1298" s="223">
        <f>S1293/U1293</f>
        <v>0.011904761904761904</v>
      </c>
      <c r="T1298" s="223">
        <f>T1293/U1293</f>
        <v>0.9880952380952381</v>
      </c>
      <c r="U1298" s="222">
        <f>+S1298+T1298</f>
        <v>1</v>
      </c>
      <c r="V1298" s="223">
        <f>V1293/X1293</f>
        <v>0.011904761904761904</v>
      </c>
      <c r="W1298" s="223">
        <f>W1293/X1293</f>
        <v>0.9880952380952381</v>
      </c>
      <c r="X1298" s="222">
        <f>+V1298+W1298</f>
        <v>1</v>
      </c>
    </row>
    <row r="1299" spans="2:24" ht="15">
      <c r="B1299" s="605"/>
      <c r="C1299" s="320" t="s">
        <v>222</v>
      </c>
      <c r="D1299" s="223">
        <f>D1294/F1294</f>
        <v>0.14634146341463414</v>
      </c>
      <c r="E1299" s="223">
        <f>E1294/F1294</f>
        <v>0.8536585365853658</v>
      </c>
      <c r="F1299" s="222">
        <f>+D1299+E1299</f>
        <v>1</v>
      </c>
      <c r="G1299" s="223">
        <f>G1294/I1294</f>
        <v>0.7317073170731707</v>
      </c>
      <c r="H1299" s="223">
        <f>H1294/I1294</f>
        <v>0.2682926829268293</v>
      </c>
      <c r="I1299" s="222">
        <f>+G1299+H1299</f>
        <v>1</v>
      </c>
      <c r="J1299" s="223">
        <f>J1294/L1294</f>
        <v>0</v>
      </c>
      <c r="K1299" s="223">
        <f>K1294/L1294</f>
        <v>1</v>
      </c>
      <c r="L1299" s="222">
        <f>+J1299+K1299</f>
        <v>1</v>
      </c>
      <c r="M1299" s="223">
        <f>M1294/O1294</f>
        <v>0.0975609756097561</v>
      </c>
      <c r="N1299" s="223">
        <f>N1294/O1294</f>
        <v>0.9024390243902439</v>
      </c>
      <c r="O1299" s="222">
        <f>+M1299+N1299</f>
        <v>1</v>
      </c>
      <c r="P1299" s="223">
        <f>P1294/R1294</f>
        <v>0.04878048780487805</v>
      </c>
      <c r="Q1299" s="223">
        <f>Q1294/R1294</f>
        <v>0.9512195121951219</v>
      </c>
      <c r="R1299" s="222">
        <f>+P1299+Q1299</f>
        <v>1</v>
      </c>
      <c r="S1299" s="223">
        <f>S1294/U1294</f>
        <v>0</v>
      </c>
      <c r="T1299" s="223">
        <f>T1294/U1294</f>
        <v>1</v>
      </c>
      <c r="U1299" s="222">
        <f>+S1299+T1299</f>
        <v>1</v>
      </c>
      <c r="V1299" s="223">
        <f>V1294/X1294</f>
        <v>0.24390243902439024</v>
      </c>
      <c r="W1299" s="223">
        <f>W1294/X1294</f>
        <v>0.7560975609756098</v>
      </c>
      <c r="X1299" s="222">
        <f>+V1299+W1299</f>
        <v>1</v>
      </c>
    </row>
    <row r="1300" spans="2:24" ht="15">
      <c r="B1300" s="605"/>
      <c r="C1300" s="320" t="s">
        <v>223</v>
      </c>
      <c r="D1300" s="223">
        <f>D1295/F1295</f>
        <v>0</v>
      </c>
      <c r="E1300" s="223">
        <f>E1295/F1295</f>
        <v>1</v>
      </c>
      <c r="F1300" s="222">
        <f>+D1300+E1300</f>
        <v>1</v>
      </c>
      <c r="G1300" s="223">
        <f>G1295/I1295</f>
        <v>0</v>
      </c>
      <c r="H1300" s="223">
        <f>H1295/I1295</f>
        <v>1</v>
      </c>
      <c r="I1300" s="222">
        <f>+G1300+H1300</f>
        <v>1</v>
      </c>
      <c r="J1300" s="223">
        <f>J1295/L1295</f>
        <v>0</v>
      </c>
      <c r="K1300" s="223">
        <f>K1295/L1295</f>
        <v>1</v>
      </c>
      <c r="L1300" s="222">
        <f>+J1300+K1300</f>
        <v>1</v>
      </c>
      <c r="M1300" s="223">
        <f>M1295/O1295</f>
        <v>0</v>
      </c>
      <c r="N1300" s="223">
        <f>N1295/O1295</f>
        <v>1</v>
      </c>
      <c r="O1300" s="222">
        <f>+M1300+N1300</f>
        <v>1</v>
      </c>
      <c r="P1300" s="223">
        <f>P1295/R1295</f>
        <v>0</v>
      </c>
      <c r="Q1300" s="223">
        <f>Q1295/R1295</f>
        <v>1</v>
      </c>
      <c r="R1300" s="222">
        <f>+P1300+Q1300</f>
        <v>1</v>
      </c>
      <c r="S1300" s="223">
        <f>S1295/U1295</f>
        <v>0</v>
      </c>
      <c r="T1300" s="223">
        <f>T1295/U1295</f>
        <v>1</v>
      </c>
      <c r="U1300" s="222">
        <f>+S1300+T1300</f>
        <v>1</v>
      </c>
      <c r="V1300" s="223">
        <f>V1295/X1295</f>
        <v>1</v>
      </c>
      <c r="W1300" s="223">
        <f>W1295/X1295</f>
        <v>0</v>
      </c>
      <c r="X1300" s="222">
        <f>+V1300+W1300</f>
        <v>1</v>
      </c>
    </row>
    <row r="1301" spans="2:24" ht="15">
      <c r="B1301" s="606"/>
      <c r="C1301" s="350" t="s">
        <v>5</v>
      </c>
      <c r="D1301" s="223">
        <f>D1296/F1296</f>
        <v>0.3607305936073059</v>
      </c>
      <c r="E1301" s="223">
        <f>E1296/F1296</f>
        <v>0.639269406392694</v>
      </c>
      <c r="F1301" s="222">
        <f>+D1301+E1301</f>
        <v>1</v>
      </c>
      <c r="G1301" s="223">
        <f>G1296/I1296</f>
        <v>0.7534246575342466</v>
      </c>
      <c r="H1301" s="223">
        <f>H1296/I1296</f>
        <v>0.2465753424657534</v>
      </c>
      <c r="I1301" s="222">
        <f>+G1301+H1301</f>
        <v>1</v>
      </c>
      <c r="J1301" s="223">
        <f>J1296/L1296</f>
        <v>0.0136986301369863</v>
      </c>
      <c r="K1301" s="223">
        <f>K1296/L1296</f>
        <v>0.9863013698630136</v>
      </c>
      <c r="L1301" s="222">
        <f>+J1301+K1301</f>
        <v>1</v>
      </c>
      <c r="M1301" s="223">
        <f>M1296/O1296</f>
        <v>0.0776255707762557</v>
      </c>
      <c r="N1301" s="223">
        <f>N1296/O1296</f>
        <v>0.9223744292237442</v>
      </c>
      <c r="O1301" s="222">
        <f>+M1301+N1301</f>
        <v>1</v>
      </c>
      <c r="P1301" s="223">
        <f>P1296/R1296</f>
        <v>0.0776255707762557</v>
      </c>
      <c r="Q1301" s="223">
        <f>Q1296/R1296</f>
        <v>0.9223744292237442</v>
      </c>
      <c r="R1301" s="222">
        <f>+P1301+Q1301</f>
        <v>1</v>
      </c>
      <c r="S1301" s="223">
        <f>S1296/U1296</f>
        <v>0.0045662100456621</v>
      </c>
      <c r="T1301" s="223">
        <f>T1296/U1296</f>
        <v>0.9954337899543378</v>
      </c>
      <c r="U1301" s="222">
        <f>+S1301+T1301</f>
        <v>1</v>
      </c>
      <c r="V1301" s="223">
        <f>V1296/X1296</f>
        <v>0.0958904109589041</v>
      </c>
      <c r="W1301" s="223">
        <f>W1296/X1296</f>
        <v>0.9041095890410958</v>
      </c>
      <c r="X1301" s="222">
        <f>+V1301+W1301</f>
        <v>1</v>
      </c>
    </row>
    <row r="1302" spans="3:6" ht="15">
      <c r="C1302" s="221" t="s">
        <v>374</v>
      </c>
      <c r="D1302" s="169"/>
      <c r="E1302" s="169"/>
      <c r="F1302" s="169"/>
    </row>
    <row r="1303" spans="3:6" ht="15">
      <c r="C1303" s="169"/>
      <c r="D1303" s="169"/>
      <c r="E1303" s="169"/>
      <c r="F1303" s="169"/>
    </row>
    <row r="1304" spans="1:4" ht="12" customHeight="1">
      <c r="A1304" s="418"/>
      <c r="B1304" s="656" t="s">
        <v>224</v>
      </c>
      <c r="C1304" s="657"/>
      <c r="D1304" s="659" t="s">
        <v>632</v>
      </c>
    </row>
    <row r="1305" spans="1:4" ht="11.25" customHeight="1">
      <c r="A1305" s="418"/>
      <c r="B1305" s="658"/>
      <c r="C1305" s="672"/>
      <c r="D1305" s="661"/>
    </row>
    <row r="1306" spans="1:4" ht="15">
      <c r="A1306" s="418"/>
      <c r="B1306" s="598" t="s">
        <v>107</v>
      </c>
      <c r="C1306" s="320" t="s">
        <v>220</v>
      </c>
      <c r="D1306" s="256">
        <v>759511896.2200003</v>
      </c>
    </row>
    <row r="1307" spans="1:4" ht="15">
      <c r="A1307" s="418"/>
      <c r="B1307" s="598"/>
      <c r="C1307" s="320" t="s">
        <v>221</v>
      </c>
      <c r="D1307" s="256">
        <v>114915749.36999999</v>
      </c>
    </row>
    <row r="1308" spans="2:4" ht="15">
      <c r="B1308" s="598"/>
      <c r="C1308" s="320" t="s">
        <v>222</v>
      </c>
      <c r="D1308" s="256">
        <v>53570583.55000001</v>
      </c>
    </row>
    <row r="1309" spans="2:4" ht="15">
      <c r="B1309" s="598"/>
      <c r="C1309" s="320" t="s">
        <v>223</v>
      </c>
      <c r="D1309" s="256">
        <v>1158786.18</v>
      </c>
    </row>
    <row r="1310" spans="2:4" ht="15">
      <c r="B1310" s="598"/>
      <c r="C1310" s="320" t="s">
        <v>138</v>
      </c>
      <c r="D1310" s="256">
        <v>929157015.3199998</v>
      </c>
    </row>
    <row r="1311" spans="3:6" ht="15">
      <c r="C1311" s="221" t="s">
        <v>374</v>
      </c>
      <c r="D1311" s="169"/>
      <c r="E1311" s="169"/>
      <c r="F1311" s="169"/>
    </row>
    <row r="1312" spans="11:13" ht="15.75">
      <c r="K1312" s="442"/>
      <c r="L1312" s="168"/>
      <c r="M1312" s="168"/>
    </row>
    <row r="1313" spans="1:22" ht="20.25" customHeight="1">
      <c r="A1313" s="403" t="s">
        <v>534</v>
      </c>
      <c r="B1313" s="608" t="s">
        <v>621</v>
      </c>
      <c r="C1313" s="608"/>
      <c r="D1313" s="608"/>
      <c r="E1313" s="608"/>
      <c r="F1313" s="608"/>
      <c r="G1313" s="442"/>
      <c r="H1313" s="442"/>
      <c r="I1313" s="442"/>
      <c r="J1313" s="442"/>
      <c r="N1313" s="168"/>
      <c r="O1313" s="168"/>
      <c r="P1313" s="168"/>
      <c r="Q1313" s="168"/>
      <c r="R1313" s="168"/>
      <c r="S1313" s="168"/>
      <c r="T1313" s="168"/>
      <c r="U1313" s="168"/>
      <c r="V1313" s="168"/>
    </row>
    <row r="1315" spans="2:5" ht="44.25" customHeight="1">
      <c r="B1315" s="598" t="s">
        <v>224</v>
      </c>
      <c r="C1315" s="598"/>
      <c r="D1315" s="373" t="s">
        <v>462</v>
      </c>
      <c r="E1315" s="373" t="s">
        <v>463</v>
      </c>
    </row>
    <row r="1316" spans="2:5" ht="15">
      <c r="B1316" s="598" t="s">
        <v>107</v>
      </c>
      <c r="C1316" s="350" t="s">
        <v>220</v>
      </c>
      <c r="D1316" s="421">
        <v>3808.0000000000005</v>
      </c>
      <c r="E1316" s="421">
        <v>479</v>
      </c>
    </row>
    <row r="1317" spans="2:5" ht="15">
      <c r="B1317" s="598"/>
      <c r="C1317" s="350" t="s">
        <v>221</v>
      </c>
      <c r="D1317" s="421">
        <v>5193.000000000001</v>
      </c>
      <c r="E1317" s="421">
        <v>3483.9999999999995</v>
      </c>
    </row>
    <row r="1318" spans="2:5" ht="15">
      <c r="B1318" s="598"/>
      <c r="C1318" s="350" t="s">
        <v>222</v>
      </c>
      <c r="D1318" s="421">
        <v>1005.0000000000001</v>
      </c>
      <c r="E1318" s="421">
        <v>8</v>
      </c>
    </row>
    <row r="1319" spans="2:5" ht="15">
      <c r="B1319" s="598"/>
      <c r="C1319" s="350" t="s">
        <v>223</v>
      </c>
      <c r="D1319" s="421">
        <v>34</v>
      </c>
      <c r="E1319" s="421" t="s">
        <v>18</v>
      </c>
    </row>
    <row r="1320" spans="2:5" ht="15">
      <c r="B1320" s="598"/>
      <c r="C1320" s="350" t="s">
        <v>138</v>
      </c>
      <c r="D1320" s="421">
        <v>10039.999999999989</v>
      </c>
      <c r="E1320" s="421">
        <v>3971.0000000000014</v>
      </c>
    </row>
    <row r="1321" ht="15">
      <c r="C1321" s="221" t="s">
        <v>374</v>
      </c>
    </row>
    <row r="1323" spans="2:5" ht="54.75" customHeight="1">
      <c r="B1323" s="598" t="s">
        <v>224</v>
      </c>
      <c r="C1323" s="598"/>
      <c r="D1323" s="373" t="s">
        <v>464</v>
      </c>
      <c r="E1323" s="373" t="s">
        <v>465</v>
      </c>
    </row>
    <row r="1324" spans="1:5" ht="15">
      <c r="A1324" s="418"/>
      <c r="B1324" s="598" t="s">
        <v>107</v>
      </c>
      <c r="C1324" s="350" t="s">
        <v>220</v>
      </c>
      <c r="D1324" s="421">
        <v>872</v>
      </c>
      <c r="E1324" s="421">
        <v>2935.999999999999</v>
      </c>
    </row>
    <row r="1325" spans="1:5" ht="15">
      <c r="A1325" s="418"/>
      <c r="B1325" s="598"/>
      <c r="C1325" s="350" t="s">
        <v>221</v>
      </c>
      <c r="D1325" s="421">
        <v>1189</v>
      </c>
      <c r="E1325" s="421">
        <v>4004.000000000002</v>
      </c>
    </row>
    <row r="1326" spans="1:5" ht="15">
      <c r="A1326" s="418"/>
      <c r="B1326" s="598"/>
      <c r="C1326" s="350" t="s">
        <v>222</v>
      </c>
      <c r="D1326" s="421">
        <v>236.00000000000003</v>
      </c>
      <c r="E1326" s="421">
        <v>769</v>
      </c>
    </row>
    <row r="1327" spans="1:5" ht="15">
      <c r="A1327" s="418"/>
      <c r="B1327" s="598"/>
      <c r="C1327" s="350" t="s">
        <v>223</v>
      </c>
      <c r="D1327" s="421">
        <v>4</v>
      </c>
      <c r="E1327" s="421">
        <v>30</v>
      </c>
    </row>
    <row r="1328" spans="1:5" ht="15">
      <c r="A1328" s="418"/>
      <c r="B1328" s="598"/>
      <c r="C1328" s="350" t="s">
        <v>138</v>
      </c>
      <c r="D1328" s="421">
        <v>2301.0000000000014</v>
      </c>
      <c r="E1328" s="421">
        <v>7739.000000000001</v>
      </c>
    </row>
    <row r="1329" spans="1:3" ht="15">
      <c r="A1329" s="418"/>
      <c r="C1329" s="221" t="s">
        <v>374</v>
      </c>
    </row>
  </sheetData>
  <sheetProtection/>
  <mergeCells count="476">
    <mergeCell ref="P1290:R1290"/>
    <mergeCell ref="S1290:U1290"/>
    <mergeCell ref="V1290:X1290"/>
    <mergeCell ref="B1292:B1296"/>
    <mergeCell ref="B1297:B1301"/>
    <mergeCell ref="B1316:B1320"/>
    <mergeCell ref="D1304:D1305"/>
    <mergeCell ref="B1290:C1291"/>
    <mergeCell ref="D1290:F1290"/>
    <mergeCell ref="G1290:I1290"/>
    <mergeCell ref="D1279:D1280"/>
    <mergeCell ref="B1323:C1323"/>
    <mergeCell ref="B1324:B1328"/>
    <mergeCell ref="B1304:C1305"/>
    <mergeCell ref="B1306:B1310"/>
    <mergeCell ref="B1315:C1315"/>
    <mergeCell ref="X1254:AA1254"/>
    <mergeCell ref="B1256:B1260"/>
    <mergeCell ref="B1265:C1266"/>
    <mergeCell ref="D1265:F1265"/>
    <mergeCell ref="S1265:U1265"/>
    <mergeCell ref="V1265:X1265"/>
    <mergeCell ref="G1265:I1265"/>
    <mergeCell ref="P1265:R1265"/>
    <mergeCell ref="B1242:B1246"/>
    <mergeCell ref="B1247:B1251"/>
    <mergeCell ref="B1254:C1255"/>
    <mergeCell ref="D1254:G1254"/>
    <mergeCell ref="P1254:S1254"/>
    <mergeCell ref="S1240:U1240"/>
    <mergeCell ref="S1215:U1215"/>
    <mergeCell ref="B1240:C1241"/>
    <mergeCell ref="D1240:F1240"/>
    <mergeCell ref="G1240:I1240"/>
    <mergeCell ref="P1240:R1240"/>
    <mergeCell ref="B1231:B1235"/>
    <mergeCell ref="T1254:W1254"/>
    <mergeCell ref="V1215:X1215"/>
    <mergeCell ref="B1217:B1221"/>
    <mergeCell ref="B1222:B1226"/>
    <mergeCell ref="B1229:C1230"/>
    <mergeCell ref="D1229:G1229"/>
    <mergeCell ref="B1215:C1216"/>
    <mergeCell ref="G1215:I1215"/>
    <mergeCell ref="G1185:I1185"/>
    <mergeCell ref="B1187:B1191"/>
    <mergeCell ref="B1192:B1196"/>
    <mergeCell ref="P1215:R1215"/>
    <mergeCell ref="B1176:B1180"/>
    <mergeCell ref="B1185:C1186"/>
    <mergeCell ref="D1185:F1185"/>
    <mergeCell ref="D1215:F1215"/>
    <mergeCell ref="B1201:C1202"/>
    <mergeCell ref="B1162:B1166"/>
    <mergeCell ref="B1167:B1171"/>
    <mergeCell ref="B1313:F1313"/>
    <mergeCell ref="D1201:F1201"/>
    <mergeCell ref="B1203:B1207"/>
    <mergeCell ref="B1208:B1212"/>
    <mergeCell ref="B1267:B1271"/>
    <mergeCell ref="B1272:B1276"/>
    <mergeCell ref="B1279:C1280"/>
    <mergeCell ref="B1281:B1285"/>
    <mergeCell ref="B1137:B1141"/>
    <mergeCell ref="B1142:B1146"/>
    <mergeCell ref="B1149:C1150"/>
    <mergeCell ref="B1151:B1155"/>
    <mergeCell ref="B1160:C1161"/>
    <mergeCell ref="D1160:F1160"/>
    <mergeCell ref="B1087:B1091"/>
    <mergeCell ref="B1092:B1096"/>
    <mergeCell ref="B1099:C1100"/>
    <mergeCell ref="D1099:F1099"/>
    <mergeCell ref="G1099:I1099"/>
    <mergeCell ref="B1174:C1175"/>
    <mergeCell ref="D1174:G1174"/>
    <mergeCell ref="B1126:B1130"/>
    <mergeCell ref="B1135:C1136"/>
    <mergeCell ref="D1135:F1135"/>
    <mergeCell ref="B1106:B1110"/>
    <mergeCell ref="B1113:C1114"/>
    <mergeCell ref="D1113:G1113"/>
    <mergeCell ref="B1124:C1125"/>
    <mergeCell ref="D1124:G1124"/>
    <mergeCell ref="B1115:B1119"/>
    <mergeCell ref="B1288:D1288"/>
    <mergeCell ref="B1049:C1050"/>
    <mergeCell ref="D1069:F1069"/>
    <mergeCell ref="D1049:G1049"/>
    <mergeCell ref="B1069:C1070"/>
    <mergeCell ref="D1058:G1058"/>
    <mergeCell ref="B1060:B1064"/>
    <mergeCell ref="B1058:C1059"/>
    <mergeCell ref="D1149:G1149"/>
    <mergeCell ref="B1101:B1105"/>
    <mergeCell ref="B1026:B1030"/>
    <mergeCell ref="B1035:C1036"/>
    <mergeCell ref="D1035:F1035"/>
    <mergeCell ref="B1010:B1014"/>
    <mergeCell ref="B1263:D1263"/>
    <mergeCell ref="B1076:B1080"/>
    <mergeCell ref="B1085:C1086"/>
    <mergeCell ref="D1085:F1085"/>
    <mergeCell ref="B1051:B1055"/>
    <mergeCell ref="B1071:B1075"/>
    <mergeCell ref="B1001:B1005"/>
    <mergeCell ref="B1008:C1009"/>
    <mergeCell ref="D1008:G1008"/>
    <mergeCell ref="B1019:C1020"/>
    <mergeCell ref="D1019:F1019"/>
    <mergeCell ref="B1021:B1025"/>
    <mergeCell ref="B1042:B1046"/>
    <mergeCell ref="P983:S983"/>
    <mergeCell ref="B985:B989"/>
    <mergeCell ref="B994:C995"/>
    <mergeCell ref="D994:F994"/>
    <mergeCell ref="G994:I994"/>
    <mergeCell ref="B1037:B1041"/>
    <mergeCell ref="B983:C984"/>
    <mergeCell ref="D983:G983"/>
    <mergeCell ref="B996:B1000"/>
    <mergeCell ref="P958:S958"/>
    <mergeCell ref="T958:W958"/>
    <mergeCell ref="B960:B964"/>
    <mergeCell ref="B969:C970"/>
    <mergeCell ref="D969:F969"/>
    <mergeCell ref="B958:C959"/>
    <mergeCell ref="D958:G958"/>
    <mergeCell ref="B971:B975"/>
    <mergeCell ref="B976:B980"/>
    <mergeCell ref="B933:C934"/>
    <mergeCell ref="D933:G933"/>
    <mergeCell ref="B935:B939"/>
    <mergeCell ref="B944:C945"/>
    <mergeCell ref="D944:F944"/>
    <mergeCell ref="B946:B950"/>
    <mergeCell ref="B951:B955"/>
    <mergeCell ref="B913:B917"/>
    <mergeCell ref="B920:K920"/>
    <mergeCell ref="B862:B866"/>
    <mergeCell ref="B867:B871"/>
    <mergeCell ref="B874:K874"/>
    <mergeCell ref="B876:C877"/>
    <mergeCell ref="D876:F876"/>
    <mergeCell ref="B878:B882"/>
    <mergeCell ref="B883:B887"/>
    <mergeCell ref="B892:B896"/>
    <mergeCell ref="B906:C907"/>
    <mergeCell ref="D906:F906"/>
    <mergeCell ref="B908:B912"/>
    <mergeCell ref="I890:I891"/>
    <mergeCell ref="B890:C891"/>
    <mergeCell ref="D890:D891"/>
    <mergeCell ref="E890:E891"/>
    <mergeCell ref="F890:F891"/>
    <mergeCell ref="P838:S838"/>
    <mergeCell ref="B840:B844"/>
    <mergeCell ref="G890:G891"/>
    <mergeCell ref="H890:H891"/>
    <mergeCell ref="B847:K847"/>
    <mergeCell ref="B849:C850"/>
    <mergeCell ref="D813:G813"/>
    <mergeCell ref="H813:K813"/>
    <mergeCell ref="B815:B819"/>
    <mergeCell ref="B822:K822"/>
    <mergeCell ref="B851:B855"/>
    <mergeCell ref="B858:K858"/>
    <mergeCell ref="M824:O824"/>
    <mergeCell ref="B826:B830"/>
    <mergeCell ref="B831:B835"/>
    <mergeCell ref="B838:C839"/>
    <mergeCell ref="D838:G838"/>
    <mergeCell ref="H838:K838"/>
    <mergeCell ref="L838:O838"/>
    <mergeCell ref="D824:F824"/>
    <mergeCell ref="G824:I824"/>
    <mergeCell ref="J824:L824"/>
    <mergeCell ref="G781:I781"/>
    <mergeCell ref="B738:B742"/>
    <mergeCell ref="B745:C746"/>
    <mergeCell ref="D745:G745"/>
    <mergeCell ref="H745:K745"/>
    <mergeCell ref="H795:K795"/>
    <mergeCell ref="B824:C825"/>
    <mergeCell ref="B806:B810"/>
    <mergeCell ref="B813:C814"/>
    <mergeCell ref="B797:B801"/>
    <mergeCell ref="B804:C805"/>
    <mergeCell ref="D804:G804"/>
    <mergeCell ref="H804:K804"/>
    <mergeCell ref="B758:B762"/>
    <mergeCell ref="B765:G765"/>
    <mergeCell ref="B767:C768"/>
    <mergeCell ref="D767:F767"/>
    <mergeCell ref="B769:B773"/>
    <mergeCell ref="B783:B787"/>
    <mergeCell ref="B788:B792"/>
    <mergeCell ref="B795:C796"/>
    <mergeCell ref="D795:G795"/>
    <mergeCell ref="B774:B778"/>
    <mergeCell ref="B781:C782"/>
    <mergeCell ref="D781:F781"/>
    <mergeCell ref="L745:O745"/>
    <mergeCell ref="P745:S745"/>
    <mergeCell ref="B747:B751"/>
    <mergeCell ref="B756:C757"/>
    <mergeCell ref="B713:B717"/>
    <mergeCell ref="B722:C723"/>
    <mergeCell ref="D722:F722"/>
    <mergeCell ref="B724:B728"/>
    <mergeCell ref="B729:B733"/>
    <mergeCell ref="B736:C737"/>
    <mergeCell ref="D736:G736"/>
    <mergeCell ref="H736:K736"/>
    <mergeCell ref="L736:O736"/>
    <mergeCell ref="H702:K702"/>
    <mergeCell ref="B704:B708"/>
    <mergeCell ref="B711:C712"/>
    <mergeCell ref="D711:G711"/>
    <mergeCell ref="H711:K711"/>
    <mergeCell ref="L711:O711"/>
    <mergeCell ref="P711:S711"/>
    <mergeCell ref="T711:W711"/>
    <mergeCell ref="B677:C678"/>
    <mergeCell ref="D677:G677"/>
    <mergeCell ref="B679:B683"/>
    <mergeCell ref="B688:C689"/>
    <mergeCell ref="D688:F688"/>
    <mergeCell ref="B690:B694"/>
    <mergeCell ref="B695:B699"/>
    <mergeCell ref="B702:C703"/>
    <mergeCell ref="D702:G702"/>
    <mergeCell ref="B638:B642"/>
    <mergeCell ref="B647:C648"/>
    <mergeCell ref="D647:F647"/>
    <mergeCell ref="B649:B653"/>
    <mergeCell ref="B654:B658"/>
    <mergeCell ref="B663:C664"/>
    <mergeCell ref="D663:F663"/>
    <mergeCell ref="B665:B669"/>
    <mergeCell ref="B670:B674"/>
    <mergeCell ref="B629:B633"/>
    <mergeCell ref="B636:C637"/>
    <mergeCell ref="D636:G636"/>
    <mergeCell ref="B574:B578"/>
    <mergeCell ref="B579:B583"/>
    <mergeCell ref="B586:C587"/>
    <mergeCell ref="D586:G586"/>
    <mergeCell ref="B588:B592"/>
    <mergeCell ref="B597:C598"/>
    <mergeCell ref="D597:F597"/>
    <mergeCell ref="B611:C612"/>
    <mergeCell ref="D611:G611"/>
    <mergeCell ref="B613:B617"/>
    <mergeCell ref="B622:C623"/>
    <mergeCell ref="D622:F622"/>
    <mergeCell ref="B624:B628"/>
    <mergeCell ref="B604:B608"/>
    <mergeCell ref="B536:C537"/>
    <mergeCell ref="D536:G536"/>
    <mergeCell ref="H536:K536"/>
    <mergeCell ref="L536:O536"/>
    <mergeCell ref="B553:B558"/>
    <mergeCell ref="B561:C562"/>
    <mergeCell ref="D561:G561"/>
    <mergeCell ref="B563:B567"/>
    <mergeCell ref="B572:C573"/>
    <mergeCell ref="B474:B478"/>
    <mergeCell ref="B481:C482"/>
    <mergeCell ref="D481:F481"/>
    <mergeCell ref="B522:C523"/>
    <mergeCell ref="B529:B533"/>
    <mergeCell ref="B599:B603"/>
    <mergeCell ref="D572:F572"/>
    <mergeCell ref="P536:S536"/>
    <mergeCell ref="B497:C498"/>
    <mergeCell ref="B499:B503"/>
    <mergeCell ref="B508:C509"/>
    <mergeCell ref="D508:F508"/>
    <mergeCell ref="B510:B513"/>
    <mergeCell ref="B515:B519"/>
    <mergeCell ref="G522:I522"/>
    <mergeCell ref="B524:B528"/>
    <mergeCell ref="P481:R481"/>
    <mergeCell ref="S481:U481"/>
    <mergeCell ref="B483:B486"/>
    <mergeCell ref="B488:B492"/>
    <mergeCell ref="J522:L522"/>
    <mergeCell ref="M522:O522"/>
    <mergeCell ref="J481:L481"/>
    <mergeCell ref="M481:O481"/>
    <mergeCell ref="G481:I481"/>
    <mergeCell ref="S467:U467"/>
    <mergeCell ref="G467:I467"/>
    <mergeCell ref="B453:C454"/>
    <mergeCell ref="D453:F453"/>
    <mergeCell ref="B455:B458"/>
    <mergeCell ref="B469:B473"/>
    <mergeCell ref="J467:L467"/>
    <mergeCell ref="B376:C377"/>
    <mergeCell ref="D376:F376"/>
    <mergeCell ref="B378:B381"/>
    <mergeCell ref="B383:B387"/>
    <mergeCell ref="M467:O467"/>
    <mergeCell ref="P467:R467"/>
    <mergeCell ref="D404:F404"/>
    <mergeCell ref="D390:F390"/>
    <mergeCell ref="B392:B395"/>
    <mergeCell ref="B397:B401"/>
    <mergeCell ref="B404:C405"/>
    <mergeCell ref="N849:R849"/>
    <mergeCell ref="B418:C419"/>
    <mergeCell ref="D418:F418"/>
    <mergeCell ref="B420:B423"/>
    <mergeCell ref="B425:B429"/>
    <mergeCell ref="D522:F522"/>
    <mergeCell ref="B351:C352"/>
    <mergeCell ref="D351:F351"/>
    <mergeCell ref="B367:B371"/>
    <mergeCell ref="B365:C366"/>
    <mergeCell ref="B353:B356"/>
    <mergeCell ref="B358:B362"/>
    <mergeCell ref="D365:D366"/>
    <mergeCell ref="E365:E366"/>
    <mergeCell ref="B328:C329"/>
    <mergeCell ref="D328:F328"/>
    <mergeCell ref="G328:I328"/>
    <mergeCell ref="J328:L328"/>
    <mergeCell ref="T342:W342"/>
    <mergeCell ref="B344:B348"/>
    <mergeCell ref="P342:S342"/>
    <mergeCell ref="B305:B309"/>
    <mergeCell ref="B335:B339"/>
    <mergeCell ref="B342:C343"/>
    <mergeCell ref="D342:G342"/>
    <mergeCell ref="H342:K342"/>
    <mergeCell ref="L342:O342"/>
    <mergeCell ref="B314:C315"/>
    <mergeCell ref="D314:F314"/>
    <mergeCell ref="B316:B319"/>
    <mergeCell ref="B321:B325"/>
    <mergeCell ref="D259:F259"/>
    <mergeCell ref="M328:O328"/>
    <mergeCell ref="P328:R328"/>
    <mergeCell ref="B330:B333"/>
    <mergeCell ref="B298:C299"/>
    <mergeCell ref="D298:F298"/>
    <mergeCell ref="G298:I298"/>
    <mergeCell ref="J298:L298"/>
    <mergeCell ref="M298:O298"/>
    <mergeCell ref="B300:B303"/>
    <mergeCell ref="D273:G273"/>
    <mergeCell ref="G259:I259"/>
    <mergeCell ref="B261:B264"/>
    <mergeCell ref="B291:B295"/>
    <mergeCell ref="H273:K273"/>
    <mergeCell ref="B275:B279"/>
    <mergeCell ref="B284:C285"/>
    <mergeCell ref="D284:F284"/>
    <mergeCell ref="B286:B289"/>
    <mergeCell ref="B273:C274"/>
    <mergeCell ref="B185:B189"/>
    <mergeCell ref="B192:C192"/>
    <mergeCell ref="B193:B197"/>
    <mergeCell ref="B200:C201"/>
    <mergeCell ref="D200:G200"/>
    <mergeCell ref="B202:B206"/>
    <mergeCell ref="H234:K234"/>
    <mergeCell ref="B236:B240"/>
    <mergeCell ref="B245:C246"/>
    <mergeCell ref="D245:F245"/>
    <mergeCell ref="B247:B250"/>
    <mergeCell ref="B266:B270"/>
    <mergeCell ref="B234:C235"/>
    <mergeCell ref="D234:G234"/>
    <mergeCell ref="B252:B256"/>
    <mergeCell ref="B259:C260"/>
    <mergeCell ref="M107:O107"/>
    <mergeCell ref="B109:B112"/>
    <mergeCell ref="D164:F164"/>
    <mergeCell ref="B166:B169"/>
    <mergeCell ref="B171:B175"/>
    <mergeCell ref="B178:C179"/>
    <mergeCell ref="G107:I107"/>
    <mergeCell ref="J107:L107"/>
    <mergeCell ref="E153:E154"/>
    <mergeCell ref="B114:B118"/>
    <mergeCell ref="B209:C210"/>
    <mergeCell ref="D209:G209"/>
    <mergeCell ref="B211:B215"/>
    <mergeCell ref="B220:C221"/>
    <mergeCell ref="D220:F220"/>
    <mergeCell ref="G220:I220"/>
    <mergeCell ref="G61:I61"/>
    <mergeCell ref="J61:L61"/>
    <mergeCell ref="B84:B88"/>
    <mergeCell ref="B91:C92"/>
    <mergeCell ref="D91:F91"/>
    <mergeCell ref="B93:B96"/>
    <mergeCell ref="B63:B66"/>
    <mergeCell ref="B68:B72"/>
    <mergeCell ref="B77:C78"/>
    <mergeCell ref="D77:F77"/>
    <mergeCell ref="B2:H2"/>
    <mergeCell ref="B6:C7"/>
    <mergeCell ref="D6:F6"/>
    <mergeCell ref="B8:B11"/>
    <mergeCell ref="B13:B17"/>
    <mergeCell ref="B20:C21"/>
    <mergeCell ref="D20:E20"/>
    <mergeCell ref="G45:I45"/>
    <mergeCell ref="J45:L45"/>
    <mergeCell ref="B33:B36"/>
    <mergeCell ref="B38:B42"/>
    <mergeCell ref="B45:C46"/>
    <mergeCell ref="D45:F45"/>
    <mergeCell ref="B22:B26"/>
    <mergeCell ref="B31:C32"/>
    <mergeCell ref="D31:F31"/>
    <mergeCell ref="G178:I178"/>
    <mergeCell ref="B180:B183"/>
    <mergeCell ref="B125:B128"/>
    <mergeCell ref="B130:B134"/>
    <mergeCell ref="B139:C140"/>
    <mergeCell ref="D139:F139"/>
    <mergeCell ref="B164:C165"/>
    <mergeCell ref="B47:B50"/>
    <mergeCell ref="B52:B56"/>
    <mergeCell ref="B61:C62"/>
    <mergeCell ref="D61:F61"/>
    <mergeCell ref="B141:B144"/>
    <mergeCell ref="B146:B150"/>
    <mergeCell ref="B79:B82"/>
    <mergeCell ref="B98:B102"/>
    <mergeCell ref="B107:C108"/>
    <mergeCell ref="D107:F107"/>
    <mergeCell ref="B1199:E1199"/>
    <mergeCell ref="B1238:D1238"/>
    <mergeCell ref="B123:C124"/>
    <mergeCell ref="D123:F123"/>
    <mergeCell ref="D178:F178"/>
    <mergeCell ref="B153:C154"/>
    <mergeCell ref="D153:D154"/>
    <mergeCell ref="B155:B159"/>
    <mergeCell ref="B222:B225"/>
    <mergeCell ref="B227:B231"/>
    <mergeCell ref="B443:B448"/>
    <mergeCell ref="D756:J756"/>
    <mergeCell ref="B1033:F1033"/>
    <mergeCell ref="B1133:F1133"/>
    <mergeCell ref="B1158:D1158"/>
    <mergeCell ref="B1183:C1183"/>
    <mergeCell ref="B538:B542"/>
    <mergeCell ref="B547:C548"/>
    <mergeCell ref="D547:F547"/>
    <mergeCell ref="B549:B552"/>
    <mergeCell ref="I849:M849"/>
    <mergeCell ref="B925:B929"/>
    <mergeCell ref="B923:C924"/>
    <mergeCell ref="D923:F923"/>
    <mergeCell ref="B942:F942"/>
    <mergeCell ref="B1017:F1017"/>
    <mergeCell ref="B860:C861"/>
    <mergeCell ref="D860:F860"/>
    <mergeCell ref="B897:B901"/>
    <mergeCell ref="B904:K904"/>
    <mergeCell ref="F432:G432"/>
    <mergeCell ref="D441:E441"/>
    <mergeCell ref="F441:G441"/>
    <mergeCell ref="B434:B438"/>
    <mergeCell ref="B441:C442"/>
    <mergeCell ref="D849:H849"/>
    <mergeCell ref="B432:C433"/>
    <mergeCell ref="D432:E432"/>
    <mergeCell ref="D497:H49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bmoreno</dc:creator>
  <cp:keywords/>
  <dc:description/>
  <cp:lastModifiedBy>INEC Maria Jose Murgueitio</cp:lastModifiedBy>
  <cp:lastPrinted>2013-10-04T16:41:38Z</cp:lastPrinted>
  <dcterms:created xsi:type="dcterms:W3CDTF">2013-03-01T15:11:49Z</dcterms:created>
  <dcterms:modified xsi:type="dcterms:W3CDTF">2013-10-08T22:41:30Z</dcterms:modified>
  <cp:category/>
  <cp:version/>
  <cp:contentType/>
  <cp:contentStatus/>
</cp:coreProperties>
</file>