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1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6605" windowHeight="9375" activeTab="0"/>
  </bookViews>
  <sheets>
    <sheet name="ÍNDICE" sheetId="4" r:id="rId1"/>
    <sheet name="G1" sheetId="1" r:id="rId2"/>
    <sheet name="G2" sheetId="2" r:id="rId3"/>
    <sheet name="G3" sheetId="3" r:id="rId4"/>
    <sheet name="G4" sheetId="7" r:id="rId5"/>
    <sheet name="G5" sheetId="9" r:id="rId6"/>
    <sheet name="G6" sheetId="11" r:id="rId7"/>
    <sheet name="G7" sheetId="12" r:id="rId8"/>
    <sheet name="G8" sheetId="13" r:id="rId9"/>
    <sheet name="G9" sheetId="14" r:id="rId10"/>
    <sheet name="G10" sheetId="15" r:id="rId11"/>
    <sheet name="G11" sheetId="18" r:id="rId12"/>
  </sheets>
  <definedNames/>
  <calcPr calcId="145621"/>
</workbook>
</file>

<file path=xl/sharedStrings.xml><?xml version="1.0" encoding="utf-8"?>
<sst xmlns="http://schemas.openxmlformats.org/spreadsheetml/2006/main" count="431" uniqueCount="98">
  <si>
    <t>wgrumanu GRUPOS DE MANUFACTURA</t>
  </si>
  <si>
    <t>1,00 M I N E R Í A</t>
  </si>
  <si>
    <t>2,00 M A N U F A C T U R A</t>
  </si>
  <si>
    <t>Recuento</t>
  </si>
  <si>
    <t>MINERA</t>
  </si>
  <si>
    <t>MANUFACTURA</t>
  </si>
  <si>
    <t xml:space="preserve"> </t>
  </si>
  <si>
    <t>totalpeoc TOTAL PERSONAL OCUPADO</t>
  </si>
  <si>
    <t>ÍNDICE INDUSTRIALES 2014</t>
  </si>
  <si>
    <t>GRÁFICOS DE MANUFACTURA Y MINERÍA</t>
  </si>
  <si>
    <t>G1</t>
  </si>
  <si>
    <t>NÚMERO DE EMPRESAS, PERSONAL OCUPADO, REMUNERACIONES, PRODUCCIÓN TOTAL (VALORES EN DÓLARES)</t>
  </si>
  <si>
    <t>G2</t>
  </si>
  <si>
    <t>CONSUMO INTERMEDIO, VALOR AGREGADO TOTAL NACIONAL, FORMACIÓN BRUTA DE CAPITAL, (VALORES EN DÓLARES)</t>
  </si>
  <si>
    <t>G3</t>
  </si>
  <si>
    <t>G4</t>
  </si>
  <si>
    <t>CONSUMO INTERMEDIO TOTAL NACIONAL, VALOR AGREGADO TOTAL NACIONAL, FORMACIÓN BRUTA DE CAPITAL, (VALORES EN DÓLARES)</t>
  </si>
  <si>
    <t>G5</t>
  </si>
  <si>
    <t>NÚMERO DE EMPRESAS, PERSONAL OCUPADO, REMUNERACIONES, PRODUCCIÓN NACIONAL (VALORES EN DÓLARES)</t>
  </si>
  <si>
    <t>G6</t>
  </si>
  <si>
    <t>G7</t>
  </si>
  <si>
    <t>PERSONAL OCUPADO MANUFACTURA Y MINERÍA, MINERÍA, MANUFACTURA (VALORES EN DÓLARES)</t>
  </si>
  <si>
    <t>G8</t>
  </si>
  <si>
    <t>REMUNERACIONES NACIONALES (VALORES EN DÓLARES)</t>
  </si>
  <si>
    <t>G9</t>
  </si>
  <si>
    <t>REMUNERACIONES A NIVEL REGIONAL (VALORES EN DÓLARES)</t>
  </si>
  <si>
    <t>G10</t>
  </si>
  <si>
    <t>REMUNERACIONES TOTAL NACIONAL, REMUNERACIONES MINERÍA, REMUNERACIONES MANUFACTURA (VALORES EN DÓLARES)</t>
  </si>
  <si>
    <t>G11</t>
  </si>
  <si>
    <t>ADQUISIONES DE ACTIVOS FIJOS  TOTAL NACIONAL, ADQUISICIONES DE ACTIVOS FIJOS NUEVOS MINERÍA, ADQUISICIÓN DE ACTIVOS FIJOS NUEVOS MANUFACTURA (VALORES EN DÓLARES)</t>
  </si>
  <si>
    <t>MINERÍA</t>
  </si>
  <si>
    <t>GRUPOS DE MANUFACTURA</t>
  </si>
  <si>
    <t>M I N E R Í A</t>
  </si>
  <si>
    <t>M A N U F A C T U R A</t>
  </si>
  <si>
    <t>TOTAL REMUNERACIONES</t>
  </si>
  <si>
    <t>PRODUCCIÓN TOTAL</t>
  </si>
  <si>
    <t>CONSUMO INTERMEDIO</t>
  </si>
  <si>
    <t>VALOR AGREGADO</t>
  </si>
  <si>
    <t>FORMACIÓN DE CAPITAL FIJO</t>
  </si>
  <si>
    <t>MINERIA</t>
  </si>
  <si>
    <t>MANUFACRURA</t>
  </si>
  <si>
    <t>DE 10 A 19</t>
  </si>
  <si>
    <t>DE 20 A 49</t>
  </si>
  <si>
    <t>DE 50 A 99</t>
  </si>
  <si>
    <t>DE 100 A 199</t>
  </si>
  <si>
    <t>DE 200 A 499</t>
  </si>
  <si>
    <t>DE 500 Y MÁS</t>
  </si>
  <si>
    <t>% de la fila</t>
  </si>
  <si>
    <t>SECTOR</t>
  </si>
  <si>
    <t>Suma</t>
  </si>
  <si>
    <t>DE100 A 199</t>
  </si>
  <si>
    <t>% de la suma de fila</t>
  </si>
  <si>
    <t>totremun TOTAL REMUNERACIONES</t>
  </si>
  <si>
    <t>fbk FORMACIÓN DE CAPITAL FIJO</t>
  </si>
  <si>
    <t>FORMACION BRUTA DE CAPITAL</t>
  </si>
  <si>
    <t>NUMERO DE EMPRESAS</t>
  </si>
  <si>
    <t>PERSONAL OCUPADO</t>
  </si>
  <si>
    <t>REMUNERACIONES</t>
  </si>
  <si>
    <t>PRODUCCION</t>
  </si>
  <si>
    <t>tramprod TRAMOS PRODUCCIÓN</t>
  </si>
  <si>
    <t>.</t>
  </si>
  <si>
    <t>DE 20000 A 39999</t>
  </si>
  <si>
    <t>DE 40000 A 199999</t>
  </si>
  <si>
    <t>DE 200000 A 399999</t>
  </si>
  <si>
    <t>DE 400000 A 799999</t>
  </si>
  <si>
    <t>DE 800000 A 1999999</t>
  </si>
  <si>
    <t>DE 2000000 Y 3999999</t>
  </si>
  <si>
    <t>DE 4000000 Y 19999999</t>
  </si>
  <si>
    <t>DE 20000000 Y MAS</t>
  </si>
  <si>
    <t>TOTAL</t>
  </si>
  <si>
    <t>HOMBRES</t>
  </si>
  <si>
    <t>MUJERES</t>
  </si>
  <si>
    <t>% del N total de tabla</t>
  </si>
  <si>
    <t>Total</t>
  </si>
  <si>
    <t>wregion REGIÓN</t>
  </si>
  <si>
    <t>1,00 REGIÓN SIERRA</t>
  </si>
  <si>
    <t>2,00 REGIÓN COSTA</t>
  </si>
  <si>
    <t>3,00 REGIÓN AMAZÓNICA</t>
  </si>
  <si>
    <t>4,00 REGIÓN INSULAR</t>
  </si>
  <si>
    <t>% de la suma de columna</t>
  </si>
  <si>
    <t>REGION AMAZÓNICA</t>
  </si>
  <si>
    <t>REGIÓN COSTA</t>
  </si>
  <si>
    <t>REGIÓN SIERRA</t>
  </si>
  <si>
    <t>REGIÓN INSULAR</t>
  </si>
  <si>
    <t>OTRAS REMUNERACIONES</t>
  </si>
  <si>
    <t>13.14. Y OTROS SOBRESUELDOS</t>
  </si>
  <si>
    <t>SUBSIDIO FAMILIAR</t>
  </si>
  <si>
    <t>NDEMNIZACIONES</t>
  </si>
  <si>
    <t>SUELDOS Y SALARIOS</t>
  </si>
  <si>
    <t>PARTICIPACION EN UTILIDADES</t>
  </si>
  <si>
    <t>APORTE PATRONAL AL IESS</t>
  </si>
  <si>
    <t>FONDO DE RESERVA</t>
  </si>
  <si>
    <t>ADQUISICION DE MAQUINARIA Y EQUIPO NUEVO</t>
  </si>
  <si>
    <t>ADQUISICION DE EDIFICIOS, INSTALACIONES Y OTRAS CONSTRUCCIONES NUEVO</t>
  </si>
  <si>
    <t>ADQUISICIÓN DE MUEBLES Y ENSERES NUEVOS</t>
  </si>
  <si>
    <t>ADQUISICIÓN DE EQUIPO DE OFICINA NUEVO</t>
  </si>
  <si>
    <t>INSTITUTO NACIONAL DE ESTADÍSTICA Y CENSOS (INEC) -MANUFACTURA Y MINERÍA 2014 (Empalme con la serie histórica)</t>
  </si>
  <si>
    <t>ÍNDICE&gt;&gt;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</si>
</sst>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3" tint="0.39998000860214233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4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u val="single"/>
      <sz val="11"/>
      <color theme="3"/>
      <name val="Arial"/>
      <family val="2"/>
    </font>
    <font>
      <sz val="11"/>
      <color theme="3"/>
      <name val="Calibri"/>
      <family val="2"/>
      <scheme val="minor"/>
    </font>
    <font>
      <sz val="9"/>
      <color rgb="FF000000"/>
      <name val="+mn-cs"/>
      <family val="2"/>
    </font>
    <font>
      <sz val="10.5"/>
      <color rgb="FF000000"/>
      <name val="+mn-cs"/>
      <family val="2"/>
    </font>
    <font>
      <sz val="10"/>
      <color rgb="FF000000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1" fillId="0" borderId="0" xfId="22">
      <alignment/>
      <protection/>
    </xf>
    <xf numFmtId="10" fontId="0" fillId="0" borderId="0" xfId="21" applyNumberFormat="1" applyFont="1"/>
    <xf numFmtId="164" fontId="0" fillId="0" borderId="0" xfId="0" applyNumberFormat="1"/>
    <xf numFmtId="0" fontId="0" fillId="0" borderId="0" xfId="0" applyBorder="1"/>
    <xf numFmtId="10" fontId="0" fillId="0" borderId="0" xfId="21" applyNumberFormat="1" applyFont="1" applyBorder="1"/>
    <xf numFmtId="165" fontId="0" fillId="0" borderId="0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24" applyFont="1" applyAlignment="1">
      <alignment vertical="center" wrapText="1"/>
    </xf>
    <xf numFmtId="165" fontId="0" fillId="0" borderId="0" xfId="20" applyNumberFormat="1" applyFont="1"/>
    <xf numFmtId="10" fontId="2" fillId="0" borderId="0" xfId="21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29" applyFont="1" applyBorder="1" applyAlignment="1">
      <alignment horizontal="center" wrapText="1"/>
      <protection/>
    </xf>
    <xf numFmtId="0" fontId="2" fillId="0" borderId="0" xfId="29" applyFont="1" applyBorder="1" applyAlignment="1">
      <alignment horizontal="left" vertical="top" wrapText="1"/>
      <protection/>
    </xf>
    <xf numFmtId="0" fontId="2" fillId="0" borderId="0" xfId="29" applyFont="1" applyBorder="1" applyAlignment="1">
      <alignment vertical="top" wrapText="1"/>
      <protection/>
    </xf>
    <xf numFmtId="0" fontId="1" fillId="0" borderId="0" xfId="33">
      <alignment/>
      <protection/>
    </xf>
    <xf numFmtId="0" fontId="1" fillId="0" borderId="0" xfId="37">
      <alignment/>
      <protection/>
    </xf>
    <xf numFmtId="0" fontId="8" fillId="0" borderId="0" xfId="24" applyFont="1" applyBorder="1" applyAlignment="1" applyProtection="1">
      <alignment vertical="center"/>
      <protection/>
    </xf>
    <xf numFmtId="0" fontId="0" fillId="0" borderId="1" xfId="0" applyBorder="1"/>
    <xf numFmtId="0" fontId="7" fillId="0" borderId="2" xfId="0" applyFont="1" applyBorder="1"/>
    <xf numFmtId="0" fontId="9" fillId="0" borderId="2" xfId="22" applyFont="1" applyBorder="1" applyAlignment="1">
      <alignment horizontal="center" wrapText="1"/>
      <protection/>
    </xf>
    <xf numFmtId="10" fontId="9" fillId="0" borderId="2" xfId="21" applyNumberFormat="1" applyFont="1" applyBorder="1" applyAlignment="1">
      <alignment horizontal="right" vertical="top"/>
    </xf>
    <xf numFmtId="0" fontId="10" fillId="0" borderId="2" xfId="22" applyFont="1" applyBorder="1" applyAlignment="1">
      <alignment vertical="center" wrapText="1"/>
      <protection/>
    </xf>
    <xf numFmtId="0" fontId="9" fillId="0" borderId="2" xfId="22" applyFont="1" applyBorder="1" applyAlignment="1">
      <alignment wrapText="1"/>
      <protection/>
    </xf>
    <xf numFmtId="0" fontId="10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horizontal="left" vertical="top" wrapText="1"/>
      <protection/>
    </xf>
    <xf numFmtId="164" fontId="9" fillId="0" borderId="2" xfId="22" applyNumberFormat="1" applyFont="1" applyBorder="1" applyAlignment="1">
      <alignment horizontal="right" vertical="top"/>
      <protection/>
    </xf>
    <xf numFmtId="9" fontId="9" fillId="0" borderId="2" xfId="21" applyNumberFormat="1" applyFont="1" applyBorder="1" applyAlignment="1">
      <alignment horizontal="right" vertical="top"/>
    </xf>
    <xf numFmtId="0" fontId="9" fillId="0" borderId="2" xfId="25" applyFont="1" applyBorder="1" applyAlignment="1">
      <alignment horizontal="left" vertical="top" wrapText="1"/>
      <protection/>
    </xf>
    <xf numFmtId="165" fontId="9" fillId="0" borderId="2" xfId="20" applyNumberFormat="1" applyFont="1" applyBorder="1" applyAlignment="1">
      <alignment horizontal="right" vertical="top"/>
    </xf>
    <xf numFmtId="165" fontId="7" fillId="0" borderId="2" xfId="0" applyNumberFormat="1" applyFont="1" applyBorder="1"/>
    <xf numFmtId="9" fontId="9" fillId="0" borderId="2" xfId="25" applyNumberFormat="1" applyFont="1" applyBorder="1" applyAlignment="1">
      <alignment horizontal="center" wrapText="1"/>
      <protection/>
    </xf>
    <xf numFmtId="0" fontId="9" fillId="0" borderId="3" xfId="26" applyFont="1" applyBorder="1" applyAlignment="1">
      <alignment horizontal="left" vertical="top" wrapText="1"/>
      <protection/>
    </xf>
    <xf numFmtId="165" fontId="9" fillId="0" borderId="3" xfId="20" applyNumberFormat="1" applyFont="1" applyBorder="1" applyAlignment="1">
      <alignment horizontal="right" vertical="top"/>
    </xf>
    <xf numFmtId="10" fontId="9" fillId="0" borderId="3" xfId="21" applyNumberFormat="1" applyFont="1" applyBorder="1" applyAlignment="1">
      <alignment horizontal="right" vertical="top"/>
    </xf>
    <xf numFmtId="0" fontId="7" fillId="0" borderId="3" xfId="0" applyFont="1" applyBorder="1"/>
    <xf numFmtId="165" fontId="7" fillId="0" borderId="3" xfId="0" applyNumberFormat="1" applyFont="1" applyBorder="1"/>
    <xf numFmtId="10" fontId="7" fillId="0" borderId="3" xfId="21" applyNumberFormat="1" applyFont="1" applyBorder="1"/>
    <xf numFmtId="0" fontId="10" fillId="0" borderId="2" xfId="27" applyFont="1" applyBorder="1" applyAlignment="1">
      <alignment vertical="center"/>
      <protection/>
    </xf>
    <xf numFmtId="0" fontId="9" fillId="0" borderId="2" xfId="27" applyFont="1" applyBorder="1" applyAlignment="1">
      <alignment horizontal="center" wrapText="1"/>
      <protection/>
    </xf>
    <xf numFmtId="0" fontId="10" fillId="0" borderId="2" xfId="28" applyFont="1" applyBorder="1" applyAlignment="1">
      <alignment vertical="center"/>
      <protection/>
    </xf>
    <xf numFmtId="0" fontId="9" fillId="0" borderId="2" xfId="28" applyFont="1" applyBorder="1" applyAlignment="1">
      <alignment horizontal="center" wrapText="1"/>
      <protection/>
    </xf>
    <xf numFmtId="0" fontId="7" fillId="0" borderId="2" xfId="0" applyFont="1" applyBorder="1" applyAlignment="1">
      <alignment/>
    </xf>
    <xf numFmtId="0" fontId="9" fillId="0" borderId="2" xfId="29" applyFont="1" applyBorder="1" applyAlignment="1">
      <alignment horizontal="center" wrapText="1"/>
      <protection/>
    </xf>
    <xf numFmtId="0" fontId="9" fillId="0" borderId="2" xfId="30" applyFont="1" applyBorder="1" applyAlignment="1">
      <alignment horizontal="center" wrapText="1"/>
      <protection/>
    </xf>
    <xf numFmtId="0" fontId="10" fillId="0" borderId="2" xfId="30" applyFont="1" applyBorder="1" applyAlignment="1">
      <alignment vertical="center"/>
      <protection/>
    </xf>
    <xf numFmtId="0" fontId="10" fillId="0" borderId="2" xfId="31" applyFont="1" applyBorder="1" applyAlignment="1">
      <alignment vertical="center" wrapText="1"/>
      <protection/>
    </xf>
    <xf numFmtId="0" fontId="10" fillId="0" borderId="2" xfId="31" applyFont="1" applyBorder="1">
      <alignment/>
      <protection/>
    </xf>
    <xf numFmtId="165" fontId="9" fillId="0" borderId="2" xfId="20" applyNumberFormat="1" applyFont="1" applyBorder="1" applyAlignment="1">
      <alignment horizontal="center" wrapText="1"/>
    </xf>
    <xf numFmtId="9" fontId="9" fillId="0" borderId="2" xfId="21" applyNumberFormat="1" applyFont="1" applyFill="1" applyBorder="1" applyAlignment="1">
      <alignment horizontal="center" wrapText="1"/>
    </xf>
    <xf numFmtId="165" fontId="9" fillId="0" borderId="2" xfId="20" applyNumberFormat="1" applyFont="1" applyFill="1" applyBorder="1" applyAlignment="1">
      <alignment horizontal="center" wrapText="1"/>
    </xf>
    <xf numFmtId="9" fontId="9" fillId="0" borderId="2" xfId="21" applyNumberFormat="1" applyFont="1" applyFill="1" applyBorder="1" applyAlignment="1">
      <alignment horizontal="right" vertical="top"/>
    </xf>
    <xf numFmtId="165" fontId="9" fillId="0" borderId="2" xfId="20" applyNumberFormat="1" applyFont="1" applyFill="1" applyBorder="1" applyAlignment="1">
      <alignment horizontal="right" vertical="top"/>
    </xf>
    <xf numFmtId="165" fontId="10" fillId="0" borderId="2" xfId="31" applyNumberFormat="1" applyFont="1" applyBorder="1">
      <alignment/>
      <protection/>
    </xf>
    <xf numFmtId="10" fontId="7" fillId="0" borderId="2" xfId="0" applyNumberFormat="1" applyFont="1" applyBorder="1"/>
    <xf numFmtId="165" fontId="7" fillId="0" borderId="2" xfId="20" applyNumberFormat="1" applyFont="1" applyBorder="1"/>
    <xf numFmtId="9" fontId="7" fillId="0" borderId="2" xfId="21" applyNumberFormat="1" applyFont="1" applyFill="1" applyBorder="1"/>
    <xf numFmtId="165" fontId="7" fillId="0" borderId="2" xfId="20" applyNumberFormat="1" applyFont="1" applyFill="1" applyBorder="1"/>
    <xf numFmtId="165" fontId="9" fillId="0" borderId="2" xfId="20" applyNumberFormat="1" applyFont="1" applyBorder="1" applyAlignment="1">
      <alignment horizontal="right" vertical="top" wrapText="1"/>
    </xf>
    <xf numFmtId="165" fontId="9" fillId="0" borderId="2" xfId="20" applyNumberFormat="1" applyFont="1" applyFill="1" applyBorder="1" applyAlignment="1">
      <alignment horizontal="right" vertical="top" wrapText="1"/>
    </xf>
    <xf numFmtId="9" fontId="7" fillId="0" borderId="2" xfId="20" applyNumberFormat="1" applyFont="1" applyFill="1" applyBorder="1"/>
    <xf numFmtId="0" fontId="10" fillId="0" borderId="2" xfId="32" applyFont="1" applyBorder="1" applyAlignment="1">
      <alignment vertical="center" wrapText="1"/>
      <protection/>
    </xf>
    <xf numFmtId="0" fontId="10" fillId="0" borderId="2" xfId="32" applyFont="1" applyBorder="1" applyAlignment="1">
      <alignment vertical="center"/>
      <protection/>
    </xf>
    <xf numFmtId="0" fontId="10" fillId="0" borderId="2" xfId="32" applyFont="1" applyBorder="1">
      <alignment/>
      <protection/>
    </xf>
    <xf numFmtId="9" fontId="7" fillId="0" borderId="2" xfId="21" applyFont="1" applyFill="1" applyBorder="1"/>
    <xf numFmtId="9" fontId="9" fillId="0" borderId="2" xfId="21" applyFont="1" applyFill="1" applyBorder="1" applyAlignment="1">
      <alignment horizontal="center" wrapText="1"/>
    </xf>
    <xf numFmtId="9" fontId="9" fillId="0" borderId="2" xfId="21" applyFont="1" applyFill="1" applyBorder="1" applyAlignment="1">
      <alignment horizontal="right" vertical="top"/>
    </xf>
    <xf numFmtId="0" fontId="10" fillId="0" borderId="2" xfId="33" applyFont="1" applyBorder="1" applyAlignment="1">
      <alignment vertical="center" wrapText="1"/>
      <protection/>
    </xf>
    <xf numFmtId="0" fontId="10" fillId="0" borderId="2" xfId="33" applyFont="1" applyBorder="1" applyAlignment="1">
      <alignment vertical="center"/>
      <protection/>
    </xf>
    <xf numFmtId="0" fontId="9" fillId="0" borderId="2" xfId="33" applyFont="1" applyBorder="1" applyAlignment="1">
      <alignment horizontal="center" wrapText="1"/>
      <protection/>
    </xf>
    <xf numFmtId="0" fontId="9" fillId="0" borderId="2" xfId="33" applyFont="1" applyBorder="1" applyAlignment="1">
      <alignment horizontal="left" vertical="top" wrapText="1"/>
      <protection/>
    </xf>
    <xf numFmtId="164" fontId="9" fillId="0" borderId="2" xfId="33" applyNumberFormat="1" applyFont="1" applyBorder="1" applyAlignment="1">
      <alignment horizontal="right" vertical="top"/>
      <protection/>
    </xf>
    <xf numFmtId="0" fontId="10" fillId="0" borderId="2" xfId="34" applyFont="1" applyBorder="1">
      <alignment/>
      <protection/>
    </xf>
    <xf numFmtId="0" fontId="9" fillId="0" borderId="2" xfId="34" applyFont="1" applyBorder="1" applyAlignment="1">
      <alignment horizontal="center" wrapText="1"/>
      <protection/>
    </xf>
    <xf numFmtId="0" fontId="9" fillId="0" borderId="2" xfId="34" applyFont="1" applyBorder="1" applyAlignment="1">
      <alignment horizontal="left" vertical="top" wrapText="1"/>
      <protection/>
    </xf>
    <xf numFmtId="0" fontId="10" fillId="0" borderId="2" xfId="36" applyFont="1" applyBorder="1" applyAlignment="1">
      <alignment vertical="center" wrapText="1"/>
      <protection/>
    </xf>
    <xf numFmtId="0" fontId="10" fillId="0" borderId="2" xfId="36" applyFont="1" applyBorder="1">
      <alignment/>
      <protection/>
    </xf>
    <xf numFmtId="0" fontId="10" fillId="0" borderId="2" xfId="36" applyFont="1" applyBorder="1" applyAlignment="1">
      <alignment vertical="center"/>
      <protection/>
    </xf>
    <xf numFmtId="0" fontId="9" fillId="0" borderId="2" xfId="36" applyFont="1" applyBorder="1" applyAlignment="1">
      <alignment horizontal="center" wrapText="1"/>
      <protection/>
    </xf>
    <xf numFmtId="0" fontId="9" fillId="0" borderId="2" xfId="36" applyFont="1" applyBorder="1" applyAlignment="1">
      <alignment horizontal="left" vertical="top" wrapText="1"/>
      <protection/>
    </xf>
    <xf numFmtId="165" fontId="11" fillId="0" borderId="2" xfId="0" applyNumberFormat="1" applyFont="1" applyBorder="1"/>
    <xf numFmtId="0" fontId="10" fillId="0" borderId="4" xfId="37" applyFont="1" applyBorder="1" applyAlignment="1">
      <alignment vertical="center" wrapText="1"/>
      <protection/>
    </xf>
    <xf numFmtId="0" fontId="10" fillId="0" borderId="4" xfId="37" applyFont="1" applyBorder="1" applyAlignment="1">
      <alignment vertical="center"/>
      <protection/>
    </xf>
    <xf numFmtId="0" fontId="9" fillId="0" borderId="4" xfId="37" applyFont="1" applyBorder="1" applyAlignment="1">
      <alignment horizontal="center" wrapText="1"/>
      <protection/>
    </xf>
    <xf numFmtId="0" fontId="9" fillId="0" borderId="4" xfId="37" applyFont="1" applyBorder="1" applyAlignment="1">
      <alignment horizontal="left" vertical="top" wrapText="1"/>
      <protection/>
    </xf>
    <xf numFmtId="165" fontId="9" fillId="0" borderId="4" xfId="20" applyNumberFormat="1" applyFont="1" applyBorder="1" applyAlignment="1">
      <alignment horizontal="right" vertical="top"/>
    </xf>
    <xf numFmtId="0" fontId="12" fillId="0" borderId="0" xfId="0" applyFont="1"/>
    <xf numFmtId="0" fontId="12" fillId="0" borderId="2" xfId="0" applyFont="1" applyBorder="1"/>
    <xf numFmtId="0" fontId="1" fillId="0" borderId="2" xfId="35" applyFont="1" applyBorder="1" applyAlignment="1">
      <alignment vertical="center" wrapText="1"/>
      <protection/>
    </xf>
    <xf numFmtId="0" fontId="1" fillId="0" borderId="2" xfId="35" applyFont="1" applyBorder="1" applyAlignment="1">
      <alignment vertical="center"/>
      <protection/>
    </xf>
    <xf numFmtId="0" fontId="1" fillId="0" borderId="2" xfId="35" applyFont="1" applyBorder="1">
      <alignment/>
      <protection/>
    </xf>
    <xf numFmtId="0" fontId="13" fillId="0" borderId="2" xfId="35" applyFont="1" applyBorder="1" applyAlignment="1">
      <alignment horizontal="center" wrapText="1"/>
      <protection/>
    </xf>
    <xf numFmtId="0" fontId="13" fillId="0" borderId="2" xfId="35" applyFont="1" applyBorder="1" applyAlignment="1">
      <alignment horizontal="left" vertical="top" wrapText="1"/>
      <protection/>
    </xf>
    <xf numFmtId="165" fontId="13" fillId="0" borderId="2" xfId="20" applyNumberFormat="1" applyFont="1" applyBorder="1" applyAlignment="1">
      <alignment horizontal="right" vertical="top"/>
    </xf>
    <xf numFmtId="9" fontId="13" fillId="0" borderId="2" xfId="21" applyNumberFormat="1" applyFont="1" applyBorder="1" applyAlignment="1">
      <alignment horizontal="right" vertical="top"/>
    </xf>
    <xf numFmtId="0" fontId="13" fillId="0" borderId="2" xfId="35" applyFont="1" applyBorder="1" applyAlignment="1">
      <alignment horizontal="right" vertical="top" wrapText="1"/>
      <protection/>
    </xf>
    <xf numFmtId="165" fontId="14" fillId="0" borderId="2" xfId="20" applyNumberFormat="1" applyFont="1" applyBorder="1" applyAlignment="1">
      <alignment horizontal="right" vertical="top"/>
    </xf>
    <xf numFmtId="9" fontId="14" fillId="0" borderId="2" xfId="21" applyNumberFormat="1" applyFont="1" applyBorder="1" applyAlignment="1">
      <alignment horizontal="right" vertical="top"/>
    </xf>
    <xf numFmtId="164" fontId="13" fillId="0" borderId="2" xfId="35" applyNumberFormat="1" applyFont="1" applyBorder="1" applyAlignment="1">
      <alignment horizontal="right" vertical="top"/>
      <protection/>
    </xf>
    <xf numFmtId="0" fontId="14" fillId="0" borderId="2" xfId="35" applyFont="1" applyBorder="1" applyAlignment="1">
      <alignment horizontal="left" vertical="top" wrapText="1"/>
      <protection/>
    </xf>
    <xf numFmtId="10" fontId="14" fillId="0" borderId="2" xfId="21" applyNumberFormat="1" applyFont="1" applyBorder="1" applyAlignment="1">
      <alignment horizontal="right" vertical="top"/>
    </xf>
    <xf numFmtId="164" fontId="14" fillId="0" borderId="2" xfId="35" applyNumberFormat="1" applyFont="1" applyBorder="1" applyAlignment="1">
      <alignment horizontal="right" vertical="top"/>
      <protection/>
    </xf>
    <xf numFmtId="0" fontId="16" fillId="0" borderId="0" xfId="0" applyFont="1"/>
    <xf numFmtId="0" fontId="9" fillId="0" borderId="2" xfId="25" applyFont="1" applyBorder="1" applyAlignment="1">
      <alignment horizontal="center" wrapText="1"/>
      <protection/>
    </xf>
    <xf numFmtId="0" fontId="9" fillId="0" borderId="2" xfId="22" applyFont="1" applyBorder="1" applyAlignment="1">
      <alignment horizontal="center" wrapText="1"/>
      <protection/>
    </xf>
    <xf numFmtId="0" fontId="9" fillId="0" borderId="3" xfId="26" applyFont="1" applyBorder="1" applyAlignment="1">
      <alignment horizontal="center" wrapText="1"/>
      <protection/>
    </xf>
    <xf numFmtId="0" fontId="9" fillId="0" borderId="2" xfId="22" applyFont="1" applyBorder="1" applyAlignment="1">
      <alignment horizontal="left" vertical="top" wrapText="1"/>
      <protection/>
    </xf>
    <xf numFmtId="0" fontId="9" fillId="0" borderId="2" xfId="28" applyFont="1" applyBorder="1" applyAlignment="1">
      <alignment horizontal="left" vertical="top" wrapText="1"/>
      <protection/>
    </xf>
    <xf numFmtId="0" fontId="10" fillId="0" borderId="2" xfId="28" applyFont="1" applyBorder="1" applyAlignment="1">
      <alignment horizontal="center" vertical="center"/>
      <protection/>
    </xf>
    <xf numFmtId="0" fontId="9" fillId="0" borderId="2" xfId="27" applyFont="1" applyBorder="1" applyAlignment="1">
      <alignment horizontal="left" vertical="top" wrapText="1"/>
      <protection/>
    </xf>
    <xf numFmtId="0" fontId="9" fillId="0" borderId="2" xfId="30" applyFont="1" applyBorder="1" applyAlignment="1">
      <alignment horizontal="left" vertical="top" wrapText="1"/>
      <protection/>
    </xf>
    <xf numFmtId="0" fontId="9" fillId="0" borderId="2" xfId="29" applyFont="1" applyBorder="1" applyAlignment="1">
      <alignment horizontal="left" vertical="top" wrapText="1"/>
      <protection/>
    </xf>
    <xf numFmtId="0" fontId="7" fillId="0" borderId="2" xfId="0" applyFont="1" applyBorder="1"/>
    <xf numFmtId="0" fontId="9" fillId="0" borderId="2" xfId="31" applyFont="1" applyBorder="1" applyAlignment="1">
      <alignment horizontal="left" vertical="top" wrapText="1"/>
      <protection/>
    </xf>
    <xf numFmtId="0" fontId="9" fillId="0" borderId="2" xfId="32" applyFont="1" applyBorder="1" applyAlignment="1">
      <alignment horizontal="left" vertical="top" wrapText="1"/>
      <protection/>
    </xf>
    <xf numFmtId="0" fontId="7" fillId="0" borderId="0" xfId="0" applyFont="1"/>
    <xf numFmtId="10" fontId="7" fillId="0" borderId="0" xfId="21" applyNumberFormat="1" applyFont="1"/>
    <xf numFmtId="9" fontId="9" fillId="0" borderId="3" xfId="21" applyNumberFormat="1" applyFont="1" applyBorder="1" applyAlignment="1">
      <alignment horizontal="right" vertical="top"/>
    </xf>
    <xf numFmtId="0" fontId="13" fillId="0" borderId="0" xfId="29" applyFont="1" applyBorder="1" applyAlignment="1">
      <alignment horizontal="center" wrapText="1"/>
      <protection/>
    </xf>
    <xf numFmtId="10" fontId="13" fillId="0" borderId="0" xfId="21" applyNumberFormat="1" applyFont="1" applyBorder="1" applyAlignment="1">
      <alignment horizontal="right" vertical="top"/>
    </xf>
    <xf numFmtId="165" fontId="12" fillId="0" borderId="0" xfId="20" applyNumberFormat="1" applyFont="1"/>
    <xf numFmtId="9" fontId="7" fillId="0" borderId="5" xfId="21" applyNumberFormat="1" applyFont="1" applyFill="1" applyBorder="1"/>
    <xf numFmtId="165" fontId="7" fillId="0" borderId="5" xfId="20" applyNumberFormat="1" applyFont="1" applyFill="1" applyBorder="1"/>
    <xf numFmtId="165" fontId="7" fillId="0" borderId="6" xfId="20" applyNumberFormat="1" applyFont="1" applyBorder="1"/>
    <xf numFmtId="0" fontId="10" fillId="0" borderId="0" xfId="42" applyFont="1" applyBorder="1" applyAlignment="1">
      <alignment vertical="center"/>
      <protection/>
    </xf>
    <xf numFmtId="0" fontId="9" fillId="0" borderId="0" xfId="42" applyFont="1" applyBorder="1" applyAlignment="1">
      <alignment horizontal="center" wrapText="1"/>
      <protection/>
    </xf>
    <xf numFmtId="0" fontId="9" fillId="0" borderId="0" xfId="42" applyFont="1" applyBorder="1" applyAlignment="1">
      <alignment horizontal="center"/>
      <protection/>
    </xf>
    <xf numFmtId="165" fontId="7" fillId="0" borderId="0" xfId="20" applyNumberFormat="1" applyFont="1" applyFill="1" applyBorder="1"/>
    <xf numFmtId="9" fontId="7" fillId="0" borderId="7" xfId="21" applyNumberFormat="1" applyFont="1" applyFill="1" applyBorder="1"/>
    <xf numFmtId="0" fontId="9" fillId="0" borderId="0" xfId="42" applyFont="1" applyBorder="1" applyAlignment="1">
      <alignment vertical="top" wrapText="1"/>
      <protection/>
    </xf>
    <xf numFmtId="0" fontId="9" fillId="0" borderId="0" xfId="42" applyFont="1" applyBorder="1" applyAlignment="1">
      <alignment horizontal="left" vertical="top" wrapText="1"/>
      <protection/>
    </xf>
    <xf numFmtId="0" fontId="9" fillId="0" borderId="0" xfId="42" applyFont="1" applyBorder="1" applyAlignment="1">
      <alignment horizontal="right" vertical="top" wrapText="1"/>
      <protection/>
    </xf>
    <xf numFmtId="164" fontId="9" fillId="0" borderId="0" xfId="42" applyNumberFormat="1" applyFont="1" applyBorder="1" applyAlignment="1">
      <alignment horizontal="right" vertical="top"/>
      <protection/>
    </xf>
    <xf numFmtId="9" fontId="7" fillId="0" borderId="0" xfId="21" applyNumberFormat="1" applyFont="1" applyFill="1" applyBorder="1"/>
    <xf numFmtId="165" fontId="7" fillId="0" borderId="0" xfId="20" applyNumberFormat="1" applyFont="1"/>
    <xf numFmtId="9" fontId="7" fillId="0" borderId="0" xfId="21" applyNumberFormat="1" applyFont="1" applyFill="1"/>
    <xf numFmtId="165" fontId="7" fillId="0" borderId="0" xfId="20" applyNumberFormat="1" applyFont="1" applyFill="1"/>
    <xf numFmtId="0" fontId="10" fillId="0" borderId="0" xfId="42" applyFont="1">
      <alignment/>
      <protection/>
    </xf>
    <xf numFmtId="0" fontId="10" fillId="0" borderId="0" xfId="43" applyFont="1" applyBorder="1" applyAlignment="1">
      <alignment vertical="center"/>
      <protection/>
    </xf>
    <xf numFmtId="0" fontId="9" fillId="0" borderId="0" xfId="43" applyFont="1" applyBorder="1" applyAlignment="1">
      <alignment horizontal="center" wrapText="1"/>
      <protection/>
    </xf>
    <xf numFmtId="0" fontId="9" fillId="0" borderId="0" xfId="43" applyFont="1" applyBorder="1" applyAlignment="1">
      <alignment horizontal="center"/>
      <protection/>
    </xf>
    <xf numFmtId="0" fontId="10" fillId="0" borderId="0" xfId="43" applyFont="1">
      <alignment/>
      <protection/>
    </xf>
    <xf numFmtId="0" fontId="9" fillId="0" borderId="0" xfId="43" applyFont="1" applyBorder="1" applyAlignment="1">
      <alignment horizontal="left" vertical="top" wrapText="1"/>
      <protection/>
    </xf>
    <xf numFmtId="0" fontId="9" fillId="0" borderId="0" xfId="43" applyFont="1" applyBorder="1" applyAlignment="1">
      <alignment horizontal="right" vertical="top" wrapText="1"/>
      <protection/>
    </xf>
    <xf numFmtId="164" fontId="9" fillId="0" borderId="0" xfId="43" applyNumberFormat="1" applyFont="1" applyBorder="1" applyAlignment="1">
      <alignment horizontal="right" vertical="top"/>
      <protection/>
    </xf>
    <xf numFmtId="9" fontId="10" fillId="0" borderId="0" xfId="21" applyFont="1"/>
    <xf numFmtId="9" fontId="7" fillId="0" borderId="0" xfId="21" applyFont="1" applyFill="1"/>
    <xf numFmtId="164" fontId="7" fillId="0" borderId="0" xfId="21" applyNumberFormat="1" applyFont="1" applyFill="1"/>
    <xf numFmtId="0" fontId="9" fillId="0" borderId="0" xfId="43" applyFont="1" applyBorder="1" applyAlignment="1">
      <alignment vertical="top" wrapText="1"/>
      <protection/>
    </xf>
    <xf numFmtId="9" fontId="10" fillId="0" borderId="0" xfId="21" applyNumberFormat="1" applyFont="1"/>
    <xf numFmtId="166" fontId="10" fillId="0" borderId="0" xfId="21" applyNumberFormat="1" applyFont="1"/>
    <xf numFmtId="166" fontId="7" fillId="0" borderId="0" xfId="21" applyNumberFormat="1" applyFont="1" applyFill="1"/>
    <xf numFmtId="0" fontId="10" fillId="0" borderId="0" xfId="27" applyFont="1">
      <alignment/>
      <protection/>
    </xf>
    <xf numFmtId="10" fontId="10" fillId="0" borderId="0" xfId="27" applyNumberFormat="1" applyFont="1">
      <alignment/>
      <protection/>
    </xf>
    <xf numFmtId="0" fontId="10" fillId="0" borderId="0" xfId="44" applyFont="1" applyBorder="1" applyAlignment="1">
      <alignment vertical="center"/>
      <protection/>
    </xf>
    <xf numFmtId="0" fontId="7" fillId="0" borderId="0" xfId="0" applyFont="1" applyBorder="1"/>
    <xf numFmtId="0" fontId="10" fillId="0" borderId="0" xfId="44" applyFont="1" applyBorder="1">
      <alignment/>
      <protection/>
    </xf>
    <xf numFmtId="0" fontId="9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vertical="top" wrapText="1"/>
      <protection/>
    </xf>
    <xf numFmtId="0" fontId="9" fillId="0" borderId="0" xfId="44" applyFont="1" applyBorder="1" applyAlignment="1">
      <alignment horizontal="left" vertical="top" wrapText="1"/>
      <protection/>
    </xf>
    <xf numFmtId="164" fontId="9" fillId="0" borderId="0" xfId="44" applyNumberFormat="1" applyFont="1" applyBorder="1" applyAlignment="1">
      <alignment horizontal="right" vertical="top"/>
      <protection/>
    </xf>
    <xf numFmtId="9" fontId="10" fillId="0" borderId="0" xfId="21" applyNumberFormat="1" applyFont="1" applyBorder="1"/>
    <xf numFmtId="9" fontId="7" fillId="0" borderId="0" xfId="21" applyNumberFormat="1" applyFont="1"/>
    <xf numFmtId="0" fontId="9" fillId="0" borderId="0" xfId="29" applyFont="1" applyBorder="1" applyAlignment="1">
      <alignment horizontal="center" wrapText="1"/>
      <protection/>
    </xf>
    <xf numFmtId="10" fontId="9" fillId="0" borderId="0" xfId="21" applyNumberFormat="1" applyFont="1" applyBorder="1" applyAlignment="1">
      <alignment horizontal="right" vertical="top"/>
    </xf>
    <xf numFmtId="0" fontId="7" fillId="0" borderId="5" xfId="0" applyFont="1" applyBorder="1"/>
    <xf numFmtId="0" fontId="10" fillId="0" borderId="0" xfId="29" applyFont="1" applyBorder="1" applyAlignment="1">
      <alignment vertical="center" wrapText="1"/>
      <protection/>
    </xf>
    <xf numFmtId="0" fontId="10" fillId="0" borderId="0" xfId="29" applyFont="1" applyBorder="1" applyAlignment="1">
      <alignment vertical="center"/>
      <protection/>
    </xf>
    <xf numFmtId="0" fontId="10" fillId="0" borderId="0" xfId="29" applyFont="1">
      <alignment/>
      <protection/>
    </xf>
    <xf numFmtId="0" fontId="10" fillId="0" borderId="0" xfId="29" applyFont="1" applyBorder="1" applyAlignment="1">
      <alignment/>
      <protection/>
    </xf>
    <xf numFmtId="0" fontId="10" fillId="0" borderId="0" xfId="29" applyFont="1" applyAlignment="1">
      <alignment/>
      <protection/>
    </xf>
    <xf numFmtId="0" fontId="7" fillId="0" borderId="0" xfId="0" applyFont="1" applyAlignment="1">
      <alignment/>
    </xf>
    <xf numFmtId="0" fontId="9" fillId="0" borderId="0" xfId="29" applyFont="1" applyBorder="1" applyAlignment="1">
      <alignment vertical="top" wrapText="1"/>
      <protection/>
    </xf>
    <xf numFmtId="0" fontId="9" fillId="0" borderId="0" xfId="29" applyFont="1" applyBorder="1" applyAlignment="1">
      <alignment horizontal="left"/>
      <protection/>
    </xf>
    <xf numFmtId="164" fontId="9" fillId="0" borderId="0" xfId="29" applyNumberFormat="1" applyFont="1" applyBorder="1" applyAlignment="1">
      <alignment horizontal="right"/>
      <protection/>
    </xf>
    <xf numFmtId="9" fontId="10" fillId="0" borderId="0" xfId="21" applyFont="1" applyAlignment="1">
      <alignment/>
    </xf>
    <xf numFmtId="9" fontId="7" fillId="0" borderId="0" xfId="21" applyFont="1" applyAlignment="1">
      <alignment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 applyBorder="1" applyAlignment="1">
      <alignment horizontal="left" wrapText="1"/>
      <protection/>
    </xf>
    <xf numFmtId="164" fontId="7" fillId="0" borderId="0" xfId="0" applyNumberFormat="1" applyFont="1"/>
    <xf numFmtId="0" fontId="9" fillId="0" borderId="0" xfId="29" applyFont="1" applyBorder="1" applyAlignment="1">
      <alignment horizontal="left" vertical="top"/>
      <protection/>
    </xf>
    <xf numFmtId="164" fontId="9" fillId="0" borderId="0" xfId="29" applyNumberFormat="1" applyFont="1" applyBorder="1" applyAlignment="1">
      <alignment horizontal="right" vertical="top"/>
      <protection/>
    </xf>
    <xf numFmtId="9" fontId="7" fillId="0" borderId="0" xfId="21" applyFont="1"/>
    <xf numFmtId="0" fontId="18" fillId="0" borderId="0" xfId="24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4" fillId="0" borderId="0" xfId="23" applyFont="1" applyAlignment="1">
      <alignment horizontal="center" vertical="center" wrapText="1"/>
      <protection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9" fillId="0" borderId="2" xfId="25" applyFont="1" applyBorder="1" applyAlignment="1">
      <alignment horizontal="left" wrapText="1"/>
      <protection/>
    </xf>
    <xf numFmtId="0" fontId="9" fillId="0" borderId="2" xfId="25" applyFont="1" applyBorder="1" applyAlignment="1">
      <alignment horizontal="center" wrapText="1"/>
      <protection/>
    </xf>
    <xf numFmtId="0" fontId="9" fillId="0" borderId="2" xfId="22" applyFont="1" applyBorder="1" applyAlignment="1">
      <alignment horizontal="center" wrapText="1"/>
      <protection/>
    </xf>
    <xf numFmtId="0" fontId="10" fillId="0" borderId="2" xfId="22" applyFont="1" applyBorder="1" applyAlignment="1">
      <alignment horizontal="center" vertical="center"/>
      <protection/>
    </xf>
    <xf numFmtId="0" fontId="9" fillId="0" borderId="3" xfId="26" applyFont="1" applyBorder="1" applyAlignment="1">
      <alignment horizontal="left" wrapText="1"/>
      <protection/>
    </xf>
    <xf numFmtId="0" fontId="9" fillId="0" borderId="3" xfId="26" applyFont="1" applyBorder="1" applyAlignment="1">
      <alignment horizontal="center" wrapText="1"/>
      <protection/>
    </xf>
    <xf numFmtId="0" fontId="9" fillId="0" borderId="2" xfId="22" applyFont="1" applyBorder="1" applyAlignment="1">
      <alignment horizontal="left" vertical="top" wrapText="1"/>
      <protection/>
    </xf>
    <xf numFmtId="0" fontId="9" fillId="0" borderId="2" xfId="28" applyFont="1" applyBorder="1" applyAlignment="1">
      <alignment horizontal="left" vertical="top" wrapText="1"/>
      <protection/>
    </xf>
    <xf numFmtId="0" fontId="10" fillId="0" borderId="2" xfId="28" applyFont="1" applyBorder="1" applyAlignment="1">
      <alignment horizontal="center" vertical="center"/>
      <protection/>
    </xf>
    <xf numFmtId="0" fontId="9" fillId="0" borderId="2" xfId="27" applyFont="1" applyBorder="1" applyAlignment="1">
      <alignment horizontal="left" vertical="top" wrapText="1"/>
      <protection/>
    </xf>
    <xf numFmtId="0" fontId="10" fillId="0" borderId="2" xfId="27" applyFont="1" applyBorder="1" applyAlignment="1">
      <alignment horizontal="center" vertical="center"/>
      <protection/>
    </xf>
    <xf numFmtId="0" fontId="9" fillId="0" borderId="0" xfId="29" applyFont="1" applyBorder="1" applyAlignment="1">
      <alignment horizontal="center" wrapText="1"/>
      <protection/>
    </xf>
    <xf numFmtId="0" fontId="10" fillId="0" borderId="0" xfId="29" applyFont="1" applyBorder="1" applyAlignment="1">
      <alignment horizontal="center" vertical="center"/>
      <protection/>
    </xf>
    <xf numFmtId="0" fontId="9" fillId="0" borderId="2" xfId="30" applyFont="1" applyBorder="1" applyAlignment="1">
      <alignment horizontal="left" vertical="top" wrapText="1"/>
      <protection/>
    </xf>
    <xf numFmtId="0" fontId="10" fillId="0" borderId="2" xfId="30" applyFont="1" applyBorder="1" applyAlignment="1">
      <alignment horizontal="center" vertical="center"/>
      <protection/>
    </xf>
    <xf numFmtId="0" fontId="9" fillId="0" borderId="2" xfId="29" applyFont="1" applyBorder="1" applyAlignment="1">
      <alignment horizontal="left" vertical="top" wrapText="1"/>
      <protection/>
    </xf>
    <xf numFmtId="0" fontId="7" fillId="0" borderId="2" xfId="0" applyFont="1" applyBorder="1"/>
    <xf numFmtId="0" fontId="9" fillId="0" borderId="2" xfId="30" applyFont="1" applyBorder="1" applyAlignment="1">
      <alignment horizontal="center" vertical="top" wrapText="1"/>
      <protection/>
    </xf>
    <xf numFmtId="0" fontId="9" fillId="0" borderId="2" xfId="31" applyFont="1" applyBorder="1" applyAlignment="1">
      <alignment horizontal="center" wrapText="1"/>
      <protection/>
    </xf>
    <xf numFmtId="0" fontId="9" fillId="0" borderId="2" xfId="31" applyFont="1" applyFill="1" applyBorder="1" applyAlignment="1">
      <alignment horizontal="center" wrapText="1"/>
      <protection/>
    </xf>
    <xf numFmtId="0" fontId="7" fillId="0" borderId="2" xfId="0" applyFont="1" applyFill="1" applyBorder="1"/>
    <xf numFmtId="0" fontId="9" fillId="0" borderId="2" xfId="31" applyFont="1" applyBorder="1" applyAlignment="1">
      <alignment horizontal="left" vertical="top" wrapText="1"/>
      <protection/>
    </xf>
    <xf numFmtId="0" fontId="9" fillId="0" borderId="2" xfId="32" applyFont="1" applyBorder="1" applyAlignment="1">
      <alignment horizontal="center" wrapText="1"/>
      <protection/>
    </xf>
    <xf numFmtId="0" fontId="10" fillId="0" borderId="2" xfId="32" applyFont="1" applyBorder="1" applyAlignment="1">
      <alignment horizontal="center" vertical="center"/>
      <protection/>
    </xf>
    <xf numFmtId="0" fontId="9" fillId="0" borderId="2" xfId="32" applyFont="1" applyFill="1" applyBorder="1" applyAlignment="1">
      <alignment horizontal="center" wrapText="1"/>
      <protection/>
    </xf>
    <xf numFmtId="0" fontId="10" fillId="0" borderId="2" xfId="32" applyFont="1" applyFill="1" applyBorder="1" applyAlignment="1">
      <alignment horizontal="center" vertical="center"/>
      <protection/>
    </xf>
    <xf numFmtId="0" fontId="9" fillId="0" borderId="2" xfId="32" applyFont="1" applyBorder="1" applyAlignment="1">
      <alignment horizontal="left" vertical="top" wrapText="1"/>
      <protection/>
    </xf>
    <xf numFmtId="0" fontId="9" fillId="0" borderId="2" xfId="33" applyFont="1" applyBorder="1" applyAlignment="1">
      <alignment horizontal="center" wrapText="1"/>
      <protection/>
    </xf>
    <xf numFmtId="0" fontId="10" fillId="0" borderId="2" xfId="33" applyFont="1" applyBorder="1" applyAlignment="1">
      <alignment horizontal="center" vertical="center"/>
      <protection/>
    </xf>
    <xf numFmtId="0" fontId="10" fillId="0" borderId="2" xfId="34" applyFont="1" applyBorder="1" applyAlignment="1">
      <alignment horizontal="center" vertical="center" wrapText="1"/>
      <protection/>
    </xf>
    <xf numFmtId="0" fontId="10" fillId="0" borderId="2" xfId="34" applyFont="1" applyBorder="1" applyAlignment="1">
      <alignment horizontal="center" vertical="center"/>
      <protection/>
    </xf>
    <xf numFmtId="0" fontId="9" fillId="0" borderId="2" xfId="34" applyFont="1" applyBorder="1" applyAlignment="1">
      <alignment horizontal="center" wrapText="1"/>
      <protection/>
    </xf>
    <xf numFmtId="0" fontId="9" fillId="0" borderId="2" xfId="34" applyFont="1" applyBorder="1" applyAlignment="1">
      <alignment horizontal="left" vertical="top" wrapText="1"/>
      <protection/>
    </xf>
    <xf numFmtId="0" fontId="13" fillId="0" borderId="2" xfId="35" applyFont="1" applyBorder="1" applyAlignment="1">
      <alignment horizontal="left" vertical="top" wrapText="1"/>
      <protection/>
    </xf>
    <xf numFmtId="0" fontId="1" fillId="0" borderId="2" xfId="35" applyFont="1" applyBorder="1" applyAlignment="1">
      <alignment horizontal="center" vertical="center"/>
      <protection/>
    </xf>
    <xf numFmtId="0" fontId="13" fillId="0" borderId="2" xfId="35" applyFont="1" applyBorder="1" applyAlignment="1">
      <alignment horizontal="center" wrapText="1"/>
      <protection/>
    </xf>
    <xf numFmtId="0" fontId="14" fillId="0" borderId="2" xfId="35" applyFont="1" applyBorder="1" applyAlignment="1">
      <alignment horizontal="center" wrapText="1"/>
      <protection/>
    </xf>
    <xf numFmtId="0" fontId="15" fillId="0" borderId="2" xfId="35" applyFont="1" applyBorder="1" applyAlignment="1">
      <alignment horizontal="center" vertical="center"/>
      <protection/>
    </xf>
    <xf numFmtId="0" fontId="9" fillId="0" borderId="2" xfId="36" applyFont="1" applyBorder="1" applyAlignment="1">
      <alignment horizontal="center" wrapText="1"/>
      <protection/>
    </xf>
    <xf numFmtId="0" fontId="10" fillId="0" borderId="2" xfId="36" applyFont="1" applyBorder="1" applyAlignment="1">
      <alignment horizontal="center" vertical="center"/>
      <protection/>
    </xf>
    <xf numFmtId="0" fontId="9" fillId="0" borderId="4" xfId="37" applyFont="1" applyBorder="1" applyAlignment="1">
      <alignment horizont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Hoja1" xfId="22"/>
    <cellStyle name="Normal 8 2" xfId="23"/>
    <cellStyle name="Hipervínculo" xfId="24"/>
    <cellStyle name="Normal_G1" xfId="25"/>
    <cellStyle name="Normal_G2" xfId="26"/>
    <cellStyle name="Normal_G3" xfId="27"/>
    <cellStyle name="Normal_Hoja2" xfId="28"/>
    <cellStyle name="Normal_G4" xfId="29"/>
    <cellStyle name="Normal_Hoja4" xfId="30"/>
    <cellStyle name="Normal_Hoja5" xfId="31"/>
    <cellStyle name="Normal_Hoja7" xfId="32"/>
    <cellStyle name="Normal_Hoja8" xfId="33"/>
    <cellStyle name="Normal_G8" xfId="34"/>
    <cellStyle name="Normal_Hoja10" xfId="35"/>
    <cellStyle name="Normal_Hoja11" xfId="36"/>
    <cellStyle name="Normal_G13" xfId="37"/>
    <cellStyle name="Normal 2" xfId="38"/>
    <cellStyle name="Millares 2" xfId="39"/>
    <cellStyle name="Normal 2 2" xfId="40"/>
    <cellStyle name="Normal 8" xfId="41"/>
    <cellStyle name="Normal_G5" xfId="42"/>
    <cellStyle name="Normal_G6" xfId="43"/>
    <cellStyle name="Normal_G3_1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EMPRESAS TOTAL (1.345)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3"/>
                  <c:y val="-0.06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3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'G1'!$U$9:$V$9</c:f>
              <c:strCache/>
            </c:strRef>
          </c:cat>
          <c:val>
            <c:numRef>
              <c:f>'G1'!$U$10:$V$10</c:f>
              <c:numCache/>
            </c:numRef>
          </c:val>
        </c:ser>
        <c:overlap val="100"/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</c:scaling>
        <c:axPos val="l"/>
        <c:delete val="1"/>
        <c:majorTickMark val="none"/>
        <c:minorTickMark val="none"/>
        <c:tickLblPos val="none"/>
        <c:crossAx val="277525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TOTAL NACIONAL (3.804.611.682)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'G3'!$U$16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'G3'!$T$11:$T$12</c:f>
              <c:strCache/>
            </c:strRef>
          </c:cat>
          <c:val>
            <c:numRef>
              <c:f>'G3'!$U$17:$U$18</c:f>
              <c:numCache/>
            </c:numRef>
          </c:val>
        </c:ser>
        <c:ser>
          <c:idx val="1"/>
          <c:order val="1"/>
          <c:tx>
            <c:strRef>
              <c:f>'G3'!$V$16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'G3'!$V$17:$V$18</c:f>
              <c:numCache/>
            </c:numRef>
          </c:val>
        </c:ser>
        <c:ser>
          <c:idx val="2"/>
          <c:order val="2"/>
          <c:tx>
            <c:strRef>
              <c:f>'G3'!$W$16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'G3'!$W$17:$W$18</c:f>
              <c:numCache/>
            </c:numRef>
          </c:val>
        </c:ser>
        <c:ser>
          <c:idx val="3"/>
          <c:order val="3"/>
          <c:tx>
            <c:strRef>
              <c:f>'G3'!$X$16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'G3'!$X$17:$X$18</c:f>
              <c:numCache/>
            </c:numRef>
          </c:val>
        </c:ser>
        <c:ser>
          <c:idx val="4"/>
          <c:order val="4"/>
          <c:tx>
            <c:strRef>
              <c:f>'G3'!$Y$16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'G3'!$Y$17:$Y$18</c:f>
              <c:numCache/>
            </c:numRef>
          </c:val>
        </c:ser>
        <c:ser>
          <c:idx val="5"/>
          <c:order val="5"/>
          <c:tx>
            <c:strRef>
              <c:f>'G3'!$Z$16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'G3'!$Z$17:$Z$18</c:f>
              <c:numCache/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delete val="1"/>
        <c:majorTickMark val="none"/>
        <c:minorTickMark val="none"/>
        <c:tickLblPos val="none"/>
        <c:crossAx val="357919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PRODUCCION TOTAL NACIONAL (35.219.870.669)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'G3'!$T$25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'G3'!$W$25:$X$25</c:f>
              <c:numCache/>
            </c:numRef>
          </c:val>
        </c:ser>
        <c:ser>
          <c:idx val="1"/>
          <c:order val="1"/>
          <c:tx>
            <c:strRef>
              <c:f>'G3'!$T$26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'G3'!$W$26:$X$26</c:f>
              <c:numCache/>
            </c:numRef>
          </c:val>
        </c:ser>
        <c:ser>
          <c:idx val="2"/>
          <c:order val="2"/>
          <c:tx>
            <c:strRef>
              <c:f>'G3'!$T$27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'G3'!$W$27:$X$27</c:f>
              <c:numCache/>
            </c:numRef>
          </c:val>
        </c:ser>
        <c:ser>
          <c:idx val="3"/>
          <c:order val="3"/>
          <c:tx>
            <c:strRef>
              <c:f>'G3'!$T$28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'G3'!$W$28:$X$28</c:f>
              <c:numCache/>
            </c:numRef>
          </c:val>
        </c:ser>
        <c:ser>
          <c:idx val="4"/>
          <c:order val="4"/>
          <c:tx>
            <c:strRef>
              <c:f>'G3'!$T$29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'G3'!$W$29:$X$29</c:f>
              <c:numCache/>
            </c:numRef>
          </c:val>
        </c:ser>
        <c:ser>
          <c:idx val="5"/>
          <c:order val="5"/>
          <c:tx>
            <c:strRef>
              <c:f>'G3'!$T$30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'G3'!$W$24:$X$24</c:f>
              <c:strCache/>
            </c:strRef>
          </c:cat>
          <c:val>
            <c:numRef>
              <c:f>'G3'!$W$30:$X$30</c:f>
              <c:numCache/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</c:scaling>
        <c:axPos val="l"/>
        <c:delete val="1"/>
        <c:majorTickMark val="none"/>
        <c:minorTickMark val="none"/>
        <c:tickLblPos val="none"/>
        <c:crossAx val="134673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CONSUMO INTERMEDIO TOTAL NACIONAL (21.237.130.761)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'G4'!$T$20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'G4'!$W$20:$X$20</c:f>
              <c:numCache/>
            </c:numRef>
          </c:val>
        </c:ser>
        <c:ser>
          <c:idx val="1"/>
          <c:order val="1"/>
          <c:tx>
            <c:strRef>
              <c:f>'G4'!$T$21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'G4'!$W$21:$X$21</c:f>
              <c:numCache/>
            </c:numRef>
          </c:val>
        </c:ser>
        <c:ser>
          <c:idx val="2"/>
          <c:order val="2"/>
          <c:tx>
            <c:strRef>
              <c:f>'G4'!$T$22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'G4'!$W$22:$X$22</c:f>
              <c:numCache/>
            </c:numRef>
          </c:val>
        </c:ser>
        <c:ser>
          <c:idx val="3"/>
          <c:order val="3"/>
          <c:tx>
            <c:strRef>
              <c:f>'G4'!$T$23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'G4'!$W$23:$X$23</c:f>
              <c:numCache/>
            </c:numRef>
          </c:val>
        </c:ser>
        <c:ser>
          <c:idx val="4"/>
          <c:order val="4"/>
          <c:tx>
            <c:strRef>
              <c:f>'G4'!$T$24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'G4'!$W$24:$X$24</c:f>
              <c:numCache/>
            </c:numRef>
          </c:val>
        </c:ser>
        <c:ser>
          <c:idx val="5"/>
          <c:order val="5"/>
          <c:tx>
            <c:strRef>
              <c:f>'G4'!$T$25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'G4'!$U$19:$V$19</c:f>
              <c:strCache/>
            </c:strRef>
          </c:cat>
          <c:val>
            <c:numRef>
              <c:f>'G4'!$W$25:$X$25</c:f>
              <c:numCache/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</c:scaling>
        <c:axPos val="l"/>
        <c:delete val="1"/>
        <c:majorTickMark val="none"/>
        <c:minorTickMark val="none"/>
        <c:tickLblPos val="none"/>
        <c:crossAx val="171155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VALOR AGREGADO TOTAL NACIONAL (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13.982.739.908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'G4'!$T$33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'G4'!$W$33:$X$33</c:f>
              <c:numCache/>
            </c:numRef>
          </c:val>
        </c:ser>
        <c:ser>
          <c:idx val="1"/>
          <c:order val="1"/>
          <c:tx>
            <c:strRef>
              <c:f>'G4'!$T$34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'G4'!$W$34:$X$34</c:f>
              <c:numCache/>
            </c:numRef>
          </c:val>
        </c:ser>
        <c:ser>
          <c:idx val="2"/>
          <c:order val="2"/>
          <c:tx>
            <c:strRef>
              <c:f>'G4'!$T$35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'G4'!$W$35:$X$35</c:f>
              <c:numCache/>
            </c:numRef>
          </c:val>
        </c:ser>
        <c:ser>
          <c:idx val="3"/>
          <c:order val="3"/>
          <c:tx>
            <c:strRef>
              <c:f>'G4'!$T$36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'G4'!$W$36:$X$36</c:f>
              <c:numCache/>
            </c:numRef>
          </c:val>
        </c:ser>
        <c:ser>
          <c:idx val="4"/>
          <c:order val="4"/>
          <c:tx>
            <c:strRef>
              <c:f>'G4'!$T$37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'G4'!$W$37:$X$37</c:f>
              <c:numCache/>
            </c:numRef>
          </c:val>
        </c:ser>
        <c:ser>
          <c:idx val="5"/>
          <c:order val="5"/>
          <c:tx>
            <c:strRef>
              <c:f>'G4'!$T$38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'G4'!$U$32:$V$32</c:f>
              <c:strCache/>
            </c:strRef>
          </c:cat>
          <c:val>
            <c:numRef>
              <c:f>'G4'!$W$38:$X$38</c:f>
              <c:numCache/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</c:scaling>
        <c:axPos val="l"/>
        <c:delete val="1"/>
        <c:majorTickMark val="none"/>
        <c:minorTickMark val="none"/>
        <c:tickLblPos val="none"/>
        <c:crossAx val="441831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FORMACION BRUTA DE CAPITAL TOTAL NACIONAL (1.445.168.901)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'G4'!$V$12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'G3'!$T$11:$T$12</c:f>
              <c:strCache/>
            </c:strRef>
          </c:cat>
          <c:val>
            <c:numRef>
              <c:f>'G4'!$V$13:$V$14</c:f>
              <c:numCache/>
            </c:numRef>
          </c:val>
        </c:ser>
        <c:ser>
          <c:idx val="1"/>
          <c:order val="1"/>
          <c:tx>
            <c:strRef>
              <c:f>'G4'!$W$12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'G4'!$W$13:$W$14</c:f>
              <c:numCache/>
            </c:numRef>
          </c:val>
        </c:ser>
        <c:ser>
          <c:idx val="2"/>
          <c:order val="2"/>
          <c:tx>
            <c:strRef>
              <c:f>'G4'!$X$12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'G4'!$X$13:$X$14</c:f>
              <c:numCache/>
            </c:numRef>
          </c:val>
        </c:ser>
        <c:ser>
          <c:idx val="3"/>
          <c:order val="3"/>
          <c:tx>
            <c:strRef>
              <c:f>'G4'!$Y$12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'G4'!$Y$13:$Y$14</c:f>
              <c:numCache/>
            </c:numRef>
          </c:val>
        </c:ser>
        <c:ser>
          <c:idx val="4"/>
          <c:order val="4"/>
          <c:tx>
            <c:strRef>
              <c:f>'G4'!$Z$12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'G4'!$Z$13:$Z$14</c:f>
              <c:numCache/>
            </c:numRef>
          </c:val>
        </c:ser>
        <c:ser>
          <c:idx val="5"/>
          <c:order val="5"/>
          <c:tx>
            <c:strRef>
              <c:f>'G4'!$AA$12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'G4'!$AA$13:$AA$14</c:f>
              <c:numCache/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delete val="1"/>
        <c:majorTickMark val="none"/>
        <c:minorTickMark val="none"/>
        <c:tickLblPos val="none"/>
        <c:crossAx val="220670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NUMERO DE EMPRESAS TOTAL NACIONAL (1.345)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'G5'!$Y$2:$Z$2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'G5'!$Z$4:$Z$5</c:f>
              <c:numCache/>
            </c:numRef>
          </c:val>
        </c:ser>
        <c:ser>
          <c:idx val="1"/>
          <c:order val="1"/>
          <c:tx>
            <c:strRef>
              <c:f>'G5'!$AA$2:$AB$2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'G5'!$AB$4:$AB$5</c:f>
              <c:numCache/>
            </c:numRef>
          </c:val>
        </c:ser>
        <c:ser>
          <c:idx val="2"/>
          <c:order val="2"/>
          <c:tx>
            <c:strRef>
              <c:f>'G5'!$AC$2:$AD$2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'G5'!$AD$4:$AD$5</c:f>
              <c:numCache/>
            </c:numRef>
          </c:val>
        </c:ser>
        <c:ser>
          <c:idx val="3"/>
          <c:order val="3"/>
          <c:tx>
            <c:strRef>
              <c:f>'G5'!$AE$2:$AF$2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'G5'!$AF$4:$AF$5</c:f>
              <c:numCache/>
            </c:numRef>
          </c:val>
        </c:ser>
        <c:ser>
          <c:idx val="4"/>
          <c:order val="4"/>
          <c:tx>
            <c:strRef>
              <c:f>'G5'!$AG$2:$AH$2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'G5'!$AH$4:$AH$5</c:f>
              <c:numCache/>
            </c:numRef>
          </c:val>
        </c:ser>
        <c:ser>
          <c:idx val="5"/>
          <c:order val="5"/>
          <c:tx>
            <c:strRef>
              <c:f>'G5'!$AI$2:$AJ$2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'G5'!$AJ$4:$AJ$5</c:f>
              <c:numCache/>
            </c:numRef>
          </c:val>
        </c:ser>
        <c:ser>
          <c:idx val="6"/>
          <c:order val="6"/>
          <c:tx>
            <c:strRef>
              <c:f>'G5'!$AK$2:$AL$2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'G5'!$AL$4:$AL$5</c:f>
              <c:numCache/>
            </c:numRef>
          </c:val>
        </c:ser>
        <c:ser>
          <c:idx val="7"/>
          <c:order val="7"/>
          <c:tx>
            <c:strRef>
              <c:f>'G5'!$AM$2:$AN$2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'G5'!$X$4:$X$5</c:f>
              <c:strCache/>
            </c:strRef>
          </c:cat>
          <c:val>
            <c:numRef>
              <c:f>'G5'!$AN$4:$AN$5</c:f>
              <c:numCache/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</c:scaling>
        <c:axPos val="l"/>
        <c:delete val="1"/>
        <c:majorTickMark val="out"/>
        <c:minorTickMark val="none"/>
        <c:tickLblPos val="none"/>
        <c:crossAx val="4260213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PERSONAL OCUPADO TOTAL NACIONAL (228.830)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'G5'!$Y$9:$Z$9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'G5'!$Z$12:$Z$13</c:f>
              <c:numCache/>
            </c:numRef>
          </c:val>
        </c:ser>
        <c:ser>
          <c:idx val="1"/>
          <c:order val="1"/>
          <c:tx>
            <c:strRef>
              <c:f>'G5'!$AA$9:$AB$9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'G5'!$AB$12:$AB$13</c:f>
              <c:numCache/>
            </c:numRef>
          </c:val>
        </c:ser>
        <c:ser>
          <c:idx val="2"/>
          <c:order val="2"/>
          <c:tx>
            <c:strRef>
              <c:f>'G5'!$AC$9:$AD$9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'G5'!$AD$12:$AD$13</c:f>
              <c:numCache/>
            </c:numRef>
          </c:val>
        </c:ser>
        <c:ser>
          <c:idx val="3"/>
          <c:order val="3"/>
          <c:tx>
            <c:strRef>
              <c:f>'G5'!$AE$9:$AF$9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'G5'!$AF$12:$AF$13</c:f>
              <c:numCache/>
            </c:numRef>
          </c:val>
        </c:ser>
        <c:ser>
          <c:idx val="4"/>
          <c:order val="4"/>
          <c:tx>
            <c:strRef>
              <c:f>'G5'!$AG$9:$AH$9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'G5'!$AH$12:$AH$13</c:f>
              <c:numCache/>
            </c:numRef>
          </c:val>
        </c:ser>
        <c:ser>
          <c:idx val="5"/>
          <c:order val="5"/>
          <c:tx>
            <c:strRef>
              <c:f>'G5'!$AI$9:$AJ$9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'G5'!$AJ$12:$AJ$13</c:f>
              <c:numCache/>
            </c:numRef>
          </c:val>
        </c:ser>
        <c:ser>
          <c:idx val="6"/>
          <c:order val="6"/>
          <c:tx>
            <c:strRef>
              <c:f>'G5'!$AK$9:$AL$9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'G5'!$AL$12:$AL$13</c:f>
              <c:numCache/>
            </c:numRef>
          </c:val>
        </c:ser>
        <c:ser>
          <c:idx val="7"/>
          <c:order val="7"/>
          <c:tx>
            <c:strRef>
              <c:f>'G5'!$AM$9:$AN$9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'G5'!$X$12:$X$13</c:f>
              <c:strCache/>
            </c:strRef>
          </c:cat>
          <c:val>
            <c:numRef>
              <c:f>'G5'!$AN$12:$AN$13</c:f>
              <c:numCache/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</c:scaling>
        <c:axPos val="l"/>
        <c:delete val="1"/>
        <c:majorTickMark val="none"/>
        <c:minorTickMark val="none"/>
        <c:tickLblPos val="none"/>
        <c:crossAx val="282208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TOTAL NACIONAL (3.804.611.682)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'G5'!$Y$17:$Z$17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'G5'!$Z$20:$Z$21</c:f>
              <c:numCache/>
            </c:numRef>
          </c:val>
        </c:ser>
        <c:ser>
          <c:idx val="1"/>
          <c:order val="1"/>
          <c:tx>
            <c:strRef>
              <c:f>'G5'!$AA$17:$AB$17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'G5'!$AB$20:$AB$21</c:f>
              <c:numCache/>
            </c:numRef>
          </c:val>
        </c:ser>
        <c:ser>
          <c:idx val="2"/>
          <c:order val="2"/>
          <c:tx>
            <c:strRef>
              <c:f>'G5'!$AC$17:$AD$17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'G5'!$AD$20:$AD$21</c:f>
              <c:numCache/>
            </c:numRef>
          </c:val>
        </c:ser>
        <c:ser>
          <c:idx val="3"/>
          <c:order val="3"/>
          <c:tx>
            <c:strRef>
              <c:f>'G5'!$AE$17:$AF$17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'G5'!$AF$20:$AF$21</c:f>
              <c:numCache/>
            </c:numRef>
          </c:val>
        </c:ser>
        <c:ser>
          <c:idx val="4"/>
          <c:order val="4"/>
          <c:tx>
            <c:strRef>
              <c:f>'G5'!$AG$17:$AH$17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'G5'!$AH$20:$AH$21</c:f>
              <c:numCache/>
            </c:numRef>
          </c:val>
        </c:ser>
        <c:ser>
          <c:idx val="5"/>
          <c:order val="5"/>
          <c:tx>
            <c:strRef>
              <c:f>'G5'!$AI$17:$AJ$17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'G5'!$X$20:$X$21</c:f>
              <c:strCache/>
            </c:strRef>
          </c:cat>
          <c:val>
            <c:numRef>
              <c:f>'G5'!$AJ$20:$AJ$21</c:f>
              <c:numCache/>
            </c:numRef>
          </c:val>
        </c:ser>
        <c:ser>
          <c:idx val="6"/>
          <c:order val="6"/>
          <c:tx>
            <c:strRef>
              <c:f>'G5'!$AK$17:$AL$17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'G5'!$AL$20:$AL$21</c:f>
              <c:numCache/>
            </c:numRef>
          </c:val>
        </c:ser>
        <c:ser>
          <c:idx val="7"/>
          <c:order val="7"/>
          <c:tx>
            <c:strRef>
              <c:f>'G5'!$AM$17:$AN$17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'G5'!$AN$20:$AN$21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delete val="1"/>
        <c:majorTickMark val="none"/>
        <c:minorTickMark val="none"/>
        <c:tickLblPos val="none"/>
        <c:crossAx val="41899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PRODUCCION TOTAL NACIONAL (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35.219.870.669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'G5'!$AA$33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'G5'!$AD$33:$AE$33</c:f>
              <c:numCache/>
            </c:numRef>
          </c:val>
        </c:ser>
        <c:ser>
          <c:idx val="1"/>
          <c:order val="1"/>
          <c:tx>
            <c:strRef>
              <c:f>'G5'!$AA$34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'G5'!$AD$34:$AE$34</c:f>
              <c:numCache/>
            </c:numRef>
          </c:val>
        </c:ser>
        <c:ser>
          <c:idx val="2"/>
          <c:order val="2"/>
          <c:tx>
            <c:strRef>
              <c:f>'G5'!$AA$35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'G5'!$AD$35:$AE$35</c:f>
              <c:numCache/>
            </c:numRef>
          </c:val>
        </c:ser>
        <c:ser>
          <c:idx val="3"/>
          <c:order val="3"/>
          <c:tx>
            <c:strRef>
              <c:f>'G5'!$AA$36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'G5'!$AD$36:$AE$36</c:f>
              <c:numCache/>
            </c:numRef>
          </c:val>
        </c:ser>
        <c:ser>
          <c:idx val="4"/>
          <c:order val="4"/>
          <c:tx>
            <c:strRef>
              <c:f>'G5'!$AA$37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'G5'!$AD$37:$AE$37</c:f>
              <c:numCache/>
            </c:numRef>
          </c:val>
        </c:ser>
        <c:ser>
          <c:idx val="5"/>
          <c:order val="5"/>
          <c:tx>
            <c:strRef>
              <c:f>'G5'!$AA$38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'G5'!$AD$38:$AE$38</c:f>
              <c:numCache/>
            </c:numRef>
          </c:val>
        </c:ser>
        <c:ser>
          <c:idx val="6"/>
          <c:order val="6"/>
          <c:tx>
            <c:strRef>
              <c:f>'G5'!$AA$39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'G5'!$AD$39:$AE$39</c:f>
              <c:numCache/>
            </c:numRef>
          </c:val>
        </c:ser>
        <c:ser>
          <c:idx val="7"/>
          <c:order val="7"/>
          <c:tx>
            <c:strRef>
              <c:f>'G5'!$AA$40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'G5'!$AB$32:$AC$32</c:f>
              <c:strCache/>
            </c:strRef>
          </c:cat>
          <c:val>
            <c:numRef>
              <c:f>'G5'!$AD$40:$AE$40</c:f>
              <c:numCache/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delete val="1"/>
        <c:majorTickMark val="none"/>
        <c:minorTickMark val="none"/>
        <c:tickLblPos val="none"/>
        <c:crossAx val="384528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CONSUMO INTERMEDIO TOTAL NACIONAL (21.237.130.761 )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'G6'!$AF$28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'G6'!$AI$28:$AJ$28</c:f>
              <c:numCache/>
            </c:numRef>
          </c:val>
        </c:ser>
        <c:ser>
          <c:idx val="1"/>
          <c:order val="1"/>
          <c:tx>
            <c:strRef>
              <c:f>'G6'!$AF$29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'G6'!$AI$29:$AJ$29</c:f>
              <c:numCache/>
            </c:numRef>
          </c:val>
        </c:ser>
        <c:ser>
          <c:idx val="2"/>
          <c:order val="2"/>
          <c:tx>
            <c:strRef>
              <c:f>'G6'!$AF$30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'G6'!$AI$30:$AJ$30</c:f>
              <c:numCache/>
            </c:numRef>
          </c:val>
        </c:ser>
        <c:ser>
          <c:idx val="3"/>
          <c:order val="3"/>
          <c:tx>
            <c:strRef>
              <c:f>'G6'!$AF$31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'G6'!$AI$31:$AJ$31</c:f>
              <c:numCache/>
            </c:numRef>
          </c:val>
        </c:ser>
        <c:ser>
          <c:idx val="4"/>
          <c:order val="4"/>
          <c:tx>
            <c:strRef>
              <c:f>'G6'!$AF$32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'G6'!$AI$32:$AJ$32</c:f>
              <c:numCache/>
            </c:numRef>
          </c:val>
        </c:ser>
        <c:ser>
          <c:idx val="5"/>
          <c:order val="5"/>
          <c:tx>
            <c:strRef>
              <c:f>'G6'!$AF$33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'G6'!$AI$33:$AJ$33</c:f>
              <c:numCache/>
            </c:numRef>
          </c:val>
        </c:ser>
        <c:ser>
          <c:idx val="6"/>
          <c:order val="6"/>
          <c:tx>
            <c:strRef>
              <c:f>'G6'!$AF$34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'G6'!$AI$34:$AJ$34</c:f>
              <c:numCache/>
            </c:numRef>
          </c:val>
        </c:ser>
        <c:ser>
          <c:idx val="7"/>
          <c:order val="7"/>
          <c:tx>
            <c:strRef>
              <c:f>'G6'!$AF$35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'G6'!$AG$27:$AH$27</c:f>
              <c:strCache/>
            </c:strRef>
          </c:cat>
          <c:val>
            <c:numRef>
              <c:f>'G6'!$AI$35:$AJ$35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</c:scaling>
        <c:axPos val="l"/>
        <c:delete val="1"/>
        <c:majorTickMark val="none"/>
        <c:minorTickMark val="none"/>
        <c:tickLblPos val="none"/>
        <c:crossAx val="4303263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PERSONAL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OCUPADO TOTAL (228.830)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('G1'!$W$14,'G1'!$Y$14)</c:f>
              <c:strCache/>
            </c:strRef>
          </c:cat>
          <c:val>
            <c:numRef>
              <c:f>('G1'!$W$15,'G1'!$Y$15)</c:f>
              <c:numCache/>
            </c:numRef>
          </c:val>
        </c:ser>
        <c:overlap val="-27"/>
        <c:gapWidth val="219"/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delete val="1"/>
        <c:majorTickMark val="none"/>
        <c:minorTickMark val="none"/>
        <c:tickLblPos val="none"/>
        <c:crossAx val="333670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VALOR AGREGADO TOTAL NACIONAL (13.982.739.908)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'G6'!$AF$44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'G6'!$AI$44:$AJ$44</c:f>
              <c:numCache/>
            </c:numRef>
          </c:val>
        </c:ser>
        <c:ser>
          <c:idx val="1"/>
          <c:order val="1"/>
          <c:tx>
            <c:strRef>
              <c:f>'G6'!$AF$45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'G6'!$AI$45:$AJ$45</c:f>
              <c:numCache/>
            </c:numRef>
          </c:val>
        </c:ser>
        <c:ser>
          <c:idx val="2"/>
          <c:order val="2"/>
          <c:tx>
            <c:strRef>
              <c:f>'G6'!$AF$46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'G6'!$AI$46:$AJ$46</c:f>
              <c:numCache/>
            </c:numRef>
          </c:val>
        </c:ser>
        <c:ser>
          <c:idx val="3"/>
          <c:order val="3"/>
          <c:tx>
            <c:strRef>
              <c:f>'G6'!$AF$47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'G6'!$AI$47:$AJ$47</c:f>
              <c:numCache/>
            </c:numRef>
          </c:val>
        </c:ser>
        <c:ser>
          <c:idx val="4"/>
          <c:order val="4"/>
          <c:tx>
            <c:strRef>
              <c:f>'G6'!$AF$48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'G6'!$AI$48:$AJ$48</c:f>
              <c:numCache/>
            </c:numRef>
          </c:val>
        </c:ser>
        <c:ser>
          <c:idx val="5"/>
          <c:order val="5"/>
          <c:tx>
            <c:strRef>
              <c:f>'G6'!$AF$49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'G6'!$AI$49:$AJ$49</c:f>
              <c:numCache/>
            </c:numRef>
          </c:val>
        </c:ser>
        <c:ser>
          <c:idx val="6"/>
          <c:order val="6"/>
          <c:tx>
            <c:strRef>
              <c:f>'G6'!$AF$50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'G6'!$AI$50:$AJ$50</c:f>
              <c:numCache/>
            </c:numRef>
          </c:val>
        </c:ser>
        <c:ser>
          <c:idx val="7"/>
          <c:order val="7"/>
          <c:tx>
            <c:strRef>
              <c:f>'G6'!$AF$51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'G6'!$AG$43:$AH$43</c:f>
              <c:strCache/>
            </c:strRef>
          </c:cat>
          <c:val>
            <c:numRef>
              <c:f>'G6'!$AI$51:$AJ$51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954434"/>
        <c:crosses val="autoZero"/>
        <c:auto val="1"/>
        <c:lblOffset val="100"/>
        <c:noMultiLvlLbl val="0"/>
      </c:catAx>
      <c:valAx>
        <c:axId val="30954434"/>
        <c:scaling>
          <c:orientation val="minMax"/>
        </c:scaling>
        <c:axPos val="l"/>
        <c:delete val="1"/>
        <c:majorTickMark val="none"/>
        <c:minorTickMark val="none"/>
        <c:tickLblPos val="none"/>
        <c:crossAx val="630917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FORMACION DE CAPITAL FIJO TOTAL NACIONAL (1.445.168.901)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'G6'!$AF$19:$AG$19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'G6'!$AG$22:$AG$23</c:f>
              <c:numCache/>
            </c:numRef>
          </c:val>
        </c:ser>
        <c:ser>
          <c:idx val="1"/>
          <c:order val="1"/>
          <c:tx>
            <c:strRef>
              <c:f>'G6'!$AH$19:$AI$19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'G6'!$AI$22:$AI$23</c:f>
              <c:numCache/>
            </c:numRef>
          </c:val>
        </c:ser>
        <c:ser>
          <c:idx val="2"/>
          <c:order val="2"/>
          <c:tx>
            <c:strRef>
              <c:f>'G6'!$AJ$19:$AK$19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25"/>
                  <c:y val="0.08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'G6'!$AK$22:$AK$23</c:f>
              <c:numCache/>
            </c:numRef>
          </c:val>
        </c:ser>
        <c:ser>
          <c:idx val="3"/>
          <c:order val="3"/>
          <c:tx>
            <c:strRef>
              <c:f>'G6'!$AL$19:$AM$19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'G6'!$AM$22:$AM$23</c:f>
              <c:numCache/>
            </c:numRef>
          </c:val>
        </c:ser>
        <c:ser>
          <c:idx val="4"/>
          <c:order val="4"/>
          <c:tx>
            <c:strRef>
              <c:f>'G6'!$AN$19:$AO$19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'G6'!$AO$22:$AO$23</c:f>
              <c:numCache/>
            </c:numRef>
          </c:val>
        </c:ser>
        <c:ser>
          <c:idx val="5"/>
          <c:order val="5"/>
          <c:tx>
            <c:strRef>
              <c:f>'G6'!$AP$19:$AQ$19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'G6'!$AE$22:$AE$23</c:f>
              <c:strCache/>
            </c:strRef>
          </c:cat>
          <c:val>
            <c:numRef>
              <c:f>'G6'!$AQ$22:$AQ$23</c:f>
              <c:numCache/>
            </c:numRef>
          </c:val>
        </c:ser>
        <c:ser>
          <c:idx val="6"/>
          <c:order val="6"/>
          <c:tx>
            <c:strRef>
              <c:f>'G6'!$AR$19:$AS$19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'G6'!$AS$22:$AS$23</c:f>
              <c:numCache/>
            </c:numRef>
          </c:val>
        </c:ser>
        <c:ser>
          <c:idx val="7"/>
          <c:order val="7"/>
          <c:tx>
            <c:strRef>
              <c:f>'G6'!$AT$19:$AU$19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'G6'!$AU$22:$AU$23</c:f>
              <c:numCache/>
            </c:numRef>
          </c:val>
        </c:ser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</c:scaling>
        <c:axPos val="l"/>
        <c:delete val="1"/>
        <c:majorTickMark val="none"/>
        <c:minorTickMark val="none"/>
        <c:tickLblPos val="none"/>
        <c:crossAx val="101544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PERSONAL OCUPADO MANUFACTURA Y MINERIA TOTAL NACIONAL (228.830)</a:t>
            </a:r>
          </a:p>
        </c:rich>
      </c:tx>
      <c:layout>
        <c:manualLayout>
          <c:xMode val="edge"/>
          <c:yMode val="edge"/>
          <c:x val="0.1145"/>
          <c:y val="0.017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'G7'!$W$3:$W$4</c:f>
              <c:strCache/>
            </c:strRef>
          </c:cat>
          <c:val>
            <c:numRef>
              <c:f>'G7'!$Z$3:$Z$4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MINERÍA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(11.741 Trabajadores)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'G7'!$X$2</c:f>
              <c:strCache>
                <c:ptCount val="1"/>
                <c:pt idx="0">
                  <c:v>MINERÍA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'G7'!$W$3:$W$4</c:f>
              <c:strCache/>
            </c:strRef>
          </c:cat>
          <c:val>
            <c:numRef>
              <c:f>'G7'!$X$3:$X$4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MANUFACTURA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(217.089 Trabajadores)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'G7'!$Y$2</c:f>
              <c:strCache>
                <c:ptCount val="1"/>
                <c:pt idx="0">
                  <c:v>MANUFACTURA</c:v>
                </c:pt>
              </c:strCache>
            </c:strRef>
          </c:tx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'G7'!$W$3:$W$4</c:f>
              <c:strCache/>
            </c:strRef>
          </c:cat>
          <c:val>
            <c:numRef>
              <c:f>'G7'!$Y$3:$Y$4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TOTAL NACIONAL (3.804.611.682)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chemeClr val="accent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6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'G8'!$T$11:$T$12</c:f>
              <c:strCache/>
            </c:strRef>
          </c:cat>
          <c:val>
            <c:numRef>
              <c:f>'G8'!$U$11:$U$12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REGIÓN SIERRA (2.228.838.516)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'G9'!$D$64</c:f>
              <c:strCache>
                <c:ptCount val="1"/>
                <c:pt idx="0">
                  <c:v>REGIÓN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'G9'!$B$65:$B$66</c:f>
              <c:strCache/>
            </c:strRef>
          </c:cat>
          <c:val>
            <c:numRef>
              <c:f>'G9'!$D$65:$D$66</c:f>
              <c:numCache/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</c:scaling>
        <c:axPos val="l"/>
        <c:delete val="1"/>
        <c:majorTickMark val="out"/>
        <c:minorTickMark val="none"/>
        <c:tickLblPos val="none"/>
        <c:crossAx val="1720417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REGIÓN COSTA (1.571.632.727)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'G9'!$F$64</c:f>
              <c:strCache>
                <c:ptCount val="1"/>
                <c:pt idx="0">
                  <c:v>REGIÓN COSTA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'G9'!$B$65:$B$66</c:f>
              <c:strCache/>
            </c:strRef>
          </c:cat>
          <c:val>
            <c:numRef>
              <c:f>'G9'!$F$65:$F$66</c:f>
              <c:numCache/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delete val="1"/>
        <c:majorTickMark val="out"/>
        <c:minorTickMark val="none"/>
        <c:tickLblPos val="none"/>
        <c:crossAx val="513607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REGIÓN AMAZÓNICA (4.070.982)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'G9'!$H$64</c:f>
              <c:strCache>
                <c:ptCount val="1"/>
                <c:pt idx="0">
                  <c:v>REGION AMAZÓNICA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'G9'!$B$65:$B$66</c:f>
              <c:strCache/>
            </c:strRef>
          </c:cat>
          <c:val>
            <c:numRef>
              <c:f>'G9'!$H$65:$H$66</c:f>
              <c:numCache/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</c:scaling>
        <c:axPos val="l"/>
        <c:delete val="1"/>
        <c:majorTickMark val="out"/>
        <c:minorTickMark val="none"/>
        <c:tickLblPos val="none"/>
        <c:crossAx val="665794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REGIÓN INSULAR (69.457)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'G9'!$J$64</c:f>
              <c:strCache>
                <c:ptCount val="1"/>
                <c:pt idx="0">
                  <c:v>REGIÓN INSULAR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'G9'!$B$65:$B$66</c:f>
              <c:strCache/>
            </c:strRef>
          </c:cat>
          <c:val>
            <c:numRef>
              <c:f>'G9'!$J$65:$J$66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</c:scaling>
        <c:axPos val="l"/>
        <c:delete val="1"/>
        <c:majorTickMark val="out"/>
        <c:minorTickMark val="none"/>
        <c:tickLblPos val="none"/>
        <c:crossAx val="2422949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REMUNERACIONES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TOTAL (3.804.611.682)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('G1'!$W$19,'G1'!$Y$19)</c:f>
              <c:strCache/>
            </c:strRef>
          </c:cat>
          <c:val>
            <c:numRef>
              <c:f>('G1'!$W$20,'G1'!$Y$20)</c:f>
              <c:numCache/>
            </c:numRef>
          </c:val>
        </c:ser>
        <c:overlap val="-27"/>
        <c:gapWidth val="219"/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1167128"/>
        <c:crosses val="autoZero"/>
        <c:auto val="1"/>
        <c:lblOffset val="100"/>
        <c:noMultiLvlLbl val="0"/>
      </c:catAx>
      <c:valAx>
        <c:axId val="31167128"/>
        <c:scaling>
          <c:orientation val="minMax"/>
        </c:scaling>
        <c:axPos val="l"/>
        <c:delete val="1"/>
        <c:majorTickMark val="none"/>
        <c:minorTickMark val="none"/>
        <c:tickLblPos val="none"/>
        <c:crossAx val="183760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TOTAL NACIONAL (3.804.611.682)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'G10'!$W$2</c:f>
              <c:strCache>
                <c:ptCount val="1"/>
                <c:pt idx="0">
                  <c:v>MINERÍA</c:v>
                </c:pt>
              </c:strCache>
            </c:strRef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'G10'!$V$3:$V$10</c:f>
              <c:strCache/>
            </c:strRef>
          </c:cat>
          <c:val>
            <c:numRef>
              <c:f>'G10'!$Y$3:$Y$10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MINERÍA (258.057.802)</a:t>
            </a:r>
          </a:p>
        </c:rich>
      </c:tx>
      <c:layout>
        <c:manualLayout>
          <c:xMode val="edge"/>
          <c:yMode val="edge"/>
          <c:x val="0.27575"/>
          <c:y val="0.039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'G10'!$W$2</c:f>
              <c:strCache>
                <c:ptCount val="1"/>
                <c:pt idx="0">
                  <c:v>MINERÍA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</c:dPt>
          <c:dLbls>
            <c:dLbl>
              <c:idx val="3"/>
              <c:layout>
                <c:manualLayout>
                  <c:x val="-0.00775"/>
                  <c:y val="-0.00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'G10'!$V$3:$V$10</c:f>
              <c:strCache/>
            </c:strRef>
          </c:cat>
          <c:val>
            <c:numRef>
              <c:f>'G10'!$W$3:$W$10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REMUNERACIONES MANUFACTURA (3.546.553.880)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'G10'!$X$2</c:f>
              <c:strCache>
                <c:ptCount val="1"/>
                <c:pt idx="0">
                  <c:v>MANUFACTURA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</c:dPt>
          <c:dPt>
            <c:idx val="3"/>
            <c:explosion val="2"/>
          </c:dPt>
          <c:dLbls>
            <c:dLbl>
              <c:idx val="4"/>
              <c:delete val="1"/>
            </c:dLbl>
            <c:dLbl>
              <c:idx val="5"/>
              <c:layout>
                <c:manualLayout>
                  <c:x val="0.01175"/>
                  <c:y val="-0.042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'G10'!$V$3:$V$10</c:f>
              <c:strCache/>
            </c:strRef>
          </c:cat>
          <c:val>
            <c:numRef>
              <c:f>'G10'!$X$3:$X$10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ADQUISICIONES DE ACTIVIS FIJOS TOTAL NACIONAL (1.784.293.984)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'G11'!$AA$2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  <c:explosion val="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'G11'!$X$3:$X$6</c:f>
              <c:strCache/>
            </c:strRef>
          </c:cat>
          <c:val>
            <c:numRef>
              <c:f>'G11'!$AA$3:$AA$6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ADQUISICIONES DE ACTIVIS FIJOS MINERIA (52.494.801)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'G11'!$Y$2</c:f>
              <c:strCache>
                <c:ptCount val="1"/>
                <c:pt idx="0">
                  <c:v>MINERÍA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</c:dPt>
          <c:dPt>
            <c:idx val="1"/>
            <c:explosion val="4"/>
          </c:dPt>
          <c:dPt>
            <c:idx val="2"/>
            <c:explosion val="3"/>
          </c:dPt>
          <c:dPt>
            <c:idx val="3"/>
            <c:explosion val="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'G11'!$X$3:$X$6</c:f>
              <c:strCache/>
            </c:strRef>
          </c:cat>
          <c:val>
            <c:numRef>
              <c:f>'G11'!$Y$3:$Y$6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ADQUISICIONES DE ACTIVIS FIJOS MANUFACTURA (1.731.799.183)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'G11'!$Z$2</c:f>
              <c:strCache>
                <c:ptCount val="1"/>
                <c:pt idx="0">
                  <c:v>MANUFACTURA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'G11'!$X$3:$X$6</c:f>
              <c:strCache/>
            </c:strRef>
          </c:cat>
          <c:val>
            <c:numRef>
              <c:f>'G11'!$Z$3:$Z$6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TOTAL (35.219.870.669)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('G1'!$W$24,'G1'!$Y$24)</c:f>
              <c:strCache/>
            </c:strRef>
          </c:cat>
          <c:val>
            <c:numRef>
              <c:f>('G1'!$W$25,'G1'!$Y$25)</c:f>
              <c:numCache/>
            </c:numRef>
          </c:val>
        </c:ser>
        <c:overlap val="-27"/>
        <c:gapWidth val="219"/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</c:scaling>
        <c:axPos val="l"/>
        <c:delete val="1"/>
        <c:majorTickMark val="none"/>
        <c:minorTickMark val="none"/>
        <c:tickLblPos val="none"/>
        <c:crossAx val="120686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INTERMEDIO (21.237.130.761)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('G2'!$Y$3,'G2'!$AA$3)</c:f>
              <c:strCache/>
            </c:strRef>
          </c:cat>
          <c:val>
            <c:numRef>
              <c:f>('G2'!$Y$4,'G2'!$AA$4)</c:f>
              <c:numCache/>
            </c:numRef>
          </c:val>
        </c:ser>
        <c:overlap val="-27"/>
        <c:gapWidth val="219"/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</c:scaling>
        <c:axPos val="l"/>
        <c:delete val="1"/>
        <c:majorTickMark val="none"/>
        <c:minorTickMark val="none"/>
        <c:tickLblPos val="none"/>
        <c:crossAx val="380403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 AGREGADO (13.982.739.908)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('G2'!$Y$10,'G2'!$AA$10)</c:f>
              <c:strCache/>
            </c:strRef>
          </c:cat>
          <c:val>
            <c:numRef>
              <c:f>('G2'!$Y$11,'G2'!$AA$11)</c:f>
              <c:numCache/>
            </c:numRef>
          </c:val>
        </c:ser>
        <c:overlap val="-27"/>
        <c:gapWidth val="219"/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delete val="1"/>
        <c:majorTickMark val="none"/>
        <c:minorTickMark val="none"/>
        <c:tickLblPos val="none"/>
        <c:crossAx val="613711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FORMACION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CAPITAL FIJO (1.445.168.901)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('G2'!$Y$17,'G2'!$AA$17)</c:f>
              <c:strCache/>
            </c:strRef>
          </c:cat>
          <c:val>
            <c:numRef>
              <c:f>('G2'!$Y$18,'G2'!$AA$18)</c:f>
              <c:numCache/>
            </c:numRef>
          </c:val>
        </c:ser>
        <c:overlap val="-27"/>
        <c:gapWidth val="219"/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</c:scaling>
        <c:axPos val="l"/>
        <c:delete val="1"/>
        <c:majorTickMark val="none"/>
        <c:minorTickMark val="none"/>
        <c:tickLblPos val="none"/>
        <c:crossAx val="50097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NUMERO DE EMPRESAS TOTAL NACIONAL (1.345)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'G3'!$U$5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'G3'!$T$6:$T$7</c:f>
              <c:strCache/>
            </c:strRef>
          </c:cat>
          <c:val>
            <c:numRef>
              <c:f>'G3'!$U$6:$U$7</c:f>
              <c:numCache/>
            </c:numRef>
          </c:val>
        </c:ser>
        <c:ser>
          <c:idx val="1"/>
          <c:order val="1"/>
          <c:tx>
            <c:v>DE 20 A 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'G3'!$V$6:$V$7</c:f>
              <c:numCache/>
            </c:numRef>
          </c:val>
        </c:ser>
        <c:ser>
          <c:idx val="2"/>
          <c:order val="2"/>
          <c:tx>
            <c:strRef>
              <c:f>'G3'!$W$5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'G3'!$W$6:$W$7</c:f>
              <c:numCache/>
            </c:numRef>
          </c:val>
        </c:ser>
        <c:ser>
          <c:idx val="3"/>
          <c:order val="3"/>
          <c:tx>
            <c:strRef>
              <c:f>'G3'!$X$5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'G3'!$X$6:$X$7</c:f>
              <c:numCache/>
            </c:numRef>
          </c:val>
        </c:ser>
        <c:ser>
          <c:idx val="4"/>
          <c:order val="4"/>
          <c:tx>
            <c:strRef>
              <c:f>'G3'!$Y$5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'G3'!$Y$6:$Y$7</c:f>
              <c:numCache/>
            </c:numRef>
          </c:val>
        </c:ser>
        <c:ser>
          <c:idx val="5"/>
          <c:order val="5"/>
          <c:tx>
            <c:strRef>
              <c:f>'G3'!$Z$5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'G3'!$Z$6:$Z$7</c:f>
              <c:numCache/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</c:scaling>
        <c:axPos val="l"/>
        <c:delete val="1"/>
        <c:majorTickMark val="out"/>
        <c:minorTickMark val="none"/>
        <c:tickLblPos val="none"/>
        <c:crossAx val="31353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PERSONAL OCUPADO TOTAL NACIONAL (228.830)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'G3'!$U$10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'G3'!$T$11:$T$12</c:f>
              <c:strCache/>
            </c:strRef>
          </c:cat>
          <c:val>
            <c:numRef>
              <c:f>'G3'!$U$11:$U$12</c:f>
              <c:numCache/>
            </c:numRef>
          </c:val>
        </c:ser>
        <c:ser>
          <c:idx val="1"/>
          <c:order val="1"/>
          <c:tx>
            <c:strRef>
              <c:f>'G3'!$V$10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'G3'!$V$11:$V$12</c:f>
              <c:numCache/>
            </c:numRef>
          </c:val>
        </c:ser>
        <c:ser>
          <c:idx val="2"/>
          <c:order val="2"/>
          <c:tx>
            <c:strRef>
              <c:f>'G3'!$W$10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'G3'!$W$11:$W$12</c:f>
              <c:numCache/>
            </c:numRef>
          </c:val>
        </c:ser>
        <c:ser>
          <c:idx val="3"/>
          <c:order val="3"/>
          <c:tx>
            <c:strRef>
              <c:f>'G3'!$X$10</c:f>
              <c:strCache>
                <c:ptCount val="1"/>
                <c:pt idx="0">
                  <c:v>DE100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'G3'!$X$11:$X$12</c:f>
              <c:numCache/>
            </c:numRef>
          </c:val>
        </c:ser>
        <c:ser>
          <c:idx val="4"/>
          <c:order val="4"/>
          <c:tx>
            <c:strRef>
              <c:f>'G3'!$Y$10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'G3'!$Y$11:$Y$12</c:f>
              <c:numCache/>
            </c:numRef>
          </c:val>
        </c:ser>
        <c:ser>
          <c:idx val="5"/>
          <c:order val="5"/>
          <c:tx>
            <c:strRef>
              <c:f>'G3'!$Z$10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'G3'!$Z$11:$Z$12</c:f>
              <c:numCache/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</c:scaling>
        <c:axPos val="l"/>
        <c:delete val="1"/>
        <c:majorTickMark val="none"/>
        <c:minorTickMark val="none"/>
        <c:tickLblPos val="none"/>
        <c:crossAx val="526376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687050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114300</xdr:rowOff>
    </xdr:from>
    <xdr:to>
      <xdr:col>4</xdr:col>
      <xdr:colOff>866775</xdr:colOff>
      <xdr:row>15</xdr:row>
      <xdr:rowOff>152400</xdr:rowOff>
    </xdr:to>
    <xdr:graphicFrame macro="">
      <xdr:nvGraphicFramePr>
        <xdr:cNvPr id="2" name="1 Gráfico"/>
        <xdr:cNvGraphicFramePr/>
      </xdr:nvGraphicFramePr>
      <xdr:xfrm>
        <a:off x="66675" y="1066800"/>
        <a:ext cx="41814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5</xdr:row>
      <xdr:rowOff>114300</xdr:rowOff>
    </xdr:from>
    <xdr:to>
      <xdr:col>11</xdr:col>
      <xdr:colOff>400050</xdr:colOff>
      <xdr:row>15</xdr:row>
      <xdr:rowOff>152400</xdr:rowOff>
    </xdr:to>
    <xdr:graphicFrame macro="">
      <xdr:nvGraphicFramePr>
        <xdr:cNvPr id="3" name="2 Gráfico"/>
        <xdr:cNvGraphicFramePr/>
      </xdr:nvGraphicFramePr>
      <xdr:xfrm>
        <a:off x="4886325" y="1066800"/>
        <a:ext cx="41814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17</xdr:row>
      <xdr:rowOff>76200</xdr:rowOff>
    </xdr:from>
    <xdr:to>
      <xdr:col>4</xdr:col>
      <xdr:colOff>847725</xdr:colOff>
      <xdr:row>27</xdr:row>
      <xdr:rowOff>114300</xdr:rowOff>
    </xdr:to>
    <xdr:graphicFrame macro="">
      <xdr:nvGraphicFramePr>
        <xdr:cNvPr id="4" name="3 Gráfico"/>
        <xdr:cNvGraphicFramePr/>
      </xdr:nvGraphicFramePr>
      <xdr:xfrm>
        <a:off x="47625" y="3314700"/>
        <a:ext cx="41814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619125</xdr:colOff>
      <xdr:row>17</xdr:row>
      <xdr:rowOff>76200</xdr:rowOff>
    </xdr:from>
    <xdr:to>
      <xdr:col>11</xdr:col>
      <xdr:colOff>400050</xdr:colOff>
      <xdr:row>27</xdr:row>
      <xdr:rowOff>114300</xdr:rowOff>
    </xdr:to>
    <xdr:graphicFrame macro="">
      <xdr:nvGraphicFramePr>
        <xdr:cNvPr id="5" name="4 Gráfico"/>
        <xdr:cNvGraphicFramePr/>
      </xdr:nvGraphicFramePr>
      <xdr:xfrm>
        <a:off x="4895850" y="3314700"/>
        <a:ext cx="41719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2</xdr:row>
      <xdr:rowOff>152400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913447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180975</xdr:rowOff>
    </xdr:from>
    <xdr:to>
      <xdr:col>8</xdr:col>
      <xdr:colOff>647700</xdr:colOff>
      <xdr:row>28</xdr:row>
      <xdr:rowOff>66675</xdr:rowOff>
    </xdr:to>
    <xdr:graphicFrame macro="">
      <xdr:nvGraphicFramePr>
        <xdr:cNvPr id="2" name="1 Gráfico"/>
        <xdr:cNvGraphicFramePr/>
      </xdr:nvGraphicFramePr>
      <xdr:xfrm>
        <a:off x="142875" y="1438275"/>
        <a:ext cx="6600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7</xdr:row>
      <xdr:rowOff>0</xdr:rowOff>
    </xdr:from>
    <xdr:to>
      <xdr:col>18</xdr:col>
      <xdr:colOff>0</xdr:colOff>
      <xdr:row>28</xdr:row>
      <xdr:rowOff>66675</xdr:rowOff>
    </xdr:to>
    <xdr:graphicFrame macro="">
      <xdr:nvGraphicFramePr>
        <xdr:cNvPr id="3" name="2 Gráfico"/>
        <xdr:cNvGraphicFramePr/>
      </xdr:nvGraphicFramePr>
      <xdr:xfrm>
        <a:off x="7200900" y="1447800"/>
        <a:ext cx="6515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638175</xdr:colOff>
      <xdr:row>29</xdr:row>
      <xdr:rowOff>152400</xdr:rowOff>
    </xdr:from>
    <xdr:to>
      <xdr:col>13</xdr:col>
      <xdr:colOff>409575</xdr:colOff>
      <xdr:row>51</xdr:row>
      <xdr:rowOff>133350</xdr:rowOff>
    </xdr:to>
    <xdr:graphicFrame macro="">
      <xdr:nvGraphicFramePr>
        <xdr:cNvPr id="4" name="3 Gráfico"/>
        <xdr:cNvGraphicFramePr/>
      </xdr:nvGraphicFramePr>
      <xdr:xfrm>
        <a:off x="3686175" y="5791200"/>
        <a:ext cx="66294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4</xdr:row>
      <xdr:rowOff>38100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37445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123825</xdr:rowOff>
    </xdr:from>
    <xdr:to>
      <xdr:col>3</xdr:col>
      <xdr:colOff>1047750</xdr:colOff>
      <xdr:row>26</xdr:row>
      <xdr:rowOff>95250</xdr:rowOff>
    </xdr:to>
    <xdr:graphicFrame macro="">
      <xdr:nvGraphicFramePr>
        <xdr:cNvPr id="2" name="1 Gráfico"/>
        <xdr:cNvGraphicFramePr/>
      </xdr:nvGraphicFramePr>
      <xdr:xfrm>
        <a:off x="95250" y="1438275"/>
        <a:ext cx="7562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6</xdr:row>
      <xdr:rowOff>123825</xdr:rowOff>
    </xdr:from>
    <xdr:to>
      <xdr:col>14</xdr:col>
      <xdr:colOff>104775</xdr:colOff>
      <xdr:row>26</xdr:row>
      <xdr:rowOff>95250</xdr:rowOff>
    </xdr:to>
    <xdr:graphicFrame macro="">
      <xdr:nvGraphicFramePr>
        <xdr:cNvPr id="3" name="2 Gráfico"/>
        <xdr:cNvGraphicFramePr/>
      </xdr:nvGraphicFramePr>
      <xdr:xfrm>
        <a:off x="7848600" y="1438275"/>
        <a:ext cx="75723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4162425</xdr:colOff>
      <xdr:row>27</xdr:row>
      <xdr:rowOff>95250</xdr:rowOff>
    </xdr:from>
    <xdr:to>
      <xdr:col>9</xdr:col>
      <xdr:colOff>228600</xdr:colOff>
      <xdr:row>47</xdr:row>
      <xdr:rowOff>66675</xdr:rowOff>
    </xdr:to>
    <xdr:graphicFrame macro="">
      <xdr:nvGraphicFramePr>
        <xdr:cNvPr id="4" name="3 Gráfico"/>
        <xdr:cNvGraphicFramePr/>
      </xdr:nvGraphicFramePr>
      <xdr:xfrm>
        <a:off x="4162425" y="5410200"/>
        <a:ext cx="75723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4</xdr:row>
      <xdr:rowOff>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608772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66675</xdr:rowOff>
    </xdr:from>
    <xdr:to>
      <xdr:col>5</xdr:col>
      <xdr:colOff>1514475</xdr:colOff>
      <xdr:row>14</xdr:row>
      <xdr:rowOff>200025</xdr:rowOff>
    </xdr:to>
    <xdr:graphicFrame macro="">
      <xdr:nvGraphicFramePr>
        <xdr:cNvPr id="3" name="Gráfico 2"/>
        <xdr:cNvGraphicFramePr/>
      </xdr:nvGraphicFramePr>
      <xdr:xfrm>
        <a:off x="390525" y="1209675"/>
        <a:ext cx="4933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6</xdr:row>
      <xdr:rowOff>57150</xdr:rowOff>
    </xdr:from>
    <xdr:to>
      <xdr:col>13</xdr:col>
      <xdr:colOff>0</xdr:colOff>
      <xdr:row>14</xdr:row>
      <xdr:rowOff>200025</xdr:rowOff>
    </xdr:to>
    <xdr:graphicFrame macro="">
      <xdr:nvGraphicFramePr>
        <xdr:cNvPr id="4" name="Gráfico 3"/>
        <xdr:cNvGraphicFramePr/>
      </xdr:nvGraphicFramePr>
      <xdr:xfrm>
        <a:off x="5962650" y="1200150"/>
        <a:ext cx="48863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16</xdr:row>
      <xdr:rowOff>171450</xdr:rowOff>
    </xdr:from>
    <xdr:to>
      <xdr:col>6</xdr:col>
      <xdr:colOff>314325</xdr:colOff>
      <xdr:row>28</xdr:row>
      <xdr:rowOff>104775</xdr:rowOff>
    </xdr:to>
    <xdr:graphicFrame macro="">
      <xdr:nvGraphicFramePr>
        <xdr:cNvPr id="5" name="Gráfico 4"/>
        <xdr:cNvGraphicFramePr/>
      </xdr:nvGraphicFramePr>
      <xdr:xfrm>
        <a:off x="371475" y="3981450"/>
        <a:ext cx="54102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466725</xdr:colOff>
      <xdr:row>16</xdr:row>
      <xdr:rowOff>180975</xdr:rowOff>
    </xdr:from>
    <xdr:to>
      <xdr:col>13</xdr:col>
      <xdr:colOff>0</xdr:colOff>
      <xdr:row>28</xdr:row>
      <xdr:rowOff>133350</xdr:rowOff>
    </xdr:to>
    <xdr:graphicFrame macro="">
      <xdr:nvGraphicFramePr>
        <xdr:cNvPr id="6" name="Gráfico 5"/>
        <xdr:cNvGraphicFramePr/>
      </xdr:nvGraphicFramePr>
      <xdr:xfrm>
        <a:off x="5934075" y="3990975"/>
        <a:ext cx="49149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762000</xdr:colOff>
      <xdr:row>3</xdr:row>
      <xdr:rowOff>66675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083945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66675</xdr:rowOff>
    </xdr:from>
    <xdr:to>
      <xdr:col>6</xdr:col>
      <xdr:colOff>219075</xdr:colOff>
      <xdr:row>19</xdr:row>
      <xdr:rowOff>19050</xdr:rowOff>
    </xdr:to>
    <xdr:graphicFrame macro="">
      <xdr:nvGraphicFramePr>
        <xdr:cNvPr id="2" name="Gráfico 1"/>
        <xdr:cNvGraphicFramePr/>
      </xdr:nvGraphicFramePr>
      <xdr:xfrm>
        <a:off x="381000" y="1323975"/>
        <a:ext cx="4410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6</xdr:row>
      <xdr:rowOff>66675</xdr:rowOff>
    </xdr:from>
    <xdr:to>
      <xdr:col>13</xdr:col>
      <xdr:colOff>171450</xdr:colOff>
      <xdr:row>19</xdr:row>
      <xdr:rowOff>38100</xdr:rowOff>
    </xdr:to>
    <xdr:graphicFrame macro="">
      <xdr:nvGraphicFramePr>
        <xdr:cNvPr id="3" name="Gráfico 2"/>
        <xdr:cNvGraphicFramePr/>
      </xdr:nvGraphicFramePr>
      <xdr:xfrm>
        <a:off x="5267325" y="1323975"/>
        <a:ext cx="48101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21</xdr:row>
      <xdr:rowOff>95250</xdr:rowOff>
    </xdr:from>
    <xdr:to>
      <xdr:col>10</xdr:col>
      <xdr:colOff>152400</xdr:colOff>
      <xdr:row>36</xdr:row>
      <xdr:rowOff>57150</xdr:rowOff>
    </xdr:to>
    <xdr:graphicFrame macro="">
      <xdr:nvGraphicFramePr>
        <xdr:cNvPr id="4" name="Gráfico 3"/>
        <xdr:cNvGraphicFramePr/>
      </xdr:nvGraphicFramePr>
      <xdr:xfrm>
        <a:off x="2457450" y="46101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733425</xdr:colOff>
      <xdr:row>3</xdr:row>
      <xdr:rowOff>47625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140142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6</xdr:col>
      <xdr:colOff>485775</xdr:colOff>
      <xdr:row>19</xdr:row>
      <xdr:rowOff>142875</xdr:rowOff>
    </xdr:to>
    <xdr:graphicFrame macro="">
      <xdr:nvGraphicFramePr>
        <xdr:cNvPr id="5" name="4 Gráfico"/>
        <xdr:cNvGraphicFramePr/>
      </xdr:nvGraphicFramePr>
      <xdr:xfrm>
        <a:off x="38100" y="1057275"/>
        <a:ext cx="50196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5</xdr:row>
      <xdr:rowOff>95250</xdr:rowOff>
    </xdr:from>
    <xdr:to>
      <xdr:col>13</xdr:col>
      <xdr:colOff>685800</xdr:colOff>
      <xdr:row>19</xdr:row>
      <xdr:rowOff>133350</xdr:rowOff>
    </xdr:to>
    <xdr:graphicFrame macro="">
      <xdr:nvGraphicFramePr>
        <xdr:cNvPr id="6" name="5 Gráfico"/>
        <xdr:cNvGraphicFramePr/>
      </xdr:nvGraphicFramePr>
      <xdr:xfrm>
        <a:off x="5562600" y="1047750"/>
        <a:ext cx="50292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20</xdr:row>
      <xdr:rowOff>190500</xdr:rowOff>
    </xdr:from>
    <xdr:to>
      <xdr:col>6</xdr:col>
      <xdr:colOff>495300</xdr:colOff>
      <xdr:row>37</xdr:row>
      <xdr:rowOff>57150</xdr:rowOff>
    </xdr:to>
    <xdr:graphicFrame macro="">
      <xdr:nvGraphicFramePr>
        <xdr:cNvPr id="7" name="6 Gráfico"/>
        <xdr:cNvGraphicFramePr/>
      </xdr:nvGraphicFramePr>
      <xdr:xfrm>
        <a:off x="47625" y="4838700"/>
        <a:ext cx="50196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20</xdr:row>
      <xdr:rowOff>190500</xdr:rowOff>
    </xdr:from>
    <xdr:to>
      <xdr:col>13</xdr:col>
      <xdr:colOff>685800</xdr:colOff>
      <xdr:row>37</xdr:row>
      <xdr:rowOff>66675</xdr:rowOff>
    </xdr:to>
    <xdr:graphicFrame macro="">
      <xdr:nvGraphicFramePr>
        <xdr:cNvPr id="8" name="7 Gráfico"/>
        <xdr:cNvGraphicFramePr/>
      </xdr:nvGraphicFramePr>
      <xdr:xfrm>
        <a:off x="5572125" y="4838700"/>
        <a:ext cx="50196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676275</xdr:colOff>
      <xdr:row>3</xdr:row>
      <xdr:rowOff>47625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05822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85725</xdr:rowOff>
    </xdr:from>
    <xdr:to>
      <xdr:col>6</xdr:col>
      <xdr:colOff>571500</xdr:colOff>
      <xdr:row>19</xdr:row>
      <xdr:rowOff>47625</xdr:rowOff>
    </xdr:to>
    <xdr:graphicFrame macro="">
      <xdr:nvGraphicFramePr>
        <xdr:cNvPr id="3" name="2 Gráfico"/>
        <xdr:cNvGraphicFramePr/>
      </xdr:nvGraphicFramePr>
      <xdr:xfrm>
        <a:off x="295275" y="1038225"/>
        <a:ext cx="4886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5</xdr:row>
      <xdr:rowOff>95250</xdr:rowOff>
    </xdr:from>
    <xdr:to>
      <xdr:col>13</xdr:col>
      <xdr:colOff>447675</xdr:colOff>
      <xdr:row>19</xdr:row>
      <xdr:rowOff>57150</xdr:rowOff>
    </xdr:to>
    <xdr:graphicFrame macro="">
      <xdr:nvGraphicFramePr>
        <xdr:cNvPr id="4" name="3 Gráfico"/>
        <xdr:cNvGraphicFramePr/>
      </xdr:nvGraphicFramePr>
      <xdr:xfrm>
        <a:off x="5715000" y="1047750"/>
        <a:ext cx="48768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22</xdr:row>
      <xdr:rowOff>9525</xdr:rowOff>
    </xdr:from>
    <xdr:to>
      <xdr:col>10</xdr:col>
      <xdr:colOff>123825</xdr:colOff>
      <xdr:row>37</xdr:row>
      <xdr:rowOff>66675</xdr:rowOff>
    </xdr:to>
    <xdr:graphicFrame macro="">
      <xdr:nvGraphicFramePr>
        <xdr:cNvPr id="6" name="5 Gráfico"/>
        <xdr:cNvGraphicFramePr/>
      </xdr:nvGraphicFramePr>
      <xdr:xfrm>
        <a:off x="3019425" y="4581525"/>
        <a:ext cx="4876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676275</xdr:colOff>
      <xdr:row>3</xdr:row>
      <xdr:rowOff>57150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0820400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133350</xdr:rowOff>
    </xdr:from>
    <xdr:to>
      <xdr:col>6</xdr:col>
      <xdr:colOff>447675</xdr:colOff>
      <xdr:row>19</xdr:row>
      <xdr:rowOff>9525</xdr:rowOff>
    </xdr:to>
    <xdr:graphicFrame macro="">
      <xdr:nvGraphicFramePr>
        <xdr:cNvPr id="3" name="2 Gráfico"/>
        <xdr:cNvGraphicFramePr/>
      </xdr:nvGraphicFramePr>
      <xdr:xfrm>
        <a:off x="314325" y="1085850"/>
        <a:ext cx="47053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5</xdr:row>
      <xdr:rowOff>142875</xdr:rowOff>
    </xdr:from>
    <xdr:to>
      <xdr:col>13</xdr:col>
      <xdr:colOff>428625</xdr:colOff>
      <xdr:row>19</xdr:row>
      <xdr:rowOff>19050</xdr:rowOff>
    </xdr:to>
    <xdr:graphicFrame macro="">
      <xdr:nvGraphicFramePr>
        <xdr:cNvPr id="4" name="3 Gráfico"/>
        <xdr:cNvGraphicFramePr/>
      </xdr:nvGraphicFramePr>
      <xdr:xfrm>
        <a:off x="5619750" y="1095375"/>
        <a:ext cx="4714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21</xdr:row>
      <xdr:rowOff>152400</xdr:rowOff>
    </xdr:from>
    <xdr:to>
      <xdr:col>6</xdr:col>
      <xdr:colOff>447675</xdr:colOff>
      <xdr:row>37</xdr:row>
      <xdr:rowOff>104775</xdr:rowOff>
    </xdr:to>
    <xdr:graphicFrame macro="">
      <xdr:nvGraphicFramePr>
        <xdr:cNvPr id="5" name="4 Gráfico"/>
        <xdr:cNvGraphicFramePr/>
      </xdr:nvGraphicFramePr>
      <xdr:xfrm>
        <a:off x="314325" y="4686300"/>
        <a:ext cx="47053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21</xdr:row>
      <xdr:rowOff>171450</xdr:rowOff>
    </xdr:from>
    <xdr:to>
      <xdr:col>13</xdr:col>
      <xdr:colOff>400050</xdr:colOff>
      <xdr:row>37</xdr:row>
      <xdr:rowOff>76200</xdr:rowOff>
    </xdr:to>
    <xdr:graphicFrame macro="">
      <xdr:nvGraphicFramePr>
        <xdr:cNvPr id="6" name="5 Gráfico"/>
        <xdr:cNvGraphicFramePr/>
      </xdr:nvGraphicFramePr>
      <xdr:xfrm>
        <a:off x="5600700" y="4705350"/>
        <a:ext cx="470535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695325</xdr:colOff>
      <xdr:row>3</xdr:row>
      <xdr:rowOff>66675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06013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114300</xdr:rowOff>
    </xdr:from>
    <xdr:to>
      <xdr:col>7</xdr:col>
      <xdr:colOff>190500</xdr:colOff>
      <xdr:row>20</xdr:row>
      <xdr:rowOff>57150</xdr:rowOff>
    </xdr:to>
    <xdr:graphicFrame macro="">
      <xdr:nvGraphicFramePr>
        <xdr:cNvPr id="2" name="1 Gráfico"/>
        <xdr:cNvGraphicFramePr/>
      </xdr:nvGraphicFramePr>
      <xdr:xfrm>
        <a:off x="171450" y="1066800"/>
        <a:ext cx="5353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5</xdr:row>
      <xdr:rowOff>123825</xdr:rowOff>
    </xdr:from>
    <xdr:to>
      <xdr:col>14</xdr:col>
      <xdr:colOff>323850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5648325" y="1076325"/>
        <a:ext cx="5343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20</xdr:row>
      <xdr:rowOff>295275</xdr:rowOff>
    </xdr:from>
    <xdr:to>
      <xdr:col>11</xdr:col>
      <xdr:colOff>114300</xdr:colOff>
      <xdr:row>36</xdr:row>
      <xdr:rowOff>66675</xdr:rowOff>
    </xdr:to>
    <xdr:graphicFrame macro="">
      <xdr:nvGraphicFramePr>
        <xdr:cNvPr id="4" name="3 Gráfico"/>
        <xdr:cNvGraphicFramePr/>
      </xdr:nvGraphicFramePr>
      <xdr:xfrm>
        <a:off x="2743200" y="4105275"/>
        <a:ext cx="57531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142875</xdr:colOff>
      <xdr:row>3</xdr:row>
      <xdr:rowOff>76200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1134725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66675</xdr:rowOff>
    </xdr:from>
    <xdr:to>
      <xdr:col>5</xdr:col>
      <xdr:colOff>123825</xdr:colOff>
      <xdr:row>21</xdr:row>
      <xdr:rowOff>161925</xdr:rowOff>
    </xdr:to>
    <xdr:graphicFrame macro="">
      <xdr:nvGraphicFramePr>
        <xdr:cNvPr id="3" name="2 Gráfico"/>
        <xdr:cNvGraphicFramePr/>
      </xdr:nvGraphicFramePr>
      <xdr:xfrm>
        <a:off x="600075" y="1133475"/>
        <a:ext cx="3333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5</xdr:row>
      <xdr:rowOff>57150</xdr:rowOff>
    </xdr:from>
    <xdr:to>
      <xdr:col>11</xdr:col>
      <xdr:colOff>0</xdr:colOff>
      <xdr:row>21</xdr:row>
      <xdr:rowOff>171450</xdr:rowOff>
    </xdr:to>
    <xdr:graphicFrame macro="">
      <xdr:nvGraphicFramePr>
        <xdr:cNvPr id="4" name="3 Gráfico"/>
        <xdr:cNvGraphicFramePr/>
      </xdr:nvGraphicFramePr>
      <xdr:xfrm>
        <a:off x="5419725" y="1123950"/>
        <a:ext cx="2962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22</xdr:row>
      <xdr:rowOff>133350</xdr:rowOff>
    </xdr:from>
    <xdr:to>
      <xdr:col>8</xdr:col>
      <xdr:colOff>123825</xdr:colOff>
      <xdr:row>40</xdr:row>
      <xdr:rowOff>19050</xdr:rowOff>
    </xdr:to>
    <xdr:graphicFrame macro="">
      <xdr:nvGraphicFramePr>
        <xdr:cNvPr id="6" name="5 Gráfico"/>
        <xdr:cNvGraphicFramePr/>
      </xdr:nvGraphicFramePr>
      <xdr:xfrm>
        <a:off x="3190875" y="4438650"/>
        <a:ext cx="30289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85725</xdr:colOff>
      <xdr:row>2</xdr:row>
      <xdr:rowOff>161925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92297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6</xdr:row>
      <xdr:rowOff>47625</xdr:rowOff>
    </xdr:from>
    <xdr:to>
      <xdr:col>8</xdr:col>
      <xdr:colOff>676275</xdr:colOff>
      <xdr:row>23</xdr:row>
      <xdr:rowOff>142875</xdr:rowOff>
    </xdr:to>
    <xdr:graphicFrame macro="">
      <xdr:nvGraphicFramePr>
        <xdr:cNvPr id="2" name="1 Gráfico"/>
        <xdr:cNvGraphicFramePr/>
      </xdr:nvGraphicFramePr>
      <xdr:xfrm>
        <a:off x="1514475" y="1190625"/>
        <a:ext cx="5257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2</xdr:row>
      <xdr:rowOff>66675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771525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0"/>
  <sheetViews>
    <sheetView showGridLines="0" tabSelected="1" zoomScale="70" zoomScaleNormal="70" zoomScaleSheetLayoutView="85" workbookViewId="0" topLeftCell="A1">
      <selection activeCell="A20" sqref="A20"/>
    </sheetView>
  </sheetViews>
  <sheetFormatPr defaultColWidth="11.57421875" defaultRowHeight="15"/>
  <cols>
    <col min="1" max="1" width="5.00390625" style="7" customWidth="1"/>
    <col min="2" max="2" width="155.00390625" style="8" customWidth="1"/>
    <col min="3" max="16384" width="11.57421875" style="7" customWidth="1"/>
  </cols>
  <sheetData>
    <row r="1" ht="15"/>
    <row r="2" ht="15"/>
    <row r="3" ht="15"/>
    <row r="4" ht="15"/>
    <row r="7" spans="1:2" ht="15">
      <c r="A7" s="187" t="s">
        <v>8</v>
      </c>
      <c r="B7" s="187"/>
    </row>
    <row r="8" spans="1:2" ht="22.9" customHeight="1">
      <c r="A8" s="188" t="s">
        <v>9</v>
      </c>
      <c r="B8" s="189"/>
    </row>
    <row r="9" spans="1:2" s="9" customFormat="1" ht="22.9" customHeight="1">
      <c r="A9" s="184" t="s">
        <v>10</v>
      </c>
      <c r="B9" s="184" t="s">
        <v>11</v>
      </c>
    </row>
    <row r="10" spans="1:2" s="9" customFormat="1" ht="22.9" customHeight="1">
      <c r="A10" s="184" t="s">
        <v>12</v>
      </c>
      <c r="B10" s="184" t="s">
        <v>13</v>
      </c>
    </row>
    <row r="11" spans="1:2" s="9" customFormat="1" ht="22.9" customHeight="1">
      <c r="A11" s="184" t="s">
        <v>14</v>
      </c>
      <c r="B11" s="184" t="s">
        <v>11</v>
      </c>
    </row>
    <row r="12" spans="1:2" s="9" customFormat="1" ht="22.9" customHeight="1">
      <c r="A12" s="184" t="s">
        <v>15</v>
      </c>
      <c r="B12" s="184" t="s">
        <v>16</v>
      </c>
    </row>
    <row r="13" spans="1:2" s="9" customFormat="1" ht="22.9" customHeight="1">
      <c r="A13" s="184" t="s">
        <v>17</v>
      </c>
      <c r="B13" s="184" t="s">
        <v>18</v>
      </c>
    </row>
    <row r="14" spans="1:2" s="9" customFormat="1" ht="22.9" customHeight="1">
      <c r="A14" s="184" t="s">
        <v>19</v>
      </c>
      <c r="B14" s="184" t="s">
        <v>13</v>
      </c>
    </row>
    <row r="15" spans="1:2" s="9" customFormat="1" ht="22.9" customHeight="1">
      <c r="A15" s="184" t="s">
        <v>20</v>
      </c>
      <c r="B15" s="184" t="s">
        <v>21</v>
      </c>
    </row>
    <row r="16" spans="1:2" s="9" customFormat="1" ht="22.9" customHeight="1">
      <c r="A16" s="184" t="s">
        <v>22</v>
      </c>
      <c r="B16" s="184" t="s">
        <v>23</v>
      </c>
    </row>
    <row r="17" spans="1:2" s="9" customFormat="1" ht="22.9" customHeight="1">
      <c r="A17" s="184" t="s">
        <v>24</v>
      </c>
      <c r="B17" s="184" t="s">
        <v>25</v>
      </c>
    </row>
    <row r="18" spans="1:2" s="9" customFormat="1" ht="22.9" customHeight="1">
      <c r="A18" s="184" t="s">
        <v>26</v>
      </c>
      <c r="B18" s="184" t="s">
        <v>27</v>
      </c>
    </row>
    <row r="19" spans="1:2" s="9" customFormat="1" ht="31.9" customHeight="1">
      <c r="A19" s="184" t="s">
        <v>28</v>
      </c>
      <c r="B19" s="184" t="s">
        <v>29</v>
      </c>
    </row>
    <row r="20" spans="1:2" ht="15">
      <c r="A20" s="185"/>
      <c r="B20" s="186"/>
    </row>
  </sheetData>
  <mergeCells count="2">
    <mergeCell ref="A7:B7"/>
    <mergeCell ref="A8:B8"/>
  </mergeCells>
  <hyperlinks>
    <hyperlink ref="A9" location="'G1'!A1" display="G1"/>
    <hyperlink ref="A10" location="'G2'!A1" display="G2"/>
    <hyperlink ref="A11" location="'G3'!A1" display="G3"/>
    <hyperlink ref="A12" location="'G4'!A1" display="G4"/>
    <hyperlink ref="A13" location="'G5'!A1" display="G5"/>
    <hyperlink ref="A14" location="'G6'!A1" display="G6"/>
    <hyperlink ref="A15" location="'G7'!A1" display="G7"/>
    <hyperlink ref="A16" location="'G8'!A1" display="G8"/>
    <hyperlink ref="A17" location="'G9'!A1" display="G9"/>
    <hyperlink ref="A18" location="'G10'!A1" display="G10"/>
    <hyperlink ref="A19" location="'G11'!A1" display="G13"/>
  </hyperlinks>
  <printOptions/>
  <pageMargins left="0.7" right="0.7" top="0.75" bottom="0.75" header="0.3" footer="0.3"/>
  <pageSetup horizontalDpi="600" verticalDpi="600" orientation="landscape" paperSize="9" scale="91" r:id="rId2"/>
  <colBreaks count="1" manualBreakCount="1">
    <brk id="5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70"/>
  <sheetViews>
    <sheetView showGridLines="0" zoomScale="80" zoomScaleNormal="80" workbookViewId="0" topLeftCell="A1">
      <selection activeCell="M1" sqref="M1"/>
    </sheetView>
  </sheetViews>
  <sheetFormatPr defaultColWidth="11.421875" defaultRowHeight="15"/>
  <cols>
    <col min="2" max="2" width="13.7109375" style="0" bestFit="1" customWidth="1"/>
    <col min="3" max="3" width="13.421875" style="0" bestFit="1" customWidth="1"/>
    <col min="4" max="4" width="12.140625" style="0" customWidth="1"/>
    <col min="5" max="5" width="13.421875" style="0" bestFit="1" customWidth="1"/>
    <col min="6" max="6" width="12.140625" style="0" customWidth="1"/>
    <col min="7" max="7" width="10.00390625" style="0" bestFit="1" customWidth="1"/>
    <col min="8" max="8" width="12.140625" style="0" customWidth="1"/>
    <col min="9" max="9" width="6.00390625" style="0" bestFit="1" customWidth="1"/>
    <col min="10" max="10" width="12.140625" style="0" customWidth="1"/>
    <col min="11" max="11" width="13.421875" style="0" bestFit="1" customWidth="1"/>
    <col min="12" max="12" width="6.00390625" style="0" customWidth="1"/>
    <col min="14" max="47" width="11.421875" style="87" customWidth="1"/>
  </cols>
  <sheetData>
    <row r="1" ht="15"/>
    <row r="2" ht="15"/>
    <row r="3" ht="15"/>
    <row r="5" ht="15">
      <c r="M5" s="18" t="s">
        <v>97</v>
      </c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30" ht="15">
      <c r="A30" s="103" t="s">
        <v>96</v>
      </c>
    </row>
    <row r="32" s="87" customFormat="1" ht="15"/>
    <row r="33" s="87" customFormat="1" ht="15"/>
    <row r="34" s="87" customFormat="1" ht="15"/>
    <row r="35" s="87" customFormat="1" ht="15"/>
    <row r="36" s="87" customFormat="1" ht="15"/>
    <row r="37" s="87" customFormat="1" ht="15"/>
    <row r="38" s="87" customFormat="1" ht="15"/>
    <row r="39" s="87" customFormat="1" ht="15"/>
    <row r="40" s="87" customFormat="1" ht="15"/>
    <row r="41" s="87" customFormat="1" ht="15"/>
    <row r="42" s="87" customFormat="1" ht="15"/>
    <row r="43" s="87" customFormat="1" ht="15"/>
    <row r="44" s="87" customFormat="1" ht="15"/>
    <row r="45" s="87" customFormat="1" ht="15"/>
    <row r="46" s="87" customFormat="1" ht="15"/>
    <row r="47" s="87" customFormat="1" ht="15"/>
    <row r="48" s="87" customFormat="1" ht="15"/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  <row r="56" s="87" customFormat="1" ht="15"/>
    <row r="57" s="87" customFormat="1" ht="15"/>
    <row r="58" spans="1:13" s="87" customFormat="1" ht="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1:13" s="87" customFormat="1" ht="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s="87" customFormat="1" ht="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s="87" customFormat="1" ht="15">
      <c r="A61" s="89" t="s">
        <v>6</v>
      </c>
      <c r="B61" s="90"/>
      <c r="C61" s="225" t="s">
        <v>74</v>
      </c>
      <c r="D61" s="224"/>
      <c r="E61" s="224"/>
      <c r="F61" s="224"/>
      <c r="G61" s="224"/>
      <c r="H61" s="224"/>
      <c r="I61" s="224"/>
      <c r="J61" s="224"/>
      <c r="K61" s="224"/>
      <c r="L61" s="224"/>
      <c r="M61" s="91"/>
    </row>
    <row r="62" spans="1:13" s="87" customFormat="1" ht="15">
      <c r="A62" s="90"/>
      <c r="B62" s="90"/>
      <c r="C62" s="225" t="s">
        <v>75</v>
      </c>
      <c r="D62" s="224"/>
      <c r="E62" s="225" t="s">
        <v>76</v>
      </c>
      <c r="F62" s="224"/>
      <c r="G62" s="225" t="s">
        <v>77</v>
      </c>
      <c r="H62" s="224"/>
      <c r="I62" s="225" t="s">
        <v>78</v>
      </c>
      <c r="J62" s="224"/>
      <c r="K62" s="226" t="s">
        <v>73</v>
      </c>
      <c r="L62" s="227"/>
      <c r="M62" s="91"/>
    </row>
    <row r="63" spans="1:13" s="87" customFormat="1" ht="15">
      <c r="A63" s="90"/>
      <c r="B63" s="90"/>
      <c r="C63" s="225" t="s">
        <v>52</v>
      </c>
      <c r="D63" s="224"/>
      <c r="E63" s="225" t="s">
        <v>52</v>
      </c>
      <c r="F63" s="224"/>
      <c r="G63" s="225" t="s">
        <v>52</v>
      </c>
      <c r="H63" s="224"/>
      <c r="I63" s="225" t="s">
        <v>52</v>
      </c>
      <c r="J63" s="224"/>
      <c r="K63" s="225" t="s">
        <v>52</v>
      </c>
      <c r="L63" s="224"/>
      <c r="M63" s="91"/>
    </row>
    <row r="64" spans="1:13" s="87" customFormat="1" ht="72.75">
      <c r="A64" s="90"/>
      <c r="B64" s="90" t="s">
        <v>48</v>
      </c>
      <c r="C64" s="92" t="s">
        <v>49</v>
      </c>
      <c r="D64" s="92" t="s">
        <v>82</v>
      </c>
      <c r="E64" s="92" t="s">
        <v>49</v>
      </c>
      <c r="F64" s="92" t="s">
        <v>81</v>
      </c>
      <c r="G64" s="92" t="s">
        <v>49</v>
      </c>
      <c r="H64" s="92" t="s">
        <v>80</v>
      </c>
      <c r="I64" s="92" t="s">
        <v>49</v>
      </c>
      <c r="J64" s="92" t="s">
        <v>83</v>
      </c>
      <c r="K64" s="92" t="s">
        <v>49</v>
      </c>
      <c r="L64" s="92" t="s">
        <v>79</v>
      </c>
      <c r="M64" s="91"/>
    </row>
    <row r="65" spans="1:13" s="87" customFormat="1" ht="15">
      <c r="A65" s="223" t="s">
        <v>0</v>
      </c>
      <c r="B65" s="93" t="s">
        <v>30</v>
      </c>
      <c r="C65" s="94">
        <v>236326940.00000006</v>
      </c>
      <c r="D65" s="95">
        <v>0.10603143220269086</v>
      </c>
      <c r="E65" s="94">
        <v>21466003</v>
      </c>
      <c r="F65" s="95">
        <v>0.013658409265232853</v>
      </c>
      <c r="G65" s="94">
        <v>264859</v>
      </c>
      <c r="H65" s="95">
        <v>0.06506022379858226</v>
      </c>
      <c r="I65" s="96" t="s">
        <v>60</v>
      </c>
      <c r="J65" s="95">
        <v>0</v>
      </c>
      <c r="K65" s="97">
        <v>258057802.0000001</v>
      </c>
      <c r="L65" s="98">
        <v>0.06782763224454624</v>
      </c>
      <c r="M65" s="91"/>
    </row>
    <row r="66" spans="1:13" s="87" customFormat="1" ht="15">
      <c r="A66" s="224"/>
      <c r="B66" s="93" t="s">
        <v>5</v>
      </c>
      <c r="C66" s="94">
        <v>1992511576.000002</v>
      </c>
      <c r="D66" s="95">
        <v>0.8939685677973103</v>
      </c>
      <c r="E66" s="94">
        <v>1550166724</v>
      </c>
      <c r="F66" s="95">
        <v>0.9863415907347661</v>
      </c>
      <c r="G66" s="94">
        <v>3806123</v>
      </c>
      <c r="H66" s="95">
        <v>0.9349397762014177</v>
      </c>
      <c r="I66" s="99">
        <v>69457</v>
      </c>
      <c r="J66" s="95">
        <v>1</v>
      </c>
      <c r="K66" s="97">
        <v>3546553879.9999995</v>
      </c>
      <c r="L66" s="98">
        <v>0.9321723677554553</v>
      </c>
      <c r="M66" s="91"/>
    </row>
    <row r="67" spans="1:13" s="87" customFormat="1" ht="15">
      <c r="A67" s="224"/>
      <c r="B67" s="100" t="s">
        <v>73</v>
      </c>
      <c r="C67" s="97">
        <v>2228838515.9999995</v>
      </c>
      <c r="D67" s="101">
        <v>1</v>
      </c>
      <c r="E67" s="97">
        <v>1571632727.0000017</v>
      </c>
      <c r="F67" s="101">
        <v>1</v>
      </c>
      <c r="G67" s="97">
        <v>4070982.0000000005</v>
      </c>
      <c r="H67" s="101">
        <v>1</v>
      </c>
      <c r="I67" s="102">
        <v>69457</v>
      </c>
      <c r="J67" s="101">
        <v>1</v>
      </c>
      <c r="K67" s="97">
        <v>3804611681.999994</v>
      </c>
      <c r="L67" s="101">
        <v>1</v>
      </c>
      <c r="M67" s="91"/>
    </row>
    <row r="68" spans="1:13" s="87" customFormat="1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s="87" customFormat="1" ht="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s="87" customFormat="1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="87" customFormat="1" ht="15"/>
    <row r="72" s="87" customFormat="1" ht="15"/>
    <row r="73" s="87" customFormat="1" ht="15"/>
    <row r="74" s="87" customFormat="1" ht="15"/>
    <row r="75" s="87" customFormat="1" ht="15"/>
    <row r="76" s="87" customFormat="1" ht="15"/>
    <row r="77" s="87" customFormat="1" ht="15"/>
    <row r="78" s="87" customFormat="1" ht="15"/>
    <row r="79" s="87" customFormat="1" ht="15"/>
    <row r="80" s="87" customFormat="1" ht="15"/>
    <row r="81" s="87" customFormat="1" ht="15"/>
    <row r="82" s="87" customFormat="1" ht="15"/>
    <row r="83" s="87" customFormat="1" ht="15"/>
    <row r="84" s="87" customFormat="1" ht="15"/>
    <row r="85" s="87" customFormat="1" ht="15"/>
    <row r="86" s="87" customFormat="1" ht="15"/>
    <row r="87" s="87" customFormat="1" ht="15"/>
    <row r="88" s="87" customFormat="1" ht="15"/>
  </sheetData>
  <mergeCells count="12">
    <mergeCell ref="A65:A67"/>
    <mergeCell ref="C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</mergeCells>
  <hyperlinks>
    <hyperlink ref="M5" location="ÍNDICE!A1" display="ÍNDICE&gt;&gt;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showGridLines="0" zoomScale="70" zoomScaleNormal="70" workbookViewId="0" topLeftCell="A1">
      <selection activeCell="S1" sqref="S1"/>
    </sheetView>
  </sheetViews>
  <sheetFormatPr defaultColWidth="11.421875" defaultRowHeight="15"/>
  <cols>
    <col min="22" max="22" width="29.00390625" style="0" bestFit="1" customWidth="1"/>
    <col min="23" max="23" width="12.00390625" style="0" bestFit="1" customWidth="1"/>
    <col min="24" max="24" width="14.8515625" style="0" bestFit="1" customWidth="1"/>
    <col min="25" max="25" width="13.421875" style="0" bestFit="1" customWidth="1"/>
  </cols>
  <sheetData>
    <row r="1" spans="21:26" ht="15">
      <c r="U1" s="20"/>
      <c r="V1" s="76" t="s">
        <v>6</v>
      </c>
      <c r="W1" s="228" t="s">
        <v>0</v>
      </c>
      <c r="X1" s="229"/>
      <c r="Y1" s="229"/>
      <c r="Z1" s="77"/>
    </row>
    <row r="2" spans="21:26" ht="15">
      <c r="U2" s="20"/>
      <c r="V2" s="78"/>
      <c r="W2" s="79" t="s">
        <v>30</v>
      </c>
      <c r="X2" s="79" t="s">
        <v>5</v>
      </c>
      <c r="Y2" s="79" t="s">
        <v>73</v>
      </c>
      <c r="Z2" s="77"/>
    </row>
    <row r="3" spans="21:26" ht="15">
      <c r="U3" s="20"/>
      <c r="V3" s="80" t="s">
        <v>88</v>
      </c>
      <c r="W3" s="30">
        <v>183108095</v>
      </c>
      <c r="X3" s="30">
        <v>1978392401.000002</v>
      </c>
      <c r="Y3" s="30">
        <v>2161500495.999998</v>
      </c>
      <c r="Z3" s="77"/>
    </row>
    <row r="4" spans="21:26" ht="15">
      <c r="U4" s="20"/>
      <c r="V4" s="80" t="s">
        <v>84</v>
      </c>
      <c r="W4" s="30">
        <v>9356767</v>
      </c>
      <c r="X4" s="30">
        <v>352531509.99999976</v>
      </c>
      <c r="Y4" s="30">
        <v>361888277</v>
      </c>
      <c r="Z4" s="77"/>
    </row>
    <row r="5" spans="19:26" ht="24">
      <c r="S5" s="18" t="s">
        <v>97</v>
      </c>
      <c r="U5" s="20"/>
      <c r="V5" s="80" t="s">
        <v>85</v>
      </c>
      <c r="W5" s="30">
        <v>18722090.000000007</v>
      </c>
      <c r="X5" s="30">
        <v>324828705.0000003</v>
      </c>
      <c r="Y5" s="30">
        <v>343550794.9999997</v>
      </c>
      <c r="Z5" s="77"/>
    </row>
    <row r="6" spans="21:26" ht="15">
      <c r="U6" s="20"/>
      <c r="V6" s="80" t="s">
        <v>89</v>
      </c>
      <c r="W6" s="30">
        <v>3474586.9999999986</v>
      </c>
      <c r="X6" s="30">
        <v>480687065.00000036</v>
      </c>
      <c r="Y6" s="30">
        <v>484161651.9999997</v>
      </c>
      <c r="Z6" s="77"/>
    </row>
    <row r="7" spans="21:26" ht="15">
      <c r="U7" s="20"/>
      <c r="V7" s="80" t="s">
        <v>86</v>
      </c>
      <c r="W7" s="59">
        <v>0</v>
      </c>
      <c r="X7" s="30">
        <v>2220600.9999999995</v>
      </c>
      <c r="Y7" s="30">
        <v>2220600.9999999995</v>
      </c>
      <c r="Z7" s="77"/>
    </row>
    <row r="8" spans="21:26" ht="15">
      <c r="U8" s="20"/>
      <c r="V8" s="80" t="s">
        <v>87</v>
      </c>
      <c r="W8" s="30">
        <v>10942671.000000002</v>
      </c>
      <c r="X8" s="30">
        <v>47082059.999999985</v>
      </c>
      <c r="Y8" s="30">
        <v>58024730.99999999</v>
      </c>
      <c r="Z8" s="77"/>
    </row>
    <row r="9" spans="21:26" ht="15">
      <c r="U9" s="20"/>
      <c r="V9" s="80" t="s">
        <v>90</v>
      </c>
      <c r="W9" s="30">
        <v>20161593</v>
      </c>
      <c r="X9" s="30">
        <v>221245856.00000024</v>
      </c>
      <c r="Y9" s="30">
        <v>241407448.99999997</v>
      </c>
      <c r="Z9" s="77"/>
    </row>
    <row r="10" spans="21:26" ht="15">
      <c r="U10" s="20"/>
      <c r="V10" s="80" t="s">
        <v>91</v>
      </c>
      <c r="W10" s="30">
        <v>12291998.999999998</v>
      </c>
      <c r="X10" s="30">
        <v>139565681.99999997</v>
      </c>
      <c r="Y10" s="30">
        <v>151857680.99999973</v>
      </c>
      <c r="Z10" s="77"/>
    </row>
    <row r="11" spans="21:26" ht="15">
      <c r="U11" s="20"/>
      <c r="V11" s="20"/>
      <c r="W11" s="81">
        <f>SUM(W3:W10)</f>
        <v>258057802</v>
      </c>
      <c r="X11" s="81">
        <f>SUM(X3:X10)</f>
        <v>3546553880.000003</v>
      </c>
      <c r="Y11" s="81">
        <f>SUM(Y3:Y10)</f>
        <v>3804611681.9999967</v>
      </c>
      <c r="Z11" s="20"/>
    </row>
    <row r="12" spans="21:26" ht="15">
      <c r="U12" s="20"/>
      <c r="V12" s="20"/>
      <c r="W12" s="20"/>
      <c r="X12" s="20"/>
      <c r="Y12" s="20"/>
      <c r="Z12" s="20"/>
    </row>
    <row r="54" ht="15">
      <c r="A54" s="103" t="s">
        <v>96</v>
      </c>
    </row>
  </sheetData>
  <mergeCells count="1">
    <mergeCell ref="W1:Y1"/>
  </mergeCells>
  <hyperlinks>
    <hyperlink ref="S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zoomScale="70" zoomScaleNormal="70" workbookViewId="0" topLeftCell="A1">
      <selection activeCell="P1" sqref="P1"/>
    </sheetView>
  </sheetViews>
  <sheetFormatPr defaultColWidth="11.421875" defaultRowHeight="15"/>
  <cols>
    <col min="1" max="1" width="70.57421875" style="0" customWidth="1"/>
    <col min="2" max="2" width="13.140625" style="0" customWidth="1"/>
    <col min="3" max="3" width="15.421875" style="0" bestFit="1" customWidth="1"/>
    <col min="4" max="4" width="16.28125" style="0" bestFit="1" customWidth="1"/>
    <col min="24" max="24" width="75.140625" style="0" customWidth="1"/>
  </cols>
  <sheetData>
    <row r="1" spans="5:27" ht="15.75" thickBot="1">
      <c r="E1" s="17"/>
      <c r="X1" s="82" t="s">
        <v>6</v>
      </c>
      <c r="Y1" s="230" t="s">
        <v>0</v>
      </c>
      <c r="Z1" s="230"/>
      <c r="AA1" s="230"/>
    </row>
    <row r="2" spans="5:27" ht="24.75" thickBot="1">
      <c r="E2" s="17"/>
      <c r="X2" s="83"/>
      <c r="Y2" s="84" t="s">
        <v>30</v>
      </c>
      <c r="Z2" s="84" t="s">
        <v>5</v>
      </c>
      <c r="AA2" s="84" t="s">
        <v>73</v>
      </c>
    </row>
    <row r="3" spans="5:27" ht="15.75" thickBot="1">
      <c r="E3" s="17"/>
      <c r="X3" s="85" t="s">
        <v>92</v>
      </c>
      <c r="Y3" s="86">
        <v>9730584</v>
      </c>
      <c r="Z3" s="86">
        <v>785363570.999999</v>
      </c>
      <c r="AA3" s="86">
        <v>795094154.9999996</v>
      </c>
    </row>
    <row r="4" spans="5:27" ht="15.75" thickBot="1">
      <c r="E4" s="17"/>
      <c r="X4" s="85" t="s">
        <v>93</v>
      </c>
      <c r="Y4" s="86">
        <v>3979576.9999999995</v>
      </c>
      <c r="Z4" s="86">
        <v>638217122.9999996</v>
      </c>
      <c r="AA4" s="86">
        <v>642196699.9999998</v>
      </c>
    </row>
    <row r="5" spans="5:27" ht="15.75" thickBot="1">
      <c r="E5" s="17"/>
      <c r="P5" s="18" t="s">
        <v>97</v>
      </c>
      <c r="X5" s="85" t="s">
        <v>94</v>
      </c>
      <c r="Y5" s="86">
        <v>1128663</v>
      </c>
      <c r="Z5" s="86">
        <v>19997665.999999985</v>
      </c>
      <c r="AA5" s="86">
        <v>21126328.999999996</v>
      </c>
    </row>
    <row r="6" spans="5:27" ht="15.75" thickBot="1">
      <c r="E6" s="17"/>
      <c r="X6" s="85" t="s">
        <v>95</v>
      </c>
      <c r="Y6" s="86">
        <v>3870296</v>
      </c>
      <c r="Z6" s="86">
        <v>3899434.9999999986</v>
      </c>
      <c r="AA6" s="86">
        <v>7769731</v>
      </c>
    </row>
    <row r="51" ht="15">
      <c r="A51" t="s">
        <v>96</v>
      </c>
    </row>
  </sheetData>
  <mergeCells count="1">
    <mergeCell ref="Y1:AA1"/>
  </mergeCells>
  <hyperlinks>
    <hyperlink ref="P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33"/>
  <sheetViews>
    <sheetView showGridLines="0" zoomScale="80" zoomScaleNormal="80" workbookViewId="0" topLeftCell="A1">
      <selection activeCell="N1" sqref="N1"/>
    </sheetView>
  </sheetViews>
  <sheetFormatPr defaultColWidth="11.421875" defaultRowHeight="15"/>
  <cols>
    <col min="6" max="6" width="24.8515625" style="0" customWidth="1"/>
    <col min="9" max="20" width="11.57421875" style="0" customWidth="1"/>
    <col min="21" max="21" width="22.57421875" style="0" customWidth="1"/>
    <col min="22" max="22" width="11.8515625" style="116" bestFit="1" customWidth="1"/>
    <col min="23" max="23" width="15.421875" style="116" bestFit="1" customWidth="1"/>
    <col min="24" max="24" width="15.140625" style="116" bestFit="1" customWidth="1"/>
    <col min="25" max="25" width="15.421875" style="116" bestFit="1" customWidth="1"/>
  </cols>
  <sheetData>
    <row r="1" ht="15"/>
    <row r="2" ht="15"/>
    <row r="3" ht="15"/>
    <row r="4" ht="15"/>
    <row r="5" ht="15">
      <c r="N5" s="18" t="s">
        <v>97</v>
      </c>
    </row>
    <row r="7" spans="2:21" ht="15">
      <c r="B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3:25" ht="15" customHeight="1">
      <c r="C8" s="1"/>
      <c r="E8" s="4"/>
      <c r="U8" s="192" t="s">
        <v>0</v>
      </c>
      <c r="V8" s="193"/>
      <c r="W8" s="113"/>
      <c r="X8" s="113"/>
      <c r="Y8" s="113"/>
    </row>
    <row r="9" spans="3:25" ht="24">
      <c r="C9" s="1"/>
      <c r="E9" s="4"/>
      <c r="U9" s="21" t="s">
        <v>4</v>
      </c>
      <c r="V9" s="105" t="s">
        <v>5</v>
      </c>
      <c r="W9" s="113"/>
      <c r="X9" s="113"/>
      <c r="Y9" s="113"/>
    </row>
    <row r="10" spans="3:25" ht="15">
      <c r="C10" s="1"/>
      <c r="E10" s="4"/>
      <c r="U10" s="22">
        <v>0.026022304832713755</v>
      </c>
      <c r="V10" s="22">
        <v>0.9739776951672863</v>
      </c>
      <c r="W10" s="113"/>
      <c r="X10" s="113"/>
      <c r="Y10" s="113"/>
    </row>
    <row r="11" spans="5:25" ht="15">
      <c r="E11" s="4"/>
      <c r="U11" s="20"/>
      <c r="V11" s="113"/>
      <c r="W11" s="113"/>
      <c r="X11" s="113"/>
      <c r="Y11" s="113"/>
    </row>
    <row r="12" spans="5:25" ht="48"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3" t="s">
        <v>6</v>
      </c>
      <c r="V12" s="24" t="s">
        <v>0</v>
      </c>
      <c r="W12" s="25"/>
      <c r="X12" s="25"/>
      <c r="Y12" s="25"/>
    </row>
    <row r="13" spans="2:25" ht="24">
      <c r="B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5"/>
      <c r="V13" s="24" t="s">
        <v>1</v>
      </c>
      <c r="W13" s="25"/>
      <c r="X13" s="24" t="s">
        <v>2</v>
      </c>
      <c r="Y13" s="25"/>
    </row>
    <row r="14" spans="5:25" ht="15">
      <c r="E14" s="4"/>
      <c r="F14" s="4"/>
      <c r="G14" s="4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5"/>
      <c r="V14" s="105"/>
      <c r="W14" s="105" t="s">
        <v>30</v>
      </c>
      <c r="X14" s="105"/>
      <c r="Y14" s="105" t="s">
        <v>5</v>
      </c>
    </row>
    <row r="15" spans="5:25" ht="24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6" t="s">
        <v>7</v>
      </c>
      <c r="V15" s="27">
        <v>35</v>
      </c>
      <c r="W15" s="28">
        <v>0.051308831883931316</v>
      </c>
      <c r="X15" s="22"/>
      <c r="Y15" s="28">
        <v>0.9486911681160687</v>
      </c>
    </row>
    <row r="16" spans="5:25" ht="15">
      <c r="E16" s="4"/>
      <c r="F16" s="4"/>
      <c r="G16" s="4"/>
      <c r="H16" s="4"/>
      <c r="I16" s="4"/>
      <c r="J16" s="4"/>
      <c r="K16" s="4"/>
      <c r="L16" s="4"/>
      <c r="M16" s="4"/>
      <c r="N16" s="4"/>
      <c r="O16" s="19"/>
      <c r="P16" s="4"/>
      <c r="Q16" s="4"/>
      <c r="R16" s="4"/>
      <c r="S16" s="4"/>
      <c r="T16" s="4"/>
      <c r="U16" s="20"/>
      <c r="V16" s="113"/>
      <c r="W16" s="113"/>
      <c r="X16" s="113"/>
      <c r="Y16" s="113"/>
    </row>
    <row r="17" spans="21:25" ht="15">
      <c r="U17" s="190"/>
      <c r="V17" s="191" t="s">
        <v>31</v>
      </c>
      <c r="W17" s="191"/>
      <c r="X17" s="191"/>
      <c r="Y17" s="191"/>
    </row>
    <row r="18" spans="21:25" ht="15">
      <c r="U18" s="190"/>
      <c r="V18" s="191" t="s">
        <v>32</v>
      </c>
      <c r="W18" s="191"/>
      <c r="X18" s="191" t="s">
        <v>33</v>
      </c>
      <c r="Y18" s="191"/>
    </row>
    <row r="19" spans="21:25" ht="15">
      <c r="U19" s="190"/>
      <c r="V19" s="104" t="s">
        <v>3</v>
      </c>
      <c r="W19" s="104" t="s">
        <v>30</v>
      </c>
      <c r="X19" s="104" t="s">
        <v>3</v>
      </c>
      <c r="Y19" s="104" t="s">
        <v>5</v>
      </c>
    </row>
    <row r="20" spans="21:25" ht="24">
      <c r="U20" s="29" t="s">
        <v>34</v>
      </c>
      <c r="V20" s="30">
        <v>35</v>
      </c>
      <c r="W20" s="28">
        <v>0.06782763224454612</v>
      </c>
      <c r="X20" s="28"/>
      <c r="Y20" s="28">
        <v>0.9321723677554539</v>
      </c>
    </row>
    <row r="21" spans="21:25" ht="15">
      <c r="U21" s="20"/>
      <c r="V21" s="113"/>
      <c r="W21" s="113"/>
      <c r="X21" s="31">
        <f>+W20+Y20</f>
        <v>1</v>
      </c>
      <c r="Y21" s="113"/>
    </row>
    <row r="22" spans="21:25" ht="15">
      <c r="U22" s="190"/>
      <c r="V22" s="191" t="s">
        <v>31</v>
      </c>
      <c r="W22" s="191"/>
      <c r="X22" s="191"/>
      <c r="Y22" s="191"/>
    </row>
    <row r="23" spans="21:25" ht="15">
      <c r="U23" s="190"/>
      <c r="V23" s="191" t="s">
        <v>32</v>
      </c>
      <c r="W23" s="191"/>
      <c r="X23" s="191" t="s">
        <v>33</v>
      </c>
      <c r="Y23" s="191"/>
    </row>
    <row r="24" spans="21:25" ht="15">
      <c r="U24" s="190"/>
      <c r="V24" s="104" t="s">
        <v>3</v>
      </c>
      <c r="W24" s="32" t="s">
        <v>30</v>
      </c>
      <c r="X24" s="32" t="s">
        <v>3</v>
      </c>
      <c r="Y24" s="32" t="s">
        <v>5</v>
      </c>
    </row>
    <row r="25" spans="21:25" ht="15">
      <c r="U25" s="29" t="s">
        <v>35</v>
      </c>
      <c r="V25" s="30">
        <v>35</v>
      </c>
      <c r="W25" s="28">
        <f>W28/X26</f>
        <v>0.20235020659155503</v>
      </c>
      <c r="X25" s="28"/>
      <c r="Y25" s="28">
        <f>Y28/X26</f>
        <v>0.797649793408445</v>
      </c>
    </row>
    <row r="26" spans="21:25" ht="15">
      <c r="U26" s="20"/>
      <c r="V26" s="113"/>
      <c r="W26" s="113"/>
      <c r="X26" s="31">
        <v>35219870669</v>
      </c>
      <c r="Y26" s="113"/>
    </row>
    <row r="27" spans="23:25" ht="15">
      <c r="W27" s="117"/>
      <c r="X27" s="117"/>
      <c r="Y27" s="117"/>
    </row>
    <row r="28" spans="23:25" ht="15">
      <c r="W28" s="116">
        <v>7126748106</v>
      </c>
      <c r="Y28" s="116">
        <v>28093122563</v>
      </c>
    </row>
    <row r="29" ht="15"/>
    <row r="33" ht="15">
      <c r="A33" s="103" t="s">
        <v>96</v>
      </c>
    </row>
  </sheetData>
  <mergeCells count="9">
    <mergeCell ref="U22:U24"/>
    <mergeCell ref="V22:Y22"/>
    <mergeCell ref="V23:W23"/>
    <mergeCell ref="X23:Y23"/>
    <mergeCell ref="U8:V8"/>
    <mergeCell ref="U17:U19"/>
    <mergeCell ref="V17:Y17"/>
    <mergeCell ref="V18:W18"/>
    <mergeCell ref="X18:Y18"/>
  </mergeCells>
  <hyperlinks>
    <hyperlink ref="N5" location="ÍNDICE!A1" display="ÍNDICE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="85" zoomScaleNormal="85" workbookViewId="0" topLeftCell="A1">
      <selection activeCell="P1" sqref="P1"/>
    </sheetView>
  </sheetViews>
  <sheetFormatPr defaultColWidth="11.421875" defaultRowHeight="15"/>
  <cols>
    <col min="23" max="23" width="25.57421875" style="0" customWidth="1"/>
    <col min="24" max="24" width="11.7109375" style="116" bestFit="1" customWidth="1"/>
    <col min="25" max="25" width="14.28125" style="116" bestFit="1" customWidth="1"/>
    <col min="26" max="26" width="15.140625" style="116" bestFit="1" customWidth="1"/>
    <col min="27" max="27" width="15.28125" style="116" bestFit="1" customWidth="1"/>
  </cols>
  <sheetData>
    <row r="1" spans="23:27" ht="16.5" thickBot="1" thickTop="1">
      <c r="W1" s="194"/>
      <c r="X1" s="195" t="s">
        <v>31</v>
      </c>
      <c r="Y1" s="195"/>
      <c r="Z1" s="195"/>
      <c r="AA1" s="195"/>
    </row>
    <row r="2" spans="23:27" ht="16.5" thickBot="1" thickTop="1">
      <c r="W2" s="194"/>
      <c r="X2" s="195" t="s">
        <v>32</v>
      </c>
      <c r="Y2" s="195"/>
      <c r="Z2" s="195" t="s">
        <v>33</v>
      </c>
      <c r="AA2" s="195"/>
    </row>
    <row r="3" spans="23:27" ht="16.5" thickBot="1" thickTop="1">
      <c r="W3" s="194"/>
      <c r="X3" s="106" t="s">
        <v>3</v>
      </c>
      <c r="Y3" s="106" t="s">
        <v>39</v>
      </c>
      <c r="Z3" s="106" t="s">
        <v>3</v>
      </c>
      <c r="AA3" s="106" t="s">
        <v>5</v>
      </c>
    </row>
    <row r="4" spans="16:27" ht="16.5" thickBot="1" thickTop="1">
      <c r="P4" s="18" t="s">
        <v>97</v>
      </c>
      <c r="W4" s="33" t="s">
        <v>36</v>
      </c>
      <c r="X4" s="34">
        <v>35</v>
      </c>
      <c r="Y4" s="118">
        <f>Y5/Z5</f>
        <v>0.10134871938315698</v>
      </c>
      <c r="Z4" s="35"/>
      <c r="AA4" s="118">
        <f>AA5/Z5</f>
        <v>0.8986512806168431</v>
      </c>
    </row>
    <row r="5" spans="23:27" ht="16.5" thickBot="1" thickTop="1">
      <c r="W5" s="36"/>
      <c r="X5" s="36"/>
      <c r="Y5" s="36">
        <v>2152356006</v>
      </c>
      <c r="Z5" s="37">
        <v>21237130761</v>
      </c>
      <c r="AA5" s="36">
        <v>19084774755</v>
      </c>
    </row>
    <row r="6" spans="23:27" ht="16.5" thickBot="1" thickTop="1">
      <c r="W6" s="36"/>
      <c r="X6" s="36"/>
      <c r="Y6" s="38"/>
      <c r="Z6" s="38"/>
      <c r="AA6" s="38"/>
    </row>
    <row r="7" spans="23:27" ht="16.5" thickBot="1" thickTop="1">
      <c r="W7" s="36"/>
      <c r="X7" s="36"/>
      <c r="Y7" s="36"/>
      <c r="Z7" s="36"/>
      <c r="AA7" s="36"/>
    </row>
    <row r="8" spans="23:27" ht="16.5" thickBot="1" thickTop="1">
      <c r="W8" s="194"/>
      <c r="X8" s="195" t="s">
        <v>31</v>
      </c>
      <c r="Y8" s="195"/>
      <c r="Z8" s="195"/>
      <c r="AA8" s="195"/>
    </row>
    <row r="9" spans="23:27" ht="16.5" thickBot="1" thickTop="1">
      <c r="W9" s="194"/>
      <c r="X9" s="195" t="s">
        <v>32</v>
      </c>
      <c r="Y9" s="195"/>
      <c r="Z9" s="195" t="s">
        <v>33</v>
      </c>
      <c r="AA9" s="195"/>
    </row>
    <row r="10" spans="23:27" ht="16.5" thickBot="1" thickTop="1">
      <c r="W10" s="194"/>
      <c r="X10" s="106" t="s">
        <v>3</v>
      </c>
      <c r="Y10" s="106" t="s">
        <v>39</v>
      </c>
      <c r="Z10" s="106" t="s">
        <v>3</v>
      </c>
      <c r="AA10" s="106" t="s">
        <v>5</v>
      </c>
    </row>
    <row r="11" spans="23:27" ht="16.5" thickBot="1" thickTop="1">
      <c r="W11" s="33" t="s">
        <v>37</v>
      </c>
      <c r="X11" s="34">
        <v>35</v>
      </c>
      <c r="Y11" s="118">
        <f>Y12/Z12</f>
        <v>0.3557523155496858</v>
      </c>
      <c r="Z11" s="35"/>
      <c r="AA11" s="118">
        <f>AA12/Z12</f>
        <v>0.6442476844503142</v>
      </c>
    </row>
    <row r="12" spans="23:27" ht="16.5" thickBot="1" thickTop="1">
      <c r="W12" s="36"/>
      <c r="X12" s="36"/>
      <c r="Y12" s="36">
        <v>4974392100</v>
      </c>
      <c r="Z12" s="37">
        <v>13982739908</v>
      </c>
      <c r="AA12" s="36">
        <v>9008347808</v>
      </c>
    </row>
    <row r="13" spans="23:27" ht="16.5" thickBot="1" thickTop="1">
      <c r="W13" s="36"/>
      <c r="X13" s="36"/>
      <c r="Y13" s="38"/>
      <c r="Z13" s="38"/>
      <c r="AA13" s="38"/>
    </row>
    <row r="14" spans="23:27" ht="16.5" thickBot="1" thickTop="1">
      <c r="W14" s="36"/>
      <c r="X14" s="36"/>
      <c r="Y14" s="36"/>
      <c r="Z14" s="36"/>
      <c r="AA14" s="36"/>
    </row>
    <row r="15" spans="23:27" ht="16.5" thickBot="1" thickTop="1">
      <c r="W15" s="194"/>
      <c r="X15" s="195" t="s">
        <v>31</v>
      </c>
      <c r="Y15" s="195"/>
      <c r="Z15" s="195"/>
      <c r="AA15" s="195"/>
    </row>
    <row r="16" spans="23:27" ht="16.5" thickBot="1" thickTop="1">
      <c r="W16" s="194"/>
      <c r="X16" s="195" t="s">
        <v>32</v>
      </c>
      <c r="Y16" s="195"/>
      <c r="Z16" s="195" t="s">
        <v>33</v>
      </c>
      <c r="AA16" s="195"/>
    </row>
    <row r="17" spans="23:27" ht="16.5" thickBot="1" thickTop="1">
      <c r="W17" s="194"/>
      <c r="X17" s="106" t="s">
        <v>3</v>
      </c>
      <c r="Y17" s="106" t="s">
        <v>39</v>
      </c>
      <c r="Z17" s="106" t="s">
        <v>3</v>
      </c>
      <c r="AA17" s="106" t="s">
        <v>40</v>
      </c>
    </row>
    <row r="18" spans="23:27" ht="25.5" thickBot="1" thickTop="1">
      <c r="W18" s="33" t="s">
        <v>38</v>
      </c>
      <c r="X18" s="34">
        <v>35</v>
      </c>
      <c r="Y18" s="118">
        <v>0.035054778002035096</v>
      </c>
      <c r="Z18" s="35"/>
      <c r="AA18" s="118">
        <v>0.964945221997965</v>
      </c>
    </row>
    <row r="19" spans="23:27" ht="16.5" thickBot="1" thickTop="1">
      <c r="W19" s="36"/>
      <c r="X19" s="36"/>
      <c r="Y19" s="36"/>
      <c r="Z19" s="37">
        <v>1445168900.9999995</v>
      </c>
      <c r="AA19" s="36"/>
    </row>
    <row r="20" spans="23:27" ht="16.5" thickBot="1" thickTop="1">
      <c r="W20" s="36"/>
      <c r="X20" s="36"/>
      <c r="Y20" s="38">
        <v>0.035054778002035096</v>
      </c>
      <c r="Z20" s="38"/>
      <c r="AA20" s="38">
        <v>0.964945221997965</v>
      </c>
    </row>
    <row r="21" spans="23:27" ht="16.5" thickBot="1" thickTop="1">
      <c r="W21" s="36"/>
      <c r="X21" s="36"/>
      <c r="Y21" s="38"/>
      <c r="Z21" s="38"/>
      <c r="AA21" s="38"/>
    </row>
    <row r="22" ht="15.75" thickTop="1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40" ht="15">
      <c r="A40" s="103" t="s">
        <v>96</v>
      </c>
    </row>
  </sheetData>
  <mergeCells count="12">
    <mergeCell ref="W15:W17"/>
    <mergeCell ref="X15:AA15"/>
    <mergeCell ref="X16:Y16"/>
    <mergeCell ref="Z16:AA16"/>
    <mergeCell ref="W1:W3"/>
    <mergeCell ref="X1:AA1"/>
    <mergeCell ref="X2:Y2"/>
    <mergeCell ref="Z2:AA2"/>
    <mergeCell ref="W8:W10"/>
    <mergeCell ref="X8:AA8"/>
    <mergeCell ref="X9:Y9"/>
    <mergeCell ref="Z9:AA9"/>
  </mergeCells>
  <hyperlinks>
    <hyperlink ref="P4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1"/>
  <sheetViews>
    <sheetView showGridLines="0" zoomScale="85" zoomScaleNormal="85" workbookViewId="0" topLeftCell="A1">
      <selection activeCell="O1" sqref="O1"/>
    </sheetView>
  </sheetViews>
  <sheetFormatPr defaultColWidth="11.421875" defaultRowHeight="15"/>
  <cols>
    <col min="19" max="19" width="10.57421875" style="116" customWidth="1"/>
    <col min="20" max="20" width="13.7109375" style="116" bestFit="1" customWidth="1"/>
    <col min="21" max="21" width="17.57421875" style="116" customWidth="1"/>
    <col min="22" max="22" width="11.7109375" style="116" customWidth="1"/>
    <col min="23" max="23" width="9.7109375" style="116" bestFit="1" customWidth="1"/>
    <col min="24" max="25" width="11.7109375" style="116" bestFit="1" customWidth="1"/>
    <col min="26" max="26" width="12.140625" style="116" bestFit="1" customWidth="1"/>
    <col min="27" max="27" width="11.421875" style="116" customWidth="1"/>
  </cols>
  <sheetData>
    <row r="1" ht="15"/>
    <row r="2" ht="15"/>
    <row r="3" spans="19:26" ht="15">
      <c r="S3" s="113"/>
      <c r="T3" s="113"/>
      <c r="U3" s="113"/>
      <c r="V3" s="113"/>
      <c r="W3" s="113"/>
      <c r="X3" s="113"/>
      <c r="Y3" s="113"/>
      <c r="Z3" s="113"/>
    </row>
    <row r="4" spans="19:26" ht="15">
      <c r="S4" s="113" t="s">
        <v>55</v>
      </c>
      <c r="T4" s="113"/>
      <c r="U4" s="113"/>
      <c r="V4" s="113"/>
      <c r="W4" s="113"/>
      <c r="X4" s="113"/>
      <c r="Y4" s="113"/>
      <c r="Z4" s="113"/>
    </row>
    <row r="5" spans="15:27" ht="15">
      <c r="O5" s="18" t="s">
        <v>97</v>
      </c>
      <c r="S5" s="39"/>
      <c r="T5" s="39" t="s">
        <v>48</v>
      </c>
      <c r="U5" s="40" t="s">
        <v>41</v>
      </c>
      <c r="V5" s="40" t="s">
        <v>42</v>
      </c>
      <c r="W5" s="40" t="s">
        <v>43</v>
      </c>
      <c r="X5" s="40" t="s">
        <v>44</v>
      </c>
      <c r="Y5" s="40" t="s">
        <v>45</v>
      </c>
      <c r="Z5" s="40" t="s">
        <v>46</v>
      </c>
      <c r="AA5" s="153"/>
    </row>
    <row r="6" spans="19:27" ht="15">
      <c r="S6" s="199" t="s">
        <v>0</v>
      </c>
      <c r="T6" s="110" t="s">
        <v>30</v>
      </c>
      <c r="U6" s="28">
        <v>0.17142857142857143</v>
      </c>
      <c r="V6" s="28">
        <v>0.17142857142857143</v>
      </c>
      <c r="W6" s="28">
        <v>0.2</v>
      </c>
      <c r="X6" s="28">
        <v>0.14285714285714288</v>
      </c>
      <c r="Y6" s="28">
        <v>0.22857142857142856</v>
      </c>
      <c r="Z6" s="28">
        <v>0.08571428571428572</v>
      </c>
      <c r="AA6" s="154"/>
    </row>
    <row r="7" spans="19:27" ht="24">
      <c r="S7" s="200"/>
      <c r="T7" s="110" t="s">
        <v>5</v>
      </c>
      <c r="U7" s="28">
        <v>0.2549618320610687</v>
      </c>
      <c r="V7" s="28">
        <v>0.21603053435114503</v>
      </c>
      <c r="W7" s="28">
        <v>0.18244274809160305</v>
      </c>
      <c r="X7" s="28">
        <v>0.1435114503816794</v>
      </c>
      <c r="Y7" s="28">
        <v>0.11908396946564885</v>
      </c>
      <c r="Z7" s="28">
        <v>0.08396946564885496</v>
      </c>
      <c r="AA7" s="153"/>
    </row>
    <row r="8" spans="19:26" ht="15">
      <c r="S8" s="113"/>
      <c r="T8" s="113"/>
      <c r="U8" s="113"/>
      <c r="V8" s="113"/>
      <c r="W8" s="113"/>
      <c r="X8" s="113"/>
      <c r="Y8" s="113"/>
      <c r="Z8" s="113"/>
    </row>
    <row r="9" spans="19:26" ht="15">
      <c r="S9" s="113" t="s">
        <v>56</v>
      </c>
      <c r="T9" s="113"/>
      <c r="U9" s="113"/>
      <c r="V9" s="113"/>
      <c r="W9" s="113"/>
      <c r="X9" s="113"/>
      <c r="Y9" s="113"/>
      <c r="Z9" s="113"/>
    </row>
    <row r="10" spans="19:26" ht="24">
      <c r="S10" s="25"/>
      <c r="T10" s="25" t="s">
        <v>48</v>
      </c>
      <c r="U10" s="105" t="s">
        <v>41</v>
      </c>
      <c r="V10" s="105" t="s">
        <v>42</v>
      </c>
      <c r="W10" s="105" t="s">
        <v>43</v>
      </c>
      <c r="X10" s="105" t="s">
        <v>50</v>
      </c>
      <c r="Y10" s="105" t="s">
        <v>45</v>
      </c>
      <c r="Z10" s="105" t="s">
        <v>46</v>
      </c>
    </row>
    <row r="11" spans="19:26" ht="15">
      <c r="S11" s="196" t="s">
        <v>0</v>
      </c>
      <c r="T11" s="107" t="s">
        <v>30</v>
      </c>
      <c r="U11" s="28">
        <v>0.007239587769355253</v>
      </c>
      <c r="V11" s="28">
        <v>0.015756749850949665</v>
      </c>
      <c r="W11" s="28">
        <v>0.04309684013286774</v>
      </c>
      <c r="X11" s="28">
        <v>0.06183459671237545</v>
      </c>
      <c r="Y11" s="28">
        <v>0.20441188995826592</v>
      </c>
      <c r="Z11" s="28">
        <v>0.6676603355761861</v>
      </c>
    </row>
    <row r="12" spans="19:26" ht="24">
      <c r="S12" s="193"/>
      <c r="T12" s="107" t="s">
        <v>5</v>
      </c>
      <c r="U12" s="28">
        <v>0.015565044751231067</v>
      </c>
      <c r="V12" s="28">
        <v>0.04458079405220907</v>
      </c>
      <c r="W12" s="28">
        <v>0.07969542445725032</v>
      </c>
      <c r="X12" s="28">
        <v>0.12272385979943717</v>
      </c>
      <c r="Y12" s="28">
        <v>0.21824228772531082</v>
      </c>
      <c r="Z12" s="28">
        <v>0.5191925892145621</v>
      </c>
    </row>
    <row r="13" spans="19:26" ht="15">
      <c r="S13" s="113"/>
      <c r="T13" s="113"/>
      <c r="U13" s="113"/>
      <c r="V13" s="113"/>
      <c r="W13" s="113"/>
      <c r="X13" s="113"/>
      <c r="Y13" s="113"/>
      <c r="Z13" s="113"/>
    </row>
    <row r="14" spans="19:26" ht="15">
      <c r="S14" s="41" t="s">
        <v>57</v>
      </c>
      <c r="T14" s="41"/>
      <c r="U14" s="42"/>
      <c r="V14" s="42"/>
      <c r="W14" s="42"/>
      <c r="X14" s="42"/>
      <c r="Y14" s="42"/>
      <c r="Z14" s="42"/>
    </row>
    <row r="15" spans="19:26" ht="36">
      <c r="S15" s="41"/>
      <c r="T15" s="41"/>
      <c r="U15" s="42" t="s">
        <v>51</v>
      </c>
      <c r="V15" s="42" t="s">
        <v>51</v>
      </c>
      <c r="W15" s="42" t="s">
        <v>51</v>
      </c>
      <c r="X15" s="42" t="s">
        <v>51</v>
      </c>
      <c r="Y15" s="42" t="s">
        <v>51</v>
      </c>
      <c r="Z15" s="42" t="s">
        <v>51</v>
      </c>
    </row>
    <row r="16" spans="19:26" ht="24">
      <c r="S16" s="109"/>
      <c r="T16" s="109" t="s">
        <v>48</v>
      </c>
      <c r="U16" s="42" t="s">
        <v>41</v>
      </c>
      <c r="V16" s="42" t="s">
        <v>42</v>
      </c>
      <c r="W16" s="42" t="s">
        <v>43</v>
      </c>
      <c r="X16" s="42" t="s">
        <v>44</v>
      </c>
      <c r="Y16" s="42" t="s">
        <v>45</v>
      </c>
      <c r="Z16" s="42" t="s">
        <v>46</v>
      </c>
    </row>
    <row r="17" spans="19:26" ht="15">
      <c r="S17" s="197" t="s">
        <v>0</v>
      </c>
      <c r="T17" s="108" t="s">
        <v>30</v>
      </c>
      <c r="U17" s="28">
        <v>0.00418000150214408</v>
      </c>
      <c r="V17" s="28">
        <v>0.006990964760677917</v>
      </c>
      <c r="W17" s="28">
        <v>0.024914224449606052</v>
      </c>
      <c r="X17" s="28">
        <v>0.03467778509560427</v>
      </c>
      <c r="Y17" s="28">
        <v>0.11035437711741801</v>
      </c>
      <c r="Z17" s="28">
        <v>0.8188826470745494</v>
      </c>
    </row>
    <row r="18" spans="19:26" ht="24">
      <c r="S18" s="198"/>
      <c r="T18" s="108" t="s">
        <v>5</v>
      </c>
      <c r="U18" s="28">
        <v>0.00830526336173977</v>
      </c>
      <c r="V18" s="28">
        <v>0.0352177153445643</v>
      </c>
      <c r="W18" s="28">
        <v>0.06389510174310394</v>
      </c>
      <c r="X18" s="28">
        <v>0.09866564017913637</v>
      </c>
      <c r="Y18" s="28">
        <v>0.20503739957279327</v>
      </c>
      <c r="Z18" s="28">
        <v>0.5888788797986625</v>
      </c>
    </row>
    <row r="19" spans="19:26" ht="15">
      <c r="S19" s="113"/>
      <c r="T19" s="113"/>
      <c r="U19" s="113"/>
      <c r="V19" s="113"/>
      <c r="W19" s="113"/>
      <c r="X19" s="113"/>
      <c r="Y19" s="113"/>
      <c r="Z19" s="113"/>
    </row>
    <row r="20" spans="20:26" ht="15">
      <c r="T20" s="113"/>
      <c r="U20" s="113"/>
      <c r="V20" s="113"/>
      <c r="W20" s="113"/>
      <c r="X20" s="113"/>
      <c r="Y20" s="113"/>
      <c r="Z20" s="113"/>
    </row>
    <row r="21" spans="19:26" ht="15">
      <c r="S21" s="41"/>
      <c r="T21" s="41"/>
      <c r="U21" s="42"/>
      <c r="V21" s="42"/>
      <c r="W21" s="42"/>
      <c r="X21" s="42"/>
      <c r="Y21" s="42"/>
      <c r="Z21" s="42"/>
    </row>
    <row r="22" spans="19:26" ht="15">
      <c r="S22" s="113" t="s">
        <v>58</v>
      </c>
      <c r="T22" s="155"/>
      <c r="U22" s="156"/>
      <c r="V22" s="156"/>
      <c r="W22" s="157"/>
      <c r="Y22" s="42"/>
      <c r="Z22" s="42"/>
    </row>
    <row r="23" spans="19:26" ht="15">
      <c r="S23" s="155"/>
      <c r="T23" s="155"/>
      <c r="U23" s="158"/>
      <c r="V23" s="158"/>
      <c r="W23" s="157"/>
      <c r="Y23" s="28"/>
      <c r="Z23" s="28"/>
    </row>
    <row r="24" spans="19:26" ht="24">
      <c r="S24" s="155"/>
      <c r="T24" s="155"/>
      <c r="W24" s="158" t="s">
        <v>30</v>
      </c>
      <c r="X24" s="158" t="s">
        <v>5</v>
      </c>
      <c r="Y24" s="28"/>
      <c r="Z24" s="28"/>
    </row>
    <row r="25" spans="19:26" ht="15">
      <c r="S25" s="159"/>
      <c r="T25" s="160" t="s">
        <v>41</v>
      </c>
      <c r="U25" s="161">
        <v>6818876</v>
      </c>
      <c r="V25" s="161">
        <v>242162531</v>
      </c>
      <c r="W25" s="162">
        <f aca="true" t="shared" si="0" ref="W25:W31">U25/$U$31</f>
        <v>0.0009568004787848749</v>
      </c>
      <c r="X25" s="163">
        <f aca="true" t="shared" si="1" ref="X25:X31">V25/$V$31</f>
        <v>0.008619993397207463</v>
      </c>
      <c r="Y25" s="113"/>
      <c r="Z25" s="113"/>
    </row>
    <row r="26" spans="19:24" ht="15">
      <c r="S26" s="155"/>
      <c r="T26" s="160" t="s">
        <v>42</v>
      </c>
      <c r="U26" s="161">
        <v>7153426</v>
      </c>
      <c r="V26" s="161">
        <v>1013015183</v>
      </c>
      <c r="W26" s="162">
        <f t="shared" si="0"/>
        <v>0.0010037433474009753</v>
      </c>
      <c r="X26" s="163">
        <f t="shared" si="1"/>
        <v>0.036059187821797706</v>
      </c>
    </row>
    <row r="27" spans="19:24" ht="15">
      <c r="S27" s="155"/>
      <c r="T27" s="160" t="s">
        <v>43</v>
      </c>
      <c r="U27" s="161">
        <v>37900346</v>
      </c>
      <c r="V27" s="161">
        <v>1595589506</v>
      </c>
      <c r="W27" s="162">
        <f t="shared" si="0"/>
        <v>0.005318042034920772</v>
      </c>
      <c r="X27" s="163">
        <f t="shared" si="1"/>
        <v>0.05679644555075086</v>
      </c>
    </row>
    <row r="28" spans="19:24" ht="15" customHeight="1">
      <c r="S28" s="155"/>
      <c r="T28" s="160" t="s">
        <v>44</v>
      </c>
      <c r="U28" s="161">
        <v>29221612</v>
      </c>
      <c r="V28" s="161">
        <v>2420070483</v>
      </c>
      <c r="W28" s="162">
        <f t="shared" si="0"/>
        <v>0.004100272882578572</v>
      </c>
      <c r="X28" s="163">
        <f t="shared" si="1"/>
        <v>0.08614458850463813</v>
      </c>
    </row>
    <row r="29" spans="19:24" ht="15">
      <c r="S29" s="155"/>
      <c r="T29" s="160" t="s">
        <v>45</v>
      </c>
      <c r="U29" s="161">
        <v>74047335</v>
      </c>
      <c r="V29" s="161">
        <v>5695804712</v>
      </c>
      <c r="W29" s="162">
        <f t="shared" si="0"/>
        <v>0.010390059238611176</v>
      </c>
      <c r="X29" s="163">
        <f t="shared" si="1"/>
        <v>0.2027472987108115</v>
      </c>
    </row>
    <row r="30" spans="19:24" ht="15">
      <c r="S30" s="155"/>
      <c r="T30" s="160" t="s">
        <v>46</v>
      </c>
      <c r="U30" s="161">
        <v>6971606511</v>
      </c>
      <c r="V30" s="161">
        <v>17126480148</v>
      </c>
      <c r="W30" s="162">
        <f t="shared" si="0"/>
        <v>0.9782310820177036</v>
      </c>
      <c r="X30" s="163">
        <f t="shared" si="1"/>
        <v>0.6096324860147944</v>
      </c>
    </row>
    <row r="31" spans="19:24" ht="15">
      <c r="S31" s="160"/>
      <c r="T31" s="160" t="s">
        <v>69</v>
      </c>
      <c r="U31" s="161">
        <v>7126748106</v>
      </c>
      <c r="V31" s="161">
        <v>28093122563</v>
      </c>
      <c r="W31" s="162">
        <f t="shared" si="0"/>
        <v>1</v>
      </c>
      <c r="X31" s="163">
        <f t="shared" si="1"/>
        <v>1</v>
      </c>
    </row>
    <row r="32" ht="15" customHeight="1">
      <c r="U32" s="135">
        <f>U31+V31</f>
        <v>35219870669</v>
      </c>
    </row>
    <row r="33" ht="15"/>
    <row r="34" ht="15"/>
    <row r="35" ht="15"/>
    <row r="36" ht="15"/>
    <row r="37" ht="15"/>
    <row r="38" ht="15"/>
    <row r="39" spans="19:23" ht="15">
      <c r="S39" s="156"/>
      <c r="T39" s="156"/>
      <c r="U39" s="156"/>
      <c r="V39" s="156"/>
      <c r="W39" s="156"/>
    </row>
    <row r="40" spans="1:23" ht="15">
      <c r="A40" s="103" t="s">
        <v>96</v>
      </c>
      <c r="S40" s="156"/>
      <c r="T40" s="156"/>
      <c r="U40" s="156"/>
      <c r="V40" s="156"/>
      <c r="W40" s="156"/>
    </row>
    <row r="41" spans="19:23" ht="15">
      <c r="S41" s="156"/>
      <c r="T41" s="156"/>
      <c r="U41" s="156"/>
      <c r="V41" s="156"/>
      <c r="W41" s="156"/>
    </row>
  </sheetData>
  <mergeCells count="3">
    <mergeCell ref="S11:S12"/>
    <mergeCell ref="S17:S18"/>
    <mergeCell ref="S6:S7"/>
  </mergeCells>
  <hyperlinks>
    <hyperlink ref="O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zoomScale="85" zoomScaleNormal="85" workbookViewId="0" topLeftCell="A1">
      <selection activeCell="O1" sqref="O1"/>
    </sheetView>
  </sheetViews>
  <sheetFormatPr defaultColWidth="11.421875" defaultRowHeight="15"/>
  <cols>
    <col min="2" max="2" width="13.7109375" style="0" bestFit="1" customWidth="1"/>
    <col min="3" max="5" width="10.7109375" style="0" bestFit="1" customWidth="1"/>
    <col min="6" max="7" width="11.8515625" style="0" bestFit="1" customWidth="1"/>
    <col min="8" max="17" width="11.8515625" style="0" customWidth="1"/>
    <col min="18" max="18" width="11.8515625" style="87" customWidth="1"/>
    <col min="19" max="19" width="11.8515625" style="116" customWidth="1"/>
    <col min="20" max="20" width="11.421875" style="116" customWidth="1"/>
    <col min="21" max="21" width="13.7109375" style="116" bestFit="1" customWidth="1"/>
    <col min="22" max="22" width="15.140625" style="116" customWidth="1"/>
    <col min="23" max="23" width="5.8515625" style="116" customWidth="1"/>
    <col min="24" max="24" width="5.8515625" style="116" bestFit="1" customWidth="1"/>
    <col min="25" max="25" width="6.8515625" style="116" bestFit="1" customWidth="1"/>
    <col min="26" max="26" width="6.8515625" style="116" customWidth="1"/>
    <col min="27" max="27" width="6.8515625" style="116" bestFit="1" customWidth="1"/>
    <col min="28" max="28" width="11.421875" style="87" customWidth="1"/>
  </cols>
  <sheetData>
    <row r="1" spans="20:27" ht="15">
      <c r="T1" s="113"/>
      <c r="U1" s="113"/>
      <c r="V1" s="113"/>
      <c r="W1" s="113"/>
      <c r="X1" s="113"/>
      <c r="Y1" s="113"/>
      <c r="Z1" s="113"/>
      <c r="AA1" s="113"/>
    </row>
    <row r="2" spans="1:27" ht="15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9"/>
      <c r="S2" s="164"/>
      <c r="T2" s="43"/>
      <c r="U2" s="43"/>
      <c r="V2" s="44"/>
      <c r="W2" s="44"/>
      <c r="X2" s="44"/>
      <c r="Y2" s="44"/>
      <c r="Z2" s="44"/>
      <c r="AA2" s="44"/>
    </row>
    <row r="3" spans="1:27" ht="15">
      <c r="A3" s="15"/>
      <c r="B3" s="1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0"/>
      <c r="S3" s="165"/>
      <c r="T3" s="205"/>
      <c r="U3" s="112"/>
      <c r="V3" s="28"/>
      <c r="W3" s="28"/>
      <c r="X3" s="28"/>
      <c r="Y3" s="28"/>
      <c r="Z3" s="28"/>
      <c r="AA3" s="28"/>
    </row>
    <row r="4" spans="1:27" ht="15">
      <c r="A4" s="12"/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8" t="s">
        <v>97</v>
      </c>
      <c r="P4" s="11"/>
      <c r="Q4" s="11"/>
      <c r="R4" s="120"/>
      <c r="S4" s="165"/>
      <c r="T4" s="206"/>
      <c r="U4" s="112"/>
      <c r="V4" s="28"/>
      <c r="W4" s="28"/>
      <c r="X4" s="28"/>
      <c r="Y4" s="28"/>
      <c r="Z4" s="28"/>
      <c r="AA4" s="28"/>
    </row>
    <row r="5" spans="1:27" ht="15">
      <c r="A5" s="12"/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0"/>
      <c r="S5" s="165"/>
      <c r="T5" s="113"/>
      <c r="U5" s="112"/>
      <c r="V5" s="28"/>
      <c r="W5" s="28"/>
      <c r="X5" s="28"/>
      <c r="Y5" s="28"/>
      <c r="Z5" s="28"/>
      <c r="AA5" s="28"/>
    </row>
    <row r="6" spans="3:27" ht="1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21"/>
      <c r="S6" s="135"/>
      <c r="T6" s="113"/>
      <c r="U6" s="113"/>
      <c r="V6" s="113"/>
      <c r="W6" s="113"/>
      <c r="X6" s="113"/>
      <c r="Y6" s="113"/>
      <c r="Z6" s="113"/>
      <c r="AA6" s="113"/>
    </row>
    <row r="7" spans="20:27" ht="15">
      <c r="T7" s="43"/>
      <c r="U7" s="43"/>
      <c r="V7" s="45"/>
      <c r="W7" s="45"/>
      <c r="X7" s="45"/>
      <c r="Y7" s="45"/>
      <c r="Z7" s="45"/>
      <c r="AA7" s="45"/>
    </row>
    <row r="8" spans="20:27" ht="15">
      <c r="T8" s="207"/>
      <c r="U8" s="111"/>
      <c r="V8" s="28"/>
      <c r="W8" s="28"/>
      <c r="X8" s="28"/>
      <c r="Y8" s="28"/>
      <c r="Z8" s="28"/>
      <c r="AA8" s="28"/>
    </row>
    <row r="9" spans="20:27" ht="15">
      <c r="T9" s="207"/>
      <c r="U9" s="111"/>
      <c r="V9" s="28"/>
      <c r="W9" s="28"/>
      <c r="X9" s="28"/>
      <c r="Y9" s="28"/>
      <c r="Z9" s="28"/>
      <c r="AA9" s="28"/>
    </row>
    <row r="10" spans="20:27" ht="15">
      <c r="T10" s="113"/>
      <c r="U10" s="113"/>
      <c r="V10" s="113"/>
      <c r="W10" s="113"/>
      <c r="X10" s="113"/>
      <c r="Y10" s="113"/>
      <c r="Z10" s="113"/>
      <c r="AA10" s="113"/>
    </row>
    <row r="11" spans="20:27" ht="15">
      <c r="T11" s="113" t="s">
        <v>54</v>
      </c>
      <c r="U11" s="113"/>
      <c r="V11" s="113"/>
      <c r="W11" s="113"/>
      <c r="X11" s="113"/>
      <c r="Y11" s="113"/>
      <c r="Z11" s="113"/>
      <c r="AA11" s="113"/>
    </row>
    <row r="12" spans="20:27" ht="36">
      <c r="T12" s="46"/>
      <c r="U12" s="46" t="s">
        <v>48</v>
      </c>
      <c r="V12" s="45" t="s">
        <v>41</v>
      </c>
      <c r="W12" s="45" t="s">
        <v>42</v>
      </c>
      <c r="X12" s="45" t="s">
        <v>43</v>
      </c>
      <c r="Y12" s="45" t="s">
        <v>44</v>
      </c>
      <c r="Z12" s="45" t="s">
        <v>45</v>
      </c>
      <c r="AA12" s="45" t="s">
        <v>46</v>
      </c>
    </row>
    <row r="13" spans="20:27" ht="15">
      <c r="T13" s="203" t="s">
        <v>0</v>
      </c>
      <c r="U13" s="111" t="s">
        <v>30</v>
      </c>
      <c r="V13" s="28">
        <v>0.0049886424368696634</v>
      </c>
      <c r="W13" s="28">
        <v>0.02258974152722829</v>
      </c>
      <c r="X13" s="28">
        <v>0.026916620237928974</v>
      </c>
      <c r="Y13" s="28">
        <v>0.037365321705504766</v>
      </c>
      <c r="Z13" s="28">
        <v>0.06645236904998658</v>
      </c>
      <c r="AA13" s="28">
        <v>0.8416873050424815</v>
      </c>
    </row>
    <row r="14" spans="20:27" ht="24">
      <c r="T14" s="204"/>
      <c r="U14" s="111" t="s">
        <v>5</v>
      </c>
      <c r="V14" s="28">
        <v>0.005185447280919543</v>
      </c>
      <c r="W14" s="28">
        <v>0.02595512866262777</v>
      </c>
      <c r="X14" s="28">
        <v>0.04659544119658376</v>
      </c>
      <c r="Y14" s="28">
        <v>0.09229501212206753</v>
      </c>
      <c r="Z14" s="28">
        <v>0.27203185159331517</v>
      </c>
      <c r="AA14" s="28">
        <v>0.557937119144487</v>
      </c>
    </row>
    <row r="15" spans="20:27" ht="15">
      <c r="T15" s="166"/>
      <c r="U15" s="166"/>
      <c r="V15" s="166"/>
      <c r="W15" s="113"/>
      <c r="X15" s="113"/>
      <c r="Y15" s="113"/>
      <c r="Z15" s="113"/>
      <c r="AA15" s="113"/>
    </row>
    <row r="16" spans="19:23" ht="15">
      <c r="S16" s="167" t="s">
        <v>6</v>
      </c>
      <c r="T16" s="168"/>
      <c r="U16" s="201"/>
      <c r="V16" s="202"/>
      <c r="W16" s="169"/>
    </row>
    <row r="17" spans="19:23" ht="15">
      <c r="S17" s="168"/>
      <c r="T17" s="168"/>
      <c r="U17" s="156"/>
      <c r="V17" s="156"/>
      <c r="W17" s="169"/>
    </row>
    <row r="18" spans="19:23" ht="15">
      <c r="S18" s="168"/>
      <c r="T18" s="168" t="s">
        <v>36</v>
      </c>
      <c r="U18" s="164"/>
      <c r="V18" s="164"/>
      <c r="W18" s="169"/>
    </row>
    <row r="19" spans="19:24" ht="15">
      <c r="S19" s="168"/>
      <c r="T19" s="170"/>
      <c r="U19" s="164" t="s">
        <v>30</v>
      </c>
      <c r="V19" s="164" t="s">
        <v>5</v>
      </c>
      <c r="W19" s="171"/>
      <c r="X19" s="172"/>
    </row>
    <row r="20" spans="19:24" ht="15">
      <c r="S20" s="173"/>
      <c r="T20" s="174" t="s">
        <v>41</v>
      </c>
      <c r="U20" s="175">
        <v>4852926</v>
      </c>
      <c r="V20" s="175">
        <v>209944260</v>
      </c>
      <c r="W20" s="176">
        <f>U20/$U$26</f>
        <v>0.0022547041411698507</v>
      </c>
      <c r="X20" s="177">
        <f>V20/$V$26</f>
        <v>0.01100061502926551</v>
      </c>
    </row>
    <row r="21" spans="19:24" ht="15">
      <c r="S21" s="168"/>
      <c r="T21" s="174" t="s">
        <v>42</v>
      </c>
      <c r="U21" s="175">
        <v>4591794</v>
      </c>
      <c r="V21" s="175">
        <v>802064206</v>
      </c>
      <c r="W21" s="176">
        <f aca="true" t="shared" si="0" ref="W21:W26">U21/$U$26</f>
        <v>0.0021333803456304243</v>
      </c>
      <c r="X21" s="177">
        <f aca="true" t="shared" si="1" ref="X21:X26">V21/$V$26</f>
        <v>0.0420263909999707</v>
      </c>
    </row>
    <row r="22" spans="19:24" ht="15">
      <c r="S22" s="168"/>
      <c r="T22" s="174" t="s">
        <v>43</v>
      </c>
      <c r="U22" s="175">
        <v>24843901</v>
      </c>
      <c r="V22" s="175">
        <v>1207331931</v>
      </c>
      <c r="W22" s="176">
        <f t="shared" si="0"/>
        <v>0.011542654157000084</v>
      </c>
      <c r="X22" s="177">
        <f t="shared" si="1"/>
        <v>0.0632615237276349</v>
      </c>
    </row>
    <row r="23" spans="19:24" ht="15">
      <c r="S23" s="168"/>
      <c r="T23" s="174" t="s">
        <v>44</v>
      </c>
      <c r="U23" s="175">
        <v>14730619</v>
      </c>
      <c r="V23" s="175">
        <v>1840921912</v>
      </c>
      <c r="W23" s="176">
        <f t="shared" si="0"/>
        <v>0.006843950981592401</v>
      </c>
      <c r="X23" s="177">
        <f t="shared" si="1"/>
        <v>0.09646023784051729</v>
      </c>
    </row>
    <row r="24" spans="19:24" ht="15">
      <c r="S24" s="168"/>
      <c r="T24" s="174" t="s">
        <v>45</v>
      </c>
      <c r="U24" s="175">
        <v>33230401</v>
      </c>
      <c r="V24" s="175">
        <v>4323339044</v>
      </c>
      <c r="W24" s="176">
        <f t="shared" si="0"/>
        <v>0.015439082060479543</v>
      </c>
      <c r="X24" s="177">
        <f t="shared" si="1"/>
        <v>0.22653340683873321</v>
      </c>
    </row>
    <row r="25" spans="19:24" ht="15">
      <c r="S25" s="168"/>
      <c r="T25" s="174" t="s">
        <v>46</v>
      </c>
      <c r="U25" s="175">
        <v>2070106365</v>
      </c>
      <c r="V25" s="175">
        <v>10701173402</v>
      </c>
      <c r="W25" s="176">
        <f t="shared" si="0"/>
        <v>0.9617862283141277</v>
      </c>
      <c r="X25" s="177">
        <f t="shared" si="1"/>
        <v>0.5607178255638784</v>
      </c>
    </row>
    <row r="26" spans="19:24" ht="15">
      <c r="S26" s="178"/>
      <c r="T26" s="179" t="s">
        <v>69</v>
      </c>
      <c r="U26" s="175">
        <v>2152356006</v>
      </c>
      <c r="V26" s="175">
        <v>19084774755</v>
      </c>
      <c r="W26" s="176">
        <f t="shared" si="0"/>
        <v>1</v>
      </c>
      <c r="X26" s="177">
        <f t="shared" si="1"/>
        <v>1</v>
      </c>
    </row>
    <row r="27" ht="15"/>
    <row r="28" ht="15">
      <c r="U28" s="180">
        <f>U26+V26</f>
        <v>21237130761</v>
      </c>
    </row>
    <row r="29" ht="15"/>
    <row r="30" ht="15"/>
    <row r="31" ht="15">
      <c r="T31" s="116" t="s">
        <v>37</v>
      </c>
    </row>
    <row r="32" spans="19:23" ht="15" customHeight="1">
      <c r="S32" s="167" t="s">
        <v>6</v>
      </c>
      <c r="T32" s="168"/>
      <c r="U32" s="164" t="s">
        <v>30</v>
      </c>
      <c r="V32" s="164" t="s">
        <v>5</v>
      </c>
      <c r="W32" s="169"/>
    </row>
    <row r="33" spans="19:24" ht="15">
      <c r="S33" s="168"/>
      <c r="T33" s="181" t="s">
        <v>41</v>
      </c>
      <c r="U33" s="182">
        <v>1965950</v>
      </c>
      <c r="V33" s="182">
        <v>32218271</v>
      </c>
      <c r="W33" s="146">
        <f>U33/$U$39</f>
        <v>0.00039521412073648154</v>
      </c>
      <c r="X33" s="183">
        <f>V33/$V$39</f>
        <v>0.003576490571488378</v>
      </c>
    </row>
    <row r="34" spans="19:24" ht="15">
      <c r="S34" s="168"/>
      <c r="T34" s="181" t="s">
        <v>42</v>
      </c>
      <c r="U34" s="182">
        <v>2561632</v>
      </c>
      <c r="V34" s="182">
        <v>210950977</v>
      </c>
      <c r="W34" s="146">
        <f aca="true" t="shared" si="2" ref="W34:W39">U34/$U$39</f>
        <v>0.0005149638284444847</v>
      </c>
      <c r="X34" s="183">
        <f aca="true" t="shared" si="3" ref="X34:X39">V34/$V$39</f>
        <v>0.023417277118525752</v>
      </c>
    </row>
    <row r="35" spans="19:24" ht="15">
      <c r="S35" s="168"/>
      <c r="T35" s="181" t="s">
        <v>43</v>
      </c>
      <c r="U35" s="182">
        <v>13056445</v>
      </c>
      <c r="V35" s="182">
        <v>388257575</v>
      </c>
      <c r="W35" s="146">
        <f t="shared" si="2"/>
        <v>0.002624731773757843</v>
      </c>
      <c r="X35" s="183">
        <f t="shared" si="3"/>
        <v>0.04309975405869675</v>
      </c>
    </row>
    <row r="36" spans="19:24" ht="15">
      <c r="S36" s="173"/>
      <c r="T36" s="181" t="s">
        <v>44</v>
      </c>
      <c r="U36" s="182">
        <v>14490993</v>
      </c>
      <c r="V36" s="182">
        <v>579148571</v>
      </c>
      <c r="W36" s="146">
        <f t="shared" si="2"/>
        <v>0.0029131183687751516</v>
      </c>
      <c r="X36" s="183">
        <f t="shared" si="3"/>
        <v>0.06429020985243024</v>
      </c>
    </row>
    <row r="37" spans="19:24" ht="15">
      <c r="S37" s="168"/>
      <c r="T37" s="181" t="s">
        <v>45</v>
      </c>
      <c r="U37" s="182">
        <v>40816934</v>
      </c>
      <c r="V37" s="182">
        <v>1372465668</v>
      </c>
      <c r="W37" s="146">
        <f t="shared" si="2"/>
        <v>0.008205411471283093</v>
      </c>
      <c r="X37" s="183">
        <f t="shared" si="3"/>
        <v>0.1523548709765803</v>
      </c>
    </row>
    <row r="38" spans="19:24" ht="15">
      <c r="S38" s="168"/>
      <c r="T38" s="181" t="s">
        <v>46</v>
      </c>
      <c r="U38" s="182">
        <v>4901500146</v>
      </c>
      <c r="V38" s="182">
        <v>6425306746</v>
      </c>
      <c r="W38" s="146">
        <f t="shared" si="2"/>
        <v>0.985346560437003</v>
      </c>
      <c r="X38" s="183">
        <f t="shared" si="3"/>
        <v>0.7132613974222786</v>
      </c>
    </row>
    <row r="39" spans="19:24" ht="15">
      <c r="S39" s="168"/>
      <c r="T39" s="178" t="s">
        <v>69</v>
      </c>
      <c r="U39" s="182">
        <v>4974392100</v>
      </c>
      <c r="V39" s="182">
        <v>9008347808</v>
      </c>
      <c r="W39" s="146">
        <f t="shared" si="2"/>
        <v>1</v>
      </c>
      <c r="X39" s="183">
        <f t="shared" si="3"/>
        <v>1</v>
      </c>
    </row>
    <row r="40" spans="1:23" ht="15">
      <c r="A40" s="103" t="s">
        <v>96</v>
      </c>
      <c r="S40" s="168"/>
      <c r="W40" s="169"/>
    </row>
    <row r="41" spans="19:23" ht="15">
      <c r="S41" s="168"/>
      <c r="U41" s="180">
        <f>U39+V39</f>
        <v>13982739908</v>
      </c>
      <c r="W41" s="169"/>
    </row>
    <row r="42" spans="19:23" ht="15">
      <c r="S42" s="178"/>
      <c r="W42" s="169"/>
    </row>
  </sheetData>
  <mergeCells count="4">
    <mergeCell ref="U16:V16"/>
    <mergeCell ref="T13:T14"/>
    <mergeCell ref="T3:T4"/>
    <mergeCell ref="T8:T9"/>
  </mergeCells>
  <hyperlinks>
    <hyperlink ref="O4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zoomScale="85" zoomScaleNormal="85" workbookViewId="0" topLeftCell="A1">
      <selection activeCell="O1" sqref="O1"/>
    </sheetView>
  </sheetViews>
  <sheetFormatPr defaultColWidth="11.421875" defaultRowHeight="15"/>
  <cols>
    <col min="23" max="23" width="17.140625" style="0" customWidth="1"/>
    <col min="24" max="24" width="14.28125" style="116" bestFit="1" customWidth="1"/>
    <col min="25" max="25" width="9.140625" style="135" bestFit="1" customWidth="1"/>
    <col min="26" max="26" width="10.8515625" style="136" bestFit="1" customWidth="1"/>
    <col min="27" max="27" width="11.140625" style="137" bestFit="1" customWidth="1"/>
    <col min="28" max="28" width="15.28125" style="136" bestFit="1" customWidth="1"/>
    <col min="29" max="29" width="12.00390625" style="137" bestFit="1" customWidth="1"/>
    <col min="30" max="30" width="10.8515625" style="136" bestFit="1" customWidth="1"/>
    <col min="31" max="31" width="11.140625" style="137" bestFit="1" customWidth="1"/>
    <col min="32" max="32" width="10.8515625" style="136" bestFit="1" customWidth="1"/>
    <col min="33" max="33" width="12.140625" style="137" bestFit="1" customWidth="1"/>
    <col min="34" max="34" width="10.8515625" style="136" bestFit="1" customWidth="1"/>
    <col min="35" max="35" width="12.140625" style="137" bestFit="1" customWidth="1"/>
    <col min="36" max="36" width="10.8515625" style="136" bestFit="1" customWidth="1"/>
    <col min="37" max="37" width="13.57421875" style="137" bestFit="1" customWidth="1"/>
    <col min="38" max="38" width="10.8515625" style="136" bestFit="1" customWidth="1"/>
    <col min="39" max="39" width="14.57421875" style="137" bestFit="1" customWidth="1"/>
    <col min="40" max="40" width="10.8515625" style="136" bestFit="1" customWidth="1"/>
    <col min="41" max="41" width="15.28125" style="116" bestFit="1" customWidth="1"/>
    <col min="42" max="42" width="11.57421875" style="116" bestFit="1" customWidth="1"/>
  </cols>
  <sheetData>
    <row r="1" spans="23:42" ht="15">
      <c r="W1" s="47" t="s">
        <v>6</v>
      </c>
      <c r="X1" s="43"/>
      <c r="Y1" s="208" t="s">
        <v>59</v>
      </c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48"/>
      <c r="AP1" s="113"/>
    </row>
    <row r="2" spans="23:42" ht="15">
      <c r="W2" s="43"/>
      <c r="X2" s="43"/>
      <c r="Y2" s="208" t="s">
        <v>61</v>
      </c>
      <c r="Z2" s="206"/>
      <c r="AA2" s="209" t="s">
        <v>62</v>
      </c>
      <c r="AB2" s="210"/>
      <c r="AC2" s="209" t="s">
        <v>63</v>
      </c>
      <c r="AD2" s="210"/>
      <c r="AE2" s="209" t="s">
        <v>64</v>
      </c>
      <c r="AF2" s="210"/>
      <c r="AG2" s="209" t="s">
        <v>65</v>
      </c>
      <c r="AH2" s="210"/>
      <c r="AI2" s="209" t="s">
        <v>66</v>
      </c>
      <c r="AJ2" s="210"/>
      <c r="AK2" s="209" t="s">
        <v>67</v>
      </c>
      <c r="AL2" s="210"/>
      <c r="AM2" s="209" t="s">
        <v>68</v>
      </c>
      <c r="AN2" s="210"/>
      <c r="AO2" s="48"/>
      <c r="AP2" s="113"/>
    </row>
    <row r="3" spans="23:42" ht="15">
      <c r="W3" s="43"/>
      <c r="X3" s="43" t="s">
        <v>48</v>
      </c>
      <c r="Y3" s="49" t="s">
        <v>3</v>
      </c>
      <c r="Z3" s="50" t="s">
        <v>47</v>
      </c>
      <c r="AA3" s="51" t="s">
        <v>3</v>
      </c>
      <c r="AB3" s="50" t="s">
        <v>47</v>
      </c>
      <c r="AC3" s="51" t="s">
        <v>3</v>
      </c>
      <c r="AD3" s="50" t="s">
        <v>47</v>
      </c>
      <c r="AE3" s="51" t="s">
        <v>3</v>
      </c>
      <c r="AF3" s="50" t="s">
        <v>47</v>
      </c>
      <c r="AG3" s="51" t="s">
        <v>3</v>
      </c>
      <c r="AH3" s="50" t="s">
        <v>47</v>
      </c>
      <c r="AI3" s="51" t="s">
        <v>3</v>
      </c>
      <c r="AJ3" s="50" t="s">
        <v>47</v>
      </c>
      <c r="AK3" s="51" t="s">
        <v>3</v>
      </c>
      <c r="AL3" s="50" t="s">
        <v>47</v>
      </c>
      <c r="AM3" s="51" t="s">
        <v>3</v>
      </c>
      <c r="AN3" s="50" t="s">
        <v>47</v>
      </c>
      <c r="AO3" s="48"/>
      <c r="AP3" s="113"/>
    </row>
    <row r="4" spans="23:42" ht="15">
      <c r="W4" s="211" t="s">
        <v>0</v>
      </c>
      <c r="X4" s="114" t="s">
        <v>30</v>
      </c>
      <c r="Y4" s="30">
        <v>0</v>
      </c>
      <c r="Z4" s="52">
        <v>0</v>
      </c>
      <c r="AA4" s="53">
        <v>0</v>
      </c>
      <c r="AB4" s="52">
        <v>0</v>
      </c>
      <c r="AC4" s="53">
        <v>3</v>
      </c>
      <c r="AD4" s="52">
        <v>0.08571428571428572</v>
      </c>
      <c r="AE4" s="53">
        <v>4</v>
      </c>
      <c r="AF4" s="52">
        <v>0.11428571428571428</v>
      </c>
      <c r="AG4" s="53">
        <v>6</v>
      </c>
      <c r="AH4" s="52">
        <v>0.17142857142857143</v>
      </c>
      <c r="AI4" s="53">
        <v>4</v>
      </c>
      <c r="AJ4" s="52">
        <v>0.11428571428571428</v>
      </c>
      <c r="AK4" s="53">
        <v>16</v>
      </c>
      <c r="AL4" s="52">
        <v>0.45714285714285713</v>
      </c>
      <c r="AM4" s="53">
        <v>2</v>
      </c>
      <c r="AN4" s="52">
        <v>0.05714285714285714</v>
      </c>
      <c r="AO4" s="54">
        <f>Y4+AA4+AC4+AE4+AG4+AI4+AK4+AM4</f>
        <v>35</v>
      </c>
      <c r="AP4" s="55">
        <f>Z4+AB4+AD4+AF4+AH4+AJ4+AL4+AN4</f>
        <v>1</v>
      </c>
    </row>
    <row r="5" spans="15:42" ht="15">
      <c r="O5" s="18" t="s">
        <v>97</v>
      </c>
      <c r="W5" s="206"/>
      <c r="X5" s="114" t="s">
        <v>5</v>
      </c>
      <c r="Y5" s="30">
        <v>2</v>
      </c>
      <c r="Z5" s="52">
        <v>0.0015267175572519084</v>
      </c>
      <c r="AA5" s="53">
        <v>122</v>
      </c>
      <c r="AB5" s="52">
        <v>0.09312977099236643</v>
      </c>
      <c r="AC5" s="53">
        <v>113</v>
      </c>
      <c r="AD5" s="52">
        <v>0.08625954198473282</v>
      </c>
      <c r="AE5" s="53">
        <v>79</v>
      </c>
      <c r="AF5" s="52">
        <v>0.06030534351145038</v>
      </c>
      <c r="AG5" s="53">
        <v>122</v>
      </c>
      <c r="AH5" s="52">
        <v>0.09312977099236643</v>
      </c>
      <c r="AI5" s="53">
        <v>224</v>
      </c>
      <c r="AJ5" s="52">
        <v>0.17099236641221374</v>
      </c>
      <c r="AK5" s="53">
        <v>419</v>
      </c>
      <c r="AL5" s="52">
        <v>0.3198473282442748</v>
      </c>
      <c r="AM5" s="53">
        <v>229</v>
      </c>
      <c r="AN5" s="52">
        <v>0.17480916030534352</v>
      </c>
      <c r="AO5" s="54">
        <f>Y5+AA5+AC5+AE5+AG5+AI5+AK5+AM5</f>
        <v>1310</v>
      </c>
      <c r="AP5" s="55">
        <f>Z5+AB5+AD5+AF5+AH5+AJ5+AL5+AN5</f>
        <v>1</v>
      </c>
    </row>
    <row r="6" spans="23:42" ht="15">
      <c r="W6" s="20"/>
      <c r="X6" s="113"/>
      <c r="Y6" s="56"/>
      <c r="Z6" s="57"/>
      <c r="AA6" s="58"/>
      <c r="AB6" s="57"/>
      <c r="AC6" s="58"/>
      <c r="AD6" s="57"/>
      <c r="AE6" s="58"/>
      <c r="AF6" s="57"/>
      <c r="AG6" s="58"/>
      <c r="AH6" s="57"/>
      <c r="AI6" s="58"/>
      <c r="AJ6" s="57"/>
      <c r="AK6" s="58"/>
      <c r="AL6" s="57"/>
      <c r="AM6" s="58"/>
      <c r="AN6" s="57"/>
      <c r="AO6" s="31">
        <f>SUM(AO4:AO5)</f>
        <v>1345</v>
      </c>
      <c r="AP6" s="113"/>
    </row>
    <row r="7" spans="23:42" ht="15">
      <c r="W7" s="20"/>
      <c r="X7" s="113"/>
      <c r="Y7" s="56"/>
      <c r="Z7" s="57"/>
      <c r="AA7" s="58"/>
      <c r="AB7" s="57"/>
      <c r="AC7" s="58"/>
      <c r="AD7" s="57"/>
      <c r="AE7" s="58"/>
      <c r="AF7" s="57"/>
      <c r="AG7" s="58"/>
      <c r="AH7" s="57"/>
      <c r="AI7" s="58"/>
      <c r="AJ7" s="57"/>
      <c r="AK7" s="58"/>
      <c r="AL7" s="57"/>
      <c r="AM7" s="58"/>
      <c r="AN7" s="57"/>
      <c r="AO7" s="113"/>
      <c r="AP7" s="113"/>
    </row>
    <row r="8" spans="23:42" ht="15">
      <c r="W8" s="47" t="s">
        <v>6</v>
      </c>
      <c r="X8" s="47"/>
      <c r="Y8" s="208" t="s">
        <v>59</v>
      </c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48"/>
      <c r="AP8" s="113"/>
    </row>
    <row r="9" spans="23:42" ht="15">
      <c r="W9" s="47"/>
      <c r="X9" s="47"/>
      <c r="Y9" s="208" t="s">
        <v>61</v>
      </c>
      <c r="Z9" s="206"/>
      <c r="AA9" s="209" t="s">
        <v>62</v>
      </c>
      <c r="AB9" s="210"/>
      <c r="AC9" s="209" t="s">
        <v>63</v>
      </c>
      <c r="AD9" s="210"/>
      <c r="AE9" s="209" t="s">
        <v>64</v>
      </c>
      <c r="AF9" s="210"/>
      <c r="AG9" s="209" t="s">
        <v>65</v>
      </c>
      <c r="AH9" s="210"/>
      <c r="AI9" s="209" t="s">
        <v>66</v>
      </c>
      <c r="AJ9" s="210"/>
      <c r="AK9" s="209" t="s">
        <v>67</v>
      </c>
      <c r="AL9" s="210"/>
      <c r="AM9" s="209" t="s">
        <v>68</v>
      </c>
      <c r="AN9" s="210"/>
      <c r="AO9" s="48"/>
      <c r="AP9" s="113"/>
    </row>
    <row r="10" spans="23:42" ht="15">
      <c r="W10" s="47"/>
      <c r="X10" s="47"/>
      <c r="Y10" s="208" t="s">
        <v>7</v>
      </c>
      <c r="Z10" s="206"/>
      <c r="AA10" s="209" t="s">
        <v>7</v>
      </c>
      <c r="AB10" s="210"/>
      <c r="AC10" s="209" t="s">
        <v>7</v>
      </c>
      <c r="AD10" s="210"/>
      <c r="AE10" s="209" t="s">
        <v>7</v>
      </c>
      <c r="AF10" s="210"/>
      <c r="AG10" s="209" t="s">
        <v>7</v>
      </c>
      <c r="AH10" s="210"/>
      <c r="AI10" s="209" t="s">
        <v>7</v>
      </c>
      <c r="AJ10" s="210"/>
      <c r="AK10" s="209" t="s">
        <v>7</v>
      </c>
      <c r="AL10" s="210"/>
      <c r="AM10" s="209" t="s">
        <v>7</v>
      </c>
      <c r="AN10" s="210"/>
      <c r="AO10" s="48"/>
      <c r="AP10" s="113"/>
    </row>
    <row r="11" spans="23:42" ht="36">
      <c r="W11" s="47"/>
      <c r="X11" s="47" t="s">
        <v>48</v>
      </c>
      <c r="Y11" s="49" t="s">
        <v>49</v>
      </c>
      <c r="Z11" s="50" t="s">
        <v>51</v>
      </c>
      <c r="AA11" s="51" t="s">
        <v>49</v>
      </c>
      <c r="AB11" s="50" t="s">
        <v>51</v>
      </c>
      <c r="AC11" s="51" t="s">
        <v>49</v>
      </c>
      <c r="AD11" s="50" t="s">
        <v>51</v>
      </c>
      <c r="AE11" s="51" t="s">
        <v>49</v>
      </c>
      <c r="AF11" s="50" t="s">
        <v>51</v>
      </c>
      <c r="AG11" s="51" t="s">
        <v>49</v>
      </c>
      <c r="AH11" s="50" t="s">
        <v>51</v>
      </c>
      <c r="AI11" s="51" t="s">
        <v>49</v>
      </c>
      <c r="AJ11" s="50" t="s">
        <v>51</v>
      </c>
      <c r="AK11" s="51" t="s">
        <v>49</v>
      </c>
      <c r="AL11" s="50" t="s">
        <v>51</v>
      </c>
      <c r="AM11" s="51" t="s">
        <v>49</v>
      </c>
      <c r="AN11" s="50" t="s">
        <v>51</v>
      </c>
      <c r="AO11" s="48"/>
      <c r="AP11" s="113"/>
    </row>
    <row r="12" spans="23:42" ht="15">
      <c r="W12" s="211" t="s">
        <v>0</v>
      </c>
      <c r="X12" s="114" t="s">
        <v>30</v>
      </c>
      <c r="Y12" s="59">
        <v>0</v>
      </c>
      <c r="Z12" s="52">
        <v>0</v>
      </c>
      <c r="AA12" s="60">
        <v>0</v>
      </c>
      <c r="AB12" s="52">
        <v>0</v>
      </c>
      <c r="AC12" s="53">
        <v>61</v>
      </c>
      <c r="AD12" s="52">
        <v>0.0051954688697725925</v>
      </c>
      <c r="AE12" s="53">
        <v>136</v>
      </c>
      <c r="AF12" s="52">
        <v>0.011583340430968403</v>
      </c>
      <c r="AG12" s="53">
        <v>316</v>
      </c>
      <c r="AH12" s="52">
        <v>0.026914232177838348</v>
      </c>
      <c r="AI12" s="53">
        <v>231</v>
      </c>
      <c r="AJ12" s="52">
        <v>0.019674644408483096</v>
      </c>
      <c r="AK12" s="53">
        <v>3780</v>
      </c>
      <c r="AL12" s="52">
        <v>0.3219487266842688</v>
      </c>
      <c r="AM12" s="53">
        <v>7217</v>
      </c>
      <c r="AN12" s="52">
        <v>0.6146835874286688</v>
      </c>
      <c r="AO12" s="54">
        <f>Y12+AA12+AC12+AE12+AG12+AI12+AK12+AM12</f>
        <v>11741</v>
      </c>
      <c r="AP12" s="55">
        <f>Z12+AB12+AD12+AF12+AH12+AJ12+AL12+AN12</f>
        <v>1</v>
      </c>
    </row>
    <row r="13" spans="23:42" ht="15">
      <c r="W13" s="206"/>
      <c r="X13" s="114" t="s">
        <v>5</v>
      </c>
      <c r="Y13" s="30">
        <v>10</v>
      </c>
      <c r="Z13" s="52">
        <v>4.6064056677215355E-05</v>
      </c>
      <c r="AA13" s="53">
        <v>952.0000000000002</v>
      </c>
      <c r="AB13" s="52">
        <v>0.004385298195670902</v>
      </c>
      <c r="AC13" s="53">
        <v>1369</v>
      </c>
      <c r="AD13" s="52">
        <v>0.006306169359110781</v>
      </c>
      <c r="AE13" s="53">
        <v>1335.9999999999998</v>
      </c>
      <c r="AF13" s="52">
        <v>0.00615415797207597</v>
      </c>
      <c r="AG13" s="53">
        <v>3934.9999999999977</v>
      </c>
      <c r="AH13" s="52">
        <v>0.01812620630248423</v>
      </c>
      <c r="AI13" s="53">
        <v>13372.999999999998</v>
      </c>
      <c r="AJ13" s="52">
        <v>0.06160146299444008</v>
      </c>
      <c r="AK13" s="53">
        <v>54827.99999999998</v>
      </c>
      <c r="AL13" s="52">
        <v>0.25256000994983624</v>
      </c>
      <c r="AM13" s="53">
        <v>141285.99999999988</v>
      </c>
      <c r="AN13" s="52">
        <v>0.6508206311697043</v>
      </c>
      <c r="AO13" s="54">
        <f>Y13+AA13+AC13+AE13+AG13+AI13+AK13+AM13</f>
        <v>217088.99999999985</v>
      </c>
      <c r="AP13" s="55">
        <f>Z13+AB13+AD13+AF13+AH13+AJ13+AL13+AN13</f>
        <v>0.9999999999999998</v>
      </c>
    </row>
    <row r="14" spans="23:42" ht="15">
      <c r="W14" s="20"/>
      <c r="X14" s="113"/>
      <c r="Y14" s="56"/>
      <c r="Z14" s="61"/>
      <c r="AA14" s="58"/>
      <c r="AB14" s="57"/>
      <c r="AC14" s="58"/>
      <c r="AD14" s="57"/>
      <c r="AE14" s="58"/>
      <c r="AF14" s="57"/>
      <c r="AG14" s="58"/>
      <c r="AH14" s="57"/>
      <c r="AI14" s="58"/>
      <c r="AJ14" s="57"/>
      <c r="AK14" s="58"/>
      <c r="AL14" s="57"/>
      <c r="AM14" s="58"/>
      <c r="AN14" s="57"/>
      <c r="AO14" s="31">
        <f>SUM(AO12:AO13)</f>
        <v>228829.99999999985</v>
      </c>
      <c r="AP14" s="113"/>
    </row>
    <row r="15" spans="23:42" ht="15">
      <c r="W15" s="20"/>
      <c r="X15" s="113"/>
      <c r="Y15" s="56"/>
      <c r="Z15" s="57"/>
      <c r="AA15" s="58"/>
      <c r="AB15" s="57"/>
      <c r="AC15" s="58"/>
      <c r="AD15" s="57"/>
      <c r="AE15" s="58"/>
      <c r="AF15" s="57"/>
      <c r="AG15" s="58"/>
      <c r="AH15" s="57"/>
      <c r="AI15" s="58"/>
      <c r="AJ15" s="57"/>
      <c r="AK15" s="58"/>
      <c r="AL15" s="57"/>
      <c r="AM15" s="58"/>
      <c r="AN15" s="57"/>
      <c r="AO15" s="113"/>
      <c r="AP15" s="113"/>
    </row>
    <row r="16" spans="23:42" ht="15">
      <c r="W16" s="47" t="s">
        <v>6</v>
      </c>
      <c r="X16" s="43"/>
      <c r="Y16" s="208" t="s">
        <v>59</v>
      </c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48"/>
      <c r="AP16" s="113"/>
    </row>
    <row r="17" spans="23:42" ht="15">
      <c r="W17" s="43"/>
      <c r="X17" s="43"/>
      <c r="Y17" s="208" t="s">
        <v>61</v>
      </c>
      <c r="Z17" s="206"/>
      <c r="AA17" s="209" t="s">
        <v>62</v>
      </c>
      <c r="AB17" s="210"/>
      <c r="AC17" s="209" t="s">
        <v>63</v>
      </c>
      <c r="AD17" s="210"/>
      <c r="AE17" s="209" t="s">
        <v>64</v>
      </c>
      <c r="AF17" s="210"/>
      <c r="AG17" s="209" t="s">
        <v>65</v>
      </c>
      <c r="AH17" s="210"/>
      <c r="AI17" s="209" t="s">
        <v>66</v>
      </c>
      <c r="AJ17" s="210"/>
      <c r="AK17" s="209" t="s">
        <v>67</v>
      </c>
      <c r="AL17" s="210"/>
      <c r="AM17" s="209" t="s">
        <v>68</v>
      </c>
      <c r="AN17" s="210"/>
      <c r="AO17" s="48"/>
      <c r="AP17" s="113"/>
    </row>
    <row r="18" spans="23:42" ht="15">
      <c r="W18" s="43"/>
      <c r="X18" s="43"/>
      <c r="Y18" s="208" t="s">
        <v>52</v>
      </c>
      <c r="Z18" s="206"/>
      <c r="AA18" s="209" t="s">
        <v>52</v>
      </c>
      <c r="AB18" s="210"/>
      <c r="AC18" s="209" t="s">
        <v>52</v>
      </c>
      <c r="AD18" s="210"/>
      <c r="AE18" s="209" t="s">
        <v>52</v>
      </c>
      <c r="AF18" s="210"/>
      <c r="AG18" s="209" t="s">
        <v>52</v>
      </c>
      <c r="AH18" s="210"/>
      <c r="AI18" s="209" t="s">
        <v>52</v>
      </c>
      <c r="AJ18" s="210"/>
      <c r="AK18" s="209" t="s">
        <v>52</v>
      </c>
      <c r="AL18" s="210"/>
      <c r="AM18" s="209" t="s">
        <v>52</v>
      </c>
      <c r="AN18" s="210"/>
      <c r="AO18" s="48"/>
      <c r="AP18" s="113"/>
    </row>
    <row r="19" spans="23:42" ht="36">
      <c r="W19" s="43"/>
      <c r="X19" s="43" t="s">
        <v>48</v>
      </c>
      <c r="Y19" s="49" t="s">
        <v>49</v>
      </c>
      <c r="Z19" s="50" t="s">
        <v>51</v>
      </c>
      <c r="AA19" s="51" t="s">
        <v>49</v>
      </c>
      <c r="AB19" s="50" t="s">
        <v>51</v>
      </c>
      <c r="AC19" s="51" t="s">
        <v>49</v>
      </c>
      <c r="AD19" s="50" t="s">
        <v>51</v>
      </c>
      <c r="AE19" s="51" t="s">
        <v>49</v>
      </c>
      <c r="AF19" s="50" t="s">
        <v>51</v>
      </c>
      <c r="AG19" s="51" t="s">
        <v>49</v>
      </c>
      <c r="AH19" s="50" t="s">
        <v>51</v>
      </c>
      <c r="AI19" s="51" t="s">
        <v>49</v>
      </c>
      <c r="AJ19" s="50" t="s">
        <v>51</v>
      </c>
      <c r="AK19" s="51" t="s">
        <v>49</v>
      </c>
      <c r="AL19" s="50" t="s">
        <v>51</v>
      </c>
      <c r="AM19" s="51" t="s">
        <v>49</v>
      </c>
      <c r="AN19" s="50" t="s">
        <v>51</v>
      </c>
      <c r="AO19" s="48"/>
      <c r="AP19" s="113"/>
    </row>
    <row r="20" spans="23:42" ht="15">
      <c r="W20" s="211" t="s">
        <v>0</v>
      </c>
      <c r="X20" s="114" t="s">
        <v>30</v>
      </c>
      <c r="Y20" s="59">
        <v>0</v>
      </c>
      <c r="Z20" s="52">
        <v>0</v>
      </c>
      <c r="AA20" s="60">
        <v>0</v>
      </c>
      <c r="AB20" s="52">
        <v>0</v>
      </c>
      <c r="AC20" s="53">
        <v>337287</v>
      </c>
      <c r="AD20" s="52">
        <v>0.0013070211300954964</v>
      </c>
      <c r="AE20" s="53">
        <v>974305</v>
      </c>
      <c r="AF20" s="52">
        <v>0.003775530103910595</v>
      </c>
      <c r="AG20" s="53">
        <v>2464684</v>
      </c>
      <c r="AH20" s="52">
        <v>0.009550898988126695</v>
      </c>
      <c r="AI20" s="53">
        <v>2665491</v>
      </c>
      <c r="AJ20" s="52">
        <v>0.010329046358381364</v>
      </c>
      <c r="AK20" s="53">
        <v>48053214.99999999</v>
      </c>
      <c r="AL20" s="52">
        <v>0.186211052824514</v>
      </c>
      <c r="AM20" s="53">
        <v>203562820</v>
      </c>
      <c r="AN20" s="52">
        <v>0.7888264505949715</v>
      </c>
      <c r="AO20" s="54">
        <f>Y20+AA20+AC20+AE20+AG20+AI20+AK20+AM20</f>
        <v>258057802</v>
      </c>
      <c r="AP20" s="55">
        <f>Z20+AB20+AD20+AF20+AH20+AJ20+AL20+AN20</f>
        <v>0.9999999999999996</v>
      </c>
    </row>
    <row r="21" spans="23:42" ht="15">
      <c r="W21" s="206"/>
      <c r="X21" s="114" t="s">
        <v>5</v>
      </c>
      <c r="Y21" s="30">
        <v>36958</v>
      </c>
      <c r="Z21" s="52">
        <v>1.0420820111719268E-05</v>
      </c>
      <c r="AA21" s="53">
        <v>5070966.999999999</v>
      </c>
      <c r="AB21" s="52">
        <v>0.0014298293982213516</v>
      </c>
      <c r="AC21" s="53">
        <v>9662209.999999998</v>
      </c>
      <c r="AD21" s="52">
        <v>0.0027243939686036854</v>
      </c>
      <c r="AE21" s="53">
        <v>10788625.999999998</v>
      </c>
      <c r="AF21" s="52">
        <v>0.0030420025650364575</v>
      </c>
      <c r="AG21" s="53">
        <v>40618218</v>
      </c>
      <c r="AH21" s="52">
        <v>0.011452869285042416</v>
      </c>
      <c r="AI21" s="53">
        <v>146327825</v>
      </c>
      <c r="AJ21" s="52">
        <v>0.04125915746696622</v>
      </c>
      <c r="AK21" s="53">
        <v>697443015.0000001</v>
      </c>
      <c r="AL21" s="52">
        <v>0.19665372037150614</v>
      </c>
      <c r="AM21" s="53">
        <v>2636606061.000001</v>
      </c>
      <c r="AN21" s="52">
        <v>0.7434276061245124</v>
      </c>
      <c r="AO21" s="54">
        <f>Y21+AA21+AC21+AE21+AG21+AI21+AK21+AM21</f>
        <v>3546553880.000001</v>
      </c>
      <c r="AP21" s="55">
        <f>Z21+AB21+AD21+AF21+AH21+AJ21+AL21+AN21</f>
        <v>1.0000000000000004</v>
      </c>
    </row>
    <row r="22" spans="23:42" ht="15">
      <c r="W22" s="20"/>
      <c r="X22" s="113"/>
      <c r="Y22" s="56"/>
      <c r="Z22" s="57"/>
      <c r="AA22" s="58"/>
      <c r="AB22" s="57"/>
      <c r="AC22" s="58"/>
      <c r="AD22" s="57"/>
      <c r="AE22" s="58"/>
      <c r="AF22" s="57"/>
      <c r="AG22" s="58"/>
      <c r="AH22" s="57"/>
      <c r="AI22" s="58"/>
      <c r="AJ22" s="57"/>
      <c r="AK22" s="58"/>
      <c r="AL22" s="57"/>
      <c r="AM22" s="58"/>
      <c r="AN22" s="57"/>
      <c r="AO22" s="31">
        <f>SUM(AO20:AO21)</f>
        <v>3804611682.000001</v>
      </c>
      <c r="AP22" s="113"/>
    </row>
    <row r="23" spans="23:42" ht="15">
      <c r="W23" s="20"/>
      <c r="X23" s="113"/>
      <c r="Y23" s="56"/>
      <c r="Z23" s="57"/>
      <c r="AA23" s="58"/>
      <c r="AB23" s="57"/>
      <c r="AC23" s="58"/>
      <c r="AD23" s="57"/>
      <c r="AE23" s="58"/>
      <c r="AF23" s="57"/>
      <c r="AG23" s="58"/>
      <c r="AH23" s="57"/>
      <c r="AI23" s="58"/>
      <c r="AJ23" s="57"/>
      <c r="AK23" s="58"/>
      <c r="AL23" s="57"/>
      <c r="AM23" s="58"/>
      <c r="AN23" s="57"/>
      <c r="AO23" s="113"/>
      <c r="AP23" s="113"/>
    </row>
    <row r="24" spans="23:42" ht="15">
      <c r="W24" s="47" t="s">
        <v>6</v>
      </c>
      <c r="X24" s="43"/>
      <c r="Y24" s="208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48"/>
      <c r="AP24" s="113"/>
    </row>
    <row r="25" spans="23:42" ht="15">
      <c r="W25" s="43"/>
      <c r="X25" s="43"/>
      <c r="Y25" s="208"/>
      <c r="Z25" s="206"/>
      <c r="AA25" s="209"/>
      <c r="AB25" s="210"/>
      <c r="AC25" s="209"/>
      <c r="AD25" s="210"/>
      <c r="AE25" s="209"/>
      <c r="AF25" s="210"/>
      <c r="AG25" s="209"/>
      <c r="AH25" s="210"/>
      <c r="AI25" s="209"/>
      <c r="AJ25" s="210"/>
      <c r="AK25" s="209"/>
      <c r="AL25" s="210"/>
      <c r="AM25" s="209"/>
      <c r="AN25" s="210"/>
      <c r="AO25" s="48"/>
      <c r="AP25" s="113"/>
    </row>
    <row r="26" spans="23:42" ht="15">
      <c r="W26" s="43"/>
      <c r="X26" s="43"/>
      <c r="Y26" s="208"/>
      <c r="Z26" s="206"/>
      <c r="AA26" s="209"/>
      <c r="AB26" s="210"/>
      <c r="AC26" s="209"/>
      <c r="AD26" s="210"/>
      <c r="AE26" s="209"/>
      <c r="AF26" s="210"/>
      <c r="AG26" s="209"/>
      <c r="AH26" s="210"/>
      <c r="AI26" s="209"/>
      <c r="AJ26" s="210"/>
      <c r="AK26" s="209"/>
      <c r="AL26" s="210"/>
      <c r="AM26" s="209"/>
      <c r="AN26" s="210"/>
      <c r="AO26" s="48"/>
      <c r="AP26" s="113"/>
    </row>
    <row r="27" spans="23:42" ht="15">
      <c r="W27" s="43"/>
      <c r="X27" s="43"/>
      <c r="Y27" s="49"/>
      <c r="Z27" s="50"/>
      <c r="AA27" s="51"/>
      <c r="AB27" s="50"/>
      <c r="AC27" s="51"/>
      <c r="AD27" s="50"/>
      <c r="AE27" s="51"/>
      <c r="AF27" s="50"/>
      <c r="AG27" s="51"/>
      <c r="AH27" s="50"/>
      <c r="AI27" s="51"/>
      <c r="AJ27" s="50"/>
      <c r="AK27" s="51"/>
      <c r="AL27" s="50"/>
      <c r="AM27" s="51"/>
      <c r="AN27" s="50"/>
      <c r="AO27" s="48"/>
      <c r="AP27" s="113"/>
    </row>
    <row r="28" spans="23:42" ht="15">
      <c r="W28" s="211" t="s">
        <v>0</v>
      </c>
      <c r="X28" s="114"/>
      <c r="Y28" s="59"/>
      <c r="Z28" s="52"/>
      <c r="AA28" s="60"/>
      <c r="AB28" s="52"/>
      <c r="AC28" s="53"/>
      <c r="AD28" s="52"/>
      <c r="AE28" s="53"/>
      <c r="AF28" s="52"/>
      <c r="AG28" s="53"/>
      <c r="AH28" s="52"/>
      <c r="AI28" s="53"/>
      <c r="AJ28" s="52"/>
      <c r="AK28" s="53"/>
      <c r="AL28" s="52"/>
      <c r="AM28" s="53"/>
      <c r="AN28" s="52"/>
      <c r="AO28" s="54"/>
      <c r="AP28" s="55"/>
    </row>
    <row r="29" spans="23:42" ht="15">
      <c r="W29" s="206"/>
      <c r="X29" s="114"/>
      <c r="Y29" s="30"/>
      <c r="Z29" s="52"/>
      <c r="AA29" s="53"/>
      <c r="AB29" s="52"/>
      <c r="AC29" s="53"/>
      <c r="AD29" s="52"/>
      <c r="AE29" s="53"/>
      <c r="AF29" s="52"/>
      <c r="AG29" s="53"/>
      <c r="AH29" s="52"/>
      <c r="AI29" s="53"/>
      <c r="AJ29" s="52"/>
      <c r="AK29" s="53"/>
      <c r="AL29" s="52"/>
      <c r="AM29" s="53"/>
      <c r="AN29" s="52"/>
      <c r="AO29" s="54"/>
      <c r="AP29" s="55"/>
    </row>
    <row r="30" spans="23:42" ht="15">
      <c r="W30" s="20"/>
      <c r="X30" s="113"/>
      <c r="Y30" s="56"/>
      <c r="Z30" s="57"/>
      <c r="AA30" s="58"/>
      <c r="AB30" s="57"/>
      <c r="AC30" s="58"/>
      <c r="AD30" s="57"/>
      <c r="AE30" s="58"/>
      <c r="AF30" s="57"/>
      <c r="AG30" s="58"/>
      <c r="AH30" s="57"/>
      <c r="AI30" s="58"/>
      <c r="AJ30" s="57"/>
      <c r="AK30" s="58"/>
      <c r="AL30" s="57"/>
      <c r="AM30" s="58"/>
      <c r="AN30" s="57"/>
      <c r="AO30" s="31"/>
      <c r="AP30" s="113"/>
    </row>
    <row r="31" spans="23:42" ht="15">
      <c r="W31" s="20"/>
      <c r="X31" s="113"/>
      <c r="Y31" s="56"/>
      <c r="Z31" s="122"/>
      <c r="AA31" s="123"/>
      <c r="AB31" s="122"/>
      <c r="AC31" s="123"/>
      <c r="AD31" s="122"/>
      <c r="AE31" s="123"/>
      <c r="AF31" s="57"/>
      <c r="AG31" s="58"/>
      <c r="AH31" s="57"/>
      <c r="AI31" s="58"/>
      <c r="AJ31" s="57"/>
      <c r="AK31" s="58"/>
      <c r="AL31" s="57"/>
      <c r="AM31" s="58"/>
      <c r="AN31" s="57"/>
      <c r="AO31" s="113"/>
      <c r="AP31" s="113"/>
    </row>
    <row r="32" spans="23:42" ht="15">
      <c r="W32" s="20"/>
      <c r="X32" s="113"/>
      <c r="Y32" s="124"/>
      <c r="Z32" s="125"/>
      <c r="AA32" s="125"/>
      <c r="AB32" s="126" t="s">
        <v>30</v>
      </c>
      <c r="AC32" s="127" t="s">
        <v>5</v>
      </c>
      <c r="AD32" s="128"/>
      <c r="AE32" s="128"/>
      <c r="AF32" s="129"/>
      <c r="AG32" s="58"/>
      <c r="AH32" s="57"/>
      <c r="AI32" s="58"/>
      <c r="AJ32" s="57"/>
      <c r="AK32" s="58"/>
      <c r="AL32" s="57"/>
      <c r="AM32" s="58"/>
      <c r="AN32" s="57"/>
      <c r="AO32" s="113"/>
      <c r="AP32" s="113"/>
    </row>
    <row r="33" spans="23:42" ht="24" customHeight="1">
      <c r="W33" s="20"/>
      <c r="X33" s="113"/>
      <c r="Y33" s="124"/>
      <c r="Z33" s="130"/>
      <c r="AA33" s="131" t="s">
        <v>61</v>
      </c>
      <c r="AB33" s="132" t="s">
        <v>60</v>
      </c>
      <c r="AC33" s="133">
        <v>71632</v>
      </c>
      <c r="AD33" s="134">
        <v>0</v>
      </c>
      <c r="AE33" s="134">
        <f>AC33/$AC$41</f>
        <v>2.5498055561236473E-06</v>
      </c>
      <c r="AF33" s="129"/>
      <c r="AG33" s="58"/>
      <c r="AH33" s="57"/>
      <c r="AI33" s="58"/>
      <c r="AJ33" s="57"/>
      <c r="AK33" s="58"/>
      <c r="AL33" s="57"/>
      <c r="AM33" s="58"/>
      <c r="AN33" s="57"/>
      <c r="AO33" s="113"/>
      <c r="AP33" s="113"/>
    </row>
    <row r="34" spans="26:31" ht="24">
      <c r="Z34" s="125"/>
      <c r="AA34" s="131" t="s">
        <v>62</v>
      </c>
      <c r="AB34" s="132" t="s">
        <v>60</v>
      </c>
      <c r="AC34" s="133">
        <v>15870842</v>
      </c>
      <c r="AD34" s="134">
        <v>0</v>
      </c>
      <c r="AE34" s="134">
        <f aca="true" t="shared" si="0" ref="AE34:AE41">AC34/$AC$41</f>
        <v>0.0005649369152328644</v>
      </c>
    </row>
    <row r="35" spans="26:31" ht="24">
      <c r="Z35" s="125"/>
      <c r="AA35" s="131" t="s">
        <v>63</v>
      </c>
      <c r="AB35" s="133">
        <v>876987</v>
      </c>
      <c r="AC35" s="133">
        <v>33031236</v>
      </c>
      <c r="AD35" s="134">
        <f aca="true" t="shared" si="1" ref="AD35:AD41">AB35/$AB$41</f>
        <v>0.00012305570324025705</v>
      </c>
      <c r="AE35" s="134">
        <f t="shared" si="0"/>
        <v>0.0011757765953544707</v>
      </c>
    </row>
    <row r="36" spans="26:31" ht="24">
      <c r="Z36" s="125"/>
      <c r="AA36" s="131" t="s">
        <v>64</v>
      </c>
      <c r="AB36" s="133">
        <v>2951500</v>
      </c>
      <c r="AC36" s="133">
        <v>45238159</v>
      </c>
      <c r="AD36" s="134">
        <f t="shared" si="1"/>
        <v>0.0004141440045446725</v>
      </c>
      <c r="AE36" s="134">
        <f t="shared" si="0"/>
        <v>0.0016102930138346687</v>
      </c>
    </row>
    <row r="37" spans="26:31" ht="24">
      <c r="Z37" s="125"/>
      <c r="AA37" s="131" t="s">
        <v>65</v>
      </c>
      <c r="AB37" s="133">
        <v>8894927</v>
      </c>
      <c r="AC37" s="133">
        <v>169626993</v>
      </c>
      <c r="AD37" s="134">
        <f t="shared" si="1"/>
        <v>0.001248104586790625</v>
      </c>
      <c r="AE37" s="134">
        <f t="shared" si="0"/>
        <v>0.006038025592192694</v>
      </c>
    </row>
    <row r="38" spans="26:31" ht="36">
      <c r="Z38" s="125"/>
      <c r="AA38" s="131" t="s">
        <v>66</v>
      </c>
      <c r="AB38" s="133">
        <v>14240965</v>
      </c>
      <c r="AC38" s="133">
        <v>680967667</v>
      </c>
      <c r="AD38" s="134">
        <f t="shared" si="1"/>
        <v>0.001998241664807902</v>
      </c>
      <c r="AE38" s="134">
        <f t="shared" si="0"/>
        <v>0.02423965742764627</v>
      </c>
    </row>
    <row r="39" spans="26:31" ht="24">
      <c r="Z39" s="125"/>
      <c r="AA39" s="131" t="s">
        <v>67</v>
      </c>
      <c r="AB39" s="133">
        <v>142219814</v>
      </c>
      <c r="AC39" s="133">
        <v>3957817547</v>
      </c>
      <c r="AD39" s="134">
        <f t="shared" si="1"/>
        <v>0.019955779534324404</v>
      </c>
      <c r="AE39" s="134">
        <f t="shared" si="0"/>
        <v>0.1408820802359876</v>
      </c>
    </row>
    <row r="40" spans="1:31" ht="36">
      <c r="A40" s="103" t="s">
        <v>96</v>
      </c>
      <c r="Z40" s="125"/>
      <c r="AA40" s="131" t="s">
        <v>68</v>
      </c>
      <c r="AB40" s="133">
        <v>6957563913</v>
      </c>
      <c r="AC40" s="133">
        <v>23190498487</v>
      </c>
      <c r="AD40" s="134">
        <f t="shared" si="1"/>
        <v>0.9762606745062922</v>
      </c>
      <c r="AE40" s="134">
        <f t="shared" si="0"/>
        <v>0.8254866804141953</v>
      </c>
    </row>
    <row r="41" spans="26:31" ht="15">
      <c r="Z41" s="131"/>
      <c r="AA41" s="131" t="s">
        <v>69</v>
      </c>
      <c r="AB41" s="133">
        <v>7126748106</v>
      </c>
      <c r="AC41" s="133">
        <v>28093122563</v>
      </c>
      <c r="AD41" s="134">
        <f t="shared" si="1"/>
        <v>1</v>
      </c>
      <c r="AE41" s="134">
        <f t="shared" si="0"/>
        <v>1</v>
      </c>
    </row>
    <row r="42" spans="26:30" ht="15">
      <c r="Z42" s="137"/>
      <c r="AB42" s="137">
        <f>AB41+AC41</f>
        <v>35219870669</v>
      </c>
      <c r="AD42" s="137"/>
    </row>
    <row r="43" spans="26:30" ht="15">
      <c r="Z43" s="137"/>
      <c r="AB43" s="137"/>
      <c r="AD43" s="137"/>
    </row>
    <row r="45" spans="26:30" ht="15" customHeight="1">
      <c r="Z45" s="137" t="s">
        <v>6</v>
      </c>
      <c r="AB45" s="137"/>
      <c r="AD45" s="138"/>
    </row>
    <row r="46" spans="26:30" ht="15">
      <c r="Z46" s="137"/>
      <c r="AB46" s="137"/>
      <c r="AD46" s="138"/>
    </row>
    <row r="47" spans="26:30" ht="15">
      <c r="Z47" s="137"/>
      <c r="AB47" s="137"/>
      <c r="AD47" s="138"/>
    </row>
    <row r="48" ht="15">
      <c r="AD48" s="138"/>
    </row>
    <row r="49" ht="15">
      <c r="AD49" s="138"/>
    </row>
    <row r="50" ht="15">
      <c r="AD50" s="138"/>
    </row>
    <row r="51" ht="15">
      <c r="AD51" s="138"/>
    </row>
    <row r="52" ht="15">
      <c r="AD52" s="138"/>
    </row>
    <row r="53" ht="15">
      <c r="AD53" s="138"/>
    </row>
    <row r="54" ht="15">
      <c r="AD54" s="138"/>
    </row>
    <row r="55" ht="15">
      <c r="AD55" s="138"/>
    </row>
    <row r="56" ht="15">
      <c r="AD56" s="138"/>
    </row>
    <row r="57" ht="15">
      <c r="AD57" s="138"/>
    </row>
  </sheetData>
  <mergeCells count="64">
    <mergeCell ref="W28:W29"/>
    <mergeCell ref="AM25:AN25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W20:W21"/>
    <mergeCell ref="Y24:AN24"/>
    <mergeCell ref="Y25:Z25"/>
    <mergeCell ref="AA25:AB25"/>
    <mergeCell ref="AC25:AD25"/>
    <mergeCell ref="AE25:AF25"/>
    <mergeCell ref="AG25:AH25"/>
    <mergeCell ref="AI25:AJ25"/>
    <mergeCell ref="AK25:AL25"/>
    <mergeCell ref="AI17:AJ17"/>
    <mergeCell ref="AK17:AL17"/>
    <mergeCell ref="AM17:AN17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Y17:Z17"/>
    <mergeCell ref="AA17:AB17"/>
    <mergeCell ref="AC17:AD17"/>
    <mergeCell ref="AE17:AF17"/>
    <mergeCell ref="AG17:AH17"/>
    <mergeCell ref="AI10:AJ10"/>
    <mergeCell ref="AK10:AL10"/>
    <mergeCell ref="AM10:AN10"/>
    <mergeCell ref="W12:W13"/>
    <mergeCell ref="Y16:AN16"/>
    <mergeCell ref="Y10:Z10"/>
    <mergeCell ref="AA10:AB10"/>
    <mergeCell ref="AC10:AD10"/>
    <mergeCell ref="AE10:AF10"/>
    <mergeCell ref="AG10:AH10"/>
    <mergeCell ref="W4:W5"/>
    <mergeCell ref="Y8:AN8"/>
    <mergeCell ref="Y9:Z9"/>
    <mergeCell ref="AA9:AB9"/>
    <mergeCell ref="AC9:AD9"/>
    <mergeCell ref="AE9:AF9"/>
    <mergeCell ref="AG9:AH9"/>
    <mergeCell ref="AI9:AJ9"/>
    <mergeCell ref="AK9:AL9"/>
    <mergeCell ref="AM9:AN9"/>
    <mergeCell ref="Y1:AN1"/>
    <mergeCell ref="Y2:Z2"/>
    <mergeCell ref="AA2:AB2"/>
    <mergeCell ref="AC2:AD2"/>
    <mergeCell ref="AE2:AF2"/>
    <mergeCell ref="AG2:AH2"/>
    <mergeCell ref="AI2:AJ2"/>
    <mergeCell ref="AK2:AL2"/>
    <mergeCell ref="AM2:AN2"/>
  </mergeCells>
  <hyperlinks>
    <hyperlink ref="O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showGridLines="0" zoomScale="80" zoomScaleNormal="80" workbookViewId="0" topLeftCell="A1">
      <selection activeCell="P1" sqref="P1"/>
    </sheetView>
  </sheetViews>
  <sheetFormatPr defaultColWidth="11.421875" defaultRowHeight="15"/>
  <cols>
    <col min="15" max="15" width="4.8515625" style="0" customWidth="1"/>
    <col min="29" max="29" width="11.421875" style="116" customWidth="1"/>
    <col min="30" max="30" width="17.7109375" style="116" customWidth="1"/>
    <col min="31" max="31" width="13.7109375" style="116" bestFit="1" customWidth="1"/>
    <col min="32" max="32" width="13.57421875" style="135" customWidth="1"/>
    <col min="33" max="33" width="17.140625" style="147" customWidth="1"/>
    <col min="34" max="34" width="13.8515625" style="137" customWidth="1"/>
    <col min="35" max="35" width="10.8515625" style="147" bestFit="1" customWidth="1"/>
    <col min="36" max="36" width="11.140625" style="137" bestFit="1" customWidth="1"/>
    <col min="37" max="37" width="10.8515625" style="147" bestFit="1" customWidth="1"/>
    <col min="38" max="38" width="11.57421875" style="137" bestFit="1" customWidth="1"/>
    <col min="39" max="39" width="10.8515625" style="147" bestFit="1" customWidth="1"/>
    <col min="40" max="40" width="12.28125" style="137" bestFit="1" customWidth="1"/>
    <col min="41" max="41" width="10.8515625" style="147" bestFit="1" customWidth="1"/>
    <col min="42" max="42" width="13.00390625" style="137" bestFit="1" customWidth="1"/>
    <col min="43" max="43" width="10.8515625" style="147" bestFit="1" customWidth="1"/>
    <col min="44" max="44" width="14.57421875" style="137" bestFit="1" customWidth="1"/>
    <col min="45" max="45" width="10.8515625" style="147" bestFit="1" customWidth="1"/>
    <col min="46" max="46" width="15.00390625" style="137" bestFit="1" customWidth="1"/>
    <col min="47" max="47" width="10.8515625" style="147" bestFit="1" customWidth="1"/>
    <col min="48" max="48" width="16.00390625" style="116" bestFit="1" customWidth="1"/>
    <col min="49" max="49" width="11.421875" style="116" customWidth="1"/>
  </cols>
  <sheetData>
    <row r="1" spans="30:49" ht="15">
      <c r="AD1" s="113"/>
      <c r="AE1" s="113"/>
      <c r="AF1" s="56"/>
      <c r="AG1" s="65"/>
      <c r="AH1" s="58"/>
      <c r="AI1" s="65"/>
      <c r="AJ1" s="58"/>
      <c r="AK1" s="65"/>
      <c r="AL1" s="58"/>
      <c r="AM1" s="65"/>
      <c r="AN1" s="58"/>
      <c r="AO1" s="65"/>
      <c r="AP1" s="58"/>
      <c r="AQ1" s="65"/>
      <c r="AR1" s="58"/>
      <c r="AS1" s="65"/>
      <c r="AT1" s="58"/>
      <c r="AU1" s="65"/>
      <c r="AV1" s="113"/>
      <c r="AW1" s="113"/>
    </row>
    <row r="2" spans="30:49" ht="15">
      <c r="AD2" s="62"/>
      <c r="AE2" s="63"/>
      <c r="AF2" s="212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64"/>
      <c r="AW2" s="113"/>
    </row>
    <row r="3" spans="30:49" ht="15">
      <c r="AD3" s="63"/>
      <c r="AE3" s="63"/>
      <c r="AF3" s="212"/>
      <c r="AG3" s="213"/>
      <c r="AH3" s="214"/>
      <c r="AI3" s="215"/>
      <c r="AJ3" s="214"/>
      <c r="AK3" s="215"/>
      <c r="AL3" s="214"/>
      <c r="AM3" s="215"/>
      <c r="AN3" s="214"/>
      <c r="AO3" s="215"/>
      <c r="AP3" s="214"/>
      <c r="AQ3" s="215"/>
      <c r="AR3" s="214"/>
      <c r="AS3" s="215"/>
      <c r="AT3" s="214"/>
      <c r="AU3" s="215"/>
      <c r="AV3" s="64"/>
      <c r="AW3" s="113"/>
    </row>
    <row r="4" spans="30:49" ht="15">
      <c r="AD4" s="63"/>
      <c r="AE4" s="63"/>
      <c r="AF4" s="212"/>
      <c r="AG4" s="213"/>
      <c r="AH4" s="214"/>
      <c r="AI4" s="215"/>
      <c r="AJ4" s="214"/>
      <c r="AK4" s="215"/>
      <c r="AL4" s="214"/>
      <c r="AM4" s="215"/>
      <c r="AN4" s="214"/>
      <c r="AO4" s="215"/>
      <c r="AP4" s="214"/>
      <c r="AQ4" s="215"/>
      <c r="AR4" s="214"/>
      <c r="AS4" s="215"/>
      <c r="AT4" s="214"/>
      <c r="AU4" s="215"/>
      <c r="AV4" s="64"/>
      <c r="AW4" s="113"/>
    </row>
    <row r="5" spans="16:49" ht="15">
      <c r="P5" s="18" t="s">
        <v>97</v>
      </c>
      <c r="AD5" s="63"/>
      <c r="AE5" s="63"/>
      <c r="AF5" s="49"/>
      <c r="AG5" s="66"/>
      <c r="AH5" s="51"/>
      <c r="AI5" s="66"/>
      <c r="AJ5" s="51"/>
      <c r="AK5" s="66"/>
      <c r="AL5" s="51"/>
      <c r="AM5" s="66"/>
      <c r="AN5" s="51"/>
      <c r="AO5" s="66"/>
      <c r="AP5" s="51"/>
      <c r="AQ5" s="66"/>
      <c r="AR5" s="51"/>
      <c r="AS5" s="66"/>
      <c r="AT5" s="51"/>
      <c r="AU5" s="66"/>
      <c r="AV5" s="64"/>
      <c r="AW5" s="113"/>
    </row>
    <row r="6" spans="30:49" ht="15">
      <c r="AD6" s="216"/>
      <c r="AE6" s="114"/>
      <c r="AF6" s="59"/>
      <c r="AG6" s="67"/>
      <c r="AH6" s="60"/>
      <c r="AI6" s="67"/>
      <c r="AJ6" s="53"/>
      <c r="AK6" s="67"/>
      <c r="AL6" s="53"/>
      <c r="AM6" s="67"/>
      <c r="AN6" s="53"/>
      <c r="AO6" s="67"/>
      <c r="AP6" s="53"/>
      <c r="AQ6" s="67"/>
      <c r="AR6" s="53"/>
      <c r="AS6" s="67"/>
      <c r="AT6" s="53"/>
      <c r="AU6" s="67"/>
      <c r="AV6" s="54"/>
      <c r="AW6" s="55">
        <f>AG6+AI6+AK6+AM6+AO6+AQ6+AS6+AU6</f>
        <v>0</v>
      </c>
    </row>
    <row r="7" spans="30:49" ht="15">
      <c r="AD7" s="213"/>
      <c r="AE7" s="114"/>
      <c r="AF7" s="30"/>
      <c r="AG7" s="67"/>
      <c r="AH7" s="53"/>
      <c r="AI7" s="67"/>
      <c r="AJ7" s="53"/>
      <c r="AK7" s="67"/>
      <c r="AL7" s="53"/>
      <c r="AM7" s="67"/>
      <c r="AN7" s="53"/>
      <c r="AO7" s="67"/>
      <c r="AP7" s="53"/>
      <c r="AQ7" s="67"/>
      <c r="AR7" s="53"/>
      <c r="AS7" s="67"/>
      <c r="AT7" s="53"/>
      <c r="AU7" s="67"/>
      <c r="AV7" s="54"/>
      <c r="AW7" s="55">
        <f>AG7+AI7+AK7+AM7+AO7+AQ7+AS7+AU7</f>
        <v>0</v>
      </c>
    </row>
    <row r="8" spans="30:49" ht="15">
      <c r="AD8" s="113"/>
      <c r="AE8" s="113"/>
      <c r="AF8" s="56"/>
      <c r="AG8" s="65"/>
      <c r="AH8" s="58"/>
      <c r="AI8" s="65"/>
      <c r="AJ8" s="58"/>
      <c r="AK8" s="65"/>
      <c r="AL8" s="58"/>
      <c r="AM8" s="65"/>
      <c r="AN8" s="58"/>
      <c r="AO8" s="65"/>
      <c r="AP8" s="58"/>
      <c r="AQ8" s="65"/>
      <c r="AR8" s="58"/>
      <c r="AS8" s="65"/>
      <c r="AT8" s="58"/>
      <c r="AU8" s="65"/>
      <c r="AV8" s="31"/>
      <c r="AW8" s="113"/>
    </row>
    <row r="9" spans="30:49" ht="15">
      <c r="AD9" s="113"/>
      <c r="AE9" s="113"/>
      <c r="AF9" s="56"/>
      <c r="AG9" s="65"/>
      <c r="AH9" s="58"/>
      <c r="AI9" s="65"/>
      <c r="AJ9" s="58"/>
      <c r="AK9" s="65"/>
      <c r="AL9" s="58"/>
      <c r="AM9" s="65"/>
      <c r="AN9" s="58"/>
      <c r="AO9" s="65"/>
      <c r="AP9" s="58"/>
      <c r="AQ9" s="65"/>
      <c r="AR9" s="58"/>
      <c r="AS9" s="65"/>
      <c r="AT9" s="58"/>
      <c r="AU9" s="65"/>
      <c r="AV9" s="113"/>
      <c r="AW9" s="113"/>
    </row>
    <row r="10" spans="30:49" ht="15">
      <c r="AD10" s="62"/>
      <c r="AE10" s="63"/>
      <c r="AF10" s="212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64"/>
      <c r="AW10" s="113"/>
    </row>
    <row r="11" spans="30:49" ht="15">
      <c r="AD11" s="63"/>
      <c r="AE11" s="63"/>
      <c r="AF11" s="212"/>
      <c r="AG11" s="213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64"/>
      <c r="AW11" s="113"/>
    </row>
    <row r="12" spans="30:49" ht="15">
      <c r="AD12" s="63"/>
      <c r="AE12" s="63"/>
      <c r="AF12" s="212"/>
      <c r="AG12" s="213"/>
      <c r="AH12" s="214"/>
      <c r="AI12" s="215"/>
      <c r="AJ12" s="214"/>
      <c r="AK12" s="215"/>
      <c r="AL12" s="214"/>
      <c r="AM12" s="215"/>
      <c r="AN12" s="214"/>
      <c r="AO12" s="215"/>
      <c r="AP12" s="214"/>
      <c r="AQ12" s="215"/>
      <c r="AR12" s="214"/>
      <c r="AS12" s="215"/>
      <c r="AT12" s="214"/>
      <c r="AU12" s="215"/>
      <c r="AV12" s="64"/>
      <c r="AW12" s="113"/>
    </row>
    <row r="13" spans="30:49" ht="15">
      <c r="AD13" s="63"/>
      <c r="AE13" s="63"/>
      <c r="AF13" s="49"/>
      <c r="AG13" s="66"/>
      <c r="AH13" s="51"/>
      <c r="AI13" s="66"/>
      <c r="AJ13" s="51"/>
      <c r="AK13" s="66"/>
      <c r="AL13" s="51"/>
      <c r="AM13" s="66"/>
      <c r="AN13" s="51"/>
      <c r="AO13" s="66"/>
      <c r="AP13" s="51"/>
      <c r="AQ13" s="66"/>
      <c r="AR13" s="51"/>
      <c r="AS13" s="66"/>
      <c r="AT13" s="51"/>
      <c r="AU13" s="66"/>
      <c r="AV13" s="64"/>
      <c r="AW13" s="113"/>
    </row>
    <row r="14" spans="30:49" ht="15">
      <c r="AD14" s="216"/>
      <c r="AE14" s="115"/>
      <c r="AF14" s="59"/>
      <c r="AG14" s="67"/>
      <c r="AH14" s="60"/>
      <c r="AI14" s="67"/>
      <c r="AJ14" s="53"/>
      <c r="AK14" s="67"/>
      <c r="AL14" s="53"/>
      <c r="AM14" s="67"/>
      <c r="AN14" s="53"/>
      <c r="AO14" s="67"/>
      <c r="AP14" s="53"/>
      <c r="AQ14" s="67"/>
      <c r="AR14" s="53"/>
      <c r="AS14" s="67"/>
      <c r="AT14" s="53"/>
      <c r="AU14" s="67"/>
      <c r="AV14" s="54"/>
      <c r="AW14" s="55"/>
    </row>
    <row r="15" spans="30:49" ht="15">
      <c r="AD15" s="213"/>
      <c r="AE15" s="115"/>
      <c r="AF15" s="30"/>
      <c r="AG15" s="67"/>
      <c r="AH15" s="53"/>
      <c r="AI15" s="67"/>
      <c r="AJ15" s="53"/>
      <c r="AK15" s="67"/>
      <c r="AL15" s="53"/>
      <c r="AM15" s="67"/>
      <c r="AN15" s="53"/>
      <c r="AO15" s="67"/>
      <c r="AP15" s="53"/>
      <c r="AQ15" s="67"/>
      <c r="AR15" s="53"/>
      <c r="AS15" s="67"/>
      <c r="AT15" s="53"/>
      <c r="AU15" s="67"/>
      <c r="AV15" s="54"/>
      <c r="AW15" s="55"/>
    </row>
    <row r="16" spans="30:49" ht="15">
      <c r="AD16" s="113"/>
      <c r="AE16" s="113"/>
      <c r="AF16" s="56"/>
      <c r="AG16" s="65"/>
      <c r="AH16" s="58"/>
      <c r="AI16" s="65"/>
      <c r="AJ16" s="58"/>
      <c r="AK16" s="65"/>
      <c r="AL16" s="58"/>
      <c r="AM16" s="65"/>
      <c r="AN16" s="58"/>
      <c r="AO16" s="65"/>
      <c r="AP16" s="58"/>
      <c r="AQ16" s="65"/>
      <c r="AR16" s="58"/>
      <c r="AS16" s="65"/>
      <c r="AT16" s="58"/>
      <c r="AU16" s="65"/>
      <c r="AV16" s="31"/>
      <c r="AW16" s="113"/>
    </row>
    <row r="17" spans="30:49" ht="15">
      <c r="AD17" s="113" t="s">
        <v>54</v>
      </c>
      <c r="AE17" s="113"/>
      <c r="AF17" s="56"/>
      <c r="AG17" s="65"/>
      <c r="AH17" s="58"/>
      <c r="AI17" s="65"/>
      <c r="AJ17" s="58"/>
      <c r="AK17" s="65"/>
      <c r="AL17" s="58"/>
      <c r="AM17" s="65"/>
      <c r="AN17" s="58"/>
      <c r="AO17" s="65"/>
      <c r="AP17" s="58"/>
      <c r="AQ17" s="65"/>
      <c r="AR17" s="58"/>
      <c r="AS17" s="65"/>
      <c r="AT17" s="58"/>
      <c r="AU17" s="65"/>
      <c r="AV17" s="113"/>
      <c r="AW17" s="113"/>
    </row>
    <row r="18" spans="30:49" ht="15">
      <c r="AD18" s="62" t="s">
        <v>6</v>
      </c>
      <c r="AE18" s="63"/>
      <c r="AF18" s="212" t="s">
        <v>59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64"/>
      <c r="AW18" s="113"/>
    </row>
    <row r="19" spans="30:49" ht="15">
      <c r="AD19" s="63"/>
      <c r="AE19" s="63"/>
      <c r="AF19" s="212" t="s">
        <v>61</v>
      </c>
      <c r="AG19" s="213"/>
      <c r="AH19" s="214" t="s">
        <v>62</v>
      </c>
      <c r="AI19" s="215"/>
      <c r="AJ19" s="214" t="s">
        <v>63</v>
      </c>
      <c r="AK19" s="215"/>
      <c r="AL19" s="214" t="s">
        <v>64</v>
      </c>
      <c r="AM19" s="215"/>
      <c r="AN19" s="214" t="s">
        <v>65</v>
      </c>
      <c r="AO19" s="215"/>
      <c r="AP19" s="214" t="s">
        <v>66</v>
      </c>
      <c r="AQ19" s="215"/>
      <c r="AR19" s="214" t="s">
        <v>67</v>
      </c>
      <c r="AS19" s="215"/>
      <c r="AT19" s="214" t="s">
        <v>68</v>
      </c>
      <c r="AU19" s="215"/>
      <c r="AV19" s="64"/>
      <c r="AW19" s="113"/>
    </row>
    <row r="20" spans="30:49" ht="15">
      <c r="AD20" s="63"/>
      <c r="AE20" s="63"/>
      <c r="AF20" s="212" t="s">
        <v>53</v>
      </c>
      <c r="AG20" s="213"/>
      <c r="AH20" s="214" t="s">
        <v>53</v>
      </c>
      <c r="AI20" s="215"/>
      <c r="AJ20" s="214" t="s">
        <v>53</v>
      </c>
      <c r="AK20" s="215"/>
      <c r="AL20" s="214" t="s">
        <v>53</v>
      </c>
      <c r="AM20" s="215"/>
      <c r="AN20" s="214" t="s">
        <v>53</v>
      </c>
      <c r="AO20" s="215"/>
      <c r="AP20" s="214" t="s">
        <v>53</v>
      </c>
      <c r="AQ20" s="215"/>
      <c r="AR20" s="214" t="s">
        <v>53</v>
      </c>
      <c r="AS20" s="215"/>
      <c r="AT20" s="214" t="s">
        <v>53</v>
      </c>
      <c r="AU20" s="215"/>
      <c r="AV20" s="64"/>
      <c r="AW20" s="113"/>
    </row>
    <row r="21" spans="30:49" ht="36">
      <c r="AD21" s="63"/>
      <c r="AE21" s="63" t="s">
        <v>48</v>
      </c>
      <c r="AF21" s="49" t="s">
        <v>49</v>
      </c>
      <c r="AG21" s="66" t="s">
        <v>51</v>
      </c>
      <c r="AH21" s="51" t="s">
        <v>49</v>
      </c>
      <c r="AI21" s="66" t="s">
        <v>51</v>
      </c>
      <c r="AJ21" s="51" t="s">
        <v>49</v>
      </c>
      <c r="AK21" s="66" t="s">
        <v>51</v>
      </c>
      <c r="AL21" s="51" t="s">
        <v>49</v>
      </c>
      <c r="AM21" s="66" t="s">
        <v>51</v>
      </c>
      <c r="AN21" s="51" t="s">
        <v>49</v>
      </c>
      <c r="AO21" s="66" t="s">
        <v>51</v>
      </c>
      <c r="AP21" s="51" t="s">
        <v>49</v>
      </c>
      <c r="AQ21" s="66" t="s">
        <v>51</v>
      </c>
      <c r="AR21" s="51" t="s">
        <v>49</v>
      </c>
      <c r="AS21" s="66" t="s">
        <v>51</v>
      </c>
      <c r="AT21" s="51" t="s">
        <v>49</v>
      </c>
      <c r="AU21" s="66" t="s">
        <v>51</v>
      </c>
      <c r="AV21" s="64"/>
      <c r="AW21" s="113"/>
    </row>
    <row r="22" spans="30:49" ht="15">
      <c r="AD22" s="216" t="s">
        <v>0</v>
      </c>
      <c r="AE22" s="115" t="s">
        <v>30</v>
      </c>
      <c r="AF22" s="59">
        <v>0</v>
      </c>
      <c r="AG22" s="67">
        <v>0</v>
      </c>
      <c r="AH22" s="60">
        <v>0</v>
      </c>
      <c r="AI22" s="67">
        <v>0</v>
      </c>
      <c r="AJ22" s="53">
        <v>-213611</v>
      </c>
      <c r="AK22" s="67">
        <v>-0.004216555147223922</v>
      </c>
      <c r="AL22" s="53">
        <v>531260</v>
      </c>
      <c r="AM22" s="67">
        <v>0.01048675905039619</v>
      </c>
      <c r="AN22" s="53">
        <v>1915708</v>
      </c>
      <c r="AO22" s="67">
        <v>0.03781494599050632</v>
      </c>
      <c r="AP22" s="53">
        <v>835466</v>
      </c>
      <c r="AQ22" s="67">
        <v>0.016491606062565042</v>
      </c>
      <c r="AR22" s="53">
        <v>7320660</v>
      </c>
      <c r="AS22" s="67">
        <v>0.14450551050309335</v>
      </c>
      <c r="AT22" s="53">
        <v>40270592</v>
      </c>
      <c r="AU22" s="67">
        <v>0.7949177335406626</v>
      </c>
      <c r="AV22" s="54">
        <f>AF22+AH22+AJ22+AL22+AN22+AP22+AR22+AT22</f>
        <v>50660075</v>
      </c>
      <c r="AW22" s="55">
        <f>AG22+AI22+AK22+AM22+AO22+AQ22+AS22+AU22</f>
        <v>0.9999999999999996</v>
      </c>
    </row>
    <row r="23" spans="30:49" ht="24">
      <c r="AD23" s="213"/>
      <c r="AE23" s="115" t="s">
        <v>5</v>
      </c>
      <c r="AF23" s="30">
        <v>-50</v>
      </c>
      <c r="AG23" s="67">
        <v>-3.585491828217374E-08</v>
      </c>
      <c r="AH23" s="53">
        <v>304669</v>
      </c>
      <c r="AI23" s="67">
        <v>0.0002184776419622318</v>
      </c>
      <c r="AJ23" s="53">
        <v>2801765.9999999995</v>
      </c>
      <c r="AK23" s="67">
        <v>0.0020091418195154554</v>
      </c>
      <c r="AL23" s="53">
        <v>2869027</v>
      </c>
      <c r="AM23" s="67">
        <v>0.0020573745726870014</v>
      </c>
      <c r="AN23" s="53">
        <v>4945057.999999997</v>
      </c>
      <c r="AO23" s="67">
        <v>0.0035460930098121877</v>
      </c>
      <c r="AP23" s="53">
        <v>10555716</v>
      </c>
      <c r="AQ23" s="67">
        <v>0.007569486691796677</v>
      </c>
      <c r="AR23" s="53">
        <v>226761742.99999985</v>
      </c>
      <c r="AS23" s="67">
        <v>0.16261047529576556</v>
      </c>
      <c r="AT23" s="53">
        <v>1146270896.9999998</v>
      </c>
      <c r="AU23" s="67">
        <v>0.8219889868233795</v>
      </c>
      <c r="AV23" s="54">
        <f>AF23+AH23+AJ23+AL23+AN23+AP23+AR23+AT23</f>
        <v>1394508825.9999995</v>
      </c>
      <c r="AW23" s="55">
        <f>AG23+AI23+AK23+AM23+AO23+AQ23+AS23+AU23</f>
        <v>1.0000000000000004</v>
      </c>
    </row>
    <row r="24" spans="30:49" ht="15">
      <c r="AD24" s="113"/>
      <c r="AE24" s="113"/>
      <c r="AF24" s="56"/>
      <c r="AG24" s="65"/>
      <c r="AH24" s="58"/>
      <c r="AI24" s="65"/>
      <c r="AJ24" s="58"/>
      <c r="AK24" s="65"/>
      <c r="AL24" s="58"/>
      <c r="AM24" s="65"/>
      <c r="AN24" s="58"/>
      <c r="AO24" s="65"/>
      <c r="AP24" s="58"/>
      <c r="AQ24" s="65"/>
      <c r="AR24" s="58"/>
      <c r="AS24" s="65"/>
      <c r="AT24" s="58"/>
      <c r="AU24" s="65"/>
      <c r="AV24" s="31">
        <f>SUM(AV22:AV23)</f>
        <v>1445168900.9999995</v>
      </c>
      <c r="AW24" s="113"/>
    </row>
    <row r="25" spans="30:49" ht="15">
      <c r="AD25" s="113"/>
      <c r="AE25" s="113"/>
      <c r="AF25" s="56"/>
      <c r="AG25" s="65"/>
      <c r="AH25" s="58"/>
      <c r="AI25" s="65"/>
      <c r="AJ25" s="58"/>
      <c r="AK25" s="65"/>
      <c r="AL25" s="58"/>
      <c r="AM25" s="65"/>
      <c r="AN25" s="58"/>
      <c r="AO25" s="65"/>
      <c r="AP25" s="58"/>
      <c r="AQ25" s="65"/>
      <c r="AR25" s="58"/>
      <c r="AS25" s="65"/>
      <c r="AT25" s="58"/>
      <c r="AU25" s="65"/>
      <c r="AV25" s="113"/>
      <c r="AW25" s="113"/>
    </row>
    <row r="26" spans="30:49" ht="15">
      <c r="AD26" s="113"/>
      <c r="AE26" s="113"/>
      <c r="AF26" s="56" t="s">
        <v>36</v>
      </c>
      <c r="AG26" s="65"/>
      <c r="AH26" s="58"/>
      <c r="AI26" s="65"/>
      <c r="AJ26" s="58"/>
      <c r="AK26" s="65"/>
      <c r="AL26" s="58"/>
      <c r="AM26" s="65"/>
      <c r="AN26" s="58"/>
      <c r="AO26" s="65"/>
      <c r="AP26" s="58"/>
      <c r="AQ26" s="65"/>
      <c r="AR26" s="58"/>
      <c r="AS26" s="65"/>
      <c r="AT26" s="58"/>
      <c r="AU26" s="65"/>
      <c r="AV26" s="113"/>
      <c r="AW26" s="113"/>
    </row>
    <row r="27" spans="30:49" ht="15" customHeight="1">
      <c r="AD27" s="113"/>
      <c r="AE27" s="58" t="s">
        <v>6</v>
      </c>
      <c r="AF27" s="139"/>
      <c r="AG27" s="140" t="s">
        <v>30</v>
      </c>
      <c r="AH27" s="141" t="s">
        <v>5</v>
      </c>
      <c r="AI27" s="142"/>
      <c r="AK27" s="65"/>
      <c r="AL27" s="58"/>
      <c r="AM27" s="65"/>
      <c r="AN27" s="58"/>
      <c r="AO27" s="65"/>
      <c r="AP27" s="58"/>
      <c r="AQ27" s="65"/>
      <c r="AR27" s="58"/>
      <c r="AS27" s="65"/>
      <c r="AT27" s="58"/>
      <c r="AU27" s="65"/>
      <c r="AV27" s="113"/>
      <c r="AW27" s="113"/>
    </row>
    <row r="28" spans="30:49" ht="24">
      <c r="AD28" s="113"/>
      <c r="AE28" s="58"/>
      <c r="AF28" s="143" t="s">
        <v>61</v>
      </c>
      <c r="AG28" s="144">
        <v>0</v>
      </c>
      <c r="AH28" s="145">
        <v>25970</v>
      </c>
      <c r="AI28" s="146">
        <f aca="true" t="shared" si="0" ref="AI28:AI36">AG28/$AG$36</f>
        <v>0</v>
      </c>
      <c r="AJ28" s="147">
        <f aca="true" t="shared" si="1" ref="AJ28:AJ36">AH28/$AH$36</f>
        <v>1.3607705793434186E-06</v>
      </c>
      <c r="AK28" s="65"/>
      <c r="AL28" s="58"/>
      <c r="AM28" s="65"/>
      <c r="AN28" s="58"/>
      <c r="AO28" s="65"/>
      <c r="AP28" s="58"/>
      <c r="AQ28" s="65"/>
      <c r="AR28" s="58"/>
      <c r="AS28" s="65"/>
      <c r="AT28" s="58"/>
      <c r="AU28" s="65"/>
      <c r="AV28" s="113"/>
      <c r="AW28" s="113"/>
    </row>
    <row r="29" spans="31:36" ht="24">
      <c r="AE29" s="58"/>
      <c r="AF29" s="143" t="s">
        <v>62</v>
      </c>
      <c r="AG29" s="144">
        <v>0</v>
      </c>
      <c r="AH29" s="145">
        <v>9770571</v>
      </c>
      <c r="AI29" s="146">
        <f t="shared" si="0"/>
        <v>0</v>
      </c>
      <c r="AJ29" s="147">
        <f t="shared" si="1"/>
        <v>0.0005119563172963421</v>
      </c>
    </row>
    <row r="30" spans="31:36" ht="24">
      <c r="AE30" s="147"/>
      <c r="AF30" s="143" t="s">
        <v>63</v>
      </c>
      <c r="AG30" s="145">
        <v>534062</v>
      </c>
      <c r="AH30" s="145">
        <v>21116971</v>
      </c>
      <c r="AI30" s="146">
        <f t="shared" si="0"/>
        <v>0.00024812902629083006</v>
      </c>
      <c r="AJ30" s="147">
        <f t="shared" si="1"/>
        <v>0.0011064825899749007</v>
      </c>
    </row>
    <row r="31" spans="31:36" ht="24">
      <c r="AE31" s="147"/>
      <c r="AF31" s="143" t="s">
        <v>64</v>
      </c>
      <c r="AG31" s="145">
        <v>1766899</v>
      </c>
      <c r="AH31" s="145">
        <v>30793861</v>
      </c>
      <c r="AI31" s="146">
        <f t="shared" si="0"/>
        <v>0.000820913917156138</v>
      </c>
      <c r="AJ31" s="147">
        <f t="shared" si="1"/>
        <v>0.0016135302300034926</v>
      </c>
    </row>
    <row r="32" spans="31:36" ht="24">
      <c r="AE32" s="147"/>
      <c r="AF32" s="143" t="s">
        <v>65</v>
      </c>
      <c r="AG32" s="145">
        <v>5453419</v>
      </c>
      <c r="AH32" s="145">
        <v>114420892</v>
      </c>
      <c r="AI32" s="146">
        <f t="shared" si="0"/>
        <v>0.0025336974853592134</v>
      </c>
      <c r="AJ32" s="147">
        <f t="shared" si="1"/>
        <v>0.005995401751861021</v>
      </c>
    </row>
    <row r="33" spans="31:36" ht="24">
      <c r="AE33" s="147"/>
      <c r="AF33" s="143" t="s">
        <v>66</v>
      </c>
      <c r="AG33" s="145">
        <v>7814941</v>
      </c>
      <c r="AH33" s="145">
        <v>472433731</v>
      </c>
      <c r="AI33" s="146">
        <f t="shared" si="0"/>
        <v>0.0036308775027062137</v>
      </c>
      <c r="AJ33" s="147">
        <f t="shared" si="1"/>
        <v>0.024754482935473346</v>
      </c>
    </row>
    <row r="34" spans="31:36" ht="24">
      <c r="AE34" s="147"/>
      <c r="AF34" s="143" t="s">
        <v>67</v>
      </c>
      <c r="AG34" s="145">
        <v>71770740</v>
      </c>
      <c r="AH34" s="145">
        <v>2893022480</v>
      </c>
      <c r="AI34" s="146">
        <f t="shared" si="0"/>
        <v>0.03334519930714473</v>
      </c>
      <c r="AJ34" s="147">
        <f t="shared" si="1"/>
        <v>0.15158798136939292</v>
      </c>
    </row>
    <row r="35" spans="31:36" ht="24">
      <c r="AE35" s="147"/>
      <c r="AF35" s="143" t="s">
        <v>68</v>
      </c>
      <c r="AG35" s="145">
        <v>2065015945</v>
      </c>
      <c r="AH35" s="145">
        <v>15543190279</v>
      </c>
      <c r="AI35" s="146">
        <f t="shared" si="0"/>
        <v>0.9594211827613429</v>
      </c>
      <c r="AJ35" s="147">
        <f t="shared" si="1"/>
        <v>0.8144288040354186</v>
      </c>
    </row>
    <row r="36" spans="31:36" ht="15">
      <c r="AE36" s="147"/>
      <c r="AF36" s="143" t="s">
        <v>69</v>
      </c>
      <c r="AG36" s="145">
        <v>2152356006</v>
      </c>
      <c r="AH36" s="145">
        <v>19084774755</v>
      </c>
      <c r="AI36" s="146">
        <f t="shared" si="0"/>
        <v>1</v>
      </c>
      <c r="AJ36" s="147">
        <f t="shared" si="1"/>
        <v>1</v>
      </c>
    </row>
    <row r="37" spans="31:33" ht="15">
      <c r="AE37" s="147"/>
      <c r="AG37" s="148">
        <v>21237130761</v>
      </c>
    </row>
    <row r="38" ht="15">
      <c r="AE38" s="147"/>
    </row>
    <row r="39" spans="1:31" ht="15">
      <c r="A39" s="103" t="s">
        <v>96</v>
      </c>
      <c r="AE39" s="147"/>
    </row>
    <row r="40" spans="30:35" ht="15" customHeight="1">
      <c r="AD40" s="137"/>
      <c r="AE40" s="137" t="s">
        <v>6</v>
      </c>
      <c r="AF40" s="137"/>
      <c r="AG40" s="137"/>
      <c r="AI40" s="137"/>
    </row>
    <row r="41" spans="30:35" ht="15">
      <c r="AD41" s="137"/>
      <c r="AE41" s="137"/>
      <c r="AF41" s="137"/>
      <c r="AG41" s="137"/>
      <c r="AI41" s="137"/>
    </row>
    <row r="42" spans="31:35" ht="15">
      <c r="AE42" s="139"/>
      <c r="AF42" s="139" t="s">
        <v>37</v>
      </c>
      <c r="AG42" s="140"/>
      <c r="AH42" s="140"/>
      <c r="AI42" s="142"/>
    </row>
    <row r="43" spans="31:35" ht="15">
      <c r="AE43" s="139"/>
      <c r="AF43" s="139"/>
      <c r="AG43" s="140" t="s">
        <v>30</v>
      </c>
      <c r="AH43" s="141" t="s">
        <v>5</v>
      </c>
      <c r="AI43" s="142"/>
    </row>
    <row r="44" spans="31:36" ht="24">
      <c r="AE44" s="149"/>
      <c r="AF44" s="143" t="s">
        <v>61</v>
      </c>
      <c r="AG44" s="144">
        <v>0</v>
      </c>
      <c r="AH44" s="145">
        <v>45662</v>
      </c>
      <c r="AI44" s="150">
        <f>AG44/$AG$52</f>
        <v>0</v>
      </c>
      <c r="AJ44" s="136">
        <f>AH44/$AH$52</f>
        <v>5.068854019984571E-06</v>
      </c>
    </row>
    <row r="45" spans="31:36" ht="24">
      <c r="AE45" s="139"/>
      <c r="AF45" s="143" t="s">
        <v>62</v>
      </c>
      <c r="AG45" s="144">
        <v>0</v>
      </c>
      <c r="AH45" s="145">
        <v>6100271</v>
      </c>
      <c r="AI45" s="150">
        <f aca="true" t="shared" si="2" ref="AI45:AI52">AG45/$AG$52</f>
        <v>0</v>
      </c>
      <c r="AJ45" s="136">
        <f aca="true" t="shared" si="3" ref="AJ45:AJ52">AH45/$AH$52</f>
        <v>0.0006771797814669813</v>
      </c>
    </row>
    <row r="46" spans="31:36" ht="24">
      <c r="AE46" s="139"/>
      <c r="AF46" s="143" t="s">
        <v>63</v>
      </c>
      <c r="AG46" s="145">
        <v>342925</v>
      </c>
      <c r="AH46" s="145">
        <v>11914265</v>
      </c>
      <c r="AI46" s="150">
        <f t="shared" si="2"/>
        <v>6.893807185002565E-05</v>
      </c>
      <c r="AJ46" s="136">
        <f t="shared" si="3"/>
        <v>0.0013225804835620752</v>
      </c>
    </row>
    <row r="47" spans="31:36" ht="24">
      <c r="AE47" s="139"/>
      <c r="AF47" s="143" t="s">
        <v>64</v>
      </c>
      <c r="AG47" s="145">
        <v>1184601</v>
      </c>
      <c r="AH47" s="145">
        <v>14444298</v>
      </c>
      <c r="AI47" s="150">
        <f t="shared" si="2"/>
        <v>0.00023813985230476705</v>
      </c>
      <c r="AJ47" s="136">
        <f t="shared" si="3"/>
        <v>0.0016034347593875673</v>
      </c>
    </row>
    <row r="48" spans="31:36" ht="24">
      <c r="AE48" s="139"/>
      <c r="AF48" s="143" t="s">
        <v>65</v>
      </c>
      <c r="AG48" s="145">
        <v>3441508</v>
      </c>
      <c r="AH48" s="145">
        <v>55206101</v>
      </c>
      <c r="AI48" s="150">
        <f t="shared" si="2"/>
        <v>0.000691844939203727</v>
      </c>
      <c r="AJ48" s="136">
        <f t="shared" si="3"/>
        <v>0.006128326989214758</v>
      </c>
    </row>
    <row r="49" spans="31:36" ht="24">
      <c r="AE49" s="139"/>
      <c r="AF49" s="143" t="s">
        <v>66</v>
      </c>
      <c r="AG49" s="145">
        <v>6426024</v>
      </c>
      <c r="AH49" s="145">
        <v>208533936</v>
      </c>
      <c r="AI49" s="150">
        <f t="shared" si="2"/>
        <v>0.0012918209644149283</v>
      </c>
      <c r="AJ49" s="136">
        <f t="shared" si="3"/>
        <v>0.02314896587527496</v>
      </c>
    </row>
    <row r="50" spans="31:36" ht="24">
      <c r="AE50" s="139"/>
      <c r="AF50" s="143" t="s">
        <v>67</v>
      </c>
      <c r="AG50" s="145">
        <v>70449074</v>
      </c>
      <c r="AH50" s="145">
        <v>1064795067</v>
      </c>
      <c r="AI50" s="150">
        <f t="shared" si="2"/>
        <v>0.014162348400320112</v>
      </c>
      <c r="AJ50" s="136">
        <f t="shared" si="3"/>
        <v>0.11820092759455764</v>
      </c>
    </row>
    <row r="51" spans="31:36" ht="24">
      <c r="AE51" s="139"/>
      <c r="AF51" s="143" t="s">
        <v>68</v>
      </c>
      <c r="AG51" s="145">
        <v>4892547968</v>
      </c>
      <c r="AH51" s="145">
        <v>7647308208</v>
      </c>
      <c r="AI51" s="150">
        <f t="shared" si="2"/>
        <v>0.9835469077719065</v>
      </c>
      <c r="AJ51" s="136">
        <f t="shared" si="3"/>
        <v>0.848913515662516</v>
      </c>
    </row>
    <row r="52" spans="31:36" ht="15">
      <c r="AE52" s="143"/>
      <c r="AF52" s="143" t="s">
        <v>69</v>
      </c>
      <c r="AG52" s="145">
        <v>4974392100</v>
      </c>
      <c r="AH52" s="145">
        <v>9008347808</v>
      </c>
      <c r="AI52" s="151">
        <f t="shared" si="2"/>
        <v>1</v>
      </c>
      <c r="AJ52" s="152">
        <f t="shared" si="3"/>
        <v>1</v>
      </c>
    </row>
    <row r="54" ht="15">
      <c r="AG54" s="148">
        <v>13982739908</v>
      </c>
    </row>
  </sheetData>
  <mergeCells count="54">
    <mergeCell ref="AD22:AD23"/>
    <mergeCell ref="AR19:AS19"/>
    <mergeCell ref="AT19:AU19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D14:AD15"/>
    <mergeCell ref="AF18:AU18"/>
    <mergeCell ref="AF19:AG19"/>
    <mergeCell ref="AH19:AI19"/>
    <mergeCell ref="AJ19:AK19"/>
    <mergeCell ref="AL19:AM19"/>
    <mergeCell ref="AN19:AO19"/>
    <mergeCell ref="AP19:AQ19"/>
    <mergeCell ref="AR11:AS11"/>
    <mergeCell ref="AT11:AU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R4:AS4"/>
    <mergeCell ref="AT4:AU4"/>
    <mergeCell ref="AD6:AD7"/>
    <mergeCell ref="AF10:AU10"/>
    <mergeCell ref="AF11:AG11"/>
    <mergeCell ref="AH11:AI11"/>
    <mergeCell ref="AJ11:AK11"/>
    <mergeCell ref="AL11:AM11"/>
    <mergeCell ref="AN11:AO11"/>
    <mergeCell ref="AF4:AG4"/>
    <mergeCell ref="AH4:AI4"/>
    <mergeCell ref="AJ4:AK4"/>
    <mergeCell ref="AL4:AM4"/>
    <mergeCell ref="AN4:AO4"/>
    <mergeCell ref="AP4:AQ4"/>
    <mergeCell ref="AP11:AQ11"/>
    <mergeCell ref="AF2:AU2"/>
    <mergeCell ref="AF3:AG3"/>
    <mergeCell ref="AH3:AI3"/>
    <mergeCell ref="AJ3:AK3"/>
    <mergeCell ref="AL3:AM3"/>
    <mergeCell ref="AN3:AO3"/>
    <mergeCell ref="AP3:AQ3"/>
    <mergeCell ref="AR3:AS3"/>
    <mergeCell ref="AT3:AU3"/>
  </mergeCells>
  <hyperlinks>
    <hyperlink ref="P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zoomScale="80" zoomScaleNormal="80" workbookViewId="0" topLeftCell="A1">
      <selection activeCell="M1" sqref="M1"/>
    </sheetView>
  </sheetViews>
  <sheetFormatPr defaultColWidth="11.421875" defaultRowHeight="15"/>
  <cols>
    <col min="23" max="23" width="9.57421875" style="0" bestFit="1" customWidth="1"/>
    <col min="24" max="24" width="8.00390625" style="0" bestFit="1" customWidth="1"/>
    <col min="25" max="25" width="13.7109375" style="0" bestFit="1" customWidth="1"/>
    <col min="26" max="26" width="15.140625" style="0" bestFit="1" customWidth="1"/>
    <col min="27" max="27" width="8.57421875" style="0" bestFit="1" customWidth="1"/>
  </cols>
  <sheetData>
    <row r="1" spans="23:27" s="4" customFormat="1" ht="15">
      <c r="W1" s="68" t="s">
        <v>6</v>
      </c>
      <c r="X1" s="217" t="s">
        <v>0</v>
      </c>
      <c r="Y1" s="218"/>
      <c r="Z1" s="218"/>
      <c r="AA1" s="69"/>
    </row>
    <row r="2" spans="23:27" s="4" customFormat="1" ht="24">
      <c r="W2" s="69"/>
      <c r="X2" s="70" t="s">
        <v>30</v>
      </c>
      <c r="Y2" s="70" t="s">
        <v>5</v>
      </c>
      <c r="Z2" s="70" t="s">
        <v>69</v>
      </c>
      <c r="AA2" s="70"/>
    </row>
    <row r="3" spans="23:27" s="4" customFormat="1" ht="15">
      <c r="W3" s="71" t="s">
        <v>71</v>
      </c>
      <c r="X3" s="30">
        <v>1123.0000000000005</v>
      </c>
      <c r="Y3" s="30">
        <v>57826.999999999956</v>
      </c>
      <c r="Z3" s="30">
        <v>58949.999999999956</v>
      </c>
      <c r="AA3" s="30"/>
    </row>
    <row r="4" spans="23:27" s="4" customFormat="1" ht="15">
      <c r="W4" s="71" t="s">
        <v>70</v>
      </c>
      <c r="X4" s="30">
        <v>10618.000000000002</v>
      </c>
      <c r="Y4" s="30">
        <v>159261.99999999997</v>
      </c>
      <c r="Z4" s="30">
        <v>169879.99999999997</v>
      </c>
      <c r="AA4" s="30"/>
    </row>
    <row r="5" spans="12:27" s="4" customFormat="1" ht="15">
      <c r="L5" s="18" t="s">
        <v>97</v>
      </c>
      <c r="W5" s="20" t="s">
        <v>69</v>
      </c>
      <c r="X5" s="31">
        <f>SUM(X3:X4)</f>
        <v>11741.000000000002</v>
      </c>
      <c r="Y5" s="31">
        <f>SUM(Y3:Y4)</f>
        <v>217088.99999999994</v>
      </c>
      <c r="Z5" s="31">
        <f>SUM(Z3:Z4)</f>
        <v>228829.99999999994</v>
      </c>
      <c r="AA5" s="72"/>
    </row>
    <row r="6" spans="23:27" ht="15">
      <c r="W6" s="20"/>
      <c r="X6" s="20"/>
      <c r="Y6" s="20"/>
      <c r="Z6" s="20"/>
      <c r="AA6" s="20"/>
    </row>
    <row r="7" ht="15">
      <c r="AA7" s="16"/>
    </row>
    <row r="8" ht="15">
      <c r="AA8" s="16"/>
    </row>
    <row r="9" ht="15">
      <c r="AA9" s="16"/>
    </row>
    <row r="10" ht="15">
      <c r="AA10" s="16"/>
    </row>
    <row r="42" ht="15">
      <c r="A42" s="103" t="s">
        <v>96</v>
      </c>
    </row>
  </sheetData>
  <mergeCells count="1">
    <mergeCell ref="X1:Z1"/>
  </mergeCells>
  <hyperlinks>
    <hyperlink ref="L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27"/>
  <sheetViews>
    <sheetView showGridLines="0" zoomScale="80" zoomScaleNormal="80" workbookViewId="0" topLeftCell="A1">
      <selection activeCell="K1" sqref="K1"/>
    </sheetView>
  </sheetViews>
  <sheetFormatPr defaultColWidth="11.421875" defaultRowHeight="15"/>
  <cols>
    <col min="20" max="20" width="13.7109375" style="0" bestFit="1" customWidth="1"/>
    <col min="21" max="21" width="13.421875" style="0" bestFit="1" customWidth="1"/>
    <col min="22" max="22" width="17.7109375" style="0" bestFit="1" customWidth="1"/>
  </cols>
  <sheetData>
    <row r="4" spans="18:23" ht="15">
      <c r="R4" s="20"/>
      <c r="S4" s="20"/>
      <c r="T4" s="20"/>
      <c r="U4" s="20"/>
      <c r="V4" s="20"/>
      <c r="W4" s="20"/>
    </row>
    <row r="5" spans="11:23" ht="15">
      <c r="K5" s="18" t="s">
        <v>97</v>
      </c>
      <c r="R5" s="20"/>
      <c r="S5" s="20"/>
      <c r="T5" s="20"/>
      <c r="U5" s="20"/>
      <c r="V5" s="20"/>
      <c r="W5" s="20"/>
    </row>
    <row r="6" spans="18:23" ht="15">
      <c r="R6" s="20"/>
      <c r="S6" s="20"/>
      <c r="T6" s="20"/>
      <c r="U6" s="20"/>
      <c r="V6" s="20"/>
      <c r="W6" s="20"/>
    </row>
    <row r="7" spans="18:23" ht="15">
      <c r="R7" s="20"/>
      <c r="S7" s="20"/>
      <c r="T7" s="20"/>
      <c r="U7" s="20"/>
      <c r="V7" s="20"/>
      <c r="W7" s="20"/>
    </row>
    <row r="8" spans="18:23" ht="15">
      <c r="R8" s="20"/>
      <c r="S8" s="20"/>
      <c r="T8" s="20"/>
      <c r="U8" s="20"/>
      <c r="V8" s="20"/>
      <c r="W8" s="20"/>
    </row>
    <row r="9" spans="18:23" ht="15">
      <c r="R9" s="20"/>
      <c r="S9" s="219" t="s">
        <v>6</v>
      </c>
      <c r="T9" s="220"/>
      <c r="U9" s="221" t="s">
        <v>52</v>
      </c>
      <c r="V9" s="220"/>
      <c r="W9" s="73"/>
    </row>
    <row r="10" spans="18:23" ht="24">
      <c r="R10" s="20"/>
      <c r="S10" s="220"/>
      <c r="T10" s="220"/>
      <c r="U10" s="74" t="s">
        <v>49</v>
      </c>
      <c r="V10" s="74" t="s">
        <v>72</v>
      </c>
      <c r="W10" s="73"/>
    </row>
    <row r="11" spans="18:23" ht="15">
      <c r="R11" s="20"/>
      <c r="S11" s="222" t="s">
        <v>0</v>
      </c>
      <c r="T11" s="75" t="s">
        <v>30</v>
      </c>
      <c r="U11" s="30">
        <v>258057802.0000001</v>
      </c>
      <c r="V11" s="22">
        <v>0.026022304832713755</v>
      </c>
      <c r="W11" s="73"/>
    </row>
    <row r="12" spans="18:23" ht="24">
      <c r="R12" s="20"/>
      <c r="S12" s="220"/>
      <c r="T12" s="75" t="s">
        <v>5</v>
      </c>
      <c r="U12" s="30">
        <v>3546553879.9999995</v>
      </c>
      <c r="V12" s="22">
        <v>0.9739776951672863</v>
      </c>
      <c r="W12" s="73"/>
    </row>
    <row r="13" spans="18:23" ht="15">
      <c r="R13" s="20"/>
      <c r="S13" s="220"/>
      <c r="T13" s="75" t="s">
        <v>73</v>
      </c>
      <c r="U13" s="30">
        <v>3804611681.999994</v>
      </c>
      <c r="V13" s="22">
        <v>1</v>
      </c>
      <c r="W13" s="73"/>
    </row>
    <row r="14" spans="18:23" ht="15">
      <c r="R14" s="20"/>
      <c r="S14" s="20"/>
      <c r="T14" s="20"/>
      <c r="U14" s="20"/>
      <c r="V14" s="20"/>
      <c r="W14" s="20"/>
    </row>
    <row r="15" spans="18:23" ht="15">
      <c r="R15" s="20"/>
      <c r="S15" s="20"/>
      <c r="T15" s="20"/>
      <c r="U15" s="20"/>
      <c r="V15" s="20"/>
      <c r="W15" s="20"/>
    </row>
    <row r="16" spans="18:23" ht="15">
      <c r="R16" s="20"/>
      <c r="S16" s="20"/>
      <c r="T16" s="20"/>
      <c r="U16" s="20"/>
      <c r="V16" s="20"/>
      <c r="W16" s="20"/>
    </row>
    <row r="17" spans="18:23" ht="15">
      <c r="R17" s="20"/>
      <c r="S17" s="20"/>
      <c r="T17" s="20"/>
      <c r="U17" s="20"/>
      <c r="V17" s="20"/>
      <c r="W17" s="20"/>
    </row>
    <row r="18" spans="18:23" ht="15">
      <c r="R18" s="20"/>
      <c r="S18" s="20"/>
      <c r="T18" s="20"/>
      <c r="U18" s="20"/>
      <c r="V18" s="20"/>
      <c r="W18" s="20"/>
    </row>
    <row r="19" spans="18:23" ht="15">
      <c r="R19" s="20"/>
      <c r="S19" s="20"/>
      <c r="T19" s="20"/>
      <c r="U19" s="20"/>
      <c r="V19" s="20"/>
      <c r="W19" s="20"/>
    </row>
    <row r="20" spans="18:23" ht="15">
      <c r="R20" s="20"/>
      <c r="S20" s="20"/>
      <c r="T20" s="20"/>
      <c r="U20" s="20"/>
      <c r="V20" s="20"/>
      <c r="W20" s="20"/>
    </row>
    <row r="21" spans="18:23" ht="15">
      <c r="R21" s="20"/>
      <c r="S21" s="20"/>
      <c r="T21" s="20"/>
      <c r="U21" s="20"/>
      <c r="V21" s="20"/>
      <c r="W21" s="20"/>
    </row>
    <row r="27" ht="15">
      <c r="A27" s="103" t="s">
        <v>96</v>
      </c>
    </row>
  </sheetData>
  <mergeCells count="3">
    <mergeCell ref="S9:T10"/>
    <mergeCell ref="U9:V9"/>
    <mergeCell ref="S11:S13"/>
  </mergeCells>
  <hyperlinks>
    <hyperlink ref="K5" location="ÍNDICE!A1" display="ÍNDICE&gt;&gt;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lespinoza</dc:creator>
  <cp:keywords/>
  <dc:description/>
  <cp:lastModifiedBy>ftenesaca</cp:lastModifiedBy>
  <dcterms:created xsi:type="dcterms:W3CDTF">2016-04-01T22:35:29Z</dcterms:created>
  <dcterms:modified xsi:type="dcterms:W3CDTF">2016-06-08T16:59:51Z</dcterms:modified>
  <cp:category/>
  <cp:version/>
  <cp:contentType/>
  <cp:contentStatus/>
</cp:coreProperties>
</file>