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5.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6.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9.xml" ContentType="application/vnd.openxmlformats-officedocument.drawing+xml"/>
  <Override PartName="/xl/charts/chart13.xml" ContentType="application/vnd.openxmlformats-officedocument.drawingml.chart+xml"/>
  <Override PartName="/xl/drawings/drawing10.xml" ContentType="application/vnd.openxmlformats-officedocument.drawing+xml"/>
  <Override PartName="/xl/charts/chart14.xml" ContentType="application/vnd.openxmlformats-officedocument.drawingml.chart+xml"/>
  <Override PartName="/xl/charts/chart15.xml" ContentType="application/vnd.openxmlformats-officedocument.drawingml.chart+xml"/>
  <Override PartName="/xl/drawings/drawing11.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drawings/drawing12.xml" ContentType="application/vnd.openxmlformats-officedocument.drawing+xml"/>
  <Override PartName="/xl/charts/chart18.xml" ContentType="application/vnd.openxmlformats-officedocument.drawingml.chart+xml"/>
  <Override PartName="/xl/charts/chart19.xml" ContentType="application/vnd.openxmlformats-officedocument.drawingml.chart+xml"/>
  <Override PartName="/xl/drawings/drawing13.xml" ContentType="application/vnd.openxmlformats-officedocument.drawing+xml"/>
  <Override PartName="/xl/charts/chart20.xml" ContentType="application/vnd.openxmlformats-officedocument.drawingml.chart+xml"/>
  <Override PartName="/xl/drawings/drawing14.xml" ContentType="application/vnd.openxmlformats-officedocument.drawing+xml"/>
  <Override PartName="/xl/charts/chart21.xml" ContentType="application/vnd.openxmlformats-officedocument.drawingml.chart+xml"/>
  <Override PartName="/xl/charts/chart22.xml" ContentType="application/vnd.openxmlformats-officedocument.drawingml.chart+xml"/>
  <Override PartName="/xl/drawings/drawing15.xml" ContentType="application/vnd.openxmlformats-officedocument.drawing+xml"/>
  <Override PartName="/xl/charts/chart23.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24.xml" ContentType="application/vnd.openxmlformats-officedocument.drawingml.chart+xml"/>
  <Override PartName="/xl/drawings/drawing18.xml" ContentType="application/vnd.openxmlformats-officedocument.drawing+xml"/>
  <Override PartName="/xl/charts/chart25.xml" ContentType="application/vnd.openxmlformats-officedocument.drawingml.chart+xml"/>
  <Override PartName="/xl/drawings/drawing19.xml" ContentType="application/vnd.openxmlformats-officedocument.drawingml.chartshapes+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40" yWindow="1155" windowWidth="8115" windowHeight="3090"/>
  </bookViews>
  <sheets>
    <sheet name="indice" sheetId="111" r:id="rId1"/>
    <sheet name="1.1.1" sheetId="112" r:id="rId2"/>
    <sheet name="1.1.2" sheetId="113" r:id="rId3"/>
    <sheet name="1.1.3" sheetId="140" r:id="rId4"/>
    <sheet name="1.1.4" sheetId="116" r:id="rId5"/>
    <sheet name="1.1.5" sheetId="130" r:id="rId6"/>
    <sheet name="1.2.1" sheetId="118" r:id="rId7"/>
    <sheet name="1.2.2" sheetId="119" r:id="rId8"/>
    <sheet name="1.2.3" sheetId="120" r:id="rId9"/>
    <sheet name="1.2.4" sheetId="121" r:id="rId10"/>
    <sheet name="1.2.5" sheetId="123" r:id="rId11"/>
    <sheet name="2.1.1" sheetId="156" r:id="rId12"/>
    <sheet name="2.1.2" sheetId="157" r:id="rId13"/>
    <sheet name="2.1.3" sheetId="158" r:id="rId14"/>
    <sheet name="2.1.4" sheetId="159" r:id="rId15"/>
    <sheet name="2.1.5" sheetId="160" r:id="rId16"/>
    <sheet name="2.1.6" sheetId="161" r:id="rId17"/>
    <sheet name="2.1.7" sheetId="162" r:id="rId18"/>
    <sheet name="2.1.8" sheetId="163" r:id="rId19"/>
    <sheet name="2.1.9" sheetId="164" r:id="rId20"/>
    <sheet name="2.1.10" sheetId="165" r:id="rId21"/>
    <sheet name="2.1.11" sheetId="166" r:id="rId22"/>
    <sheet name="2.1.12" sheetId="167" r:id="rId23"/>
    <sheet name="2.1.13" sheetId="168" r:id="rId24"/>
    <sheet name="2.1.14" sheetId="169" r:id="rId25"/>
    <sheet name="2.1.15" sheetId="170" r:id="rId26"/>
    <sheet name="3.1.1" sheetId="63" r:id="rId27"/>
    <sheet name="3.1.2" sheetId="64" r:id="rId28"/>
    <sheet name="3.1.3" sheetId="65" r:id="rId29"/>
    <sheet name="3.1.4" sheetId="66" r:id="rId30"/>
    <sheet name="3.1.5" sheetId="67" r:id="rId31"/>
    <sheet name="3.1.6" sheetId="68" r:id="rId32"/>
    <sheet name="3.1.7" sheetId="69" r:id="rId33"/>
    <sheet name="3.1.8" sheetId="70" r:id="rId34"/>
    <sheet name="3.1.9" sheetId="71" r:id="rId35"/>
    <sheet name="3.1.10" sheetId="72" r:id="rId36"/>
    <sheet name="3.1.11" sheetId="73" r:id="rId37"/>
    <sheet name="3.1.12" sheetId="74" r:id="rId38"/>
    <sheet name="3.1.13" sheetId="152" r:id="rId39"/>
    <sheet name="3.2.1" sheetId="76" r:id="rId40"/>
    <sheet name="3.2.2 " sheetId="153" r:id="rId41"/>
    <sheet name="3.2.3" sheetId="78" r:id="rId42"/>
    <sheet name="3.2.4" sheetId="79" r:id="rId43"/>
    <sheet name="3.2.5" sheetId="80" r:id="rId44"/>
    <sheet name="3.2.6" sheetId="81" r:id="rId45"/>
    <sheet name="3.2.7" sheetId="82" r:id="rId46"/>
    <sheet name="3.2.8" sheetId="154" r:id="rId47"/>
    <sheet name="3.2.9" sheetId="142" r:id="rId48"/>
    <sheet name="3.3.1" sheetId="107" r:id="rId49"/>
    <sheet name="3.3.2" sheetId="108" r:id="rId50"/>
    <sheet name="4.1.1" sheetId="155" r:id="rId51"/>
    <sheet name="4.1.2" sheetId="147" r:id="rId52"/>
    <sheet name="4.1.3" sheetId="84" r:id="rId53"/>
    <sheet name="4.1.4" sheetId="85" r:id="rId54"/>
    <sheet name="4.1.5" sheetId="86" r:id="rId55"/>
    <sheet name="4.1.6" sheetId="87" r:id="rId56"/>
    <sheet name="4.1.7" sheetId="88" r:id="rId57"/>
    <sheet name="4.1.8" sheetId="89" r:id="rId58"/>
    <sheet name="4.1.9" sheetId="90" r:id="rId59"/>
    <sheet name="4.1.10" sheetId="91" r:id="rId60"/>
    <sheet name="5.1.1-5.1.3" sheetId="94" r:id="rId61"/>
    <sheet name="5.1.4-5.1.6" sheetId="95" r:id="rId62"/>
    <sheet name="5.1.7-5.1.10" sheetId="96" r:id="rId63"/>
    <sheet name="5.1.11-5.1.14" sheetId="97" r:id="rId64"/>
    <sheet name="5.1.15-5.1.16" sheetId="98" r:id="rId65"/>
    <sheet name="5.1.17-5.1.18" sheetId="99" r:id="rId66"/>
    <sheet name="5.1.19" sheetId="100" r:id="rId67"/>
    <sheet name="5.2.1-5.2.3" sheetId="101" r:id="rId68"/>
    <sheet name="5.2.4-5.2.6" sheetId="102" r:id="rId69"/>
    <sheet name="5.2.7-5.2.10" sheetId="103" r:id="rId70"/>
    <sheet name="5.2.11-5.2.12" sheetId="104" r:id="rId71"/>
    <sheet name="5.2.13-5.2.14" sheetId="105" r:id="rId72"/>
    <sheet name="5.2.15" sheetId="106" r:id="rId73"/>
  </sheets>
  <definedNames>
    <definedName name="_xlnm._FilterDatabase" localSheetId="46" hidden="1">'3.2.8'!$A$4:$N$264</definedName>
    <definedName name="_xlnm.Print_Area" localSheetId="1">'1.1.1'!$A$1:$J$31</definedName>
    <definedName name="_xlnm.Print_Area" localSheetId="2">'1.1.2'!$A$1:$K$27</definedName>
    <definedName name="_xlnm.Print_Area" localSheetId="3">'1.1.3'!$A$1:$Q$34</definedName>
    <definedName name="_xlnm.Print_Area" localSheetId="4">'1.1.4'!$A$1:$T$36</definedName>
    <definedName name="_xlnm.Print_Area" localSheetId="5">'1.1.5'!$A$1:$Q$46</definedName>
    <definedName name="_xlnm.Print_Area" localSheetId="6">'1.2.1'!$A$1:$J$28</definedName>
    <definedName name="_xlnm.Print_Area" localSheetId="7">'1.2.2'!$A$1:$K$28</definedName>
    <definedName name="_xlnm.Print_Area" localSheetId="8">'1.2.3'!$A$1:$Q$34</definedName>
    <definedName name="_xlnm.Print_Area" localSheetId="9">'1.2.4'!$A$1:$T$36</definedName>
    <definedName name="_xlnm.Print_Area" localSheetId="10">'1.2.5'!$A$1:$Q$46</definedName>
    <definedName name="_xlnm.Print_Area" localSheetId="11">'2.1.1'!$A$1:$K$24</definedName>
    <definedName name="_xlnm.Print_Area" localSheetId="20">'2.1.10'!$A$1:$J$32</definedName>
    <definedName name="_xlnm.Print_Area" localSheetId="21">'2.1.11'!$A$1:$L$33</definedName>
    <definedName name="_xlnm.Print_Area" localSheetId="22">'2.1.12'!$A$1:$L$29</definedName>
    <definedName name="_xlnm.Print_Area" localSheetId="23">'2.1.13'!$A$1:$L$28</definedName>
    <definedName name="_xlnm.Print_Area" localSheetId="24">'2.1.14'!$A$1:$J$41</definedName>
    <definedName name="_xlnm.Print_Area" localSheetId="25">'2.1.15'!$A$1:$J$40</definedName>
    <definedName name="_xlnm.Print_Area" localSheetId="12">'2.1.2'!$A$1:$R$32</definedName>
    <definedName name="_xlnm.Print_Area" localSheetId="13">'2.1.3'!$A$1:$J$43</definedName>
    <definedName name="_xlnm.Print_Area" localSheetId="14">'2.1.4'!$A$1:$I$50</definedName>
    <definedName name="_xlnm.Print_Area" localSheetId="15">'2.1.5'!$A$1:$K$49</definedName>
    <definedName name="_xlnm.Print_Area" localSheetId="16">'2.1.6'!$A$1:$L$44</definedName>
    <definedName name="_xlnm.Print_Area" localSheetId="17">'2.1.7'!$A$1:$M$27</definedName>
    <definedName name="_xlnm.Print_Area" localSheetId="18">'2.1.8'!$A$1:$I$39</definedName>
    <definedName name="_xlnm.Print_Area" localSheetId="19">'2.1.9'!$A$1:$J$32</definedName>
    <definedName name="_xlnm.Print_Area" localSheetId="26">'3.1.1'!$A$1:$N$37</definedName>
    <definedName name="_xlnm.Print_Area" localSheetId="35">'3.1.10'!$A$1:$P$35</definedName>
    <definedName name="_xlnm.Print_Area" localSheetId="36">'3.1.11'!$A$1:$O$133</definedName>
    <definedName name="_xlnm.Print_Area" localSheetId="37">'3.1.12'!$A$1:$M$75</definedName>
    <definedName name="_xlnm.Print_Area" localSheetId="38">'3.1.13'!$A$1:$M$295</definedName>
    <definedName name="_xlnm.Print_Area" localSheetId="27">'3.1.2'!$A$1:$N$259</definedName>
    <definedName name="_xlnm.Print_Area" localSheetId="28">'3.1.3'!$A$1:$O$87</definedName>
    <definedName name="_xlnm.Print_Area" localSheetId="29">'3.1.4'!$A$1:$G$34</definedName>
    <definedName name="_xlnm.Print_Area" localSheetId="30">'3.1.5'!$A$1:$H$38</definedName>
    <definedName name="_xlnm.Print_Area" localSheetId="31">'3.1.6'!$A$1:$H$120</definedName>
    <definedName name="_xlnm.Print_Area" localSheetId="32">'3.1.7'!$A$1:$L$38</definedName>
    <definedName name="_xlnm.Print_Area" localSheetId="33">'3.1.8'!$A$1:$O$34</definedName>
    <definedName name="_xlnm.Print_Area" localSheetId="34">'3.1.9'!$A$1:$O$119</definedName>
    <definedName name="_xlnm.Print_Area" localSheetId="39">'3.2.1'!$A$1:$N$38</definedName>
    <definedName name="_xlnm.Print_Area" localSheetId="40">'3.2.2 '!$A$1:$N$250</definedName>
    <definedName name="_xlnm.Print_Area" localSheetId="41">'3.2.3'!$A$1:$P$23</definedName>
    <definedName name="_xlnm.Print_Area" localSheetId="42">'3.2.4'!$A$1:$O$22</definedName>
    <definedName name="_xlnm.Print_Area" localSheetId="43">'3.2.5'!$A$1:$P$22</definedName>
    <definedName name="_xlnm.Print_Area" localSheetId="44">'3.2.6'!$A$1:$K$22</definedName>
    <definedName name="_xlnm.Print_Area" localSheetId="45">'3.2.7'!$A$1:$K$24</definedName>
    <definedName name="_xlnm.Print_Area" localSheetId="46">'3.2.8'!$A$2:$M$269</definedName>
    <definedName name="_xlnm.Print_Area" localSheetId="47">'3.2.9'!$A$1:$M$33</definedName>
    <definedName name="_xlnm.Print_Area" localSheetId="48">'3.3.1'!$A$1:$N$34</definedName>
    <definedName name="_xlnm.Print_Area" localSheetId="49">'3.3.2'!$A$1:$N$33</definedName>
    <definedName name="_xlnm.Print_Area" localSheetId="50">'4.1.1'!$A$1:$F$41</definedName>
    <definedName name="_xlnm.Print_Area" localSheetId="59">'4.1.10'!$A$1:$F$40</definedName>
    <definedName name="_xlnm.Print_Area" localSheetId="51">'4.1.2'!$A$1:$F$41</definedName>
    <definedName name="_xlnm.Print_Area" localSheetId="52">'4.1.3'!$A$1:$F$41</definedName>
    <definedName name="_xlnm.Print_Area" localSheetId="53">'4.1.4'!$A$1:$F$41</definedName>
    <definedName name="_xlnm.Print_Area" localSheetId="54">'4.1.5'!$A$1:$F$41</definedName>
    <definedName name="_xlnm.Print_Area" localSheetId="55">'4.1.6'!$A$1:$F$40</definedName>
    <definedName name="_xlnm.Print_Area" localSheetId="56">'4.1.7'!$A$1:$F$41</definedName>
    <definedName name="_xlnm.Print_Area" localSheetId="57">'4.1.8'!$A$1:$F$40</definedName>
    <definedName name="_xlnm.Print_Area" localSheetId="58">'4.1.9'!$A$1:$F$40</definedName>
    <definedName name="_xlnm.Print_Area" localSheetId="63">'5.1.11-5.1.14'!$A$1:$L$30</definedName>
    <definedName name="_xlnm.Print_Area" localSheetId="60">'5.1.1-5.1.3'!$A$1:$P$29</definedName>
    <definedName name="_xlnm.Print_Area" localSheetId="64">'5.1.15-5.1.16'!$A$1:$K$22</definedName>
    <definedName name="_xlnm.Print_Area" localSheetId="65">'5.1.17-5.1.18'!$A$1:$K$25</definedName>
    <definedName name="_xlnm.Print_Area" localSheetId="66">'5.1.19'!$A$1:$K$29</definedName>
    <definedName name="_xlnm.Print_Area" localSheetId="61">'5.1.4-5.1.6'!$A$1:$N$30</definedName>
    <definedName name="_xlnm.Print_Area" localSheetId="62">'5.1.7-5.1.10'!$A$1:$P$29</definedName>
    <definedName name="_xlnm.Print_Area" localSheetId="70">'5.2.11-5.2.12'!$A$1:$K$28</definedName>
    <definedName name="_xlnm.Print_Area" localSheetId="71">'5.2.13-5.2.14'!$A$1:$K$26</definedName>
    <definedName name="_xlnm.Print_Area" localSheetId="72">'5.2.15'!$A$1:$K$29</definedName>
    <definedName name="_xlnm.Print_Area" localSheetId="67">'5.2.1-5.2.3'!$A$1:$K$30</definedName>
    <definedName name="_xlnm.Print_Area" localSheetId="68">'5.2.4-5.2.6'!$A$1:$K$30</definedName>
    <definedName name="_xlnm.Print_Area" localSheetId="69">'5.2.7-5.2.10'!$A$1:$K$30</definedName>
    <definedName name="_xlnm.Print_Titles" localSheetId="5">'1.1.5'!$2:$6</definedName>
    <definedName name="_xlnm.Print_Titles" localSheetId="10">'1.2.5'!$2:$6</definedName>
    <definedName name="_xlnm.Print_Titles" localSheetId="36">'3.1.11'!$2:$5</definedName>
    <definedName name="_xlnm.Print_Titles" localSheetId="37">'3.1.12'!$2:$5</definedName>
    <definedName name="_xlnm.Print_Titles" localSheetId="38">'3.1.13'!$2:$5</definedName>
    <definedName name="_xlnm.Print_Titles" localSheetId="27">'3.1.2'!$2:$5</definedName>
    <definedName name="_xlnm.Print_Titles" localSheetId="28">'3.1.3'!$2:$5</definedName>
    <definedName name="_xlnm.Print_Titles" localSheetId="31">'3.1.6'!$2:$5</definedName>
    <definedName name="_xlnm.Print_Titles" localSheetId="34">'3.1.9'!$2:$5</definedName>
    <definedName name="_xlnm.Print_Titles" localSheetId="40">'3.2.2 '!$2:$5</definedName>
    <definedName name="_xlnm.Print_Titles" localSheetId="46">'3.2.8'!$2:$5</definedName>
  </definedNames>
  <calcPr calcId="145621" fullCalcOnLoad="1"/>
</workbook>
</file>

<file path=xl/calcChain.xml><?xml version="1.0" encoding="utf-8"?>
<calcChain xmlns="http://schemas.openxmlformats.org/spreadsheetml/2006/main">
  <c r="B25" i="107" l="1"/>
  <c r="E36" i="170"/>
  <c r="E35" i="170"/>
  <c r="D34" i="170"/>
  <c r="E34" i="170"/>
  <c r="E33" i="170"/>
  <c r="E32" i="170"/>
  <c r="E31" i="170"/>
  <c r="E30" i="170"/>
  <c r="E29" i="170"/>
  <c r="E28" i="170"/>
  <c r="D27" i="170"/>
  <c r="E27" i="170"/>
  <c r="E26" i="170"/>
  <c r="E25" i="170"/>
  <c r="E24" i="170"/>
  <c r="E23" i="170"/>
  <c r="E22" i="170"/>
  <c r="E21" i="170"/>
  <c r="D20" i="170"/>
  <c r="E20" i="170"/>
  <c r="E19" i="170"/>
  <c r="E18" i="170"/>
  <c r="E17" i="170"/>
  <c r="E16" i="170"/>
  <c r="E15" i="170"/>
  <c r="E14" i="170"/>
  <c r="E13" i="170"/>
  <c r="E12" i="170"/>
  <c r="E11" i="170"/>
  <c r="E10" i="170"/>
  <c r="E9" i="170"/>
  <c r="D8" i="170"/>
  <c r="E8" i="170"/>
  <c r="C7" i="170"/>
  <c r="E7" i="170"/>
  <c r="E37" i="169"/>
  <c r="E36" i="169"/>
  <c r="D35" i="169"/>
  <c r="E35" i="169"/>
  <c r="E34" i="169"/>
  <c r="E33" i="169"/>
  <c r="E32" i="169"/>
  <c r="E31" i="169"/>
  <c r="E30" i="169"/>
  <c r="E29" i="169"/>
  <c r="D28" i="169"/>
  <c r="E28" i="169"/>
  <c r="E27" i="169"/>
  <c r="E26" i="169"/>
  <c r="E25" i="169"/>
  <c r="E24" i="169"/>
  <c r="E23" i="169"/>
  <c r="E22" i="169"/>
  <c r="D21" i="169"/>
  <c r="D7" i="169"/>
  <c r="E7" i="169"/>
  <c r="E20" i="169"/>
  <c r="E19" i="169"/>
  <c r="E18" i="169"/>
  <c r="E17" i="169"/>
  <c r="E16" i="169"/>
  <c r="E15" i="169"/>
  <c r="E14" i="169"/>
  <c r="E13" i="169"/>
  <c r="E12" i="169"/>
  <c r="E11" i="169"/>
  <c r="E10" i="169"/>
  <c r="E9" i="169"/>
  <c r="D9" i="169"/>
  <c r="D8" i="169"/>
  <c r="E8" i="169"/>
  <c r="C7" i="169"/>
  <c r="G19" i="168"/>
  <c r="F19" i="168"/>
  <c r="G18" i="168"/>
  <c r="F18" i="168"/>
  <c r="G17" i="168"/>
  <c r="F17" i="168"/>
  <c r="G16" i="168"/>
  <c r="F16" i="168"/>
  <c r="G15" i="168"/>
  <c r="F15" i="168"/>
  <c r="G14" i="168"/>
  <c r="F14" i="168"/>
  <c r="G13" i="168"/>
  <c r="F13" i="168"/>
  <c r="G12" i="168"/>
  <c r="F12" i="168"/>
  <c r="G11" i="168"/>
  <c r="F11" i="168"/>
  <c r="G10" i="168"/>
  <c r="F10" i="168"/>
  <c r="G9" i="168"/>
  <c r="F9" i="168"/>
  <c r="G8" i="168"/>
  <c r="F8" i="168"/>
  <c r="E6" i="168"/>
  <c r="G6" i="168"/>
  <c r="D6" i="168"/>
  <c r="F6" i="168"/>
  <c r="C6" i="168"/>
  <c r="B6" i="168"/>
  <c r="G19" i="167"/>
  <c r="F19" i="167"/>
  <c r="G18" i="167"/>
  <c r="F18" i="167"/>
  <c r="G17" i="167"/>
  <c r="F17" i="167"/>
  <c r="G16" i="167"/>
  <c r="F16" i="167"/>
  <c r="G15" i="167"/>
  <c r="F15" i="167"/>
  <c r="G14" i="167"/>
  <c r="F14" i="167"/>
  <c r="G13" i="167"/>
  <c r="F13" i="167"/>
  <c r="G12" i="167"/>
  <c r="F12" i="167"/>
  <c r="G11" i="167"/>
  <c r="F11" i="167"/>
  <c r="G10" i="167"/>
  <c r="F10" i="167"/>
  <c r="G9" i="167"/>
  <c r="F9" i="167"/>
  <c r="G8" i="167"/>
  <c r="F8" i="167"/>
  <c r="G7" i="167"/>
  <c r="F7" i="167"/>
  <c r="E6" i="167"/>
  <c r="G6" i="167"/>
  <c r="D6" i="167"/>
  <c r="F6" i="167"/>
  <c r="C6" i="167"/>
  <c r="B6" i="167"/>
  <c r="I7" i="163"/>
  <c r="H7" i="163"/>
  <c r="G7" i="163"/>
  <c r="F7" i="163"/>
  <c r="E7" i="163"/>
  <c r="D7" i="163"/>
  <c r="C7" i="163"/>
  <c r="B7" i="163"/>
  <c r="C17" i="162"/>
  <c r="C15" i="162"/>
  <c r="C13" i="162"/>
  <c r="C11" i="162"/>
  <c r="C9" i="162"/>
  <c r="D7" i="162"/>
  <c r="E17" i="162"/>
  <c r="B7" i="162"/>
  <c r="C16" i="162"/>
  <c r="D34" i="161"/>
  <c r="D32" i="161"/>
  <c r="D30" i="161"/>
  <c r="D28" i="161"/>
  <c r="D26" i="161"/>
  <c r="E24" i="161"/>
  <c r="F34" i="161"/>
  <c r="C24" i="161"/>
  <c r="D33" i="161"/>
  <c r="F7" i="161"/>
  <c r="E7" i="161"/>
  <c r="D7" i="161"/>
  <c r="C7" i="161"/>
  <c r="H6" i="160"/>
  <c r="I20" i="160"/>
  <c r="F6" i="160"/>
  <c r="G12" i="160"/>
  <c r="E19" i="159"/>
  <c r="E17" i="159"/>
  <c r="E16" i="159"/>
  <c r="E15" i="159"/>
  <c r="E13" i="159"/>
  <c r="E12" i="159"/>
  <c r="E11" i="159"/>
  <c r="E9" i="159"/>
  <c r="E8" i="159"/>
  <c r="E7" i="159"/>
  <c r="H6" i="159"/>
  <c r="F6" i="159"/>
  <c r="G19" i="159"/>
  <c r="D6" i="159"/>
  <c r="E18" i="159"/>
  <c r="I12" i="158"/>
  <c r="H12" i="158"/>
  <c r="G12" i="158"/>
  <c r="F12" i="158"/>
  <c r="E12" i="158"/>
  <c r="D12" i="158"/>
  <c r="F18" i="157"/>
  <c r="E18" i="157"/>
  <c r="D18" i="157"/>
  <c r="C18" i="157"/>
  <c r="F19" i="155"/>
  <c r="F20" i="155"/>
  <c r="F21" i="155"/>
  <c r="F22" i="155"/>
  <c r="F23" i="155"/>
  <c r="F24" i="155"/>
  <c r="F26" i="155"/>
  <c r="F27" i="155"/>
  <c r="F28" i="155"/>
  <c r="F29" i="155"/>
  <c r="F30" i="155"/>
  <c r="F31" i="155"/>
  <c r="F33" i="155"/>
  <c r="F34" i="155"/>
  <c r="F12" i="155"/>
  <c r="F13" i="155"/>
  <c r="F14" i="155"/>
  <c r="F15" i="155"/>
  <c r="F16" i="155"/>
  <c r="F17" i="155"/>
  <c r="F7" i="155"/>
  <c r="F8" i="155"/>
  <c r="F9" i="155"/>
  <c r="F10" i="155"/>
  <c r="F11" i="155"/>
  <c r="C252" i="64"/>
  <c r="D252" i="64"/>
  <c r="E252" i="64"/>
  <c r="F252" i="64"/>
  <c r="G252" i="64"/>
  <c r="H252" i="64"/>
  <c r="I252" i="64"/>
  <c r="J252" i="64"/>
  <c r="K252" i="64"/>
  <c r="L252" i="64"/>
  <c r="M252" i="64"/>
  <c r="N252" i="64"/>
  <c r="B252" i="64"/>
  <c r="C246" i="64"/>
  <c r="D246" i="64"/>
  <c r="D238" i="64"/>
  <c r="E246" i="64"/>
  <c r="F246" i="64"/>
  <c r="F238" i="64"/>
  <c r="G246" i="64"/>
  <c r="H246" i="64"/>
  <c r="H238" i="64"/>
  <c r="I246" i="64"/>
  <c r="I238" i="64"/>
  <c r="J246" i="64"/>
  <c r="J238" i="64"/>
  <c r="K246" i="64"/>
  <c r="L246" i="64"/>
  <c r="L238" i="64"/>
  <c r="M246" i="64"/>
  <c r="N246" i="64"/>
  <c r="N238" i="64"/>
  <c r="B246" i="64"/>
  <c r="B238" i="64"/>
  <c r="C238" i="64"/>
  <c r="E238" i="64"/>
  <c r="G238" i="64"/>
  <c r="K238" i="64"/>
  <c r="M238" i="64"/>
  <c r="C228" i="64"/>
  <c r="D228" i="64"/>
  <c r="E228" i="64"/>
  <c r="F228" i="64"/>
  <c r="G228" i="64"/>
  <c r="H228" i="64"/>
  <c r="I228" i="64"/>
  <c r="J228" i="64"/>
  <c r="K228" i="64"/>
  <c r="L228" i="64"/>
  <c r="M228" i="64"/>
  <c r="N228" i="64"/>
  <c r="B228" i="64"/>
  <c r="C223" i="64"/>
  <c r="D223" i="64"/>
  <c r="E223" i="64"/>
  <c r="F223" i="64"/>
  <c r="G223" i="64"/>
  <c r="H223" i="64"/>
  <c r="I223" i="64"/>
  <c r="J223" i="64"/>
  <c r="K223" i="64"/>
  <c r="L223" i="64"/>
  <c r="M223" i="64"/>
  <c r="N223" i="64"/>
  <c r="B223" i="64"/>
  <c r="C217" i="64"/>
  <c r="D217" i="64"/>
  <c r="E217" i="64"/>
  <c r="F217" i="64"/>
  <c r="G217" i="64"/>
  <c r="H217" i="64"/>
  <c r="I217" i="64"/>
  <c r="J217" i="64"/>
  <c r="K217" i="64"/>
  <c r="L217" i="64"/>
  <c r="M217" i="64"/>
  <c r="N217" i="64"/>
  <c r="B217" i="64"/>
  <c r="C204" i="64"/>
  <c r="D204" i="64"/>
  <c r="E204" i="64"/>
  <c r="F204" i="64"/>
  <c r="G204" i="64"/>
  <c r="H204" i="64"/>
  <c r="I204" i="64"/>
  <c r="J204" i="64"/>
  <c r="K204" i="64"/>
  <c r="L204" i="64"/>
  <c r="M204" i="64"/>
  <c r="N204" i="64"/>
  <c r="B204" i="64"/>
  <c r="C199" i="64"/>
  <c r="D199" i="64"/>
  <c r="E199" i="64"/>
  <c r="F199" i="64"/>
  <c r="G199" i="64"/>
  <c r="H199" i="64"/>
  <c r="I199" i="64"/>
  <c r="J199" i="64"/>
  <c r="K199" i="64"/>
  <c r="L199" i="64"/>
  <c r="M199" i="64"/>
  <c r="N199" i="64"/>
  <c r="B199" i="64"/>
  <c r="C176" i="64"/>
  <c r="D176" i="64"/>
  <c r="E176" i="64"/>
  <c r="F176" i="64"/>
  <c r="G176" i="64"/>
  <c r="H176" i="64"/>
  <c r="I176" i="64"/>
  <c r="J176" i="64"/>
  <c r="K176" i="64"/>
  <c r="L176" i="64"/>
  <c r="M176" i="64"/>
  <c r="N176" i="64"/>
  <c r="B176" i="64"/>
  <c r="C162" i="64"/>
  <c r="D162" i="64"/>
  <c r="E162" i="64"/>
  <c r="F162" i="64"/>
  <c r="G162" i="64"/>
  <c r="H162" i="64"/>
  <c r="I162" i="64"/>
  <c r="J162" i="64"/>
  <c r="K162" i="64"/>
  <c r="L162" i="64"/>
  <c r="M162" i="64"/>
  <c r="N162" i="64"/>
  <c r="B162" i="64"/>
  <c r="C136" i="64"/>
  <c r="D136" i="64"/>
  <c r="E136" i="64"/>
  <c r="F136" i="64"/>
  <c r="G136" i="64"/>
  <c r="H136" i="64"/>
  <c r="I136" i="64"/>
  <c r="J136" i="64"/>
  <c r="K136" i="64"/>
  <c r="L136" i="64"/>
  <c r="M136" i="64"/>
  <c r="N136" i="64"/>
  <c r="B136" i="64"/>
  <c r="C128" i="64"/>
  <c r="D128" i="64"/>
  <c r="E128" i="64"/>
  <c r="F128" i="64"/>
  <c r="G128" i="64"/>
  <c r="H128" i="64"/>
  <c r="I128" i="64"/>
  <c r="J128" i="64"/>
  <c r="K128" i="64"/>
  <c r="L128" i="64"/>
  <c r="M128" i="64"/>
  <c r="N128" i="64"/>
  <c r="B128" i="64"/>
  <c r="C113" i="64"/>
  <c r="D113" i="64"/>
  <c r="E113" i="64"/>
  <c r="F113" i="64"/>
  <c r="G113" i="64"/>
  <c r="H113" i="64"/>
  <c r="I113" i="64"/>
  <c r="J113" i="64"/>
  <c r="K113" i="64"/>
  <c r="L113" i="64"/>
  <c r="M113" i="64"/>
  <c r="N113" i="64"/>
  <c r="B113" i="64"/>
  <c r="C109" i="64"/>
  <c r="D109" i="64"/>
  <c r="E109" i="64"/>
  <c r="F109" i="64"/>
  <c r="G109" i="64"/>
  <c r="H109" i="64"/>
  <c r="I109" i="64"/>
  <c r="J109" i="64"/>
  <c r="K109" i="64"/>
  <c r="L109" i="64"/>
  <c r="M109" i="64"/>
  <c r="N109" i="64"/>
  <c r="B109" i="64"/>
  <c r="C99" i="64"/>
  <c r="D99" i="64"/>
  <c r="E99" i="64"/>
  <c r="F99" i="64"/>
  <c r="G99" i="64"/>
  <c r="H99" i="64"/>
  <c r="I99" i="64"/>
  <c r="J99" i="64"/>
  <c r="K99" i="64"/>
  <c r="L99" i="64"/>
  <c r="M99" i="64"/>
  <c r="N99" i="64"/>
  <c r="B99" i="64"/>
  <c r="C90" i="64"/>
  <c r="D90" i="64"/>
  <c r="E90" i="64"/>
  <c r="F90" i="64"/>
  <c r="G90" i="64"/>
  <c r="H90" i="64"/>
  <c r="I90" i="64"/>
  <c r="J90" i="64"/>
  <c r="K90" i="64"/>
  <c r="L90" i="64"/>
  <c r="M90" i="64"/>
  <c r="N90" i="64"/>
  <c r="B90" i="64"/>
  <c r="C73" i="64"/>
  <c r="D73" i="64"/>
  <c r="E73" i="64"/>
  <c r="F73" i="64"/>
  <c r="G73" i="64"/>
  <c r="H73" i="64"/>
  <c r="I73" i="64"/>
  <c r="J73" i="64"/>
  <c r="K73" i="64"/>
  <c r="L73" i="64"/>
  <c r="M73" i="64"/>
  <c r="N73" i="64"/>
  <c r="B73" i="64"/>
  <c r="C66" i="64"/>
  <c r="D66" i="64"/>
  <c r="E66" i="64"/>
  <c r="F66" i="64"/>
  <c r="G66" i="64"/>
  <c r="H66" i="64"/>
  <c r="I66" i="64"/>
  <c r="J66" i="64"/>
  <c r="K66" i="64"/>
  <c r="L66" i="64"/>
  <c r="M66" i="64"/>
  <c r="N66" i="64"/>
  <c r="B66" i="64"/>
  <c r="C55" i="64"/>
  <c r="D55" i="64"/>
  <c r="E55" i="64"/>
  <c r="F55" i="64"/>
  <c r="G55" i="64"/>
  <c r="H55" i="64"/>
  <c r="I55" i="64"/>
  <c r="J55" i="64"/>
  <c r="K55" i="64"/>
  <c r="L55" i="64"/>
  <c r="M55" i="64"/>
  <c r="N55" i="64"/>
  <c r="B55" i="64"/>
  <c r="C47" i="64"/>
  <c r="D47" i="64"/>
  <c r="E47" i="64"/>
  <c r="F47" i="64"/>
  <c r="G47" i="64"/>
  <c r="H47" i="64"/>
  <c r="I47" i="64"/>
  <c r="J47" i="64"/>
  <c r="K47" i="64"/>
  <c r="L47" i="64"/>
  <c r="M47" i="64"/>
  <c r="N47" i="64"/>
  <c r="B47" i="64"/>
  <c r="C40" i="64"/>
  <c r="D40" i="64"/>
  <c r="E40" i="64"/>
  <c r="F40" i="64"/>
  <c r="G40" i="64"/>
  <c r="H40" i="64"/>
  <c r="I40" i="64"/>
  <c r="J40" i="64"/>
  <c r="K40" i="64"/>
  <c r="L40" i="64"/>
  <c r="M40" i="64"/>
  <c r="N40" i="64"/>
  <c r="B40" i="64"/>
  <c r="C32" i="64"/>
  <c r="D32" i="64"/>
  <c r="E32" i="64"/>
  <c r="F32" i="64"/>
  <c r="G32" i="64"/>
  <c r="H32" i="64"/>
  <c r="I32" i="64"/>
  <c r="J32" i="64"/>
  <c r="K32" i="64"/>
  <c r="L32" i="64"/>
  <c r="M32" i="64"/>
  <c r="N32" i="64"/>
  <c r="B32" i="64"/>
  <c r="C24" i="64"/>
  <c r="D24" i="64"/>
  <c r="E24" i="64"/>
  <c r="F24" i="64"/>
  <c r="G24" i="64"/>
  <c r="H24" i="64"/>
  <c r="I24" i="64"/>
  <c r="J24" i="64"/>
  <c r="K24" i="64"/>
  <c r="L24" i="64"/>
  <c r="M24" i="64"/>
  <c r="N24" i="64"/>
  <c r="B24" i="64"/>
  <c r="C8" i="64"/>
  <c r="D8" i="64"/>
  <c r="E8" i="64"/>
  <c r="F8" i="64"/>
  <c r="G8" i="64"/>
  <c r="H8" i="64"/>
  <c r="I8" i="64"/>
  <c r="J8" i="64"/>
  <c r="K8" i="64"/>
  <c r="L8" i="64"/>
  <c r="M8" i="64"/>
  <c r="N8" i="64"/>
  <c r="B8" i="64"/>
  <c r="C7" i="123"/>
  <c r="C8" i="123"/>
  <c r="B7" i="121"/>
  <c r="B7" i="120"/>
  <c r="C5" i="108"/>
  <c r="C4" i="108"/>
  <c r="D5" i="108"/>
  <c r="D4" i="108"/>
  <c r="E5" i="108"/>
  <c r="E4" i="108"/>
  <c r="F5" i="108"/>
  <c r="F4" i="108"/>
  <c r="G5" i="108"/>
  <c r="G4" i="108"/>
  <c r="H5" i="108"/>
  <c r="H4" i="108"/>
  <c r="I5" i="108"/>
  <c r="I4" i="108"/>
  <c r="J5" i="108"/>
  <c r="J4" i="108"/>
  <c r="K5" i="108"/>
  <c r="K4" i="108"/>
  <c r="L5" i="108"/>
  <c r="L4" i="108"/>
  <c r="M5" i="108"/>
  <c r="M4" i="108"/>
  <c r="N5" i="108"/>
  <c r="N4" i="108"/>
  <c r="B5" i="108"/>
  <c r="C31" i="108"/>
  <c r="D31" i="108"/>
  <c r="E31" i="108"/>
  <c r="F31" i="108"/>
  <c r="G31" i="108"/>
  <c r="H31" i="108"/>
  <c r="I31" i="108"/>
  <c r="J31" i="108"/>
  <c r="K31" i="108"/>
  <c r="L31" i="108"/>
  <c r="M31" i="108"/>
  <c r="N31" i="108"/>
  <c r="B31" i="108"/>
  <c r="C24" i="108"/>
  <c r="D24" i="108"/>
  <c r="E24" i="108"/>
  <c r="F24" i="108"/>
  <c r="G24" i="108"/>
  <c r="H24" i="108"/>
  <c r="I24" i="108"/>
  <c r="J24" i="108"/>
  <c r="K24" i="108"/>
  <c r="L24" i="108"/>
  <c r="M24" i="108"/>
  <c r="N24" i="108"/>
  <c r="B24" i="108"/>
  <c r="C17" i="108"/>
  <c r="D17" i="108"/>
  <c r="E17" i="108"/>
  <c r="F17" i="108"/>
  <c r="G17" i="108"/>
  <c r="H17" i="108"/>
  <c r="I17" i="108"/>
  <c r="J17" i="108"/>
  <c r="K17" i="108"/>
  <c r="L17" i="108"/>
  <c r="M17" i="108"/>
  <c r="N17" i="108"/>
  <c r="B17" i="108"/>
  <c r="C32" i="107"/>
  <c r="D32" i="107"/>
  <c r="E32" i="107"/>
  <c r="F32" i="107"/>
  <c r="G32" i="107"/>
  <c r="H32" i="107"/>
  <c r="I32" i="107"/>
  <c r="J32" i="107"/>
  <c r="K32" i="107"/>
  <c r="L32" i="107"/>
  <c r="M32" i="107"/>
  <c r="N32" i="107"/>
  <c r="B32" i="107"/>
  <c r="C25" i="107"/>
  <c r="D25" i="107"/>
  <c r="E25" i="107"/>
  <c r="F25" i="107"/>
  <c r="G25" i="107"/>
  <c r="H25" i="107"/>
  <c r="I25" i="107"/>
  <c r="J25" i="107"/>
  <c r="K25" i="107"/>
  <c r="L25" i="107"/>
  <c r="M25" i="107"/>
  <c r="N25" i="107"/>
  <c r="C18" i="107"/>
  <c r="D18" i="107"/>
  <c r="E18" i="107"/>
  <c r="F18" i="107"/>
  <c r="G18" i="107"/>
  <c r="H18" i="107"/>
  <c r="I18" i="107"/>
  <c r="J18" i="107"/>
  <c r="K18" i="107"/>
  <c r="L18" i="107"/>
  <c r="M18" i="107"/>
  <c r="N18" i="107"/>
  <c r="B18" i="107"/>
  <c r="C6" i="107"/>
  <c r="C5" i="107"/>
  <c r="D6" i="107"/>
  <c r="D5" i="107"/>
  <c r="E6" i="107"/>
  <c r="E5" i="107"/>
  <c r="F6" i="107"/>
  <c r="F5" i="107"/>
  <c r="G6" i="107"/>
  <c r="G5" i="107"/>
  <c r="H6" i="107"/>
  <c r="H5" i="107"/>
  <c r="I6" i="107"/>
  <c r="I5" i="107"/>
  <c r="J6" i="107"/>
  <c r="J5" i="107"/>
  <c r="K6" i="107"/>
  <c r="K5" i="107"/>
  <c r="L6" i="107"/>
  <c r="L5" i="107"/>
  <c r="M6" i="107"/>
  <c r="M5" i="107"/>
  <c r="N6" i="107"/>
  <c r="N5" i="107"/>
  <c r="B6" i="107"/>
  <c r="D35" i="155"/>
  <c r="D33" i="155"/>
  <c r="C32" i="155"/>
  <c r="D32" i="155"/>
  <c r="B32" i="155"/>
  <c r="F32" i="155"/>
  <c r="D31" i="155"/>
  <c r="D30" i="155"/>
  <c r="D29" i="155"/>
  <c r="D28" i="155"/>
  <c r="D27" i="155"/>
  <c r="D26" i="155"/>
  <c r="C25" i="155"/>
  <c r="B25" i="155"/>
  <c r="F25" i="155"/>
  <c r="D24" i="155"/>
  <c r="D23" i="155"/>
  <c r="D22" i="155"/>
  <c r="D21" i="155"/>
  <c r="D20" i="155"/>
  <c r="D19" i="155"/>
  <c r="C18" i="155"/>
  <c r="B18" i="155"/>
  <c r="F18" i="155"/>
  <c r="D17" i="155"/>
  <c r="D16" i="155"/>
  <c r="D15" i="155"/>
  <c r="D14" i="155"/>
  <c r="D13" i="155"/>
  <c r="D12" i="155"/>
  <c r="D11" i="155"/>
  <c r="D10" i="155"/>
  <c r="D9" i="155"/>
  <c r="D8" i="155"/>
  <c r="D7" i="155"/>
  <c r="C6" i="155"/>
  <c r="C5" i="155"/>
  <c r="D5" i="155"/>
  <c r="B6" i="155"/>
  <c r="F6" i="155"/>
  <c r="F35" i="147"/>
  <c r="D35" i="147"/>
  <c r="F34" i="147"/>
  <c r="F33" i="147"/>
  <c r="D33" i="147"/>
  <c r="E32" i="147"/>
  <c r="F32" i="147"/>
  <c r="C32" i="147"/>
  <c r="D32" i="147"/>
  <c r="B32" i="147"/>
  <c r="F31" i="147"/>
  <c r="D31" i="147"/>
  <c r="F30" i="147"/>
  <c r="D30" i="147"/>
  <c r="F29" i="147"/>
  <c r="D29" i="147"/>
  <c r="F28" i="147"/>
  <c r="D28" i="147"/>
  <c r="F27" i="147"/>
  <c r="D27" i="147"/>
  <c r="F26" i="147"/>
  <c r="D26" i="147"/>
  <c r="E25" i="147"/>
  <c r="F25" i="147"/>
  <c r="C25" i="147"/>
  <c r="B25" i="147"/>
  <c r="D25" i="147"/>
  <c r="F24" i="147"/>
  <c r="D24" i="147"/>
  <c r="F23" i="147"/>
  <c r="D23" i="147"/>
  <c r="F22" i="147"/>
  <c r="D22" i="147"/>
  <c r="F21" i="147"/>
  <c r="D21" i="147"/>
  <c r="F20" i="147"/>
  <c r="D20" i="147"/>
  <c r="F19" i="147"/>
  <c r="D19" i="147"/>
  <c r="E18" i="147"/>
  <c r="F18" i="147"/>
  <c r="C18" i="147"/>
  <c r="D18" i="147"/>
  <c r="B18" i="147"/>
  <c r="F17" i="147"/>
  <c r="D17" i="147"/>
  <c r="F16" i="147"/>
  <c r="D16" i="147"/>
  <c r="F15" i="147"/>
  <c r="D15" i="147"/>
  <c r="F14" i="147"/>
  <c r="D14" i="147"/>
  <c r="F13" i="147"/>
  <c r="D13" i="147"/>
  <c r="F12" i="147"/>
  <c r="D12" i="147"/>
  <c r="F11" i="147"/>
  <c r="D11" i="147"/>
  <c r="F10" i="147"/>
  <c r="D10" i="147"/>
  <c r="F9" i="147"/>
  <c r="D9" i="147"/>
  <c r="F8" i="147"/>
  <c r="D8" i="147"/>
  <c r="F7" i="147"/>
  <c r="D7" i="147"/>
  <c r="E6" i="147"/>
  <c r="F6" i="147"/>
  <c r="C6" i="147"/>
  <c r="B6" i="147"/>
  <c r="E5" i="147"/>
  <c r="F5" i="147"/>
  <c r="C5" i="147"/>
  <c r="B5" i="147"/>
  <c r="D5" i="147"/>
  <c r="C10" i="123"/>
  <c r="C9" i="123"/>
  <c r="C7" i="121"/>
  <c r="C7" i="120"/>
  <c r="C7" i="116"/>
  <c r="C7" i="140"/>
  <c r="T7" i="121"/>
  <c r="S7" i="121"/>
  <c r="R7" i="121"/>
  <c r="T7" i="116"/>
  <c r="S7" i="116"/>
  <c r="R7" i="116"/>
  <c r="C44" i="123"/>
  <c r="C43" i="123"/>
  <c r="F34" i="91"/>
  <c r="D34" i="91"/>
  <c r="F33" i="91"/>
  <c r="D33" i="91"/>
  <c r="E32" i="91"/>
  <c r="F32" i="91"/>
  <c r="B32" i="91"/>
  <c r="C32" i="91"/>
  <c r="D32" i="91"/>
  <c r="F31" i="91"/>
  <c r="D31" i="91"/>
  <c r="F30" i="91"/>
  <c r="D30" i="91"/>
  <c r="F29" i="91"/>
  <c r="D29" i="91"/>
  <c r="F28" i="91"/>
  <c r="D28" i="91"/>
  <c r="F27" i="91"/>
  <c r="D27" i="91"/>
  <c r="F26" i="91"/>
  <c r="D26" i="91"/>
  <c r="E25" i="91"/>
  <c r="F25" i="91"/>
  <c r="B25" i="91"/>
  <c r="C25" i="91"/>
  <c r="F24" i="91"/>
  <c r="D24" i="91"/>
  <c r="F23" i="91"/>
  <c r="D23" i="91"/>
  <c r="F22" i="91"/>
  <c r="D22" i="91"/>
  <c r="F21" i="91"/>
  <c r="D21" i="91"/>
  <c r="F20" i="91"/>
  <c r="D20" i="91"/>
  <c r="F19" i="91"/>
  <c r="D19" i="91"/>
  <c r="E18" i="91"/>
  <c r="B18" i="91"/>
  <c r="C18" i="91"/>
  <c r="F17" i="91"/>
  <c r="D17" i="91"/>
  <c r="F16" i="91"/>
  <c r="D16" i="91"/>
  <c r="F15" i="91"/>
  <c r="D15" i="91"/>
  <c r="F14" i="91"/>
  <c r="D14" i="91"/>
  <c r="F13" i="91"/>
  <c r="D13" i="91"/>
  <c r="F12" i="91"/>
  <c r="D12" i="91"/>
  <c r="F11" i="91"/>
  <c r="D11" i="91"/>
  <c r="F10" i="91"/>
  <c r="D10" i="91"/>
  <c r="F9" i="91"/>
  <c r="D9" i="91"/>
  <c r="F8" i="91"/>
  <c r="D8" i="91"/>
  <c r="F7" i="91"/>
  <c r="D7" i="91"/>
  <c r="E6" i="91"/>
  <c r="E5" i="91"/>
  <c r="F5" i="91"/>
  <c r="B6" i="91"/>
  <c r="C6" i="91"/>
  <c r="F34" i="90"/>
  <c r="D34" i="90"/>
  <c r="F33" i="90"/>
  <c r="D33" i="90"/>
  <c r="E32" i="90"/>
  <c r="F32" i="90"/>
  <c r="B32" i="90"/>
  <c r="C32" i="90"/>
  <c r="D32" i="90"/>
  <c r="F31" i="90"/>
  <c r="D31" i="90"/>
  <c r="F30" i="90"/>
  <c r="D30" i="90"/>
  <c r="F29" i="90"/>
  <c r="D29" i="90"/>
  <c r="F28" i="90"/>
  <c r="D28" i="90"/>
  <c r="F27" i="90"/>
  <c r="D27" i="90"/>
  <c r="F26" i="90"/>
  <c r="D26" i="90"/>
  <c r="E25" i="90"/>
  <c r="B25" i="90"/>
  <c r="F25" i="90"/>
  <c r="C25" i="90"/>
  <c r="D25" i="90"/>
  <c r="F24" i="90"/>
  <c r="D24" i="90"/>
  <c r="F23" i="90"/>
  <c r="D23" i="90"/>
  <c r="F22" i="90"/>
  <c r="D22" i="90"/>
  <c r="F21" i="90"/>
  <c r="D21" i="90"/>
  <c r="F20" i="90"/>
  <c r="D20" i="90"/>
  <c r="F19" i="90"/>
  <c r="D19" i="90"/>
  <c r="E18" i="90"/>
  <c r="F18" i="90"/>
  <c r="B18" i="90"/>
  <c r="C18" i="90"/>
  <c r="D18" i="90"/>
  <c r="F17" i="90"/>
  <c r="D17" i="90"/>
  <c r="F16" i="90"/>
  <c r="D16" i="90"/>
  <c r="F15" i="90"/>
  <c r="D15" i="90"/>
  <c r="F14" i="90"/>
  <c r="D14" i="90"/>
  <c r="F13" i="90"/>
  <c r="D13" i="90"/>
  <c r="F12" i="90"/>
  <c r="D12" i="90"/>
  <c r="F11" i="90"/>
  <c r="D11" i="90"/>
  <c r="F10" i="90"/>
  <c r="D10" i="90"/>
  <c r="F9" i="90"/>
  <c r="D9" i="90"/>
  <c r="F8" i="90"/>
  <c r="D8" i="90"/>
  <c r="F7" i="90"/>
  <c r="D7" i="90"/>
  <c r="E6" i="90"/>
  <c r="B6" i="90"/>
  <c r="B5" i="90"/>
  <c r="D5" i="90"/>
  <c r="C6" i="90"/>
  <c r="F34" i="89"/>
  <c r="D34" i="89"/>
  <c r="F33" i="89"/>
  <c r="D33" i="89"/>
  <c r="B32" i="89"/>
  <c r="F32" i="89"/>
  <c r="F31" i="89"/>
  <c r="D31" i="89"/>
  <c r="F30" i="89"/>
  <c r="D30" i="89"/>
  <c r="F29" i="89"/>
  <c r="D29" i="89"/>
  <c r="F28" i="89"/>
  <c r="D28" i="89"/>
  <c r="F27" i="89"/>
  <c r="D27" i="89"/>
  <c r="F26" i="89"/>
  <c r="D26" i="89"/>
  <c r="E25" i="89"/>
  <c r="F25" i="89"/>
  <c r="B25" i="89"/>
  <c r="C25" i="89"/>
  <c r="D25" i="89"/>
  <c r="F24" i="89"/>
  <c r="D24" i="89"/>
  <c r="F23" i="89"/>
  <c r="D23" i="89"/>
  <c r="F22" i="89"/>
  <c r="D22" i="89"/>
  <c r="F21" i="89"/>
  <c r="D21" i="89"/>
  <c r="F20" i="89"/>
  <c r="D20" i="89"/>
  <c r="F19" i="89"/>
  <c r="D19" i="89"/>
  <c r="E18" i="89"/>
  <c r="B18" i="89"/>
  <c r="F18" i="89"/>
  <c r="C18" i="89"/>
  <c r="D18" i="89"/>
  <c r="F17" i="89"/>
  <c r="D17" i="89"/>
  <c r="F16" i="89"/>
  <c r="D16" i="89"/>
  <c r="F15" i="89"/>
  <c r="D15" i="89"/>
  <c r="F14" i="89"/>
  <c r="D14" i="89"/>
  <c r="F13" i="89"/>
  <c r="D13" i="89"/>
  <c r="F12" i="89"/>
  <c r="D12" i="89"/>
  <c r="F11" i="89"/>
  <c r="D11" i="89"/>
  <c r="F10" i="89"/>
  <c r="D10" i="89"/>
  <c r="F9" i="89"/>
  <c r="D9" i="89"/>
  <c r="F8" i="89"/>
  <c r="D8" i="89"/>
  <c r="F7" i="89"/>
  <c r="D7" i="89"/>
  <c r="E6" i="89"/>
  <c r="B6" i="89"/>
  <c r="B5" i="89"/>
  <c r="C6" i="89"/>
  <c r="D34" i="88"/>
  <c r="F33" i="88"/>
  <c r="D33" i="88"/>
  <c r="E32" i="88"/>
  <c r="F32" i="88"/>
  <c r="B32" i="88"/>
  <c r="C32" i="88"/>
  <c r="D32" i="88"/>
  <c r="F31" i="88"/>
  <c r="D31" i="88"/>
  <c r="F30" i="88"/>
  <c r="D30" i="88"/>
  <c r="F29" i="88"/>
  <c r="D29" i="88"/>
  <c r="F28" i="88"/>
  <c r="D28" i="88"/>
  <c r="F27" i="88"/>
  <c r="D27" i="88"/>
  <c r="F26" i="88"/>
  <c r="D26" i="88"/>
  <c r="E25" i="88"/>
  <c r="F25" i="88"/>
  <c r="B25" i="88"/>
  <c r="C25" i="88"/>
  <c r="D25" i="88"/>
  <c r="F24" i="88"/>
  <c r="D24" i="88"/>
  <c r="F23" i="88"/>
  <c r="D23" i="88"/>
  <c r="F22" i="88"/>
  <c r="D22" i="88"/>
  <c r="F21" i="88"/>
  <c r="D21" i="88"/>
  <c r="F20" i="88"/>
  <c r="D20" i="88"/>
  <c r="F19" i="88"/>
  <c r="D19" i="88"/>
  <c r="E18" i="88"/>
  <c r="B18" i="88"/>
  <c r="F18" i="88"/>
  <c r="C18" i="88"/>
  <c r="D18" i="88"/>
  <c r="F17" i="88"/>
  <c r="D17" i="88"/>
  <c r="F16" i="88"/>
  <c r="D16" i="88"/>
  <c r="F15" i="88"/>
  <c r="D15" i="88"/>
  <c r="F14" i="88"/>
  <c r="D14" i="88"/>
  <c r="F13" i="88"/>
  <c r="D13" i="88"/>
  <c r="F12" i="88"/>
  <c r="D12" i="88"/>
  <c r="F11" i="88"/>
  <c r="D11" i="88"/>
  <c r="F10" i="88"/>
  <c r="D10" i="88"/>
  <c r="F9" i="88"/>
  <c r="D9" i="88"/>
  <c r="F8" i="88"/>
  <c r="D8" i="88"/>
  <c r="F7" i="88"/>
  <c r="D7" i="88"/>
  <c r="E6" i="88"/>
  <c r="E5" i="88"/>
  <c r="F5" i="88"/>
  <c r="B6" i="88"/>
  <c r="C6" i="88"/>
  <c r="F34" i="87"/>
  <c r="D34" i="87"/>
  <c r="F33" i="87"/>
  <c r="D33" i="87"/>
  <c r="E32" i="87"/>
  <c r="F32" i="87"/>
  <c r="B32" i="87"/>
  <c r="C32" i="87"/>
  <c r="D32" i="87"/>
  <c r="F31" i="87"/>
  <c r="D31" i="87"/>
  <c r="F30" i="87"/>
  <c r="D30" i="87"/>
  <c r="F29" i="87"/>
  <c r="D29" i="87"/>
  <c r="F28" i="87"/>
  <c r="D28" i="87"/>
  <c r="F27" i="87"/>
  <c r="D27" i="87"/>
  <c r="F26" i="87"/>
  <c r="D26" i="87"/>
  <c r="E25" i="87"/>
  <c r="F25" i="87"/>
  <c r="B25" i="87"/>
  <c r="C25" i="87"/>
  <c r="D25" i="87"/>
  <c r="F24" i="87"/>
  <c r="D24" i="87"/>
  <c r="F23" i="87"/>
  <c r="D23" i="87"/>
  <c r="F22" i="87"/>
  <c r="D22" i="87"/>
  <c r="F21" i="87"/>
  <c r="D21" i="87"/>
  <c r="F20" i="87"/>
  <c r="D20" i="87"/>
  <c r="F19" i="87"/>
  <c r="D19" i="87"/>
  <c r="E18" i="87"/>
  <c r="F18" i="87"/>
  <c r="B18" i="87"/>
  <c r="C18" i="87"/>
  <c r="D18" i="87"/>
  <c r="F17" i="87"/>
  <c r="D17" i="87"/>
  <c r="F16" i="87"/>
  <c r="D16" i="87"/>
  <c r="F15" i="87"/>
  <c r="D15" i="87"/>
  <c r="F14" i="87"/>
  <c r="D14" i="87"/>
  <c r="F13" i="87"/>
  <c r="D13" i="87"/>
  <c r="F12" i="87"/>
  <c r="D12" i="87"/>
  <c r="F11" i="87"/>
  <c r="D11" i="87"/>
  <c r="F10" i="87"/>
  <c r="D10" i="87"/>
  <c r="F9" i="87"/>
  <c r="D9" i="87"/>
  <c r="F8" i="87"/>
  <c r="D8" i="87"/>
  <c r="F7" i="87"/>
  <c r="D7" i="87"/>
  <c r="E6" i="87"/>
  <c r="B6" i="87"/>
  <c r="B5" i="87"/>
  <c r="C6" i="87"/>
  <c r="F35" i="86"/>
  <c r="D35" i="86"/>
  <c r="F34" i="86"/>
  <c r="F33" i="86"/>
  <c r="D33" i="86"/>
  <c r="E32" i="86"/>
  <c r="F32" i="86"/>
  <c r="B32" i="86"/>
  <c r="C32" i="86"/>
  <c r="F31" i="86"/>
  <c r="D31" i="86"/>
  <c r="F30" i="86"/>
  <c r="D30" i="86"/>
  <c r="F29" i="86"/>
  <c r="D29" i="86"/>
  <c r="F28" i="86"/>
  <c r="D28" i="86"/>
  <c r="F27" i="86"/>
  <c r="D27" i="86"/>
  <c r="F26" i="86"/>
  <c r="D26" i="86"/>
  <c r="E25" i="86"/>
  <c r="F25" i="86"/>
  <c r="B25" i="86"/>
  <c r="C25" i="86"/>
  <c r="D25" i="86"/>
  <c r="F24" i="86"/>
  <c r="D24" i="86"/>
  <c r="F23" i="86"/>
  <c r="D23" i="86"/>
  <c r="F22" i="86"/>
  <c r="D22" i="86"/>
  <c r="F21" i="86"/>
  <c r="D21" i="86"/>
  <c r="F20" i="86"/>
  <c r="D20" i="86"/>
  <c r="F19" i="86"/>
  <c r="D19" i="86"/>
  <c r="E18" i="86"/>
  <c r="F18" i="86"/>
  <c r="B18" i="86"/>
  <c r="C18" i="86"/>
  <c r="F17" i="86"/>
  <c r="D17" i="86"/>
  <c r="F16" i="86"/>
  <c r="D16" i="86"/>
  <c r="F15" i="86"/>
  <c r="D15" i="86"/>
  <c r="F14" i="86"/>
  <c r="D14" i="86"/>
  <c r="F13" i="86"/>
  <c r="D13" i="86"/>
  <c r="F12" i="86"/>
  <c r="D12" i="86"/>
  <c r="F11" i="86"/>
  <c r="D11" i="86"/>
  <c r="F10" i="86"/>
  <c r="D10" i="86"/>
  <c r="F9" i="86"/>
  <c r="D9" i="86"/>
  <c r="F8" i="86"/>
  <c r="D8" i="86"/>
  <c r="F7" i="86"/>
  <c r="D7" i="86"/>
  <c r="E6" i="86"/>
  <c r="B6" i="86"/>
  <c r="D6" i="86"/>
  <c r="C6" i="86"/>
  <c r="F35" i="85"/>
  <c r="D35" i="85"/>
  <c r="F34" i="85"/>
  <c r="F33" i="85"/>
  <c r="D33" i="85"/>
  <c r="E32" i="85"/>
  <c r="F32" i="85"/>
  <c r="B32" i="85"/>
  <c r="C32" i="85"/>
  <c r="D32" i="85"/>
  <c r="F31" i="85"/>
  <c r="D31" i="85"/>
  <c r="F30" i="85"/>
  <c r="D30" i="85"/>
  <c r="F29" i="85"/>
  <c r="D29" i="85"/>
  <c r="F28" i="85"/>
  <c r="D28" i="85"/>
  <c r="F27" i="85"/>
  <c r="D27" i="85"/>
  <c r="F26" i="85"/>
  <c r="D26" i="85"/>
  <c r="E25" i="85"/>
  <c r="F25" i="85"/>
  <c r="B25" i="85"/>
  <c r="C25" i="85"/>
  <c r="D25" i="85"/>
  <c r="F24" i="85"/>
  <c r="D24" i="85"/>
  <c r="F23" i="85"/>
  <c r="D23" i="85"/>
  <c r="F22" i="85"/>
  <c r="D22" i="85"/>
  <c r="F21" i="85"/>
  <c r="D21" i="85"/>
  <c r="F20" i="85"/>
  <c r="D20" i="85"/>
  <c r="F19" i="85"/>
  <c r="D19" i="85"/>
  <c r="E18" i="85"/>
  <c r="F18" i="85"/>
  <c r="B18" i="85"/>
  <c r="C18" i="85"/>
  <c r="D18" i="85"/>
  <c r="F17" i="85"/>
  <c r="D17" i="85"/>
  <c r="F16" i="85"/>
  <c r="D16" i="85"/>
  <c r="F15" i="85"/>
  <c r="D15" i="85"/>
  <c r="F14" i="85"/>
  <c r="D14" i="85"/>
  <c r="F13" i="85"/>
  <c r="D13" i="85"/>
  <c r="F12" i="85"/>
  <c r="D12" i="85"/>
  <c r="F11" i="85"/>
  <c r="D11" i="85"/>
  <c r="F10" i="85"/>
  <c r="D10" i="85"/>
  <c r="F9" i="85"/>
  <c r="D9" i="85"/>
  <c r="F8" i="85"/>
  <c r="D8" i="85"/>
  <c r="F7" i="85"/>
  <c r="D7" i="85"/>
  <c r="E6" i="85"/>
  <c r="B6" i="85"/>
  <c r="B5" i="85"/>
  <c r="C6" i="85"/>
  <c r="D6" i="85"/>
  <c r="F35" i="84"/>
  <c r="D35" i="84"/>
  <c r="F34" i="84"/>
  <c r="F33" i="84"/>
  <c r="D33" i="84"/>
  <c r="E32" i="84"/>
  <c r="B32" i="84"/>
  <c r="F32" i="84"/>
  <c r="C32" i="84"/>
  <c r="D32" i="84"/>
  <c r="F31" i="84"/>
  <c r="D31" i="84"/>
  <c r="F30" i="84"/>
  <c r="D30" i="84"/>
  <c r="F29" i="84"/>
  <c r="D29" i="84"/>
  <c r="F28" i="84"/>
  <c r="D28" i="84"/>
  <c r="F27" i="84"/>
  <c r="D27" i="84"/>
  <c r="F26" i="84"/>
  <c r="D26" i="84"/>
  <c r="E25" i="84"/>
  <c r="B25" i="84"/>
  <c r="C25" i="84"/>
  <c r="D25" i="84"/>
  <c r="F24" i="84"/>
  <c r="D24" i="84"/>
  <c r="F23" i="84"/>
  <c r="D23" i="84"/>
  <c r="F22" i="84"/>
  <c r="D22" i="84"/>
  <c r="F21" i="84"/>
  <c r="D21" i="84"/>
  <c r="F20" i="84"/>
  <c r="D20" i="84"/>
  <c r="F19" i="84"/>
  <c r="D19" i="84"/>
  <c r="E18" i="84"/>
  <c r="B18" i="84"/>
  <c r="F18" i="84"/>
  <c r="C18" i="84"/>
  <c r="D18" i="84"/>
  <c r="F17" i="84"/>
  <c r="D17" i="84"/>
  <c r="F16" i="84"/>
  <c r="D16" i="84"/>
  <c r="F15" i="84"/>
  <c r="D15" i="84"/>
  <c r="F14" i="84"/>
  <c r="D14" i="84"/>
  <c r="F13" i="84"/>
  <c r="D13" i="84"/>
  <c r="F12" i="84"/>
  <c r="D12" i="84"/>
  <c r="F11" i="84"/>
  <c r="D11" i="84"/>
  <c r="F10" i="84"/>
  <c r="D10" i="84"/>
  <c r="F9" i="84"/>
  <c r="D9" i="84"/>
  <c r="F8" i="84"/>
  <c r="D8" i="84"/>
  <c r="F7" i="84"/>
  <c r="D7" i="84"/>
  <c r="E6" i="84"/>
  <c r="E5" i="84"/>
  <c r="B6" i="84"/>
  <c r="C6" i="84"/>
  <c r="D6" i="84"/>
  <c r="F6" i="90"/>
  <c r="F6" i="88"/>
  <c r="F6" i="87"/>
  <c r="E5" i="86"/>
  <c r="F6" i="84"/>
  <c r="C5" i="91"/>
  <c r="C5" i="89"/>
  <c r="D5" i="89"/>
  <c r="B5" i="88"/>
  <c r="D6" i="147"/>
  <c r="F6" i="86"/>
  <c r="D25" i="91"/>
  <c r="D18" i="86"/>
  <c r="C5" i="86"/>
  <c r="C5" i="87"/>
  <c r="D6" i="87"/>
  <c r="F18" i="91"/>
  <c r="D18" i="91"/>
  <c r="F6" i="89"/>
  <c r="E5" i="85"/>
  <c r="B5" i="86"/>
  <c r="D6" i="88"/>
  <c r="C5" i="88"/>
  <c r="D5" i="88"/>
  <c r="E5" i="89"/>
  <c r="F5" i="89"/>
  <c r="E5" i="90"/>
  <c r="F5" i="90"/>
  <c r="F5" i="86"/>
  <c r="D6" i="89"/>
  <c r="C5" i="90"/>
  <c r="D6" i="90"/>
  <c r="B5" i="91"/>
  <c r="D5" i="91"/>
  <c r="D6" i="91"/>
  <c r="C5" i="84"/>
  <c r="D5" i="84"/>
  <c r="F6" i="91"/>
  <c r="B5" i="84"/>
  <c r="F5" i="84"/>
  <c r="F25" i="84"/>
  <c r="F6" i="85"/>
  <c r="D32" i="86"/>
  <c r="E5" i="87"/>
  <c r="D32" i="89"/>
  <c r="D5" i="86"/>
  <c r="B5" i="155"/>
  <c r="F5" i="155"/>
  <c r="D25" i="155"/>
  <c r="D18" i="155"/>
  <c r="D6" i="155"/>
  <c r="G8" i="160"/>
  <c r="G14" i="160"/>
  <c r="G18" i="160"/>
  <c r="G7" i="160"/>
  <c r="G9" i="160"/>
  <c r="G11" i="160"/>
  <c r="G13" i="160"/>
  <c r="G15" i="160"/>
  <c r="G17" i="160"/>
  <c r="G19" i="160"/>
  <c r="D25" i="161"/>
  <c r="D27" i="161"/>
  <c r="D29" i="161"/>
  <c r="D31" i="161"/>
  <c r="C8" i="162"/>
  <c r="C7" i="162"/>
  <c r="C10" i="162"/>
  <c r="C12" i="162"/>
  <c r="C14" i="162"/>
  <c r="G10" i="160"/>
  <c r="G16" i="160"/>
  <c r="G20" i="160"/>
  <c r="G8" i="159"/>
  <c r="G10" i="159"/>
  <c r="G12" i="159"/>
  <c r="G14" i="159"/>
  <c r="G16" i="159"/>
  <c r="G18" i="159"/>
  <c r="I7" i="160"/>
  <c r="I9" i="160"/>
  <c r="I11" i="160"/>
  <c r="I13" i="160"/>
  <c r="I15" i="160"/>
  <c r="I17" i="160"/>
  <c r="I19" i="160"/>
  <c r="F25" i="161"/>
  <c r="F27" i="161"/>
  <c r="F29" i="161"/>
  <c r="F31" i="161"/>
  <c r="F33" i="161"/>
  <c r="E8" i="162"/>
  <c r="E10" i="162"/>
  <c r="E12" i="162"/>
  <c r="E14" i="162"/>
  <c r="E16" i="162"/>
  <c r="E21" i="169"/>
  <c r="G7" i="159"/>
  <c r="G9" i="159"/>
  <c r="G11" i="159"/>
  <c r="G6" i="159"/>
  <c r="G13" i="159"/>
  <c r="G15" i="159"/>
  <c r="G17" i="159"/>
  <c r="I8" i="160"/>
  <c r="I10" i="160"/>
  <c r="I12" i="160"/>
  <c r="I14" i="160"/>
  <c r="I16" i="160"/>
  <c r="I18" i="160"/>
  <c r="F26" i="161"/>
  <c r="F28" i="161"/>
  <c r="F30" i="161"/>
  <c r="F32" i="161"/>
  <c r="E9" i="162"/>
  <c r="E11" i="162"/>
  <c r="E13" i="162"/>
  <c r="E15" i="162"/>
  <c r="B4" i="108"/>
  <c r="F5" i="85"/>
  <c r="D5" i="87"/>
  <c r="F5" i="87"/>
  <c r="B5" i="107"/>
  <c r="C5" i="85"/>
  <c r="D5" i="85"/>
  <c r="E7" i="162"/>
  <c r="F24" i="161"/>
  <c r="D24" i="161"/>
  <c r="E10" i="159"/>
  <c r="E14" i="159"/>
  <c r="E6" i="159"/>
</calcChain>
</file>

<file path=xl/sharedStrings.xml><?xml version="1.0" encoding="utf-8"?>
<sst xmlns="http://schemas.openxmlformats.org/spreadsheetml/2006/main" count="3741" uniqueCount="866">
  <si>
    <t xml:space="preserve"> </t>
  </si>
  <si>
    <t xml:space="preserve">Azuay </t>
  </si>
  <si>
    <t xml:space="preserve">Bolívar </t>
  </si>
  <si>
    <t xml:space="preserve">Cañar </t>
  </si>
  <si>
    <t xml:space="preserve">Carchi </t>
  </si>
  <si>
    <t xml:space="preserve">Cotopaxi </t>
  </si>
  <si>
    <t xml:space="preserve">Chimborazo </t>
  </si>
  <si>
    <t xml:space="preserve">Imbabura </t>
  </si>
  <si>
    <t xml:space="preserve">Loja </t>
  </si>
  <si>
    <t xml:space="preserve">Pichincha </t>
  </si>
  <si>
    <t xml:space="preserve">Tungurahua </t>
  </si>
  <si>
    <t xml:space="preserve">Santo Domingo de los Tsáchilas </t>
  </si>
  <si>
    <t xml:space="preserve">El Oro </t>
  </si>
  <si>
    <t xml:space="preserve">Esmeraldas </t>
  </si>
  <si>
    <t xml:space="preserve">Guayas </t>
  </si>
  <si>
    <t xml:space="preserve">Los Ríos </t>
  </si>
  <si>
    <t xml:space="preserve">Manabí </t>
  </si>
  <si>
    <t xml:space="preserve">Santa Elena          </t>
  </si>
  <si>
    <t>Región Amazónica:</t>
  </si>
  <si>
    <t xml:space="preserve">Morona Santiago </t>
  </si>
  <si>
    <t xml:space="preserve">Napo </t>
  </si>
  <si>
    <t xml:space="preserve">Pastaza </t>
  </si>
  <si>
    <t xml:space="preserve">Zamora Chinchipe </t>
  </si>
  <si>
    <t xml:space="preserve">Sucumbíos </t>
  </si>
  <si>
    <t xml:space="preserve">Orellana </t>
  </si>
  <si>
    <t>Región Insular:</t>
  </si>
  <si>
    <t xml:space="preserve">Galápagos </t>
  </si>
  <si>
    <t>Exterior</t>
  </si>
  <si>
    <t>Total</t>
  </si>
  <si>
    <t>Menos de 15 años</t>
  </si>
  <si>
    <t>De 15 a 19 años</t>
  </si>
  <si>
    <t>De 20 a 24 años</t>
  </si>
  <si>
    <t>De 25 a 29 años</t>
  </si>
  <si>
    <t>De 30 a 34 años</t>
  </si>
  <si>
    <t>De 35 a 39 años</t>
  </si>
  <si>
    <t>De 40 a 44 años</t>
  </si>
  <si>
    <t>De 45 a 49 años</t>
  </si>
  <si>
    <t>De 50 a 54 años</t>
  </si>
  <si>
    <t>De 55 a 59 años</t>
  </si>
  <si>
    <t>De 60 a 64 años</t>
  </si>
  <si>
    <t>De 65 a 69 años</t>
  </si>
  <si>
    <t>De 70 años y más</t>
  </si>
  <si>
    <t>Sin Información</t>
  </si>
  <si>
    <t>Soltera</t>
  </si>
  <si>
    <t>Divorciada</t>
  </si>
  <si>
    <t>Viuda</t>
  </si>
  <si>
    <t>Soltero</t>
  </si>
  <si>
    <t>Divorciado</t>
  </si>
  <si>
    <t>Viudo</t>
  </si>
  <si>
    <t>Ninguno</t>
  </si>
  <si>
    <t>1 matrimonio</t>
  </si>
  <si>
    <t>2 matrimonios</t>
  </si>
  <si>
    <t>3 y más matrimonios</t>
  </si>
  <si>
    <t>Región Sierra</t>
  </si>
  <si>
    <t>Región Costa</t>
  </si>
  <si>
    <t>Región Amazónica</t>
  </si>
  <si>
    <t>Región Insular</t>
  </si>
  <si>
    <t>15 a 19 años</t>
  </si>
  <si>
    <t>20 a 24 años</t>
  </si>
  <si>
    <t>25 a 29 años</t>
  </si>
  <si>
    <t>30 a 34 años</t>
  </si>
  <si>
    <t>35 a 39 años</t>
  </si>
  <si>
    <t>40 a 44 años</t>
  </si>
  <si>
    <t>45 a 49 años</t>
  </si>
  <si>
    <t>50 a 54 años</t>
  </si>
  <si>
    <t>55 a 59 años</t>
  </si>
  <si>
    <t>60 a 64 años</t>
  </si>
  <si>
    <t>65 a 69 años</t>
  </si>
  <si>
    <t>70 años y más</t>
  </si>
  <si>
    <t>Santa Elena</t>
  </si>
  <si>
    <t>Menos de 1 año</t>
  </si>
  <si>
    <t>1 año</t>
  </si>
  <si>
    <t>2 años</t>
  </si>
  <si>
    <t>3 años</t>
  </si>
  <si>
    <t>4 años</t>
  </si>
  <si>
    <t>5 años</t>
  </si>
  <si>
    <t>6 años</t>
  </si>
  <si>
    <t>7 años</t>
  </si>
  <si>
    <t>8 años</t>
  </si>
  <si>
    <t>9 años</t>
  </si>
  <si>
    <t>De 10 a 14 años</t>
  </si>
  <si>
    <t>De 20 años y más</t>
  </si>
  <si>
    <t>Divorcios</t>
  </si>
  <si>
    <t>Matrimonios</t>
  </si>
  <si>
    <t>Años</t>
  </si>
  <si>
    <t>INICIO</t>
  </si>
  <si>
    <t>TOTAL</t>
  </si>
  <si>
    <t>Diciembre</t>
  </si>
  <si>
    <t>Noviembre</t>
  </si>
  <si>
    <t>Octubre</t>
  </si>
  <si>
    <t>Septiembre</t>
  </si>
  <si>
    <t>Agosto</t>
  </si>
  <si>
    <t>Julio</t>
  </si>
  <si>
    <t>Junio</t>
  </si>
  <si>
    <t>Mayo</t>
  </si>
  <si>
    <t>Abril</t>
  </si>
  <si>
    <t>Marzo</t>
  </si>
  <si>
    <t>Febrero</t>
  </si>
  <si>
    <t>Enero</t>
  </si>
  <si>
    <t>Meses</t>
  </si>
  <si>
    <t xml:space="preserve"> -</t>
  </si>
  <si>
    <t>R E G I O N E S</t>
  </si>
  <si>
    <t>%</t>
  </si>
  <si>
    <t>Mujeres</t>
  </si>
  <si>
    <t>Hombres</t>
  </si>
  <si>
    <t>Grupos de Edad</t>
  </si>
  <si>
    <t>Se ignora</t>
  </si>
  <si>
    <t>Superior</t>
  </si>
  <si>
    <t>Educación básica</t>
  </si>
  <si>
    <t>Secundaria</t>
  </si>
  <si>
    <t>Primaria</t>
  </si>
  <si>
    <t>Ninguna</t>
  </si>
  <si>
    <t>Número</t>
  </si>
  <si>
    <t>Nivel de instrucción</t>
  </si>
  <si>
    <t>C. de alfabetización</t>
  </si>
  <si>
    <t>Porcentaje</t>
  </si>
  <si>
    <t>Viudos</t>
  </si>
  <si>
    <t>Divorciados</t>
  </si>
  <si>
    <t>Solteros</t>
  </si>
  <si>
    <t>Regiones</t>
  </si>
  <si>
    <t>,</t>
  </si>
  <si>
    <t xml:space="preserve">     -</t>
  </si>
  <si>
    <t>70  Años y  +</t>
  </si>
  <si>
    <t>65 a 69 Años</t>
  </si>
  <si>
    <t>60 a 64 Años</t>
  </si>
  <si>
    <t>55 a 59 Años</t>
  </si>
  <si>
    <t>50 a 54 Años</t>
  </si>
  <si>
    <t>45 a 49 Años</t>
  </si>
  <si>
    <t>40 a 44 Años</t>
  </si>
  <si>
    <t>35 a 39 Años</t>
  </si>
  <si>
    <t>30 a 34 Años</t>
  </si>
  <si>
    <t>25 a 29 Años</t>
  </si>
  <si>
    <t>20 a  24 Años</t>
  </si>
  <si>
    <t>15 a  19 Años</t>
  </si>
  <si>
    <t>&lt;   15 Años</t>
  </si>
  <si>
    <t>Femenina</t>
  </si>
  <si>
    <t>Masculina</t>
  </si>
  <si>
    <t>Galápagos</t>
  </si>
  <si>
    <t>Insular</t>
  </si>
  <si>
    <t>Orellana</t>
  </si>
  <si>
    <t>Sucumbíos</t>
  </si>
  <si>
    <t>Zamora</t>
  </si>
  <si>
    <t>Pastaza</t>
  </si>
  <si>
    <t>Napo</t>
  </si>
  <si>
    <t>Morona</t>
  </si>
  <si>
    <t>Amazónica</t>
  </si>
  <si>
    <t>Manabí</t>
  </si>
  <si>
    <t>Guayas</t>
  </si>
  <si>
    <t>Esmeraldas</t>
  </si>
  <si>
    <t>Costa</t>
  </si>
  <si>
    <t>Tungurahua</t>
  </si>
  <si>
    <t>Pichincha</t>
  </si>
  <si>
    <t>Loja</t>
  </si>
  <si>
    <t>Imbabura</t>
  </si>
  <si>
    <t>Chimborazo</t>
  </si>
  <si>
    <t>Cotopaxi</t>
  </si>
  <si>
    <t>Carchi</t>
  </si>
  <si>
    <t>Cañar</t>
  </si>
  <si>
    <t>Bolívar</t>
  </si>
  <si>
    <t>Azuay</t>
  </si>
  <si>
    <t>Sierra</t>
  </si>
  <si>
    <t>1/</t>
  </si>
  <si>
    <t>Población</t>
  </si>
  <si>
    <t>10.000 H</t>
  </si>
  <si>
    <t>MAPAS TEMÁTICOS DE DIVORCIOS</t>
  </si>
  <si>
    <t>MAPAS TEMÁTICOS DE MATRIMONIOS</t>
  </si>
  <si>
    <t>ANEXOS</t>
  </si>
  <si>
    <t>3/  Tasa por 10.000 habitantes</t>
  </si>
  <si>
    <t>2/  Tasa por 1.000 habitantes.</t>
  </si>
  <si>
    <t>Exterior:</t>
  </si>
  <si>
    <t>Zonas No Delimitadas:</t>
  </si>
  <si>
    <t>Zamora Chinchipe</t>
  </si>
  <si>
    <t>Morona Santiago</t>
  </si>
  <si>
    <t>Los Ríos</t>
  </si>
  <si>
    <t>El Oro</t>
  </si>
  <si>
    <t>Región Costa:</t>
  </si>
  <si>
    <t>Santo Domingo de los Tsáchilas</t>
  </si>
  <si>
    <t>Región Sierra:</t>
  </si>
  <si>
    <t>Tasa  3/</t>
  </si>
  <si>
    <t>Tasa  2/</t>
  </si>
  <si>
    <t>-</t>
  </si>
  <si>
    <t>70  Años y  más</t>
  </si>
  <si>
    <t>Número de matrimonios y divorcios registrados</t>
  </si>
  <si>
    <t>Estado civil anterior de los contrayentes</t>
  </si>
  <si>
    <t>Grupos de edad</t>
  </si>
  <si>
    <t>Regiones y 
provincias</t>
  </si>
  <si>
    <t>Sta. Elena</t>
  </si>
  <si>
    <t>Regiones y provincias de inscripción</t>
  </si>
  <si>
    <t>Regiones y grupos de edad del contrayente</t>
  </si>
  <si>
    <t>Regiones de residencia y estado civil anterior del contrayente</t>
  </si>
  <si>
    <t>Regiones y matrimonios anteriores del contrayente</t>
  </si>
  <si>
    <t>Provincias y matrimonios anteriores del contrayente</t>
  </si>
  <si>
    <t>Regiones y estado civil anterior del contrayente</t>
  </si>
  <si>
    <t>Regiones y estado civil anterior de la contrayente</t>
  </si>
  <si>
    <t>Provincias y estado civil anterior de la contrayente</t>
  </si>
  <si>
    <t xml:space="preserve">Regiones y provincias </t>
  </si>
  <si>
    <t>Edad del divorciado</t>
  </si>
  <si>
    <t>Tiempo de duración del matrimonio</t>
  </si>
  <si>
    <t>Mes de inscripción</t>
  </si>
  <si>
    <t>Zonas no delimitadas</t>
  </si>
  <si>
    <t>Educación Básica</t>
  </si>
  <si>
    <t>Educación Media</t>
  </si>
  <si>
    <t>Se Ignora</t>
  </si>
  <si>
    <t>Población 1/</t>
  </si>
  <si>
    <t xml:space="preserve">Mapas temáticos de matrimonios </t>
  </si>
  <si>
    <t>Mapas temáticos de divorcios</t>
  </si>
  <si>
    <t>Regiones y provincias de residencia habitual del contrayente</t>
  </si>
  <si>
    <t>Regiones y provincias</t>
  </si>
  <si>
    <t>Zonas no delimitadas:</t>
  </si>
  <si>
    <t>Grupos
de edad</t>
  </si>
  <si>
    <t>Nivel de
instrucción</t>
  </si>
  <si>
    <t>Zonas  no delimitadas</t>
  </si>
  <si>
    <t>Bolivar</t>
  </si>
  <si>
    <t>Santo Domingo De Los Tsachilas</t>
  </si>
  <si>
    <t>Los Rios</t>
  </si>
  <si>
    <t>Manabi</t>
  </si>
  <si>
    <t>Sucumbios</t>
  </si>
  <si>
    <t>Santo Domingo de los Tsachilas</t>
  </si>
  <si>
    <t>INCIO</t>
  </si>
  <si>
    <t>Posgrado</t>
  </si>
  <si>
    <t>Ciclo posbachillerato</t>
  </si>
  <si>
    <t>Buena Fe</t>
  </si>
  <si>
    <t>Ciclo Posbachillerato</t>
  </si>
  <si>
    <t>Centro de alfabetización</t>
  </si>
  <si>
    <t>Población total, matrimonios, divorcios, tasas de nupcialidad y divorcios, según
regiones y provincias de residencia habitual de los contrayentes y divorciados
Año 2013</t>
  </si>
  <si>
    <t>Población total, matrimonios, divorcios, tasas de nupcialidad y divorcios, según
regiones y provincias de residencia habitual de los contrayentes y divorciados
Año 2012</t>
  </si>
  <si>
    <t>Población total, matrimonios, divorcios, tasas de nupcialidad y divorcios, según
regiones y provincias de residencia habitual de los contrayentes y divorciados
Año 2011</t>
  </si>
  <si>
    <t>Población total, matrimonios, divorcios, tasas de nupcialidad y divorcios, según
regiones y provincias de residencia habitual de los contrayentes y divorciados
Año 2010</t>
  </si>
  <si>
    <t>Población total, matrimonios, divorcios, tasas de nupcialidad y de divorcios, según
regiones y provincias de residencia habitual de los contrayentes y divorciados
Año 2009</t>
  </si>
  <si>
    <t>Población total, matrimonios, divorcios, tasas de nupcialidad y de divorcios, según
regiones y provincias de residencia habitual de los contrayentes  divorciados
Año 2008</t>
  </si>
  <si>
    <t>Población total, matrimonios, divorcios, tasas de nupcialidad y de divorcios, según
regiones y provincias de residencia habitual de los contrayentes y divorciados
Año 2007</t>
  </si>
  <si>
    <t>Población total, matrimonios, divorcios, tasas de nupcialidad y de divorcios, según
regiones y provincias de residencia habitual de los contrayentes y divorciados
Año 2006</t>
  </si>
  <si>
    <t>1.</t>
  </si>
  <si>
    <t>SERIES</t>
  </si>
  <si>
    <t>1.1</t>
  </si>
  <si>
    <t>1.1.1</t>
  </si>
  <si>
    <t>1.1.2</t>
  </si>
  <si>
    <t>1.1.3</t>
  </si>
  <si>
    <t>1.1.4</t>
  </si>
  <si>
    <t>1.1.5</t>
  </si>
  <si>
    <t>1.2</t>
  </si>
  <si>
    <t>1.2.1</t>
  </si>
  <si>
    <t>1.2.2</t>
  </si>
  <si>
    <t>1.2.3</t>
  </si>
  <si>
    <t>1.2.4</t>
  </si>
  <si>
    <t>1.2.5</t>
  </si>
  <si>
    <t>2.</t>
  </si>
  <si>
    <t>2.1.</t>
  </si>
  <si>
    <t>2.1.1</t>
  </si>
  <si>
    <t>2.1.2</t>
  </si>
  <si>
    <t>2.1.3</t>
  </si>
  <si>
    <t>2.1.4</t>
  </si>
  <si>
    <t>2.1.5</t>
  </si>
  <si>
    <t>2.1.6</t>
  </si>
  <si>
    <t>2.1.7</t>
  </si>
  <si>
    <t>2.1.8</t>
  </si>
  <si>
    <t>2.1.9</t>
  </si>
  <si>
    <t>2.1.10</t>
  </si>
  <si>
    <t>2.1.11</t>
  </si>
  <si>
    <t>2.1.12</t>
  </si>
  <si>
    <t>2.1.13</t>
  </si>
  <si>
    <t>2.1.14</t>
  </si>
  <si>
    <t>3.</t>
  </si>
  <si>
    <t>CUADROS ESTADÍSTICOS</t>
  </si>
  <si>
    <t>3.1</t>
  </si>
  <si>
    <t>3.1.1</t>
  </si>
  <si>
    <t>3.1.2</t>
  </si>
  <si>
    <t>3.1.3</t>
  </si>
  <si>
    <t>3.1.4</t>
  </si>
  <si>
    <t>3.1.5</t>
  </si>
  <si>
    <t>3.1.6</t>
  </si>
  <si>
    <t>3.1.7</t>
  </si>
  <si>
    <t>3.1.8</t>
  </si>
  <si>
    <t>3.1.9</t>
  </si>
  <si>
    <t>3.1.10</t>
  </si>
  <si>
    <t>3.1.11</t>
  </si>
  <si>
    <t>3.1.12</t>
  </si>
  <si>
    <t>3.1.13</t>
  </si>
  <si>
    <t>3.2</t>
  </si>
  <si>
    <t>3.2.1</t>
  </si>
  <si>
    <t>3.2.2</t>
  </si>
  <si>
    <t>3.2.3</t>
  </si>
  <si>
    <t>3.2.4</t>
  </si>
  <si>
    <t>3.2.5</t>
  </si>
  <si>
    <t>3.2.6</t>
  </si>
  <si>
    <t>3.2.7</t>
  </si>
  <si>
    <t>3.2.8</t>
  </si>
  <si>
    <t>3.2.9</t>
  </si>
  <si>
    <t>3.3</t>
  </si>
  <si>
    <t>3.3.1</t>
  </si>
  <si>
    <t>Reconocimientos según regiones  y provincias</t>
  </si>
  <si>
    <t>3.3.2</t>
  </si>
  <si>
    <t>Adopciones según regiones y provincias</t>
  </si>
  <si>
    <t>4.</t>
  </si>
  <si>
    <t>4.1</t>
  </si>
  <si>
    <t>4.1.1</t>
  </si>
  <si>
    <t>Población total matrimonios,divorcios, tasas de nupcialidad y divorcios, según regiones y provincias de residencia habitual de los contrayentes  y divorciados. Año 2014</t>
  </si>
  <si>
    <t>4.1.2</t>
  </si>
  <si>
    <t>Población total matrimonios,divorcios, tasas de nupcialidad y divorcios, según regiones y provincias de residencia habitual de los contrayentes  y divorciados. Año 2013</t>
  </si>
  <si>
    <t>4.1.3</t>
  </si>
  <si>
    <t>Población total matrimonios,divorcios, tasas de nupcialidad y divorcios, según regiones y provincias de residencia habitual de los contrayentes  y divorciados. Año 2012</t>
  </si>
  <si>
    <t>4.1.4</t>
  </si>
  <si>
    <t>Población total matrimonios,divorcios, tasas de nupcialidad y divorcios, según regiones y provincias de residencia habitual de los contrayentes  y divorciados. Año 2011</t>
  </si>
  <si>
    <t>4.1.5</t>
  </si>
  <si>
    <t>Población total matrimonios,divorcios, tasas de nupcialidad y divorcios, según regiones y provincias de residencia habitual de los contrayentes  y divorciados. Año 2010</t>
  </si>
  <si>
    <t>4.1.6</t>
  </si>
  <si>
    <t>Población total matrimonios,divorcios, tasas de nupcialidad y divorcios, según regiones y provincias de residencia habitual de los contrayentes  y divorciados. Año 2009</t>
  </si>
  <si>
    <t>4.1.7</t>
  </si>
  <si>
    <t>Población total matrimonios,divorcios, tasas de nupcialidad y divorcios, según regiones y provincias de residencia habitual de los contrayentes  y divorciados. Año 2008</t>
  </si>
  <si>
    <t>4.1.8</t>
  </si>
  <si>
    <t>Población total matrimonios,divorcios, tasas de nupcialidad y divorcios, según regiones y provincias de residencia habitual de los contrayentes  y divorciados. Año 2007</t>
  </si>
  <si>
    <t>4.1.9</t>
  </si>
  <si>
    <t>Población total matrimonios,divorcios, tasas de nupcialidad y divorcios, según regiones y provincias de residencia habitual de los contrayentes  y divorciados. Año 2006</t>
  </si>
  <si>
    <t>4.1.10</t>
  </si>
  <si>
    <t>5.</t>
  </si>
  <si>
    <t>MAPAS TEMÁTICOS</t>
  </si>
  <si>
    <t>5.1</t>
  </si>
  <si>
    <t>5.1.1</t>
  </si>
  <si>
    <t xml:space="preserve">Matrimonios por región de inscripción </t>
  </si>
  <si>
    <t>5.1.2</t>
  </si>
  <si>
    <t>Matrimonios  por región de residencia habitual de la contrayente</t>
  </si>
  <si>
    <t>5.1.3</t>
  </si>
  <si>
    <t>Matrimonios por región de residencia habitual del contrayente</t>
  </si>
  <si>
    <t>5.1.4</t>
  </si>
  <si>
    <t>Matrimonios por provincia de inscripción</t>
  </si>
  <si>
    <t>5.1.5</t>
  </si>
  <si>
    <t>Matrimonios por provincia  de residencia habitual de la contrayente</t>
  </si>
  <si>
    <t>5.1.6</t>
  </si>
  <si>
    <t>Matrimonios por provincia  de residencia habitual del contrayente</t>
  </si>
  <si>
    <t>5.1.7</t>
  </si>
  <si>
    <t>5.1.8</t>
  </si>
  <si>
    <t>5.1.9</t>
  </si>
  <si>
    <t>5.1.10</t>
  </si>
  <si>
    <t>5.1.11</t>
  </si>
  <si>
    <t>Edad promedio del contrayente por regiones naturales</t>
  </si>
  <si>
    <t>5.1.12</t>
  </si>
  <si>
    <t>Edad promedio de la contrayente por regiones naturales</t>
  </si>
  <si>
    <t>5.1.13</t>
  </si>
  <si>
    <t xml:space="preserve">Estructura porcentual de los contrayentes, según grupos de edad, por regiones naturales de residencia habitual </t>
  </si>
  <si>
    <t>5.1.14</t>
  </si>
  <si>
    <t xml:space="preserve">Estructura porcentual de las contrayentes, según grupos de edad, por regiones naturales de residencia habitual </t>
  </si>
  <si>
    <t>5.1.15</t>
  </si>
  <si>
    <t>5.1.16</t>
  </si>
  <si>
    <t>5.1.17</t>
  </si>
  <si>
    <t>5.1.18</t>
  </si>
  <si>
    <t>5.1.19</t>
  </si>
  <si>
    <t>5.2</t>
  </si>
  <si>
    <t>Divorcios  por región de inscripción</t>
  </si>
  <si>
    <t>Divorcios por región  de residencia habitual del divorciado</t>
  </si>
  <si>
    <t>Divorcios por región  de residencia habitual de la divorciada</t>
  </si>
  <si>
    <t>Divorcios  por provincia de inscripción</t>
  </si>
  <si>
    <t>Divorcios por provincia  de residencia habitual del divorciado</t>
  </si>
  <si>
    <t>Divorcios por provincia  de residencia habitual de la divorciada</t>
  </si>
  <si>
    <t>Divorciados según nivel de instrucción, por regiones naturales de residencia habitual</t>
  </si>
  <si>
    <t>Divorciadas según nivel de instrucción, por regiones naturales de residencia habitual</t>
  </si>
  <si>
    <t>Divorciados según nivel de instrucción, por provincia de residencia habitual</t>
  </si>
  <si>
    <t>Divorciadas según nivel de instrucción, por provincia de residencia habitual</t>
  </si>
  <si>
    <t xml:space="preserve">Estructura porcentual de los divorciados, según grupos de edad, por regiones naturales de residencia habitual </t>
  </si>
  <si>
    <t xml:space="preserve">Estructura porcentual de las divorciadas, según grupos de edad, por regiones naturales de residencia habitual </t>
  </si>
  <si>
    <t>Edad promedio</t>
  </si>
  <si>
    <t>Provincias de inscripción</t>
  </si>
  <si>
    <t>Año</t>
  </si>
  <si>
    <t>Rangos de edad</t>
  </si>
  <si>
    <t>Hombre</t>
  </si>
  <si>
    <t>Mujer</t>
  </si>
  <si>
    <t>Población total, matrimonios, divorcios, tasas de nupcialidad y divorcios, según
regiones y provincias de residencia habitual de los contrayentes y divorciados
Año 2014</t>
  </si>
  <si>
    <t>5.2.1</t>
  </si>
  <si>
    <t>5.2.2</t>
  </si>
  <si>
    <t>5.2.3</t>
  </si>
  <si>
    <t>5.2.4</t>
  </si>
  <si>
    <t>5.2.5</t>
  </si>
  <si>
    <t>5.2.6</t>
  </si>
  <si>
    <t>5.2.7</t>
  </si>
  <si>
    <t>5.2.8</t>
  </si>
  <si>
    <t>5.2.9</t>
  </si>
  <si>
    <t>5.2.10</t>
  </si>
  <si>
    <t>5.2.11</t>
  </si>
  <si>
    <t>5.2.12</t>
  </si>
  <si>
    <t>5.2.13</t>
  </si>
  <si>
    <t>5.2.14</t>
  </si>
  <si>
    <t>5.2.15</t>
  </si>
  <si>
    <t>Provincias de residencia habitual del contrayente</t>
  </si>
  <si>
    <t xml:space="preserve"> 70 años y más</t>
  </si>
  <si>
    <t>Sin 
Información</t>
  </si>
  <si>
    <t>Sexo</t>
  </si>
  <si>
    <t>2.1.15</t>
  </si>
  <si>
    <t>Provincias de residencia habitual del divorciado</t>
  </si>
  <si>
    <t>Duración promedio del matrimonio</t>
  </si>
  <si>
    <t xml:space="preserve">Cuadro 3.3.1
Reconocimientos según regiones y provincias
</t>
  </si>
  <si>
    <t xml:space="preserve">Cuadro 3.3.2
Adopciones según regiones y provincias
</t>
  </si>
  <si>
    <t xml:space="preserve"> Serie No. 1.1.1</t>
  </si>
  <si>
    <t>Serie No. 1.1.2</t>
  </si>
  <si>
    <t>Serie No. 1.1.3</t>
  </si>
  <si>
    <t>Serie No. 1.1.4</t>
  </si>
  <si>
    <t>Serie No. 1.2.1</t>
  </si>
  <si>
    <t>Serie No. 1.2.2</t>
  </si>
  <si>
    <t>Serie No. 1.2.3</t>
  </si>
  <si>
    <t>Serie No. 1.2.4</t>
  </si>
  <si>
    <t xml:space="preserve"> Gráfico No. 2.1.1</t>
  </si>
  <si>
    <t>Gráfico No. 2.1.11</t>
  </si>
  <si>
    <t>Serie No. 1.1.5</t>
  </si>
  <si>
    <t>Serie No. 1.2.5</t>
  </si>
  <si>
    <t>Educación media /bachillerato</t>
  </si>
  <si>
    <t>Educación media/bachillerato</t>
  </si>
  <si>
    <t>Ignorados</t>
  </si>
  <si>
    <t xml:space="preserve"> Enero </t>
  </si>
  <si>
    <t xml:space="preserve"> Febrero </t>
  </si>
  <si>
    <t xml:space="preserve"> Marzo </t>
  </si>
  <si>
    <t xml:space="preserve"> Abril </t>
  </si>
  <si>
    <t xml:space="preserve"> Mayo </t>
  </si>
  <si>
    <t xml:space="preserve"> Junio </t>
  </si>
  <si>
    <t xml:space="preserve"> Julio </t>
  </si>
  <si>
    <t xml:space="preserve"> Agosto </t>
  </si>
  <si>
    <t xml:space="preserve"> Septiembre </t>
  </si>
  <si>
    <t xml:space="preserve"> Octubre </t>
  </si>
  <si>
    <t xml:space="preserve"> Noviembre </t>
  </si>
  <si>
    <t xml:space="preserve"> Diciembre </t>
  </si>
  <si>
    <t xml:space="preserve">Región Sierra: </t>
  </si>
  <si>
    <t xml:space="preserve">Región Costa: </t>
  </si>
  <si>
    <t>Cuenca</t>
  </si>
  <si>
    <t>Girón</t>
  </si>
  <si>
    <t>Gualaceo</t>
  </si>
  <si>
    <t>Nabón</t>
  </si>
  <si>
    <t>Paute</t>
  </si>
  <si>
    <t>Pucará</t>
  </si>
  <si>
    <t>San Fernando</t>
  </si>
  <si>
    <t>Santa Isabel</t>
  </si>
  <si>
    <t>Sigsig</t>
  </si>
  <si>
    <t>Oña</t>
  </si>
  <si>
    <t>Chordeleg</t>
  </si>
  <si>
    <t>El Pan</t>
  </si>
  <si>
    <t>Sevilla de Oro</t>
  </si>
  <si>
    <t>Guachapala</t>
  </si>
  <si>
    <t>Camilo Ponce Enríquez</t>
  </si>
  <si>
    <t>Guaranda</t>
  </si>
  <si>
    <t>Chillanes</t>
  </si>
  <si>
    <t>Chimbo</t>
  </si>
  <si>
    <t>Echeandía</t>
  </si>
  <si>
    <t>San Miguel</t>
  </si>
  <si>
    <t>Caluma</t>
  </si>
  <si>
    <t>Las Naves</t>
  </si>
  <si>
    <t>Azogues</t>
  </si>
  <si>
    <t>Biblián</t>
  </si>
  <si>
    <t>La Troncal</t>
  </si>
  <si>
    <t>El Tambo</t>
  </si>
  <si>
    <t>Déleg</t>
  </si>
  <si>
    <t>Suscal</t>
  </si>
  <si>
    <t>Tulcán</t>
  </si>
  <si>
    <t>Espejo</t>
  </si>
  <si>
    <t>Mira</t>
  </si>
  <si>
    <t>Montúfar</t>
  </si>
  <si>
    <t>San Pedro de Huaca</t>
  </si>
  <si>
    <t>Latacunga</t>
  </si>
  <si>
    <t>La Maná</t>
  </si>
  <si>
    <t>Pangua</t>
  </si>
  <si>
    <t>Pujilí</t>
  </si>
  <si>
    <t>Salcedo</t>
  </si>
  <si>
    <t>Saquisilí</t>
  </si>
  <si>
    <t>Sigchos</t>
  </si>
  <si>
    <t>Riobamba</t>
  </si>
  <si>
    <t>Alausí</t>
  </si>
  <si>
    <t>Colta</t>
  </si>
  <si>
    <t>Chambo</t>
  </si>
  <si>
    <t>Chunchi</t>
  </si>
  <si>
    <t>Guamote</t>
  </si>
  <si>
    <t>Guano</t>
  </si>
  <si>
    <t>Pallatanga</t>
  </si>
  <si>
    <t>Penipe</t>
  </si>
  <si>
    <t>Cumandá</t>
  </si>
  <si>
    <t>Ibarra</t>
  </si>
  <si>
    <t>Antonio Ante</t>
  </si>
  <si>
    <t>Cotacachi</t>
  </si>
  <si>
    <t>Otavalo</t>
  </si>
  <si>
    <t>Pimampiro</t>
  </si>
  <si>
    <t>San Miguel de Urcuquí</t>
  </si>
  <si>
    <t>Calvas</t>
  </si>
  <si>
    <t>Catamayo</t>
  </si>
  <si>
    <t>Celica</t>
  </si>
  <si>
    <t>Chaguarpamba</t>
  </si>
  <si>
    <t>Espíndola</t>
  </si>
  <si>
    <t>Gonzanamá</t>
  </si>
  <si>
    <t>Macará</t>
  </si>
  <si>
    <t>Paltas</t>
  </si>
  <si>
    <t>Puyango</t>
  </si>
  <si>
    <t>Saraguro</t>
  </si>
  <si>
    <t>Sozoranga</t>
  </si>
  <si>
    <t>Zapotillo</t>
  </si>
  <si>
    <t>Pindal</t>
  </si>
  <si>
    <t>Quilanga</t>
  </si>
  <si>
    <t>Olmedo</t>
  </si>
  <si>
    <t>Quito</t>
  </si>
  <si>
    <t>Cayambe</t>
  </si>
  <si>
    <t>Mejía</t>
  </si>
  <si>
    <t>Pedro Moncayo</t>
  </si>
  <si>
    <t>Rumiñahui</t>
  </si>
  <si>
    <t>San Miguel de los Bancos</t>
  </si>
  <si>
    <t>Pedro Vicente Maldonado</t>
  </si>
  <si>
    <t>Puerto Quito</t>
  </si>
  <si>
    <t>Ambato</t>
  </si>
  <si>
    <t>Baños de Agua Santa</t>
  </si>
  <si>
    <t>Cevallos</t>
  </si>
  <si>
    <t>Mocha</t>
  </si>
  <si>
    <t>Patate</t>
  </si>
  <si>
    <t>Quero</t>
  </si>
  <si>
    <t>San Pedro de Pelileo</t>
  </si>
  <si>
    <t>Santiago de Píllaro</t>
  </si>
  <si>
    <t>Tisaleo</t>
  </si>
  <si>
    <t>Santo Domingo</t>
  </si>
  <si>
    <t>La Concordia</t>
  </si>
  <si>
    <t>Machala</t>
  </si>
  <si>
    <t>Arenillas</t>
  </si>
  <si>
    <t>Atahualpa</t>
  </si>
  <si>
    <t>Balsas</t>
  </si>
  <si>
    <t>El Guabo</t>
  </si>
  <si>
    <t>Huaquillas</t>
  </si>
  <si>
    <t>Marcabelí</t>
  </si>
  <si>
    <t>Pasaje</t>
  </si>
  <si>
    <t>Piñas</t>
  </si>
  <si>
    <t>Portovelo</t>
  </si>
  <si>
    <t>Santa Rosa</t>
  </si>
  <si>
    <t>Zaruma</t>
  </si>
  <si>
    <t>Las Lajas</t>
  </si>
  <si>
    <t>Eloy Alfaro</t>
  </si>
  <si>
    <t>Muisne</t>
  </si>
  <si>
    <t>Quinindé</t>
  </si>
  <si>
    <t>San Lorenzo</t>
  </si>
  <si>
    <t>Atacames</t>
  </si>
  <si>
    <t>Rioverde</t>
  </si>
  <si>
    <t>Guayaquil</t>
  </si>
  <si>
    <t>Alfredo Baquerizo Moreno (Juján)</t>
  </si>
  <si>
    <t>Balao</t>
  </si>
  <si>
    <t>Balzar</t>
  </si>
  <si>
    <t>Colimes</t>
  </si>
  <si>
    <t>Daule</t>
  </si>
  <si>
    <t>Durán</t>
  </si>
  <si>
    <t>El Empalme</t>
  </si>
  <si>
    <t>El Triunfo</t>
  </si>
  <si>
    <t>Milagro</t>
  </si>
  <si>
    <t>Naranjal</t>
  </si>
  <si>
    <t>Naranjito</t>
  </si>
  <si>
    <t>Palestina</t>
  </si>
  <si>
    <t>Pedro Carbo</t>
  </si>
  <si>
    <t>Samborondón</t>
  </si>
  <si>
    <t>Santa Lucía</t>
  </si>
  <si>
    <t>Salitre (Urbina Jado)</t>
  </si>
  <si>
    <t>San Jacinto de Yaguachi</t>
  </si>
  <si>
    <t>Playas</t>
  </si>
  <si>
    <t>Simón Bolívar</t>
  </si>
  <si>
    <t>Coronel Marcelino Maridueña</t>
  </si>
  <si>
    <t>Lomas de Sargentillo</t>
  </si>
  <si>
    <t>Nobol</t>
  </si>
  <si>
    <t>General Antonio Elizalde (Bucay)</t>
  </si>
  <si>
    <t>Isidro Ayora</t>
  </si>
  <si>
    <t>Babahoyo</t>
  </si>
  <si>
    <t>Baba</t>
  </si>
  <si>
    <t>Montalvo</t>
  </si>
  <si>
    <t>Puebloviejo</t>
  </si>
  <si>
    <t>Quevedo</t>
  </si>
  <si>
    <t>Urdaneta</t>
  </si>
  <si>
    <t>Ventanas</t>
  </si>
  <si>
    <t>Vinces</t>
  </si>
  <si>
    <t>Palenque</t>
  </si>
  <si>
    <t>Valencia</t>
  </si>
  <si>
    <t>Mocache</t>
  </si>
  <si>
    <t>Quinsaloma</t>
  </si>
  <si>
    <t>Portoviejo</t>
  </si>
  <si>
    <t>Chone</t>
  </si>
  <si>
    <t>El Carmen</t>
  </si>
  <si>
    <t>Flavio Alfaro</t>
  </si>
  <si>
    <t>Jipijapa</t>
  </si>
  <si>
    <t>Junín</t>
  </si>
  <si>
    <t>Manta</t>
  </si>
  <si>
    <t>Montecristi</t>
  </si>
  <si>
    <t>Paján</t>
  </si>
  <si>
    <t>Rocafuerte</t>
  </si>
  <si>
    <t>Santa Ana</t>
  </si>
  <si>
    <t>Sucre</t>
  </si>
  <si>
    <t>Tosagua</t>
  </si>
  <si>
    <t>24 de Mayo</t>
  </si>
  <si>
    <t>Pedernales</t>
  </si>
  <si>
    <t>Puerto López</t>
  </si>
  <si>
    <t>Jama</t>
  </si>
  <si>
    <t>Jaramijó</t>
  </si>
  <si>
    <t>San Vicente</t>
  </si>
  <si>
    <t>La Libertad</t>
  </si>
  <si>
    <t>Salinas</t>
  </si>
  <si>
    <t>Gualaquiza</t>
  </si>
  <si>
    <t>Limón Indanza</t>
  </si>
  <si>
    <t>Palora</t>
  </si>
  <si>
    <t>Santiago</t>
  </si>
  <si>
    <t>Sucúa</t>
  </si>
  <si>
    <t>Huamboya</t>
  </si>
  <si>
    <t>San Juan Bosco</t>
  </si>
  <si>
    <t>Taisha</t>
  </si>
  <si>
    <t>Logroño</t>
  </si>
  <si>
    <t>Pablo Sexto</t>
  </si>
  <si>
    <t>Tiwintza</t>
  </si>
  <si>
    <t>Tena</t>
  </si>
  <si>
    <t>Archidona</t>
  </si>
  <si>
    <t>El Chaco</t>
  </si>
  <si>
    <t>Quijos</t>
  </si>
  <si>
    <t>Carlos Julio Arosemena Tola</t>
  </si>
  <si>
    <t>Mera</t>
  </si>
  <si>
    <t>Santa Clara</t>
  </si>
  <si>
    <t>Arajuno</t>
  </si>
  <si>
    <t>Chinchipe</t>
  </si>
  <si>
    <t>Nangaritza</t>
  </si>
  <si>
    <t>Yacuambí</t>
  </si>
  <si>
    <t>Yantzaza (Yanzatza)</t>
  </si>
  <si>
    <t>El Pangui</t>
  </si>
  <si>
    <t>Centinela del Cóndor</t>
  </si>
  <si>
    <t>Palanda</t>
  </si>
  <si>
    <t>Paquisha</t>
  </si>
  <si>
    <t>Lago Agrio</t>
  </si>
  <si>
    <t>Gonzalo Pizarro</t>
  </si>
  <si>
    <t>Putumayo</t>
  </si>
  <si>
    <t>Shushufindi</t>
  </si>
  <si>
    <t>Cascales</t>
  </si>
  <si>
    <t>Cuyabeno</t>
  </si>
  <si>
    <t>Aguarico</t>
  </si>
  <si>
    <t>La Joya de los Sachas</t>
  </si>
  <si>
    <t>Loreto</t>
  </si>
  <si>
    <t>San Cristóbal</t>
  </si>
  <si>
    <t>Isabela</t>
  </si>
  <si>
    <t>Santa Cruz</t>
  </si>
  <si>
    <t xml:space="preserve"> 65 a 69 años</t>
  </si>
  <si>
    <t>Ignorado</t>
  </si>
  <si>
    <t>Sin información</t>
  </si>
  <si>
    <t>1 Hijo</t>
  </si>
  <si>
    <t xml:space="preserve"> 2 Hijos</t>
  </si>
  <si>
    <t>3 Hijos</t>
  </si>
  <si>
    <t>4 Hijos</t>
  </si>
  <si>
    <t>5 Hijos</t>
  </si>
  <si>
    <t>6 Hijos</t>
  </si>
  <si>
    <t>7 Hijos</t>
  </si>
  <si>
    <t>8 y mas hijos</t>
  </si>
  <si>
    <t>Provincias y estado civil anterior del  contrayente</t>
  </si>
  <si>
    <t>Regiones, provincias  y cantones</t>
  </si>
  <si>
    <t>Chilla</t>
  </si>
  <si>
    <t>7 y más hijos</t>
  </si>
  <si>
    <t>Provincia de inscripción</t>
  </si>
  <si>
    <t xml:space="preserve">Mutuo acuerdo  </t>
  </si>
  <si>
    <t xml:space="preserve">El abandono voluntario e injustificado del otro cónyuge , por mas de un año ininterrumpidamente </t>
  </si>
  <si>
    <t xml:space="preserve">Injurias graves o actitud hostil  </t>
  </si>
  <si>
    <t xml:space="preserve">Amenazas graves de un cónyuge contra la vida del otro  </t>
  </si>
  <si>
    <t xml:space="preserve">Tentativa de uno de los cónyuges contra la vida del otro </t>
  </si>
  <si>
    <t xml:space="preserve">Concepción o alumbramiento ilegítimo </t>
  </si>
  <si>
    <t xml:space="preserve">Los actos ejecutados por uno de los cónyuges con el fin de corromper al otro </t>
  </si>
  <si>
    <t xml:space="preserve">El hecho de adolecer uno de los cónyuges de enfermedad grave (incurable y contagiosa) </t>
  </si>
  <si>
    <t xml:space="preserve">El hecho de que uno de los cónyuges sea ebrio consuetudinario </t>
  </si>
  <si>
    <t xml:space="preserve">La condena ejecutoriada a reclusión mayor </t>
  </si>
  <si>
    <t xml:space="preserve"> Se ignora  </t>
  </si>
  <si>
    <t>*Mujeres</t>
  </si>
  <si>
    <t>*Hombres</t>
  </si>
  <si>
    <t>Grupos de edad de la contrayente</t>
  </si>
  <si>
    <t>Estado civil anterior de la contrayente</t>
  </si>
  <si>
    <t>Matrimonios anteriores de la contrayente</t>
  </si>
  <si>
    <t>Número de hijos reconocidos</t>
  </si>
  <si>
    <t>Grupos de edad del contrayente</t>
  </si>
  <si>
    <t>Gupos de edad de la contrayente</t>
  </si>
  <si>
    <t>* Provincias y nivel de instrucción del contrayente</t>
  </si>
  <si>
    <t xml:space="preserve">Edad de la divorciada </t>
  </si>
  <si>
    <t>Edad de la divorciada</t>
  </si>
  <si>
    <t>Número de hijos a cargo del divorciado</t>
  </si>
  <si>
    <t>Número de hijos a cargo de la divorciada</t>
  </si>
  <si>
    <t>Causas del divorcio</t>
  </si>
  <si>
    <r>
      <rPr>
        <b/>
        <sz val="8"/>
        <color indexed="8"/>
        <rFont val="Calibri"/>
        <family val="2"/>
      </rPr>
      <t xml:space="preserve">   Fuente: </t>
    </r>
    <r>
      <rPr>
        <sz val="8"/>
        <color indexed="8"/>
        <rFont val="Calibri"/>
        <family val="2"/>
      </rPr>
      <t>Dirección General del Registro Civil, Identificación y Cedulación</t>
    </r>
  </si>
  <si>
    <r>
      <rPr>
        <b/>
        <sz val="8"/>
        <color indexed="8"/>
        <rFont val="Calibri"/>
        <family val="2"/>
      </rPr>
      <t xml:space="preserve">   Fuente</t>
    </r>
    <r>
      <rPr>
        <sz val="8"/>
        <color indexed="8"/>
        <rFont val="Calibri"/>
        <family val="2"/>
      </rPr>
      <t>: Dirección General del Registro Civil, Identificación y Cedulación</t>
    </r>
  </si>
  <si>
    <r>
      <rPr>
        <b/>
        <sz val="8"/>
        <color indexed="8"/>
        <rFont val="Calibri"/>
        <family val="2"/>
      </rPr>
      <t xml:space="preserve">   Fuente: </t>
    </r>
    <r>
      <rPr>
        <sz val="8"/>
        <color indexed="8"/>
        <rFont val="Calibri"/>
        <family val="2"/>
      </rPr>
      <t>Base de Datos de Matrimonios y Divorcios 2013</t>
    </r>
  </si>
  <si>
    <r>
      <rPr>
        <b/>
        <sz val="8"/>
        <color indexed="8"/>
        <rFont val="Calibri"/>
        <family val="2"/>
      </rPr>
      <t xml:space="preserve">   Fuente:</t>
    </r>
    <r>
      <rPr>
        <sz val="8"/>
        <color indexed="8"/>
        <rFont val="Calibri"/>
        <family val="2"/>
      </rPr>
      <t xml:space="preserve"> Base de Datos de Matrimonios y Divorcios 2014</t>
    </r>
  </si>
  <si>
    <r>
      <rPr>
        <b/>
        <sz val="8"/>
        <color indexed="8"/>
        <rFont val="Calibri"/>
        <family val="2"/>
      </rPr>
      <t xml:space="preserve">   Fuente: </t>
    </r>
    <r>
      <rPr>
        <sz val="8"/>
        <color indexed="8"/>
        <rFont val="Calibri"/>
        <family val="2"/>
      </rPr>
      <t>Base de Datos de Matrimonios y Divorcios 2012</t>
    </r>
  </si>
  <si>
    <r>
      <rPr>
        <b/>
        <sz val="9"/>
        <color indexed="8"/>
        <rFont val="Calibri"/>
        <family val="2"/>
      </rPr>
      <t xml:space="preserve">   Fuente:</t>
    </r>
    <r>
      <rPr>
        <sz val="9"/>
        <color indexed="8"/>
        <rFont val="Calibri"/>
        <family val="2"/>
      </rPr>
      <t xml:space="preserve"> Base de Datos de Matrimonios y Divorcios 2011</t>
    </r>
  </si>
  <si>
    <r>
      <rPr>
        <b/>
        <sz val="8"/>
        <color indexed="8"/>
        <rFont val="Calibri"/>
        <family val="2"/>
      </rPr>
      <t xml:space="preserve">   Fuente: </t>
    </r>
    <r>
      <rPr>
        <sz val="8"/>
        <color indexed="8"/>
        <rFont val="Calibri"/>
        <family val="2"/>
      </rPr>
      <t>Base de Datos de Matrimonios y Divorcios 2010</t>
    </r>
  </si>
  <si>
    <r>
      <rPr>
        <b/>
        <sz val="8"/>
        <color indexed="8"/>
        <rFont val="Calibri"/>
        <family val="2"/>
      </rPr>
      <t xml:space="preserve">   Fuente: </t>
    </r>
    <r>
      <rPr>
        <sz val="10"/>
        <color indexed="8"/>
        <rFont val="Calibri"/>
        <family val="2"/>
      </rPr>
      <t>Base de Datos de Matrimonios y Divorcios 2009</t>
    </r>
  </si>
  <si>
    <r>
      <rPr>
        <b/>
        <sz val="8"/>
        <color indexed="8"/>
        <rFont val="Calibri"/>
        <family val="2"/>
      </rPr>
      <t xml:space="preserve">   Fuente: </t>
    </r>
    <r>
      <rPr>
        <sz val="10"/>
        <color indexed="8"/>
        <rFont val="Calibri"/>
        <family val="2"/>
      </rPr>
      <t>Base de Datos de Matrimonios y Divorcios 2008</t>
    </r>
  </si>
  <si>
    <r>
      <rPr>
        <b/>
        <sz val="8"/>
        <color indexed="8"/>
        <rFont val="Calibri"/>
        <family val="2"/>
      </rPr>
      <t xml:space="preserve">   Fuente: </t>
    </r>
    <r>
      <rPr>
        <sz val="8"/>
        <color indexed="8"/>
        <rFont val="Calibri"/>
        <family val="2"/>
      </rPr>
      <t>Base de Datos de Matrimonios y Divorcios 2007</t>
    </r>
  </si>
  <si>
    <r>
      <rPr>
        <b/>
        <sz val="8"/>
        <color indexed="8"/>
        <rFont val="Calibri"/>
        <family val="2"/>
      </rPr>
      <t xml:space="preserve">   Fuente: </t>
    </r>
    <r>
      <rPr>
        <sz val="10"/>
        <color indexed="8"/>
        <rFont val="Calibri"/>
        <family val="2"/>
      </rPr>
      <t>Base de Datos de Matrimonios y Divorcios 2006</t>
    </r>
  </si>
  <si>
    <t>Los contrayentes según nivel de instrucción, por provincia de residencia habitual</t>
  </si>
  <si>
    <t>Las contrayentes según nivel de instrucción, por provincia de residencia habitual</t>
  </si>
  <si>
    <t>Los contrayentes según nivel de instrucción, por regiones naturales de residencia habitual</t>
  </si>
  <si>
    <t>Las contrayentes según nivel de instrucción, por regiones naturales de residencia habitual</t>
  </si>
  <si>
    <t>Población 
1/</t>
  </si>
  <si>
    <t>** Nivel de instrucción de la contrayente</t>
  </si>
  <si>
    <t>*Regiones, provincias y nivel de instrucción del divorciado</t>
  </si>
  <si>
    <t xml:space="preserve">Población  1/
</t>
  </si>
  <si>
    <t>Población
 1/</t>
  </si>
  <si>
    <t xml:space="preserve">  1/</t>
  </si>
  <si>
    <t xml:space="preserve"> 1/</t>
  </si>
  <si>
    <t>Tasa de nupcialidad del contrayente por provincias</t>
  </si>
  <si>
    <t>Tasa de nupcialidad de la contrayente por provincias</t>
  </si>
  <si>
    <t>p</t>
  </si>
  <si>
    <t>1/  La población estimada es a partir de la población del Censo 2010, en base a la División Política Administrativa 2013.</t>
  </si>
  <si>
    <t>1/  La población estimada es a partir de la población del Censo 2010, en base a la División Polítca Administrativa 2013</t>
  </si>
  <si>
    <t>1/  La población estimada es a partir de la población del Censo 2010, en base a la División Política Administrativa 2013</t>
  </si>
  <si>
    <r>
      <rPr>
        <b/>
        <sz val="8"/>
        <rFont val="Calibri"/>
        <family val="2"/>
      </rPr>
      <t>Nota:</t>
    </r>
    <r>
      <rPr>
        <sz val="8"/>
        <rFont val="Calibri"/>
        <family val="2"/>
      </rPr>
      <t xml:space="preserve"> La información es calculada en base a la División Político Administrativa 2013</t>
    </r>
  </si>
  <si>
    <t xml:space="preserve">1\ La población estimada a partir del Censo de Población y Vivienda 2010. </t>
  </si>
  <si>
    <t>Tasa*</t>
  </si>
  <si>
    <t>* Tasas por 1.000 habitantes</t>
  </si>
  <si>
    <t xml:space="preserve">1\ La población estimada es a partir del Censo de Población y Vivienda 2010 </t>
  </si>
  <si>
    <t>*Tasas por 10.000 habitantes</t>
  </si>
  <si>
    <t>Tasas de nupcialidad *</t>
  </si>
  <si>
    <t>1/  La población estimada, es a partir del Censo de Población y Vivienda 2010</t>
  </si>
  <si>
    <t>Tasas de divorcio *</t>
  </si>
  <si>
    <t>Tasa *</t>
  </si>
  <si>
    <t>*  Tasas por 1.000 habitantes</t>
  </si>
  <si>
    <t>Sto Domingo de los Tsáchilas</t>
  </si>
  <si>
    <t xml:space="preserve"> * Tasa x</t>
  </si>
  <si>
    <t>*  Tasas por 10.000 habitantes</t>
  </si>
  <si>
    <t>Sto. Domingo de los Tsáchilas</t>
  </si>
  <si>
    <r>
      <rPr>
        <b/>
        <sz val="8"/>
        <color indexed="8"/>
        <rFont val="Calibri"/>
        <family val="2"/>
      </rPr>
      <t>Nota:</t>
    </r>
    <r>
      <rPr>
        <sz val="8"/>
        <color indexed="8"/>
        <rFont val="Calibri"/>
        <family val="2"/>
      </rPr>
      <t xml:space="preserve"> La información es calculada en base a la División Política Administrativa 2013</t>
    </r>
  </si>
  <si>
    <t xml:space="preserve"> Nivel de instrucción de la contrayente</t>
  </si>
  <si>
    <t>Regiones y nivel de instrucción del contrayente</t>
  </si>
  <si>
    <t>**Nivel de Instrucción de la Divorciada</t>
  </si>
  <si>
    <t>SERIES DE MATRIMONIOS PERIODO 1997 - 2015</t>
  </si>
  <si>
    <t>Tasas de nupcialidad a nivel nacional. Período 1997 - 2015</t>
  </si>
  <si>
    <t>Edad promedio de matrimonios a nivel nacional . Periodo 1997-2015</t>
  </si>
  <si>
    <t>Matrimonios por provincia de inscripción. Periodo 2000-2015</t>
  </si>
  <si>
    <t>Matrimonios por provincia de residencia habitual del contrayente. Periodo 1997-2015</t>
  </si>
  <si>
    <t xml:space="preserve">Rangos de edad de matrimonios por sexo a nivel nacional . Periodo 1997-2015 </t>
  </si>
  <si>
    <t>SERIES DE DIVORCIOS PERIODO 1997-2015</t>
  </si>
  <si>
    <t>Tasas de divorcios a nivel nacional. Periodo 1997-2015</t>
  </si>
  <si>
    <t>Edad promedio de divorcios a nivel nacional. Periodo 1997-2015</t>
  </si>
  <si>
    <t>Divorcios por provincia de inscripción. Periodo 2000-2015</t>
  </si>
  <si>
    <t>Divorcios por provincia de residencia habitual del divorciado. Periodo 1997-2015</t>
  </si>
  <si>
    <t xml:space="preserve">Rango de edad de divorcios por sexo a nivel nacional . Periodo 1997 - 2015 </t>
  </si>
  <si>
    <t>GRÁFICOS DE INFORMACIÓN 2015</t>
  </si>
  <si>
    <t>GRÁFICOS DE MATRIMONIOS Y DIVORCIOS CON INFORMACIÓN 2015</t>
  </si>
  <si>
    <t>Estructura porcentual de matrimonios, según grupos de edad y sexo de los contrayentes. Año 2015</t>
  </si>
  <si>
    <t>Estructura porcentual de divorcios , según grupos de edad y sexo de los divorcios. Año 2015</t>
  </si>
  <si>
    <t>Divorcios por sexo, según nivel de instrucción. Año 2015</t>
  </si>
  <si>
    <t>Matrimonios por estado civil anterior de los contrayentes y región de residencia habitual de los contrayentes. Año 2015</t>
  </si>
  <si>
    <t>Edad promedio de matrimonios por sexo, según regiones.Año 2015</t>
  </si>
  <si>
    <t>Edad promedio de divorcios por sexo, según regiones. Año 2015</t>
  </si>
  <si>
    <t>Tasas de nupcialidad por sexo y grupos de edad. Año 2015</t>
  </si>
  <si>
    <t>Tasas de divorcios por sexo y grupos de edad. Año 2015</t>
  </si>
  <si>
    <t>Tasa de nupcialidad según regiones y provincias de residencia habitual del contrayente  . Año 2015</t>
  </si>
  <si>
    <t>Tasa de divorcios según regiones y provincias de residencia habitual del divorciado  . Año 2015</t>
  </si>
  <si>
    <t>CUADROS ESTADÍSTICOS MATRIMONIOS CON INFORMACIÓN 2015</t>
  </si>
  <si>
    <t>Matrimonios por mes de inscripción, según regiones y provincias de inscripción . Año 2015</t>
  </si>
  <si>
    <t>Matrimonios por mes de inscripción, según regiones, provincias y cantones de residencia habitual del contrayente. Año 2015</t>
  </si>
  <si>
    <t>Matrimonios por grupos de edad de la contrayente, según regiones de residencia habitual y grupos de edad del contrayente.Año 2015</t>
  </si>
  <si>
    <t>Matrimonios  por estado civil anterior de la contrayente, según regiones de residencia habitual y estado civil anterior del contrayente. Año 2015</t>
  </si>
  <si>
    <t>Matrimonios por número de matrimonios anteriores de la contrayente, según regiones de residencia habitual  y matrimonios anteriores del contrayente. Año 2015</t>
  </si>
  <si>
    <t>Matrimonios por número de matrimonios anteriores de la contrayente,según regiones y provincias de residencia habitual  y matrimonios anteriores del contrayente. Año 2015</t>
  </si>
  <si>
    <t>Matrimonios por número de hijos reconocidos según regiones y provincias de residencia habitual del contrayente. Año 2015</t>
  </si>
  <si>
    <t>Matrimonios por grupos de edad del contrayente, según regiones de residencia habitual y estado civil anterior del mismo.Año 2015</t>
  </si>
  <si>
    <t>Matrimonios por grupos de edad del contrayente, según provincias de residencia habitual y estado civil anterior del mismo.Año 2015</t>
  </si>
  <si>
    <t>Matrimonios por grupos de edad de la contrayente, según regiones de residencia habitual y estado civil anterior de la misma.Año 2015</t>
  </si>
  <si>
    <t>Matrimonios por grupos de edad de la contrayente, según provincias de residencia habitual y estado civil anterior de la misma.Año 2015</t>
  </si>
  <si>
    <t>Matrimonios  por nivel de instrucción de la contrayente, según regiones de residencia habitual y nivel de instrucción del contrayente. Año 2015</t>
  </si>
  <si>
    <t>Matrimonios  por nivel de instrucción de la contrayente, según provincias de residencia habitual y nivel de instrucción del contrayente. Año 2015</t>
  </si>
  <si>
    <t xml:space="preserve">CUADROS ESTADÍSTICOS DE DIVORCIOS CON INFORMACIÓN 2015 </t>
  </si>
  <si>
    <t>Divorcios  por mes de inscripción, según regiones y provincias de inscripción. Año 2015</t>
  </si>
  <si>
    <t>Divorcios por mes de inscripción , según regiones , provincias y cantones de residencia habitual del divorciado . Año 2015</t>
  </si>
  <si>
    <t>Divorcios por grupos de edad de la divorciada, según grupos de edad del divorciado. Año 2015</t>
  </si>
  <si>
    <t>Divorcios  por grupos de edad del divorciado, según tiempo de duración del matrimonio. Año 2015</t>
  </si>
  <si>
    <t>Divorcios por grupos de edad de la divorciada, según tiempo de duración del matrimonio. Año 2015</t>
  </si>
  <si>
    <t>Divorcios  por número de hijos a cargo del divorciado, según tiempo de duración del matrimonio. Año 2015</t>
  </si>
  <si>
    <t>Divorcios por número de hijos a cargo de la divorciada, según tiempo de duración del matrimonio.Año 2015</t>
  </si>
  <si>
    <t>Divorcios por nivel de instrucción  de la divorciada, según provincias de residencia habitual y nivel de instrucción del divorciado. Año 2015</t>
  </si>
  <si>
    <t>Causas del divorcio, según provincias de inscripción. Año 2015</t>
  </si>
  <si>
    <t>CUADROS ESTADÍSTICOS DE RECONOCIMIENTOS Y ADOPCIONES CON INFORMACIÓN 2015</t>
  </si>
  <si>
    <t>ANEXOS DE MATRIMONIOS Y DIVORCIOS CON INFORMACIÓN 2015</t>
  </si>
  <si>
    <t>Población total matrimonios,divorcios, tasas de nupcialidad y divorcios, según regiones y provincias de residencia habitual de los contrayentes  y divorciados. Año 2015</t>
  </si>
  <si>
    <t>Tasa de nupcialidad 2015, por regiones naturales</t>
  </si>
  <si>
    <t xml:space="preserve">Tasa de nupcialidad 2015 por provincias </t>
  </si>
  <si>
    <t>Tasa de divorcios 2015 por regiones naturales</t>
  </si>
  <si>
    <t>Tasa de divorcios 2015 por provincias</t>
  </si>
  <si>
    <t>Número de matrimonios y divorcios registrados. Año 2006-2015</t>
  </si>
  <si>
    <t xml:space="preserve">Matrimonios y divorcios por mes de inscripción . Año 2006-2015 </t>
  </si>
  <si>
    <t xml:space="preserve">Matrimonios por sexo, según nivel de instrucción. Año 2006-2015 </t>
  </si>
  <si>
    <t xml:space="preserve">Duración promedio del matrimonio a nivel nacional. Periodo 1997-2015 </t>
  </si>
  <si>
    <t>Evolución de la tasa de nupcialidad 2006-2015 por provincias</t>
  </si>
  <si>
    <t>Evolución de la tasa de divorcio 2006-2015 por provincias</t>
  </si>
  <si>
    <t>Tasas de nupcialidad a nivel nacional. Periodo 1997-2015</t>
  </si>
  <si>
    <r>
      <rPr>
        <b/>
        <sz val="8"/>
        <color indexed="8"/>
        <rFont val="Calibri"/>
        <family val="2"/>
      </rPr>
      <t>Fuente:</t>
    </r>
    <r>
      <rPr>
        <sz val="8"/>
        <color indexed="8"/>
        <rFont val="Calibri"/>
        <family val="2"/>
      </rPr>
      <t xml:space="preserve"> Base de Datos de Matrimonios. Años 1997 - 2015</t>
    </r>
  </si>
  <si>
    <t xml:space="preserve">Edad promedio de matrimonios a nivel nacional . Periodo 1997 - 2015 </t>
  </si>
  <si>
    <r>
      <rPr>
        <b/>
        <sz val="8"/>
        <color indexed="8"/>
        <rFont val="Calibri"/>
        <family val="2"/>
      </rPr>
      <t xml:space="preserve">Fuente: </t>
    </r>
    <r>
      <rPr>
        <sz val="8"/>
        <color indexed="8"/>
        <rFont val="Calibri"/>
        <family val="2"/>
      </rPr>
      <t>Base de Datos de Matrimonios. Años 1997 - 2015</t>
    </r>
  </si>
  <si>
    <t>Matrimonios por provincia de inscripción. Periodo 2000 - 2015</t>
  </si>
  <si>
    <r>
      <rPr>
        <b/>
        <sz val="8"/>
        <color indexed="8"/>
        <rFont val="Calibri"/>
        <family val="2"/>
      </rPr>
      <t xml:space="preserve">Fuente: </t>
    </r>
    <r>
      <rPr>
        <sz val="8"/>
        <color indexed="8"/>
        <rFont val="Calibri"/>
        <family val="2"/>
      </rPr>
      <t>Base de Datos de Matrimonios. Años 2000 - 2015</t>
    </r>
  </si>
  <si>
    <t xml:space="preserve">Matrimonios por provincia de residencia habitual del contrayente. Periodo 1997 - 2015  </t>
  </si>
  <si>
    <t>Rangos de edad de matrimonios por sexo a nivel nacional . Periodo 1997 - 2015</t>
  </si>
  <si>
    <r>
      <rPr>
        <b/>
        <sz val="8"/>
        <color indexed="8"/>
        <rFont val="Calibri"/>
        <family val="2"/>
      </rPr>
      <t>Fuente:</t>
    </r>
    <r>
      <rPr>
        <sz val="8"/>
        <color indexed="8"/>
        <rFont val="Calibri"/>
        <family val="2"/>
      </rPr>
      <t xml:space="preserve"> Base de Datos de Divorcios. Año 1997 - 2015</t>
    </r>
  </si>
  <si>
    <r>
      <rPr>
        <b/>
        <sz val="8"/>
        <color indexed="8"/>
        <rFont val="Calibri"/>
        <family val="2"/>
      </rPr>
      <t xml:space="preserve">Fuente: </t>
    </r>
    <r>
      <rPr>
        <sz val="8"/>
        <color indexed="8"/>
        <rFont val="Calibri"/>
        <family val="2"/>
      </rPr>
      <t>Base de Datos Divorcios. Años 1997 - 2015</t>
    </r>
  </si>
  <si>
    <r>
      <rPr>
        <b/>
        <sz val="8"/>
        <color indexed="8"/>
        <rFont val="Calibri"/>
        <family val="2"/>
      </rPr>
      <t xml:space="preserve">Fuente: </t>
    </r>
    <r>
      <rPr>
        <sz val="8"/>
        <color indexed="8"/>
        <rFont val="Calibri"/>
        <family val="2"/>
      </rPr>
      <t>Base de Datos Divorcios. Años 2000 - 2015</t>
    </r>
  </si>
  <si>
    <t xml:space="preserve">Divorcios por provincia de residencia habitual del divorciado. Periodo 1997 - 2015  </t>
  </si>
  <si>
    <t>Años 2006 - 2015</t>
  </si>
  <si>
    <t xml:space="preserve"> Gráfico No. 2.1.2
Matrimonios y divorcios por mes de inscripción
Años  2006  y  2015</t>
  </si>
  <si>
    <t>Gráfico No. 2.1.4
Estructura porcentual de matrimonios, según grupos de edad y sexo de los contrayentes
Año 2015</t>
  </si>
  <si>
    <t xml:space="preserve"> Gráfico No. 2.1.5
Estructura porcentual de divorcios, según grupos de edad y sexo de los divorciados
Año 2015</t>
  </si>
  <si>
    <t>Gráfico No. 2.1.6
Matrimonios por sexo, según nivel de instrucción
Año 2006 y 2015</t>
  </si>
  <si>
    <t xml:space="preserve"> Gráfico No. 2.1.7
Número de divorcios y estructura por sexo, según nivel de instrucción
Año 2015</t>
  </si>
  <si>
    <t>Gráfico No. 2.1.8
Matrimonios por estado civil anterior de los contrayentes y región de residencia habitual de los contrayentes
Año 2015</t>
  </si>
  <si>
    <t>Gráfico No. 2.1.9
Edad promedio de matrimonios por sexo según regiones
Año 2015</t>
  </si>
  <si>
    <t>Gráfico No. 2.1.10
Edad promedio de divorcios por sexo según regiones
Año 2015</t>
  </si>
  <si>
    <t xml:space="preserve">Duración promedio del matrimonio a nivel nacional. Periodo 1997 - 2015 </t>
  </si>
  <si>
    <t>Gráfico No. 2.1.12
Tasas de nupcialidad por sexo y grupos de edad
Año 2015</t>
  </si>
  <si>
    <t>Gráfico No. 2.1.13
Tasas de divorcios por sexo y grupos de edad
Año 2015</t>
  </si>
  <si>
    <t>Gráfico No. 2.1.14
Tasa de nupcialidad según regiones y provincias de residencia habitual del contrayente
Año  2015</t>
  </si>
  <si>
    <t>Gráfico No. 2.1.15
Tasas de divorcios, según regiones y provincias de residencia habitual del divorciado
Año  2015</t>
  </si>
  <si>
    <t>Cuadro No. 3.1.1
Matrimonios por mes de inscripción, según regiones y provincias de inscripción - Año 2015</t>
  </si>
  <si>
    <r>
      <rPr>
        <b/>
        <sz val="8"/>
        <color indexed="8"/>
        <rFont val="Calibri"/>
        <family val="2"/>
      </rPr>
      <t xml:space="preserve">   Fuente: </t>
    </r>
    <r>
      <rPr>
        <sz val="8"/>
        <color indexed="8"/>
        <rFont val="Calibri"/>
        <family val="2"/>
      </rPr>
      <t>Base de Datos de Matrimonios 2015</t>
    </r>
  </si>
  <si>
    <t>Cuadro No. 3.1.2
Matrimonios por mes de inscripción, según regiones, provincias y cantones de residencia habitual del contrayente - Año 2015</t>
  </si>
  <si>
    <r>
      <rPr>
        <b/>
        <sz val="8"/>
        <color indexed="8"/>
        <rFont val="Calibri"/>
        <family val="2"/>
      </rPr>
      <t xml:space="preserve">   Fuente:</t>
    </r>
    <r>
      <rPr>
        <sz val="8"/>
        <color indexed="8"/>
        <rFont val="Calibri"/>
        <family val="2"/>
      </rPr>
      <t xml:space="preserve"> Base de Datos de Matrimonios 2015</t>
    </r>
  </si>
  <si>
    <t>Cuadro No. 3.1.3
Matrimonios por grupos de edad de la contrayente, según regiones de residencia habitual y grupos de edad del contrayente - Año 2015</t>
  </si>
  <si>
    <t>Cuadro No. 3.1.4
Matrimonios por estado civil anterior de la contrayente, según regiones de residencia habitual y estado civil anterior del contrayente - Año 2015</t>
  </si>
  <si>
    <t>Cuadro No. 3.1.5
Matrimonios por número de matrimonios anteriores de la contrayente, según regiones de residencia habitual y matrimonios anteriores del contrayente Año – 2015</t>
  </si>
  <si>
    <t>Cuadro No. 3.1.6
Matrimonios por número de matrimonios anteriores de la contrayente, según regiones y provincias de residencia habitual y matrimonios anteriores del contrayente Año – 2015</t>
  </si>
  <si>
    <t>Cuadro No. 3.1.7
Matrimonios por número de hijos reconocidos, según regiones y provincias de residencia habitual del contrayente - Año 2015</t>
  </si>
  <si>
    <t>Cuadro No. 3.1.8
Matrimonios por grupos de edad  del contrayente, según regiones de residencia habitual y estado civil anterior del mismo - Año 2015</t>
  </si>
  <si>
    <t>Cuadro No. 3.1.9
Matrimonios por grupos de edad del contrayente, según provincias de residencia habitual y estado civil anterior del mismo - Año 2015</t>
  </si>
  <si>
    <t>Cuadro No.3.1.10
Matrimonios por grupos de edad de la contrayente, según regiones de residencia habitual y estado civil anterior de la misma - Año 2015</t>
  </si>
  <si>
    <t>Cuadro No. 3.1.11
Matrimonios por grupos de edad de la contrayente, según provincias de residencia habitual y estado civil anterior de la misma - Año 2015</t>
  </si>
  <si>
    <t>Cuadro No. 3.1.12
Matrimonios por nivel de instrucción de la contrayente, según regiones de residencia habitual y nivel de instrucción del contrayente - Año 2015</t>
  </si>
  <si>
    <t>Cuadro No. 3.1.13
Matrimonios por nivel de instrucción de la contrayente, según provincias de residencia habitual y nivel de instrucción del contrayente - Año 2015</t>
  </si>
  <si>
    <t>Cuadro No. 3.2.1
Divorcios por mes de inscripción, según regiones y provincias de inscripción - Año 2015</t>
  </si>
  <si>
    <r>
      <rPr>
        <b/>
        <sz val="8"/>
        <color indexed="8"/>
        <rFont val="Calibri"/>
        <family val="2"/>
      </rPr>
      <t xml:space="preserve">   Fuente:</t>
    </r>
    <r>
      <rPr>
        <sz val="8"/>
        <color indexed="8"/>
        <rFont val="Calibri"/>
        <family val="2"/>
      </rPr>
      <t xml:space="preserve"> Base de Datos de Divorcios 2015</t>
    </r>
  </si>
  <si>
    <t>Cuadro No. 3.2.2
Divorcios por mes de inscripción, según regiones, provincias y cantones de residencia habitual del divorciado - Año 2015</t>
  </si>
  <si>
    <t>Cuadro No. 3.2.3
Divorcios por grupos de edad de la divorciada, según grupos de edad del divorciado - Año 2015</t>
  </si>
  <si>
    <t>Cuadro No. 3.2.4
Divorcios por grupos de edad del divorciado, según tiempo de duración del matrimonio - Año 2015</t>
  </si>
  <si>
    <t>Cuadro No. 3.2.5
Divorcios por grupos de edad de la divorciada, según tiempo de duración del matrimonio - Año 2015</t>
  </si>
  <si>
    <t>Cuadro No. 3.2.6
Divorcios por número de hijos a cargo del divorciado, según tiempo de duración del matrimonio - Año 2015</t>
  </si>
  <si>
    <t>Cuadro No. 3.2.7
Divorcios por número de hijos a cargo de la divorciada, según tiempo de duración del matrimonio - Año 2015</t>
  </si>
  <si>
    <t>Cuadro No. 3.2.8
Divorcios por nivel de instrucción de la divorciada, según provincias de residencia habitual y nivel de instrucción del divorciado - Año 2015</t>
  </si>
  <si>
    <r>
      <rPr>
        <b/>
        <sz val="8"/>
        <color indexed="8"/>
        <rFont val="Calibri"/>
        <family val="2"/>
      </rPr>
      <t>Fuente:</t>
    </r>
    <r>
      <rPr>
        <sz val="8"/>
        <color indexed="8"/>
        <rFont val="Calibri"/>
        <family val="2"/>
      </rPr>
      <t xml:space="preserve"> Base de Datos de Divorcios 2015</t>
    </r>
  </si>
  <si>
    <t>Cuadro No. 3.2.9
Causas del divorcio según provincias de inscripción - Año 2015</t>
  </si>
  <si>
    <t>Población total, matrimonios, divorcios, tasas de nupcialidad y divorcios, según
regiones y provincias de residencia habitual de los contrayentes y divorciados
Año 2015</t>
  </si>
  <si>
    <t xml:space="preserve"> Gráfico No. 2.1.3
Matrimonios y divorcios por regiones de residencia habitual del contrayente y del divorciado
Años 2006, 2010 y 2015</t>
  </si>
  <si>
    <t>2 0 0 6</t>
  </si>
  <si>
    <t>2 0 10</t>
  </si>
  <si>
    <t>2 0 1 5</t>
  </si>
  <si>
    <r>
      <rPr>
        <b/>
        <sz val="8"/>
        <color indexed="8"/>
        <rFont val="Calibri"/>
        <family val="2"/>
      </rPr>
      <t xml:space="preserve">   Fuente:</t>
    </r>
    <r>
      <rPr>
        <sz val="8"/>
        <color indexed="8"/>
        <rFont val="Calibri"/>
        <family val="2"/>
      </rPr>
      <t xml:space="preserve"> Base de Datos de Matrimonios y Divorcios 2015</t>
    </r>
  </si>
  <si>
    <t>Matrimonios y divorcios por regiones de residencia habitual del contrayente y el divorciado . Año 2006,2010 y 2015</t>
  </si>
  <si>
    <t>.</t>
  </si>
  <si>
    <t xml:space="preserve">  -</t>
  </si>
  <si>
    <r>
      <rPr>
        <b/>
        <sz val="8"/>
        <color indexed="8"/>
        <rFont val="Calibri"/>
        <family val="2"/>
      </rPr>
      <t xml:space="preserve">Fuente: </t>
    </r>
    <r>
      <rPr>
        <sz val="8"/>
        <color indexed="8"/>
        <rFont val="Calibri"/>
        <family val="2"/>
      </rPr>
      <t>Base de Datos de Matrimonios y Divorcios. Años 2006 - 2015</t>
    </r>
  </si>
  <si>
    <r>
      <rPr>
        <b/>
        <sz val="8"/>
        <color indexed="8"/>
        <rFont val="Calibri"/>
        <family val="2"/>
      </rPr>
      <t>Fuente:</t>
    </r>
    <r>
      <rPr>
        <sz val="8"/>
        <color indexed="8"/>
        <rFont val="Calibri"/>
        <family val="2"/>
      </rPr>
      <t xml:space="preserve"> Base de Datos de Matrimonios y Divorcios. Años 2006 - 2015</t>
    </r>
  </si>
  <si>
    <r>
      <rPr>
        <b/>
        <sz val="8"/>
        <color indexed="8"/>
        <rFont val="Calibri"/>
        <family val="2"/>
      </rPr>
      <t xml:space="preserve">Fuente: </t>
    </r>
    <r>
      <rPr>
        <sz val="8"/>
        <color indexed="8"/>
        <rFont val="Calibri"/>
        <family val="2"/>
      </rPr>
      <t>Base de Datos de Matrimonios y Divorcios. Años 2006,2010,2015</t>
    </r>
  </si>
  <si>
    <r>
      <rPr>
        <b/>
        <sz val="8"/>
        <color indexed="8"/>
        <rFont val="Calibri"/>
        <family val="2"/>
      </rPr>
      <t>Fuente:</t>
    </r>
    <r>
      <rPr>
        <sz val="8"/>
        <color indexed="8"/>
        <rFont val="Calibri"/>
        <family val="2"/>
      </rPr>
      <t xml:space="preserve"> Base de Datos de Matrimonios. Año 2015</t>
    </r>
  </si>
  <si>
    <r>
      <rPr>
        <b/>
        <sz val="8"/>
        <color indexed="8"/>
        <rFont val="Calibri"/>
        <family val="2"/>
      </rPr>
      <t xml:space="preserve">Fuente: </t>
    </r>
    <r>
      <rPr>
        <sz val="8"/>
        <color indexed="8"/>
        <rFont val="Calibri"/>
        <family val="2"/>
      </rPr>
      <t>Base de Datos de Divorcios. Año 2015</t>
    </r>
  </si>
  <si>
    <r>
      <rPr>
        <b/>
        <sz val="8"/>
        <color indexed="8"/>
        <rFont val="Calibri"/>
        <family val="2"/>
      </rPr>
      <t>Fuente:</t>
    </r>
    <r>
      <rPr>
        <sz val="8"/>
        <color indexed="8"/>
        <rFont val="Calibri"/>
        <family val="2"/>
      </rPr>
      <t xml:space="preserve"> Base de Datos de Matrimonios. Años 2006, 2015</t>
    </r>
  </si>
  <si>
    <r>
      <rPr>
        <b/>
        <sz val="8"/>
        <color indexed="8"/>
        <rFont val="Calibri"/>
        <family val="2"/>
      </rPr>
      <t xml:space="preserve">Fuente: </t>
    </r>
    <r>
      <rPr>
        <sz val="8"/>
        <color indexed="8"/>
        <rFont val="Calibri"/>
        <family val="2"/>
      </rPr>
      <t>Base de Datos de Divorcios 2015</t>
    </r>
  </si>
  <si>
    <r>
      <t xml:space="preserve">                </t>
    </r>
    <r>
      <rPr>
        <b/>
        <sz val="8"/>
        <color indexed="8"/>
        <rFont val="Calibri"/>
        <family val="2"/>
      </rPr>
      <t xml:space="preserve">Fuente: </t>
    </r>
    <r>
      <rPr>
        <sz val="8"/>
        <color indexed="8"/>
        <rFont val="Calibri"/>
        <family val="2"/>
      </rPr>
      <t>Base de Datos de Matrimonios 2015</t>
    </r>
  </si>
  <si>
    <r>
      <rPr>
        <b/>
        <sz val="8"/>
        <color indexed="8"/>
        <rFont val="Calibri"/>
        <family val="2"/>
      </rPr>
      <t>Fuente:</t>
    </r>
    <r>
      <rPr>
        <sz val="8"/>
        <color indexed="8"/>
        <rFont val="Calibri"/>
        <family val="2"/>
      </rPr>
      <t xml:space="preserve"> Base de Datos de Matrimonios 2015</t>
    </r>
  </si>
  <si>
    <r>
      <rPr>
        <b/>
        <sz val="8"/>
        <color indexed="8"/>
        <rFont val="Calibri"/>
        <family val="2"/>
      </rPr>
      <t>Fuente</t>
    </r>
    <r>
      <rPr>
        <sz val="8"/>
        <color indexed="8"/>
        <rFont val="Calibri"/>
        <family val="2"/>
      </rPr>
      <t>: Base de Datos de Divorcios 2015</t>
    </r>
  </si>
  <si>
    <r>
      <rPr>
        <b/>
        <sz val="8"/>
        <color indexed="8"/>
        <rFont val="Calibri"/>
        <family val="2"/>
      </rPr>
      <t xml:space="preserve">    Fuente: </t>
    </r>
    <r>
      <rPr>
        <sz val="8"/>
        <color indexed="8"/>
        <rFont val="Calibri"/>
        <family val="2"/>
      </rPr>
      <t>Base de Datos de Matrimonios 2015</t>
    </r>
  </si>
  <si>
    <r>
      <rPr>
        <b/>
        <sz val="8"/>
        <color indexed="8"/>
        <rFont val="Calibri"/>
        <family val="2"/>
      </rPr>
      <t xml:space="preserve">   Fuente: </t>
    </r>
    <r>
      <rPr>
        <sz val="8"/>
        <color indexed="8"/>
        <rFont val="Calibri"/>
        <family val="2"/>
      </rPr>
      <t>Base de Datos de Divorcios 2015</t>
    </r>
  </si>
  <si>
    <t>No sabe leer ni escribir</t>
  </si>
  <si>
    <t>Educación básica/media</t>
  </si>
  <si>
    <t>Bachillerato</t>
  </si>
  <si>
    <t>* En el año 2015 se registraron 25.692 divorcios, de los cuales 25.644 divorciados (hombres) declararon que si saben leer y escribir y que tienen algún nivel de instrucción de acuerdo a las categorías expuestas en el instrumento de recolección (formulario divorcios)   y 48 divorciados (hombres) declararon que no saben leer ni escribir, por ende no tienen ningún nivel de instrucción. 
** Se registró 25.623 divorciadas (mujeres) que declararon que si saben leer y escribir y que tienen algún nivel de instrucción de acuerdo a las categorías expuestas en el instrumento de recolección y 69 divorciadas (mujeres) declararon que no saben leer ni escribir y no tienen ningún nivel de instrucción</t>
  </si>
  <si>
    <t xml:space="preserve">Ninguno  </t>
  </si>
  <si>
    <t xml:space="preserve"> Centro de alfabetización  </t>
  </si>
  <si>
    <t xml:space="preserve"> Primaria  </t>
  </si>
  <si>
    <t xml:space="preserve"> Secundaria  </t>
  </si>
  <si>
    <t xml:space="preserve"> Educación básica  </t>
  </si>
  <si>
    <t xml:space="preserve"> Educación media  </t>
  </si>
  <si>
    <t xml:space="preserve"> Ciclo posbachillerato  </t>
  </si>
  <si>
    <t xml:space="preserve"> Superior  </t>
  </si>
  <si>
    <t xml:space="preserve"> Posgrado  </t>
  </si>
  <si>
    <r>
      <t xml:space="preserve">*  En el año 2015 se registraron </t>
    </r>
    <r>
      <rPr>
        <b/>
        <sz val="8"/>
        <rFont val="Calibri"/>
        <family val="2"/>
      </rPr>
      <t>60.636 matrimonios</t>
    </r>
    <r>
      <rPr>
        <sz val="8"/>
        <rFont val="Calibri"/>
        <family val="2"/>
      </rPr>
      <t xml:space="preserve"> , de los cuales </t>
    </r>
    <r>
      <rPr>
        <b/>
        <sz val="8"/>
        <rFont val="Calibri"/>
        <family val="2"/>
      </rPr>
      <t>60.392 contrayentes (hombres)</t>
    </r>
    <r>
      <rPr>
        <sz val="8"/>
        <rFont val="Calibri"/>
        <family val="2"/>
      </rPr>
      <t xml:space="preserve"> declararon que si saben leer y escribir y que tienen algún nivel de instrucción de acuerdo a las categorías expuestas en el instrumento de recolección  (formulario matrimonios) y 244 </t>
    </r>
    <r>
      <rPr>
        <b/>
        <sz val="8"/>
        <rFont val="Calibri"/>
        <family val="2"/>
      </rPr>
      <t>contrayentes (hombres)</t>
    </r>
    <r>
      <rPr>
        <sz val="8"/>
        <rFont val="Calibri"/>
        <family val="2"/>
      </rPr>
      <t xml:space="preserve"> declararon que no saben leer ni escribir, por ende no tienen ningún nivel de instrucción.
** Se registra </t>
    </r>
    <r>
      <rPr>
        <b/>
        <sz val="8"/>
        <rFont val="Calibri"/>
        <family val="2"/>
      </rPr>
      <t>60.386 contrayentes (mujeres)</t>
    </r>
    <r>
      <rPr>
        <sz val="8"/>
        <rFont val="Calibri"/>
        <family val="2"/>
      </rPr>
      <t xml:space="preserve"> que declararon que si saben leer y escribir y que tienen algún nivel de instrucción de acuerdo a las categorías expuestas en el instrumento de recolección y </t>
    </r>
    <r>
      <rPr>
        <b/>
        <sz val="8"/>
        <rFont val="Calibri"/>
        <family val="2"/>
      </rPr>
      <t>250 contrayentes (mujeres)</t>
    </r>
    <r>
      <rPr>
        <sz val="8"/>
        <rFont val="Calibri"/>
        <family val="2"/>
      </rPr>
      <t xml:space="preserve"> declararon que no saben leer ni escribir y no tienen ningún nivel de instrucción.</t>
    </r>
  </si>
  <si>
    <t>ANUARIO DE ESTADÍSTICAS VITALES: MATRIMONIOS Y DIVORCIOS 2015</t>
  </si>
  <si>
    <t>Total Nacional</t>
  </si>
  <si>
    <t>Total Nacional:</t>
  </si>
  <si>
    <t>* Total Nacional</t>
  </si>
  <si>
    <r>
      <t xml:space="preserve">*  En el año 2015 se registraron </t>
    </r>
    <r>
      <rPr>
        <b/>
        <sz val="8"/>
        <rFont val="Calibri"/>
        <family val="2"/>
      </rPr>
      <t>60.636 matrimonios</t>
    </r>
    <r>
      <rPr>
        <sz val="8"/>
        <rFont val="Calibri"/>
        <family val="2"/>
      </rPr>
      <t xml:space="preserve"> , de los cuales </t>
    </r>
    <r>
      <rPr>
        <b/>
        <sz val="8"/>
        <rFont val="Calibri"/>
        <family val="2"/>
      </rPr>
      <t>60. 392 contrayentes (hombres)</t>
    </r>
    <r>
      <rPr>
        <sz val="8"/>
        <rFont val="Calibri"/>
        <family val="2"/>
      </rPr>
      <t xml:space="preserve"> declararon que si saben leer y escribir y que tienen algún nivel de instrucción de acuerdo a las categorías expuestas en el instrumento de recolección  (formulario matrimonios) y 244 </t>
    </r>
    <r>
      <rPr>
        <b/>
        <sz val="8"/>
        <rFont val="Calibri"/>
        <family val="2"/>
      </rPr>
      <t>contrayentes (hombres)</t>
    </r>
    <r>
      <rPr>
        <sz val="8"/>
        <rFont val="Calibri"/>
        <family val="2"/>
      </rPr>
      <t xml:space="preserve"> declararon que no saben leer ni escribir, por ende no tienen ningún nivel de instrucción.
** Se registra 60.386 contrayentes (mujeres) que declararon que si saben leer y escribir y que tienen algún nivel de instrucción de acuerdo a las categorías expuestas en el instrumento de recolección y 250 contrayentes (mujeres) declararon que no saben leer ni escribir y no tienen ningún nivel de instrucción.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</si>
</sst>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1" formatCode="_(* #,##0_);_(* \(#,##0\);_(* &quot;-&quot;_);_(@_)"/>
    <numFmt numFmtId="43" formatCode="_(* #,##0.00_);_(* \(#,##0.00\);_(* &quot;-&quot;??_);_(@_)"/>
    <numFmt numFmtId="169" formatCode="_-* #,##0\ _€_-;\-* #,##0\ _€_-;_-* &quot;-&quot;\ _€_-;_-@_-"/>
    <numFmt numFmtId="172" formatCode="###0"/>
    <numFmt numFmtId="173" formatCode="0.0"/>
    <numFmt numFmtId="175" formatCode="0.0_)"/>
    <numFmt numFmtId="176" formatCode="0.000"/>
    <numFmt numFmtId="177" formatCode="_(* #,##0_);_(* \(#,##0\);_(* &quot;-&quot;??_);_(@_)"/>
    <numFmt numFmtId="178" formatCode="#,##0.0;\-#,##0.0"/>
    <numFmt numFmtId="180" formatCode="0E+00"/>
    <numFmt numFmtId="184" formatCode="[$-300A]#,##0"/>
    <numFmt numFmtId="201" formatCode="0.00000000000000"/>
  </numFmts>
  <fonts count="89" x14ac:knownFonts="1">
    <font>
      <sz val="11"/>
      <color theme="1"/>
      <name val="Calibri"/>
      <family val="2"/>
      <scheme val="minor"/>
    </font>
    <font>
      <sz val="11"/>
      <color indexed="8"/>
      <name val="Calibri"/>
      <family val="2"/>
    </font>
    <font>
      <sz val="10"/>
      <name val="Arial"/>
      <family val="2"/>
    </font>
    <font>
      <sz val="8"/>
      <name val="Arial"/>
      <family val="2"/>
    </font>
    <font>
      <b/>
      <sz val="10"/>
      <name val="Arial"/>
      <family val="2"/>
    </font>
    <font>
      <b/>
      <sz val="9"/>
      <name val="Arial"/>
      <family val="2"/>
    </font>
    <font>
      <b/>
      <sz val="11"/>
      <name val="Arial Rounded MT Bold"/>
      <family val="2"/>
    </font>
    <font>
      <sz val="11"/>
      <color indexed="8"/>
      <name val="Calibri"/>
      <family val="2"/>
    </font>
    <font>
      <sz val="10"/>
      <name val="Courier"/>
      <family val="3"/>
    </font>
    <font>
      <b/>
      <sz val="8"/>
      <name val="Arial"/>
      <family val="2"/>
    </font>
    <font>
      <sz val="8"/>
      <color indexed="8"/>
      <name val="Arial"/>
      <family val="2"/>
    </font>
    <font>
      <b/>
      <sz val="7"/>
      <name val="Arial"/>
      <family val="2"/>
    </font>
    <font>
      <b/>
      <sz val="12"/>
      <name val="Arial"/>
      <family val="2"/>
    </font>
    <font>
      <sz val="9"/>
      <name val="Arial"/>
      <family val="2"/>
    </font>
    <font>
      <b/>
      <sz val="12"/>
      <name val="Comic Sans MS"/>
      <family val="4"/>
    </font>
    <font>
      <b/>
      <sz val="10"/>
      <name val="Arial Rounded MT Bold"/>
      <family val="2"/>
    </font>
    <font>
      <sz val="9"/>
      <color indexed="9"/>
      <name val="Arial"/>
      <family val="2"/>
    </font>
    <font>
      <sz val="11"/>
      <name val="Arial"/>
      <family val="2"/>
    </font>
    <font>
      <sz val="9"/>
      <color indexed="10"/>
      <name val="Arial"/>
      <family val="2"/>
    </font>
    <font>
      <b/>
      <sz val="12"/>
      <name val="Arial Rounded MT Bold"/>
      <family val="2"/>
    </font>
    <font>
      <sz val="9"/>
      <color indexed="22"/>
      <name val="Arial"/>
      <family val="2"/>
    </font>
    <font>
      <sz val="9"/>
      <color indexed="23"/>
      <name val="Arial"/>
      <family val="2"/>
    </font>
    <font>
      <b/>
      <sz val="8"/>
      <color indexed="8"/>
      <name val="Arial"/>
      <family val="2"/>
    </font>
    <font>
      <sz val="11"/>
      <name val="Courier"/>
      <family val="3"/>
    </font>
    <font>
      <b/>
      <sz val="11"/>
      <name val="Arial"/>
      <family val="2"/>
    </font>
    <font>
      <sz val="8"/>
      <name val="Courier"/>
      <family val="3"/>
    </font>
    <font>
      <b/>
      <sz val="8"/>
      <name val="Courier"/>
      <family val="3"/>
    </font>
    <font>
      <sz val="10"/>
      <name val="Arial"/>
      <family val="2"/>
    </font>
    <font>
      <sz val="9"/>
      <color indexed="8"/>
      <name val="Arial"/>
      <family val="2"/>
    </font>
    <font>
      <sz val="8"/>
      <color indexed="8"/>
      <name val="Calibri"/>
      <family val="2"/>
    </font>
    <font>
      <b/>
      <sz val="8"/>
      <color indexed="8"/>
      <name val="Calibri"/>
      <family val="2"/>
    </font>
    <font>
      <sz val="8"/>
      <color indexed="8"/>
      <name val="Calibri"/>
      <family val="2"/>
    </font>
    <font>
      <b/>
      <sz val="8"/>
      <color indexed="8"/>
      <name val="Calibri"/>
      <family val="2"/>
    </font>
    <font>
      <sz val="10"/>
      <color indexed="8"/>
      <name val="Calibri"/>
      <family val="2"/>
    </font>
    <font>
      <sz val="11"/>
      <color indexed="10"/>
      <name val="Calibri"/>
      <family val="2"/>
    </font>
    <font>
      <b/>
      <sz val="11"/>
      <color indexed="8"/>
      <name val="Calibri"/>
      <family val="2"/>
    </font>
    <font>
      <sz val="10"/>
      <color indexed="8"/>
      <name val="Calibri"/>
      <family val="2"/>
    </font>
    <font>
      <b/>
      <sz val="10"/>
      <color indexed="8"/>
      <name val="Calibri"/>
      <family val="2"/>
    </font>
    <font>
      <b/>
      <sz val="10"/>
      <color indexed="8"/>
      <name val="Calibri"/>
      <family val="2"/>
    </font>
    <font>
      <sz val="10"/>
      <color indexed="8"/>
      <name val="Calibri"/>
      <family val="2"/>
    </font>
    <font>
      <u/>
      <sz val="11"/>
      <name val="Calibri"/>
      <family val="2"/>
    </font>
    <font>
      <b/>
      <sz val="10"/>
      <name val="Calibri"/>
      <family val="2"/>
    </font>
    <font>
      <sz val="11"/>
      <name val="Calibri"/>
      <family val="2"/>
    </font>
    <font>
      <sz val="10"/>
      <name val="Calibri"/>
      <family val="2"/>
    </font>
    <font>
      <b/>
      <sz val="11"/>
      <name val="Calibri"/>
      <family val="2"/>
    </font>
    <font>
      <sz val="8"/>
      <color indexed="8"/>
      <name val="Calibri"/>
      <family val="2"/>
    </font>
    <font>
      <b/>
      <u/>
      <sz val="10"/>
      <name val="Calibri"/>
      <family val="2"/>
    </font>
    <font>
      <b/>
      <u/>
      <sz val="10"/>
      <color indexed="8"/>
      <name val="Calibri"/>
      <family val="2"/>
    </font>
    <font>
      <b/>
      <u/>
      <sz val="10"/>
      <color indexed="8"/>
      <name val="Calibri"/>
      <family val="2"/>
    </font>
    <font>
      <sz val="10"/>
      <color indexed="10"/>
      <name val="Arial"/>
      <family val="2"/>
    </font>
    <font>
      <sz val="8"/>
      <name val="Calibri"/>
      <family val="2"/>
    </font>
    <font>
      <u/>
      <sz val="10"/>
      <color indexed="12"/>
      <name val="Calibri"/>
      <family val="2"/>
    </font>
    <font>
      <sz val="10"/>
      <color indexed="10"/>
      <name val="Calibri"/>
      <family val="2"/>
    </font>
    <font>
      <b/>
      <sz val="8"/>
      <color indexed="8"/>
      <name val="Calibri"/>
      <family val="2"/>
    </font>
    <font>
      <u/>
      <sz val="11"/>
      <color indexed="12"/>
      <name val="Calibri"/>
      <family val="2"/>
    </font>
    <font>
      <b/>
      <sz val="9"/>
      <color indexed="10"/>
      <name val="Calibri"/>
      <family val="2"/>
    </font>
    <font>
      <u/>
      <sz val="10"/>
      <color indexed="8"/>
      <name val="Calibri"/>
      <family val="2"/>
    </font>
    <font>
      <sz val="9"/>
      <color indexed="8"/>
      <name val="Calibri"/>
      <family val="2"/>
    </font>
    <font>
      <b/>
      <sz val="9"/>
      <color indexed="8"/>
      <name val="Calibri"/>
      <family val="2"/>
    </font>
    <font>
      <b/>
      <u/>
      <sz val="11"/>
      <color indexed="12"/>
      <name val="Calibri"/>
      <family val="2"/>
    </font>
    <font>
      <b/>
      <sz val="11"/>
      <color indexed="12"/>
      <name val="Calibri"/>
      <family val="2"/>
    </font>
    <font>
      <b/>
      <sz val="8"/>
      <name val="Calibri"/>
      <family val="2"/>
    </font>
    <font>
      <sz val="8"/>
      <color indexed="8"/>
      <name val="Calibri"/>
      <family val="2"/>
    </font>
    <font>
      <b/>
      <sz val="8"/>
      <color indexed="8"/>
      <name val="Calibri"/>
      <family val="2"/>
    </font>
    <font>
      <b/>
      <sz val="9"/>
      <name val="Calibri"/>
      <family val="2"/>
    </font>
    <font>
      <u/>
      <sz val="9"/>
      <color indexed="12"/>
      <name val="Calibri"/>
      <family val="2"/>
    </font>
    <font>
      <b/>
      <u/>
      <sz val="9"/>
      <color indexed="8"/>
      <name val="Calibri"/>
      <family val="2"/>
    </font>
    <font>
      <sz val="9"/>
      <name val="Calibri"/>
      <family val="2"/>
    </font>
    <font>
      <b/>
      <u/>
      <sz val="11"/>
      <name val="Calibri"/>
      <family val="2"/>
    </font>
    <font>
      <sz val="11"/>
      <color theme="1"/>
      <name val="Calibri"/>
      <family val="2"/>
      <scheme val="minor"/>
    </font>
    <font>
      <u/>
      <sz val="11"/>
      <color theme="10"/>
      <name val="Calibri"/>
      <family val="2"/>
      <scheme val="minor"/>
    </font>
    <font>
      <sz val="11"/>
      <color rgb="FFFF0000"/>
      <name val="Calibri"/>
      <family val="2"/>
      <scheme val="minor"/>
    </font>
    <font>
      <b/>
      <sz val="11"/>
      <name val="Calibri"/>
      <family val="2"/>
      <scheme val="minor"/>
    </font>
    <font>
      <sz val="11"/>
      <name val="Calibri"/>
      <family val="2"/>
      <scheme val="minor"/>
    </font>
    <font>
      <b/>
      <sz val="10"/>
      <name val="Calibri"/>
      <family val="2"/>
      <scheme val="minor"/>
    </font>
    <font>
      <sz val="10"/>
      <name val="Calibri"/>
      <family val="2"/>
      <scheme val="minor"/>
    </font>
    <font>
      <sz val="10"/>
      <color theme="1"/>
      <name val="Calibri"/>
      <family val="2"/>
      <scheme val="minor"/>
    </font>
    <font>
      <sz val="8"/>
      <name val="Calibri"/>
      <family val="2"/>
      <scheme val="minor"/>
    </font>
    <font>
      <u/>
      <sz val="10"/>
      <color theme="10"/>
      <name val="Calibri"/>
      <family val="2"/>
      <scheme val="minor"/>
    </font>
    <font>
      <sz val="8"/>
      <color theme="1"/>
      <name val="Calibri"/>
      <family val="2"/>
      <scheme val="minor"/>
    </font>
    <font>
      <b/>
      <sz val="10"/>
      <color indexed="8"/>
      <name val="Calibri"/>
      <family val="2"/>
      <scheme val="minor"/>
    </font>
    <font>
      <u/>
      <sz val="11"/>
      <color rgb="FF0000FF"/>
      <name val="Calibri"/>
      <family val="2"/>
      <scheme val="minor"/>
    </font>
    <font>
      <sz val="9"/>
      <color rgb="FFFF0000"/>
      <name val="Arial"/>
      <family val="2"/>
    </font>
    <font>
      <sz val="11"/>
      <color rgb="FFFF0000"/>
      <name val="Arial"/>
      <family val="2"/>
    </font>
    <font>
      <sz val="10"/>
      <color indexed="8"/>
      <name val="Calibri"/>
      <family val="2"/>
      <scheme val="minor"/>
    </font>
    <font>
      <b/>
      <sz val="10"/>
      <color theme="1"/>
      <name val="Calibri"/>
      <family val="2"/>
      <scheme val="minor"/>
    </font>
    <font>
      <b/>
      <u/>
      <sz val="10"/>
      <color indexed="8"/>
      <name val="Calibri"/>
      <family val="2"/>
      <scheme val="minor"/>
    </font>
    <font>
      <b/>
      <u/>
      <sz val="10"/>
      <name val="Calibri"/>
      <family val="2"/>
      <scheme val="minor"/>
    </font>
    <font>
      <b/>
      <u/>
      <sz val="10"/>
      <color theme="1"/>
      <name val="Calibri"/>
      <family val="2"/>
      <scheme val="minor"/>
    </font>
  </fonts>
  <fills count="12">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31"/>
        <bgColor indexed="64"/>
      </patternFill>
    </fill>
    <fill>
      <patternFill patternType="solid">
        <fgColor indexed="44"/>
        <bgColor indexed="42"/>
      </patternFill>
    </fill>
    <fill>
      <patternFill patternType="solid">
        <fgColor indexed="44"/>
        <bgColor indexed="9"/>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indexed="56"/>
      </patternFill>
    </fill>
    <fill>
      <patternFill patternType="solid">
        <fgColor theme="4" tint="0.79998168889431442"/>
        <bgColor indexed="29"/>
      </patternFill>
    </fill>
    <fill>
      <patternFill patternType="solid">
        <fgColor rgb="FF99CCFF"/>
        <bgColor indexed="64"/>
      </patternFill>
    </fill>
  </fills>
  <borders count="21">
    <border>
      <left/>
      <right/>
      <top/>
      <bottom/>
      <diagonal/>
    </border>
    <border>
      <left/>
      <right/>
      <top/>
      <bottom style="medium">
        <color indexed="64"/>
      </bottom>
      <diagonal/>
    </border>
    <border>
      <left style="thin">
        <color indexed="9"/>
      </left>
      <right style="thin">
        <color indexed="9"/>
      </right>
      <top style="thin">
        <color indexed="9"/>
      </top>
      <bottom style="thin">
        <color indexed="9"/>
      </bottom>
      <diagonal/>
    </border>
    <border>
      <left/>
      <right/>
      <top style="thin">
        <color indexed="9"/>
      </top>
      <bottom style="thin">
        <color indexed="9"/>
      </bottom>
      <diagonal/>
    </border>
    <border>
      <left style="thin">
        <color indexed="9"/>
      </left>
      <right style="thin">
        <color indexed="9"/>
      </right>
      <top style="thin">
        <color indexed="9"/>
      </top>
      <bottom/>
      <diagonal/>
    </border>
    <border>
      <left/>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style="thin">
        <color indexed="9"/>
      </left>
      <right/>
      <top style="thin">
        <color indexed="9"/>
      </top>
      <bottom/>
      <diagonal/>
    </border>
    <border>
      <left/>
      <right style="thin">
        <color indexed="9"/>
      </right>
      <top style="thin">
        <color indexed="9"/>
      </top>
      <bottom style="thin">
        <color indexed="9"/>
      </bottom>
      <diagonal/>
    </border>
    <border>
      <left style="thin">
        <color indexed="9"/>
      </left>
      <right/>
      <top/>
      <bottom/>
      <diagonal/>
    </border>
    <border>
      <left/>
      <right style="thin">
        <color indexed="9"/>
      </right>
      <top style="thin">
        <color indexed="9"/>
      </top>
      <bottom/>
      <diagonal/>
    </border>
    <border>
      <left style="thin">
        <color indexed="9"/>
      </left>
      <right style="thin">
        <color indexed="9"/>
      </right>
      <top/>
      <bottom/>
      <diagonal/>
    </border>
    <border>
      <left/>
      <right style="thin">
        <color indexed="9"/>
      </right>
      <top/>
      <bottom/>
      <diagonal/>
    </border>
    <border>
      <left/>
      <right style="thin">
        <color indexed="9"/>
      </right>
      <top/>
      <bottom style="thin">
        <color indexed="9"/>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right style="thin">
        <color theme="0"/>
      </right>
      <top/>
      <bottom/>
      <diagonal/>
    </border>
  </borders>
  <cellStyleXfs count="66">
    <xf numFmtId="0" fontId="0" fillId="0" borderId="0"/>
    <xf numFmtId="0" fontId="1" fillId="0" borderId="0"/>
    <xf numFmtId="0" fontId="70" fillId="0" borderId="0" applyNumberForma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0" fontId="8" fillId="0" borderId="0"/>
    <xf numFmtId="0" fontId="69" fillId="0" borderId="0"/>
    <xf numFmtId="0" fontId="8" fillId="0" borderId="0"/>
    <xf numFmtId="0" fontId="2" fillId="0" borderId="0" applyNumberForma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7" fillId="0" borderId="0"/>
    <xf numFmtId="0" fontId="27" fillId="0" borderId="0"/>
    <xf numFmtId="0" fontId="27" fillId="0" borderId="0"/>
    <xf numFmtId="0" fontId="2" fillId="0" borderId="0"/>
    <xf numFmtId="0" fontId="2" fillId="0" borderId="0"/>
    <xf numFmtId="0" fontId="2" fillId="0" borderId="0"/>
    <xf numFmtId="0" fontId="2" fillId="0" borderId="0"/>
    <xf numFmtId="0" fontId="2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1" fillId="0" borderId="0" applyFont="0" applyFill="0" applyBorder="0" applyAlignment="0" applyProtection="0"/>
  </cellStyleXfs>
  <cellXfs count="1468">
    <xf numFmtId="0" fontId="0" fillId="0" borderId="0" xfId="0"/>
    <xf numFmtId="0" fontId="36" fillId="2" borderId="0" xfId="0" applyFont="1" applyFill="1" applyBorder="1"/>
    <xf numFmtId="0" fontId="38" fillId="2" borderId="0" xfId="0" applyFont="1" applyFill="1" applyBorder="1"/>
    <xf numFmtId="0" fontId="35" fillId="2" borderId="0" xfId="0" applyFont="1" applyFill="1" applyBorder="1"/>
    <xf numFmtId="41" fontId="36" fillId="2" borderId="0" xfId="0" applyNumberFormat="1" applyFont="1" applyFill="1" applyBorder="1"/>
    <xf numFmtId="0" fontId="0" fillId="2" borderId="0" xfId="0" applyFont="1" applyFill="1" applyBorder="1"/>
    <xf numFmtId="0" fontId="0" fillId="0" borderId="0" xfId="0" applyBorder="1"/>
    <xf numFmtId="173" fontId="0" fillId="0" borderId="0" xfId="0" applyNumberFormat="1"/>
    <xf numFmtId="0" fontId="2" fillId="0" borderId="0" xfId="0" applyFont="1" applyBorder="1"/>
    <xf numFmtId="3" fontId="9" fillId="0" borderId="0" xfId="0" applyNumberFormat="1" applyFont="1" applyFill="1" applyBorder="1" applyAlignment="1">
      <alignment horizontal="right" vertical="center"/>
    </xf>
    <xf numFmtId="3" fontId="3" fillId="0" borderId="0" xfId="0" applyNumberFormat="1" applyFont="1" applyBorder="1" applyAlignment="1" applyProtection="1">
      <alignment vertical="center"/>
    </xf>
    <xf numFmtId="0" fontId="2" fillId="0" borderId="0" xfId="0" applyFont="1"/>
    <xf numFmtId="0" fontId="40" fillId="0" borderId="0" xfId="2" applyFont="1" applyBorder="1"/>
    <xf numFmtId="0" fontId="11" fillId="0" borderId="0" xfId="0" applyFont="1" applyFill="1" applyBorder="1" applyAlignment="1">
      <alignment horizontal="left" vertical="top"/>
    </xf>
    <xf numFmtId="3" fontId="3" fillId="0" borderId="0" xfId="0" applyNumberFormat="1" applyFont="1" applyBorder="1" applyAlignment="1">
      <alignment vertical="center"/>
    </xf>
    <xf numFmtId="0" fontId="2" fillId="0" borderId="0" xfId="0" applyFont="1" applyFill="1" applyBorder="1"/>
    <xf numFmtId="0" fontId="11" fillId="0" borderId="0" xfId="0" applyFont="1" applyFill="1" applyBorder="1" applyAlignment="1">
      <alignment horizontal="left" vertical="center"/>
    </xf>
    <xf numFmtId="4"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Border="1"/>
    <xf numFmtId="0" fontId="9" fillId="0" borderId="0" xfId="0" applyFont="1" applyFill="1" applyBorder="1" applyAlignment="1">
      <alignment horizontal="right" vertical="top"/>
    </xf>
    <xf numFmtId="0" fontId="2" fillId="0" borderId="0" xfId="0" applyFont="1" applyBorder="1" applyAlignment="1">
      <alignment horizontal="right"/>
    </xf>
    <xf numFmtId="0" fontId="2" fillId="0" borderId="0" xfId="0" applyFont="1" applyFill="1" applyBorder="1" applyAlignment="1">
      <alignment horizontal="right"/>
    </xf>
    <xf numFmtId="0" fontId="2" fillId="0" borderId="0" xfId="0" applyFont="1" applyFill="1"/>
    <xf numFmtId="0" fontId="2" fillId="0" borderId="0" xfId="0" applyFont="1" applyFill="1" applyAlignment="1">
      <alignment horizontal="right"/>
    </xf>
    <xf numFmtId="4" fontId="3" fillId="0" borderId="0" xfId="0" applyNumberFormat="1" applyFont="1" applyFill="1" applyBorder="1" applyAlignment="1">
      <alignment vertical="center"/>
    </xf>
    <xf numFmtId="3" fontId="3" fillId="0" borderId="0" xfId="0" applyNumberFormat="1" applyFont="1" applyFill="1" applyBorder="1" applyAlignment="1">
      <alignment vertical="top"/>
    </xf>
    <xf numFmtId="0" fontId="2" fillId="0" borderId="0" xfId="0" applyFont="1" applyFill="1" applyBorder="1" applyAlignment="1">
      <alignment horizontal="right" vertical="top"/>
    </xf>
    <xf numFmtId="3" fontId="3" fillId="0" borderId="0" xfId="0" applyNumberFormat="1" applyFont="1" applyFill="1" applyBorder="1" applyAlignment="1">
      <alignment vertical="center"/>
    </xf>
    <xf numFmtId="0" fontId="2" fillId="0" borderId="0" xfId="0" applyFont="1" applyFill="1" applyBorder="1" applyAlignment="1">
      <alignment horizontal="right" vertical="center"/>
    </xf>
    <xf numFmtId="0" fontId="2" fillId="0" borderId="0" xfId="0" applyFont="1" applyAlignment="1">
      <alignment horizontal="right"/>
    </xf>
    <xf numFmtId="0" fontId="4" fillId="0" borderId="0" xfId="0" applyFont="1" applyFill="1" applyBorder="1" applyAlignment="1">
      <alignment horizontal="center"/>
    </xf>
    <xf numFmtId="3" fontId="3" fillId="0" borderId="0" xfId="0" applyNumberFormat="1" applyFont="1" applyBorder="1" applyAlignment="1">
      <alignment vertical="top"/>
    </xf>
    <xf numFmtId="0" fontId="9" fillId="0" borderId="0" xfId="0" applyFont="1" applyFill="1" applyBorder="1" applyAlignment="1">
      <alignment horizontal="left" vertical="top"/>
    </xf>
    <xf numFmtId="0" fontId="9" fillId="0" borderId="0" xfId="0" applyFont="1" applyFill="1" applyBorder="1" applyAlignment="1">
      <alignment horizontal="left" vertical="center"/>
    </xf>
    <xf numFmtId="0" fontId="2" fillId="0" borderId="0" xfId="0" applyFont="1" applyAlignment="1">
      <alignment vertical="top"/>
    </xf>
    <xf numFmtId="0" fontId="2" fillId="0" borderId="0" xfId="0" applyFont="1" applyBorder="1" applyAlignment="1">
      <alignment vertical="top"/>
    </xf>
    <xf numFmtId="0" fontId="41" fillId="0" borderId="0" xfId="0" applyFont="1" applyBorder="1" applyAlignment="1">
      <alignment horizontal="left" vertical="center"/>
    </xf>
    <xf numFmtId="0" fontId="2" fillId="0" borderId="0" xfId="0" applyFont="1" applyAlignment="1">
      <alignment vertical="center"/>
    </xf>
    <xf numFmtId="3" fontId="3" fillId="0" borderId="0" xfId="0" applyNumberFormat="1" applyFont="1" applyBorder="1" applyAlignment="1">
      <alignment horizontal="right" vertical="center"/>
    </xf>
    <xf numFmtId="0" fontId="2" fillId="0" borderId="0" xfId="0" applyFont="1" applyBorder="1" applyAlignment="1">
      <alignment vertical="center"/>
    </xf>
    <xf numFmtId="0" fontId="12" fillId="0" borderId="0" xfId="0" applyFont="1" applyBorder="1" applyAlignment="1">
      <alignment horizontal="center"/>
    </xf>
    <xf numFmtId="0" fontId="13" fillId="0" borderId="0" xfId="0" applyFont="1" applyAlignment="1">
      <alignment vertical="center"/>
    </xf>
    <xf numFmtId="0" fontId="5" fillId="0" borderId="0" xfId="0" applyFont="1" applyAlignment="1">
      <alignment vertical="center"/>
    </xf>
    <xf numFmtId="0" fontId="13" fillId="0" borderId="0" xfId="0" applyFont="1" applyBorder="1" applyAlignment="1">
      <alignment vertical="center"/>
    </xf>
    <xf numFmtId="0" fontId="5" fillId="0" borderId="0" xfId="0" applyFont="1" applyAlignment="1">
      <alignment horizontal="center" vertical="center"/>
    </xf>
    <xf numFmtId="173" fontId="9" fillId="0" borderId="0" xfId="0" applyNumberFormat="1" applyFont="1" applyBorder="1" applyAlignment="1" applyProtection="1">
      <alignment vertical="center"/>
    </xf>
    <xf numFmtId="0" fontId="5" fillId="0" borderId="0" xfId="0" applyFont="1" applyBorder="1" applyAlignment="1" applyProtection="1">
      <alignment horizontal="center" vertical="center"/>
    </xf>
    <xf numFmtId="175" fontId="9" fillId="0" borderId="0" xfId="0" applyNumberFormat="1" applyFont="1" applyBorder="1" applyAlignment="1" applyProtection="1">
      <alignment vertical="center"/>
    </xf>
    <xf numFmtId="0" fontId="5" fillId="0" borderId="0" xfId="0" applyFont="1" applyBorder="1" applyAlignment="1">
      <alignment horizontal="center" vertical="center"/>
    </xf>
    <xf numFmtId="0" fontId="9" fillId="0" borderId="0" xfId="0" applyFont="1" applyBorder="1" applyAlignment="1" applyProtection="1">
      <alignment horizontal="center" vertical="center"/>
    </xf>
    <xf numFmtId="173" fontId="3" fillId="0" borderId="0" xfId="0" applyNumberFormat="1" applyFont="1" applyBorder="1" applyAlignment="1" applyProtection="1">
      <alignment vertical="center"/>
    </xf>
    <xf numFmtId="0" fontId="13" fillId="0" borderId="0" xfId="0" applyFont="1" applyFill="1" applyBorder="1" applyAlignment="1">
      <alignment vertical="center"/>
    </xf>
    <xf numFmtId="173" fontId="3" fillId="0" borderId="0" xfId="0" applyNumberFormat="1" applyFont="1" applyFill="1" applyBorder="1" applyAlignment="1" applyProtection="1">
      <alignment vertical="center"/>
    </xf>
    <xf numFmtId="3" fontId="3" fillId="0" borderId="0" xfId="0" applyNumberFormat="1" applyFont="1" applyFill="1" applyBorder="1" applyAlignment="1" applyProtection="1">
      <alignment vertical="center"/>
    </xf>
    <xf numFmtId="0" fontId="9" fillId="0" borderId="0" xfId="0" applyFont="1" applyFill="1" applyBorder="1" applyAlignment="1" applyProtection="1">
      <alignment horizontal="center" vertical="center"/>
    </xf>
    <xf numFmtId="173" fontId="9" fillId="0" borderId="0" xfId="0" applyNumberFormat="1" applyFont="1" applyFill="1" applyBorder="1" applyAlignment="1" applyProtection="1">
      <alignment horizontal="right" vertical="center"/>
    </xf>
    <xf numFmtId="3" fontId="9" fillId="0" borderId="0" xfId="0" applyNumberFormat="1" applyFont="1" applyFill="1" applyBorder="1" applyAlignment="1" applyProtection="1">
      <alignment horizontal="right" vertical="center"/>
    </xf>
    <xf numFmtId="0" fontId="11" fillId="0" borderId="0" xfId="0" applyFont="1" applyFill="1" applyBorder="1" applyAlignment="1" applyProtection="1">
      <alignment horizontal="center" vertical="center"/>
    </xf>
    <xf numFmtId="0" fontId="1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3" fillId="0" borderId="0" xfId="0" applyFont="1" applyBorder="1" applyAlignment="1">
      <alignment vertical="center"/>
    </xf>
    <xf numFmtId="2" fontId="3" fillId="0" borderId="0" xfId="0" applyNumberFormat="1" applyFont="1" applyBorder="1" applyAlignment="1">
      <alignment vertical="center"/>
    </xf>
    <xf numFmtId="0" fontId="9" fillId="0" borderId="0" xfId="0" applyFont="1" applyBorder="1" applyAlignment="1">
      <alignment horizontal="center" vertical="center"/>
    </xf>
    <xf numFmtId="173" fontId="13" fillId="0" borderId="0" xfId="0" applyNumberFormat="1" applyFont="1" applyBorder="1" applyAlignment="1">
      <alignment vertical="center"/>
    </xf>
    <xf numFmtId="0" fontId="16" fillId="0" borderId="0" xfId="0" applyFont="1" applyBorder="1" applyAlignment="1">
      <alignment vertical="center"/>
    </xf>
    <xf numFmtId="2" fontId="16" fillId="0" borderId="0" xfId="0" applyNumberFormat="1" applyFont="1" applyBorder="1" applyAlignment="1">
      <alignment vertical="center"/>
    </xf>
    <xf numFmtId="1" fontId="16" fillId="0" borderId="0" xfId="0" applyNumberFormat="1" applyFont="1" applyBorder="1" applyAlignment="1">
      <alignment vertical="center"/>
    </xf>
    <xf numFmtId="2" fontId="13" fillId="0" borderId="0" xfId="0" applyNumberFormat="1" applyFont="1" applyBorder="1" applyAlignment="1">
      <alignment vertical="center"/>
    </xf>
    <xf numFmtId="1" fontId="13" fillId="0" borderId="0" xfId="0" applyNumberFormat="1" applyFont="1" applyBorder="1" applyAlignment="1">
      <alignment vertical="center"/>
    </xf>
    <xf numFmtId="176" fontId="16" fillId="0" borderId="0" xfId="0" applyNumberFormat="1" applyFont="1" applyBorder="1" applyAlignment="1">
      <alignment vertical="center"/>
    </xf>
    <xf numFmtId="172" fontId="16" fillId="2" borderId="0" xfId="54" applyNumberFormat="1" applyFont="1" applyFill="1" applyBorder="1" applyAlignment="1">
      <alignment horizontal="center" vertical="top"/>
    </xf>
    <xf numFmtId="172" fontId="16" fillId="2" borderId="0" xfId="50" applyNumberFormat="1" applyFont="1" applyFill="1" applyBorder="1" applyAlignment="1">
      <alignment horizontal="center" vertical="top"/>
    </xf>
    <xf numFmtId="172" fontId="16" fillId="0" borderId="0" xfId="0" applyNumberFormat="1" applyFont="1" applyBorder="1" applyAlignment="1">
      <alignment vertical="center"/>
    </xf>
    <xf numFmtId="0" fontId="13" fillId="0" borderId="0" xfId="0" applyFont="1" applyFill="1" applyBorder="1" applyAlignment="1">
      <alignment horizontal="center"/>
    </xf>
    <xf numFmtId="0" fontId="15" fillId="0" borderId="0" xfId="0" applyFont="1" applyFill="1" applyBorder="1" applyAlignment="1">
      <alignment horizontal="center"/>
    </xf>
    <xf numFmtId="175" fontId="3" fillId="0" borderId="0" xfId="0" applyNumberFormat="1" applyFont="1" applyBorder="1" applyAlignment="1" applyProtection="1">
      <alignment vertical="center"/>
    </xf>
    <xf numFmtId="0" fontId="5" fillId="0" borderId="0" xfId="0" applyFont="1" applyBorder="1" applyAlignment="1">
      <alignment vertical="center"/>
    </xf>
    <xf numFmtId="0" fontId="13" fillId="0" borderId="0" xfId="0" applyFont="1" applyBorder="1" applyAlignment="1"/>
    <xf numFmtId="2" fontId="3" fillId="0" borderId="0" xfId="0" applyNumberFormat="1" applyFont="1" applyBorder="1" applyAlignment="1">
      <alignment horizontal="right" vertical="center"/>
    </xf>
    <xf numFmtId="0" fontId="9" fillId="0" borderId="0" xfId="0" applyFont="1" applyFill="1" applyBorder="1" applyAlignment="1" applyProtection="1">
      <alignment horizontal="left" vertical="center"/>
    </xf>
    <xf numFmtId="173" fontId="3" fillId="0" borderId="0" xfId="0" applyNumberFormat="1" applyFont="1" applyBorder="1" applyAlignment="1">
      <alignment vertical="center"/>
    </xf>
    <xf numFmtId="0" fontId="18" fillId="0" borderId="0" xfId="0" applyFont="1" applyAlignment="1">
      <alignment vertical="center"/>
    </xf>
    <xf numFmtId="3" fontId="10" fillId="0" borderId="0" xfId="54" applyNumberFormat="1" applyFont="1" applyBorder="1" applyAlignment="1">
      <alignment horizontal="right"/>
    </xf>
    <xf numFmtId="175" fontId="3" fillId="0" borderId="0" xfId="0" applyNumberFormat="1" applyFont="1" applyFill="1" applyBorder="1" applyAlignment="1" applyProtection="1">
      <alignment horizontal="right" vertical="center"/>
    </xf>
    <xf numFmtId="0" fontId="5" fillId="0" borderId="0" xfId="0" applyFont="1" applyFill="1" applyBorder="1" applyAlignment="1" applyProtection="1">
      <alignment horizontal="center" vertical="center" wrapText="1"/>
    </xf>
    <xf numFmtId="3" fontId="5" fillId="0" borderId="0" xfId="0" applyNumberFormat="1" applyFont="1" applyFill="1" applyBorder="1" applyAlignment="1">
      <alignment horizontal="right"/>
    </xf>
    <xf numFmtId="175" fontId="3" fillId="0" borderId="0" xfId="0" applyNumberFormat="1" applyFont="1" applyFill="1" applyBorder="1" applyAlignment="1" applyProtection="1">
      <alignment vertical="center"/>
    </xf>
    <xf numFmtId="0" fontId="9" fillId="0" borderId="0" xfId="0" applyFont="1" applyFill="1" applyBorder="1" applyAlignment="1">
      <alignment vertical="center"/>
    </xf>
    <xf numFmtId="0" fontId="0" fillId="0" borderId="0" xfId="0" applyAlignment="1">
      <alignment vertical="center"/>
    </xf>
    <xf numFmtId="0" fontId="3" fillId="0" borderId="0" xfId="0" applyFont="1" applyAlignment="1">
      <alignment vertical="center"/>
    </xf>
    <xf numFmtId="176" fontId="13" fillId="0" borderId="0" xfId="0" applyNumberFormat="1" applyFont="1" applyBorder="1" applyAlignment="1">
      <alignment vertical="center"/>
    </xf>
    <xf numFmtId="0" fontId="4" fillId="0" borderId="0" xfId="0" applyFont="1" applyFill="1" applyBorder="1" applyAlignment="1">
      <alignment horizontal="center" vertical="center"/>
    </xf>
    <xf numFmtId="0" fontId="0" fillId="0" borderId="0" xfId="0" applyBorder="1" applyAlignment="1">
      <alignment vertical="center"/>
    </xf>
    <xf numFmtId="0" fontId="19" fillId="0" borderId="0" xfId="0" applyFont="1" applyBorder="1" applyAlignment="1">
      <alignment horizontal="center" vertical="center"/>
    </xf>
    <xf numFmtId="0" fontId="13" fillId="0" borderId="0" xfId="0" applyFont="1"/>
    <xf numFmtId="0" fontId="5" fillId="0" borderId="0" xfId="0" applyFont="1"/>
    <xf numFmtId="0" fontId="13" fillId="0" borderId="0" xfId="0" applyFont="1" applyBorder="1"/>
    <xf numFmtId="1" fontId="13" fillId="0" borderId="0" xfId="0" applyNumberFormat="1" applyFont="1" applyBorder="1"/>
    <xf numFmtId="0" fontId="13" fillId="0" borderId="0" xfId="0" applyFont="1" applyFill="1" applyBorder="1"/>
    <xf numFmtId="0" fontId="13" fillId="0" borderId="0" xfId="0" applyFont="1" applyFill="1" applyBorder="1" applyAlignment="1"/>
    <xf numFmtId="0" fontId="13" fillId="0" borderId="0" xfId="0" applyFont="1" applyFill="1" applyBorder="1" applyAlignment="1">
      <alignment horizontal="right"/>
    </xf>
    <xf numFmtId="3" fontId="3" fillId="0" borderId="0" xfId="0" applyNumberFormat="1" applyFont="1" applyFill="1" applyBorder="1"/>
    <xf numFmtId="3" fontId="3" fillId="0" borderId="0" xfId="0" applyNumberFormat="1" applyFont="1" applyFill="1" applyBorder="1" applyAlignment="1"/>
    <xf numFmtId="0" fontId="9" fillId="0" borderId="0" xfId="0" applyFont="1" applyFill="1" applyBorder="1" applyAlignment="1">
      <alignment horizontal="right"/>
    </xf>
    <xf numFmtId="0" fontId="9" fillId="0" borderId="0" xfId="0" applyFont="1" applyFill="1" applyBorder="1" applyAlignment="1" applyProtection="1">
      <alignment horizontal="right" vertical="center"/>
    </xf>
    <xf numFmtId="3" fontId="3" fillId="0" borderId="0" xfId="0" applyNumberFormat="1" applyFont="1" applyFill="1" applyBorder="1" applyAlignment="1" applyProtection="1">
      <alignment horizontal="right" vertical="center"/>
    </xf>
    <xf numFmtId="173" fontId="13" fillId="0" borderId="0" xfId="0" applyNumberFormat="1" applyFont="1" applyBorder="1"/>
    <xf numFmtId="0" fontId="5" fillId="0" borderId="0" xfId="0" applyFont="1" applyFill="1" applyBorder="1" applyAlignment="1" applyProtection="1">
      <alignment horizontal="right" vertical="center" wrapText="1"/>
    </xf>
    <xf numFmtId="0" fontId="4" fillId="0" borderId="0" xfId="0" applyFont="1" applyFill="1" applyBorder="1" applyAlignment="1">
      <alignment horizontal="right" vertical="center"/>
    </xf>
    <xf numFmtId="0" fontId="13" fillId="0" borderId="0" xfId="0" applyFont="1" applyAlignment="1"/>
    <xf numFmtId="0" fontId="13" fillId="0" borderId="0" xfId="0" applyFont="1" applyAlignment="1">
      <alignment horizontal="right"/>
    </xf>
    <xf numFmtId="0" fontId="13" fillId="0" borderId="0" xfId="0" applyFont="1" applyAlignment="1">
      <alignment horizontal="right" vertical="center"/>
    </xf>
    <xf numFmtId="175" fontId="3" fillId="0" borderId="0" xfId="0" applyNumberFormat="1" applyFont="1" applyBorder="1" applyAlignment="1" applyProtection="1">
      <alignment horizontal="right" vertical="center"/>
    </xf>
    <xf numFmtId="0" fontId="3" fillId="0" borderId="0" xfId="0" applyFont="1" applyAlignment="1">
      <alignment horizontal="right" vertical="center"/>
    </xf>
    <xf numFmtId="175" fontId="13" fillId="0" borderId="0" xfId="0" applyNumberFormat="1" applyFont="1"/>
    <xf numFmtId="3" fontId="13" fillId="0" borderId="0" xfId="0" applyNumberFormat="1" applyFont="1" applyAlignment="1">
      <alignment horizontal="right"/>
    </xf>
    <xf numFmtId="1" fontId="13" fillId="0" borderId="0" xfId="0" applyNumberFormat="1" applyFont="1" applyFill="1" applyBorder="1" applyAlignment="1">
      <alignment horizontal="center" vertical="center"/>
    </xf>
    <xf numFmtId="1" fontId="9" fillId="0" borderId="0" xfId="0" applyNumberFormat="1" applyFont="1" applyFill="1" applyBorder="1" applyAlignment="1">
      <alignment vertical="center"/>
    </xf>
    <xf numFmtId="173" fontId="13" fillId="0" borderId="0" xfId="0" applyNumberFormat="1" applyFont="1" applyFill="1" applyBorder="1" applyAlignment="1">
      <alignment horizontal="center" vertical="center"/>
    </xf>
    <xf numFmtId="173" fontId="13" fillId="0" borderId="0" xfId="0" applyNumberFormat="1" applyFont="1" applyAlignment="1">
      <alignment vertical="center"/>
    </xf>
    <xf numFmtId="173" fontId="13" fillId="0" borderId="0" xfId="0" applyNumberFormat="1" applyFont="1" applyBorder="1" applyAlignment="1">
      <alignment horizontal="center" vertical="center"/>
    </xf>
    <xf numFmtId="3" fontId="3" fillId="0" borderId="0" xfId="0" applyNumberFormat="1" applyFont="1" applyFill="1" applyBorder="1" applyAlignment="1">
      <alignment horizontal="right" vertical="center"/>
    </xf>
    <xf numFmtId="3" fontId="13" fillId="0" borderId="0" xfId="0" applyNumberFormat="1" applyFont="1" applyFill="1" applyBorder="1" applyAlignment="1">
      <alignment horizontal="right" vertical="center"/>
    </xf>
    <xf numFmtId="173" fontId="13" fillId="0" borderId="0" xfId="0" applyNumberFormat="1" applyFont="1" applyFill="1" applyBorder="1" applyAlignment="1">
      <alignment vertical="center"/>
    </xf>
    <xf numFmtId="2" fontId="13" fillId="0" borderId="0" xfId="0" applyNumberFormat="1" applyFont="1" applyFill="1" applyBorder="1" applyAlignment="1">
      <alignment vertical="center"/>
    </xf>
    <xf numFmtId="3" fontId="5" fillId="0" borderId="0" xfId="0" applyNumberFormat="1" applyFont="1" applyFill="1" applyBorder="1" applyAlignment="1" applyProtection="1">
      <alignment horizontal="right" vertical="center"/>
    </xf>
    <xf numFmtId="3" fontId="13" fillId="0" borderId="0" xfId="0" applyNumberFormat="1" applyFont="1" applyAlignment="1">
      <alignment vertical="center"/>
    </xf>
    <xf numFmtId="2" fontId="13" fillId="0" borderId="0" xfId="0" applyNumberFormat="1" applyFont="1" applyAlignment="1">
      <alignment vertical="center"/>
    </xf>
    <xf numFmtId="3" fontId="13" fillId="0" borderId="0" xfId="0" applyNumberFormat="1" applyFont="1" applyBorder="1" applyAlignment="1">
      <alignment vertical="center"/>
    </xf>
    <xf numFmtId="0" fontId="16" fillId="0" borderId="0" xfId="0" applyFont="1" applyAlignment="1">
      <alignment vertical="center"/>
    </xf>
    <xf numFmtId="0" fontId="13" fillId="0" borderId="0" xfId="0" applyFont="1" applyAlignment="1" applyProtection="1">
      <alignment vertical="center"/>
    </xf>
    <xf numFmtId="0" fontId="12" fillId="0" borderId="0" xfId="0" applyFont="1" applyBorder="1" applyAlignment="1" applyProtection="1">
      <alignment horizontal="center" vertical="center"/>
    </xf>
    <xf numFmtId="175" fontId="3" fillId="0" borderId="0" xfId="0" applyNumberFormat="1" applyFont="1" applyAlignment="1" applyProtection="1">
      <alignment horizontal="left" vertical="center"/>
    </xf>
    <xf numFmtId="37" fontId="3" fillId="0" borderId="0" xfId="0" applyNumberFormat="1" applyFont="1" applyAlignment="1" applyProtection="1">
      <alignment vertical="center"/>
    </xf>
    <xf numFmtId="0" fontId="3" fillId="0" borderId="0" xfId="0" applyFont="1" applyFill="1" applyAlignment="1">
      <alignment vertical="center"/>
    </xf>
    <xf numFmtId="178" fontId="13" fillId="0" borderId="0" xfId="0" applyNumberFormat="1" applyFont="1" applyFill="1" applyAlignment="1">
      <alignment vertical="center"/>
    </xf>
    <xf numFmtId="0" fontId="13" fillId="0" borderId="0" xfId="0" applyFont="1" applyFill="1" applyAlignment="1">
      <alignment vertical="center"/>
    </xf>
    <xf numFmtId="173" fontId="13" fillId="0" borderId="0" xfId="0" applyNumberFormat="1" applyFont="1" applyFill="1" applyAlignment="1">
      <alignment vertical="center"/>
    </xf>
    <xf numFmtId="0" fontId="3" fillId="0" borderId="0" xfId="0" applyFont="1" applyFill="1" applyAlignment="1">
      <alignment horizontal="center" vertical="center"/>
    </xf>
    <xf numFmtId="0" fontId="3" fillId="0" borderId="0" xfId="0" applyFont="1" applyAlignment="1" applyProtection="1">
      <alignment horizontal="left" vertical="center"/>
    </xf>
    <xf numFmtId="0" fontId="3" fillId="0" borderId="0" xfId="0" applyFont="1" applyFill="1" applyAlignment="1" applyProtection="1">
      <alignment horizontal="center" vertical="center"/>
    </xf>
    <xf numFmtId="178" fontId="3" fillId="0" borderId="0" xfId="0" applyNumberFormat="1" applyFont="1" applyFill="1" applyAlignment="1" applyProtection="1">
      <alignment vertical="center"/>
    </xf>
    <xf numFmtId="175" fontId="3" fillId="0" borderId="0" xfId="0" applyNumberFormat="1" applyFont="1" applyFill="1" applyAlignment="1" applyProtection="1">
      <alignment vertical="center"/>
    </xf>
    <xf numFmtId="0" fontId="0" fillId="0" borderId="0" xfId="0"/>
    <xf numFmtId="0" fontId="20" fillId="0" borderId="0" xfId="0" applyFont="1" applyAlignment="1">
      <alignment vertical="center"/>
    </xf>
    <xf numFmtId="173" fontId="13" fillId="0" borderId="0" xfId="0" applyNumberFormat="1" applyFont="1" applyAlignment="1">
      <alignment horizontal="right" vertical="center"/>
    </xf>
    <xf numFmtId="0" fontId="3" fillId="0" borderId="0" xfId="0" applyFont="1" applyFill="1" applyAlignment="1">
      <alignment horizontal="right" vertical="center"/>
    </xf>
    <xf numFmtId="37" fontId="3" fillId="0" borderId="0" xfId="0" applyNumberFormat="1" applyFont="1" applyFill="1" applyAlignment="1" applyProtection="1">
      <alignment vertical="center"/>
    </xf>
    <xf numFmtId="0" fontId="21" fillId="0" borderId="0" xfId="0" applyFont="1" applyAlignment="1">
      <alignment vertical="center"/>
    </xf>
    <xf numFmtId="175" fontId="3" fillId="0" borderId="0" xfId="0" applyNumberFormat="1" applyFont="1" applyFill="1" applyAlignment="1" applyProtection="1">
      <alignment horizontal="left" vertical="center"/>
    </xf>
    <xf numFmtId="0" fontId="18" fillId="0" borderId="0" xfId="0" applyFont="1" applyBorder="1" applyAlignment="1">
      <alignment vertical="center"/>
    </xf>
    <xf numFmtId="175" fontId="9" fillId="0" borderId="0" xfId="0" applyNumberFormat="1" applyFont="1" applyFill="1" applyBorder="1" applyAlignment="1" applyProtection="1">
      <alignment horizontal="right" vertical="center"/>
    </xf>
    <xf numFmtId="37" fontId="9" fillId="0" borderId="0" xfId="0" applyNumberFormat="1" applyFont="1" applyFill="1" applyBorder="1" applyAlignment="1" applyProtection="1">
      <alignment vertical="center"/>
    </xf>
    <xf numFmtId="0" fontId="13" fillId="0" borderId="1" xfId="0" applyFont="1" applyBorder="1" applyAlignment="1">
      <alignment vertical="center"/>
    </xf>
    <xf numFmtId="0" fontId="0" fillId="0" borderId="0" xfId="0" applyFill="1" applyBorder="1" applyAlignment="1">
      <alignment vertical="center"/>
    </xf>
    <xf numFmtId="3" fontId="0" fillId="0" borderId="0" xfId="0" applyNumberFormat="1" applyFill="1" applyBorder="1" applyAlignment="1">
      <alignment vertical="center"/>
    </xf>
    <xf numFmtId="37" fontId="9" fillId="0" borderId="0" xfId="0" applyNumberFormat="1" applyFont="1" applyFill="1" applyBorder="1" applyAlignment="1" applyProtection="1">
      <alignment horizontal="right" vertical="center"/>
    </xf>
    <xf numFmtId="0" fontId="9" fillId="0" borderId="0" xfId="0" applyFont="1" applyFill="1" applyBorder="1" applyAlignment="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pplyProtection="1">
      <alignment horizontal="left" vertical="center"/>
    </xf>
    <xf numFmtId="0" fontId="3" fillId="0" borderId="0" xfId="0" applyFont="1" applyFill="1" applyBorder="1" applyAlignment="1">
      <alignment vertical="center"/>
    </xf>
    <xf numFmtId="172" fontId="5" fillId="0" borderId="0" xfId="0" applyNumberFormat="1" applyFont="1" applyFill="1" applyBorder="1" applyAlignment="1">
      <alignment horizontal="center" vertical="center"/>
    </xf>
    <xf numFmtId="172" fontId="13" fillId="0" borderId="0" xfId="0" applyNumberFormat="1" applyFont="1" applyBorder="1" applyAlignment="1">
      <alignment vertical="center"/>
    </xf>
    <xf numFmtId="3" fontId="22" fillId="0" borderId="0" xfId="0" applyNumberFormat="1" applyFont="1" applyFill="1" applyBorder="1" applyAlignment="1" applyProtection="1">
      <alignment horizontal="right" vertical="center"/>
    </xf>
    <xf numFmtId="173" fontId="0" fillId="0" borderId="0" xfId="0" applyNumberFormat="1" applyAlignment="1">
      <alignment vertical="center"/>
    </xf>
    <xf numFmtId="173" fontId="0" fillId="0" borderId="0" xfId="0" applyNumberFormat="1" applyFill="1" applyBorder="1" applyAlignment="1">
      <alignment vertical="center"/>
    </xf>
    <xf numFmtId="1" fontId="0" fillId="0" borderId="0" xfId="0" applyNumberFormat="1" applyFill="1" applyBorder="1" applyAlignment="1">
      <alignment vertical="center"/>
    </xf>
    <xf numFmtId="1" fontId="0" fillId="0" borderId="0" xfId="0" applyNumberFormat="1" applyAlignment="1">
      <alignment vertical="center"/>
    </xf>
    <xf numFmtId="0" fontId="2" fillId="0" borderId="0" xfId="49"/>
    <xf numFmtId="177" fontId="0" fillId="0" borderId="0" xfId="0" applyNumberFormat="1" applyFill="1" applyBorder="1" applyAlignment="1">
      <alignment vertical="center"/>
    </xf>
    <xf numFmtId="0" fontId="23" fillId="0" borderId="0" xfId="0" applyFont="1" applyFill="1" applyBorder="1" applyAlignment="1">
      <alignment vertical="center"/>
    </xf>
    <xf numFmtId="0" fontId="17" fillId="0" borderId="0" xfId="0" applyFont="1" applyFill="1" applyBorder="1" applyAlignment="1">
      <alignment vertical="center"/>
    </xf>
    <xf numFmtId="0" fontId="24" fillId="0" borderId="0" xfId="0" applyFont="1" applyFill="1" applyBorder="1" applyAlignment="1">
      <alignment vertical="center"/>
    </xf>
    <xf numFmtId="0" fontId="20" fillId="0" borderId="0" xfId="0" applyFont="1"/>
    <xf numFmtId="1" fontId="13" fillId="0" borderId="0" xfId="0" applyNumberFormat="1" applyFont="1" applyFill="1"/>
    <xf numFmtId="178" fontId="3" fillId="0" borderId="0" xfId="0" applyNumberFormat="1" applyFont="1" applyFill="1" applyProtection="1"/>
    <xf numFmtId="37" fontId="3" fillId="0" borderId="0" xfId="0" applyNumberFormat="1" applyFont="1" applyFill="1" applyProtection="1"/>
    <xf numFmtId="175" fontId="3" fillId="0" borderId="0" xfId="0" applyNumberFormat="1" applyFont="1" applyFill="1" applyProtection="1"/>
    <xf numFmtId="0" fontId="21" fillId="0" borderId="0" xfId="0" applyFont="1"/>
    <xf numFmtId="0" fontId="3" fillId="0" borderId="0" xfId="0" applyFont="1" applyFill="1"/>
    <xf numFmtId="175" fontId="3" fillId="0" borderId="0" xfId="0" applyNumberFormat="1" applyFont="1" applyFill="1" applyAlignment="1" applyProtection="1">
      <alignment horizontal="left"/>
    </xf>
    <xf numFmtId="37" fontId="9" fillId="0" borderId="0" xfId="0" applyNumberFormat="1" applyFont="1" applyFill="1" applyBorder="1" applyAlignment="1" applyProtection="1">
      <alignment horizontal="center" vertical="center"/>
    </xf>
    <xf numFmtId="0" fontId="19" fillId="0" borderId="0" xfId="0" applyFont="1" applyBorder="1" applyAlignment="1">
      <alignment horizontal="center"/>
    </xf>
    <xf numFmtId="0" fontId="0" fillId="0" borderId="0" xfId="0" applyFill="1" applyBorder="1"/>
    <xf numFmtId="1" fontId="0" fillId="0" borderId="0" xfId="0" applyNumberFormat="1"/>
    <xf numFmtId="0" fontId="3" fillId="0" borderId="0" xfId="0" applyFont="1" applyFill="1" applyBorder="1" applyAlignment="1">
      <alignment horizontal="right"/>
    </xf>
    <xf numFmtId="0" fontId="3" fillId="0" borderId="0" xfId="0" applyFont="1" applyBorder="1" applyAlignment="1">
      <alignment horizontal="right" vertical="center"/>
    </xf>
    <xf numFmtId="1" fontId="3" fillId="0" borderId="0" xfId="0" applyNumberFormat="1" applyFont="1" applyFill="1" applyBorder="1" applyAlignment="1" applyProtection="1">
      <alignment vertical="center"/>
    </xf>
    <xf numFmtId="173" fontId="0" fillId="0" borderId="0" xfId="0" applyNumberFormat="1" applyFill="1" applyBorder="1"/>
    <xf numFmtId="173" fontId="0" fillId="0" borderId="0" xfId="0" applyNumberFormat="1" applyFill="1" applyBorder="1" applyAlignment="1">
      <alignment horizontal="right"/>
    </xf>
    <xf numFmtId="0" fontId="0" fillId="0" borderId="0" xfId="0" applyFill="1" applyBorder="1" applyAlignment="1">
      <alignment horizontal="center"/>
    </xf>
    <xf numFmtId="0" fontId="3" fillId="0" borderId="0" xfId="0" applyFont="1" applyFill="1" applyBorder="1" applyAlignment="1">
      <alignment horizontal="center"/>
    </xf>
    <xf numFmtId="0" fontId="25" fillId="0" borderId="0" xfId="0" applyFont="1" applyBorder="1"/>
    <xf numFmtId="0" fontId="26" fillId="0" borderId="0" xfId="0" applyFont="1" applyBorder="1"/>
    <xf numFmtId="3" fontId="0" fillId="0" borderId="0" xfId="0" applyNumberFormat="1" applyBorder="1"/>
    <xf numFmtId="0" fontId="19" fillId="0" borderId="0" xfId="0" applyFont="1" applyBorder="1" applyAlignment="1"/>
    <xf numFmtId="0" fontId="13" fillId="2" borderId="0" xfId="0" applyFont="1" applyFill="1" applyBorder="1" applyAlignment="1">
      <alignment vertical="center"/>
    </xf>
    <xf numFmtId="0" fontId="5" fillId="2" borderId="0" xfId="0" applyFont="1" applyFill="1" applyBorder="1" applyAlignment="1" applyProtection="1">
      <alignment horizontal="center" vertical="center"/>
    </xf>
    <xf numFmtId="173" fontId="9" fillId="2" borderId="0" xfId="0" applyNumberFormat="1" applyFont="1" applyFill="1" applyBorder="1" applyAlignment="1" applyProtection="1">
      <alignment vertical="center"/>
    </xf>
    <xf numFmtId="0" fontId="13" fillId="2" borderId="0" xfId="0" applyFont="1" applyFill="1" applyAlignment="1">
      <alignment vertical="center"/>
    </xf>
    <xf numFmtId="0" fontId="5" fillId="2" borderId="0" xfId="0" applyFont="1" applyFill="1" applyAlignment="1">
      <alignment vertical="center"/>
    </xf>
    <xf numFmtId="0" fontId="6" fillId="2" borderId="0" xfId="0" applyFont="1" applyFill="1" applyBorder="1" applyAlignment="1">
      <alignment vertical="center"/>
    </xf>
    <xf numFmtId="0" fontId="6" fillId="2" borderId="0" xfId="0" applyFont="1" applyFill="1" applyBorder="1" applyAlignment="1">
      <alignment horizontal="center" vertical="center"/>
    </xf>
    <xf numFmtId="0" fontId="40" fillId="2" borderId="0" xfId="2" applyFont="1" applyFill="1" applyBorder="1" applyAlignment="1">
      <alignment horizontal="center" vertical="center"/>
    </xf>
    <xf numFmtId="0" fontId="42" fillId="2" borderId="0" xfId="0" applyFont="1" applyFill="1" applyBorder="1"/>
    <xf numFmtId="0" fontId="42" fillId="2" borderId="0" xfId="0" applyFont="1" applyFill="1"/>
    <xf numFmtId="0" fontId="0" fillId="0" borderId="0" xfId="0" applyFont="1" applyBorder="1"/>
    <xf numFmtId="1" fontId="41" fillId="0" borderId="0" xfId="0" applyNumberFormat="1" applyFont="1" applyFill="1" applyBorder="1" applyAlignment="1">
      <alignment horizontal="left" vertical="center" wrapText="1"/>
    </xf>
    <xf numFmtId="0" fontId="40" fillId="2" borderId="0" xfId="2" applyFont="1" applyFill="1" applyAlignment="1">
      <alignment horizontal="center" vertical="center"/>
    </xf>
    <xf numFmtId="3" fontId="43" fillId="0" borderId="0" xfId="0" applyNumberFormat="1" applyFont="1" applyBorder="1" applyAlignment="1">
      <alignment horizontal="right" vertical="center"/>
    </xf>
    <xf numFmtId="0" fontId="42" fillId="0" borderId="0" xfId="0" applyFont="1" applyBorder="1" applyAlignment="1">
      <alignment vertical="center"/>
    </xf>
    <xf numFmtId="0" fontId="42" fillId="0" borderId="0" xfId="0" applyFont="1" applyAlignment="1">
      <alignment vertical="center"/>
    </xf>
    <xf numFmtId="0" fontId="43" fillId="0" borderId="0" xfId="0" applyFont="1" applyBorder="1" applyAlignment="1">
      <alignment vertical="center"/>
    </xf>
    <xf numFmtId="0" fontId="42" fillId="2" borderId="0" xfId="0" applyFont="1" applyFill="1" applyBorder="1" applyAlignment="1">
      <alignment vertical="center"/>
    </xf>
    <xf numFmtId="0" fontId="44" fillId="2" borderId="0" xfId="0" applyFont="1" applyFill="1" applyBorder="1" applyAlignment="1">
      <alignment vertical="center" wrapText="1"/>
    </xf>
    <xf numFmtId="0" fontId="42" fillId="2" borderId="0" xfId="0" applyFont="1" applyFill="1" applyAlignment="1">
      <alignment vertical="center"/>
    </xf>
    <xf numFmtId="172" fontId="42" fillId="2" borderId="0" xfId="50" applyNumberFormat="1" applyFont="1" applyFill="1" applyBorder="1" applyAlignment="1">
      <alignment horizontal="center" vertical="top"/>
    </xf>
    <xf numFmtId="172" fontId="42" fillId="2" borderId="0" xfId="54" applyNumberFormat="1" applyFont="1" applyFill="1" applyBorder="1" applyAlignment="1">
      <alignment horizontal="center" vertical="top"/>
    </xf>
    <xf numFmtId="2" fontId="42" fillId="0" borderId="0" xfId="0" applyNumberFormat="1" applyFont="1" applyBorder="1" applyAlignment="1">
      <alignment vertical="center"/>
    </xf>
    <xf numFmtId="3" fontId="41" fillId="0" borderId="0" xfId="0" applyNumberFormat="1" applyFont="1" applyFill="1" applyBorder="1" applyAlignment="1" applyProtection="1">
      <alignment horizontal="right"/>
    </xf>
    <xf numFmtId="10" fontId="41" fillId="2" borderId="0" xfId="0" applyNumberFormat="1" applyFont="1" applyFill="1" applyBorder="1" applyAlignment="1" applyProtection="1">
      <alignment horizontal="right" vertical="center"/>
    </xf>
    <xf numFmtId="3" fontId="43" fillId="0" borderId="0" xfId="0" applyNumberFormat="1" applyFont="1" applyFill="1" applyBorder="1" applyAlignment="1" applyProtection="1">
      <alignment horizontal="right"/>
    </xf>
    <xf numFmtId="10" fontId="43" fillId="2" borderId="0" xfId="0" applyNumberFormat="1" applyFont="1" applyFill="1" applyBorder="1" applyAlignment="1" applyProtection="1">
      <alignment horizontal="right" vertical="center"/>
    </xf>
    <xf numFmtId="4" fontId="43" fillId="0" borderId="0" xfId="0" applyNumberFormat="1" applyFont="1" applyBorder="1" applyAlignment="1">
      <alignment vertical="center"/>
    </xf>
    <xf numFmtId="0" fontId="44" fillId="2" borderId="0" xfId="0" applyFont="1" applyFill="1" applyBorder="1" applyAlignment="1">
      <alignment wrapText="1"/>
    </xf>
    <xf numFmtId="0" fontId="44" fillId="2" borderId="0" xfId="0" applyFont="1" applyFill="1" applyBorder="1" applyAlignment="1">
      <alignment horizontal="center"/>
    </xf>
    <xf numFmtId="3" fontId="41" fillId="2" borderId="0" xfId="0" applyNumberFormat="1" applyFont="1" applyFill="1" applyBorder="1" applyAlignment="1" applyProtection="1">
      <alignment vertical="center"/>
    </xf>
    <xf numFmtId="10" fontId="41" fillId="2" borderId="0" xfId="0" applyNumberFormat="1" applyFont="1" applyFill="1" applyBorder="1" applyAlignment="1" applyProtection="1">
      <alignment vertical="center"/>
    </xf>
    <xf numFmtId="10" fontId="43" fillId="2" borderId="0" xfId="0" applyNumberFormat="1" applyFont="1" applyFill="1" applyBorder="1" applyAlignment="1" applyProtection="1">
      <alignment vertical="center"/>
    </xf>
    <xf numFmtId="0" fontId="44" fillId="2" borderId="0" xfId="0" applyFont="1" applyFill="1" applyBorder="1" applyAlignment="1" applyProtection="1">
      <alignment vertical="center" wrapText="1"/>
    </xf>
    <xf numFmtId="0" fontId="41" fillId="0" borderId="0" xfId="0" applyFont="1" applyFill="1" applyBorder="1" applyAlignment="1" applyProtection="1">
      <alignment horizontal="left" vertical="center"/>
    </xf>
    <xf numFmtId="0" fontId="44" fillId="2" borderId="0" xfId="0" applyFont="1" applyFill="1" applyBorder="1" applyAlignment="1">
      <alignment vertical="center"/>
    </xf>
    <xf numFmtId="3" fontId="44" fillId="3" borderId="2" xfId="0" applyNumberFormat="1" applyFont="1" applyFill="1" applyBorder="1" applyAlignment="1">
      <alignment horizontal="center" vertical="center" wrapText="1"/>
    </xf>
    <xf numFmtId="0" fontId="44" fillId="3" borderId="2" xfId="0" applyFont="1" applyFill="1" applyBorder="1" applyAlignment="1">
      <alignment horizontal="center" vertical="center"/>
    </xf>
    <xf numFmtId="0" fontId="44" fillId="3" borderId="2" xfId="0" applyFont="1" applyFill="1" applyBorder="1" applyAlignment="1">
      <alignment vertical="center"/>
    </xf>
    <xf numFmtId="0" fontId="44" fillId="3" borderId="2" xfId="0" applyFont="1" applyFill="1" applyBorder="1" applyAlignment="1" applyProtection="1">
      <alignment horizontal="center" vertical="center"/>
    </xf>
    <xf numFmtId="0" fontId="44" fillId="3" borderId="2" xfId="0" applyFont="1" applyFill="1" applyBorder="1" applyAlignment="1" applyProtection="1">
      <alignment horizontal="center"/>
    </xf>
    <xf numFmtId="0" fontId="41" fillId="0" borderId="0" xfId="0" applyFont="1" applyFill="1" applyBorder="1" applyAlignment="1" applyProtection="1">
      <alignment horizontal="left" vertical="center" wrapText="1"/>
    </xf>
    <xf numFmtId="0" fontId="43" fillId="2" borderId="0" xfId="0" applyFont="1" applyFill="1" applyBorder="1" applyAlignment="1" applyProtection="1">
      <alignment horizontal="left" vertical="center"/>
    </xf>
    <xf numFmtId="0" fontId="13" fillId="0" borderId="0" xfId="0" applyFont="1" applyFill="1"/>
    <xf numFmtId="3" fontId="13" fillId="0" borderId="0" xfId="0" applyNumberFormat="1" applyFont="1" applyFill="1"/>
    <xf numFmtId="3" fontId="37" fillId="0" borderId="0" xfId="50" applyNumberFormat="1" applyFont="1" applyFill="1" applyBorder="1" applyAlignment="1">
      <alignment vertical="center"/>
    </xf>
    <xf numFmtId="0" fontId="39" fillId="2" borderId="0" xfId="40" applyFont="1" applyFill="1" applyBorder="1" applyAlignment="1">
      <alignment horizontal="left" vertical="top" wrapText="1"/>
    </xf>
    <xf numFmtId="0" fontId="37" fillId="2" borderId="0" xfId="45" applyFont="1" applyFill="1" applyBorder="1" applyAlignment="1">
      <alignment vertical="top" wrapText="1"/>
    </xf>
    <xf numFmtId="0" fontId="39" fillId="2" borderId="0" xfId="45" applyFont="1" applyFill="1" applyBorder="1" applyAlignment="1">
      <alignment horizontal="left" vertical="top" wrapText="1"/>
    </xf>
    <xf numFmtId="41" fontId="39" fillId="2" borderId="0" xfId="45" applyNumberFormat="1" applyFont="1" applyFill="1" applyBorder="1" applyAlignment="1">
      <alignment vertical="top" wrapText="1"/>
    </xf>
    <xf numFmtId="0" fontId="37" fillId="2" borderId="0" xfId="45" applyFont="1" applyFill="1" applyBorder="1" applyAlignment="1">
      <alignment horizontal="left" vertical="top" wrapText="1"/>
    </xf>
    <xf numFmtId="0" fontId="47" fillId="2" borderId="0" xfId="45" applyFont="1" applyFill="1" applyBorder="1" applyAlignment="1">
      <alignment horizontal="left" vertical="top" wrapText="1"/>
    </xf>
    <xf numFmtId="0" fontId="39" fillId="2" borderId="0" xfId="48" applyFont="1" applyFill="1" applyBorder="1" applyAlignment="1">
      <alignment horizontal="left" vertical="top" wrapText="1"/>
    </xf>
    <xf numFmtId="41" fontId="39" fillId="2" borderId="0" xfId="41" applyNumberFormat="1" applyFont="1" applyFill="1" applyBorder="1" applyAlignment="1">
      <alignment horizontal="right" vertical="top"/>
    </xf>
    <xf numFmtId="41" fontId="39" fillId="2" borderId="0" xfId="41" applyNumberFormat="1" applyFont="1" applyFill="1" applyBorder="1" applyAlignment="1">
      <alignment vertical="top" wrapText="1"/>
    </xf>
    <xf numFmtId="0" fontId="43" fillId="2" borderId="0" xfId="41" applyFont="1" applyFill="1" applyBorder="1"/>
    <xf numFmtId="0" fontId="43" fillId="2" borderId="0" xfId="42" applyFont="1" applyFill="1" applyBorder="1"/>
    <xf numFmtId="0" fontId="43" fillId="2" borderId="0" xfId="43" applyFont="1" applyFill="1" applyBorder="1"/>
    <xf numFmtId="41" fontId="39" fillId="2" borderId="0" xfId="44" applyNumberFormat="1" applyFont="1" applyFill="1" applyBorder="1" applyAlignment="1">
      <alignment horizontal="right" vertical="top"/>
    </xf>
    <xf numFmtId="41" fontId="39" fillId="2" borderId="0" xfId="46" applyNumberFormat="1" applyFont="1" applyFill="1" applyBorder="1" applyAlignment="1">
      <alignment horizontal="right" vertical="top"/>
    </xf>
    <xf numFmtId="3" fontId="13" fillId="2" borderId="0" xfId="0" applyNumberFormat="1" applyFont="1" applyFill="1" applyBorder="1" applyAlignment="1">
      <alignment vertical="center"/>
    </xf>
    <xf numFmtId="0" fontId="0" fillId="2" borderId="0" xfId="0" applyFill="1" applyAlignment="1">
      <alignment vertical="center"/>
    </xf>
    <xf numFmtId="0" fontId="41" fillId="2" borderId="0" xfId="0" applyFont="1" applyFill="1" applyBorder="1" applyAlignment="1">
      <alignment vertical="center"/>
    </xf>
    <xf numFmtId="177" fontId="41" fillId="2" borderId="0" xfId="3" applyNumberFormat="1" applyFont="1" applyFill="1" applyBorder="1" applyAlignment="1">
      <alignment vertical="center"/>
    </xf>
    <xf numFmtId="173" fontId="43" fillId="2" borderId="0" xfId="0" applyNumberFormat="1" applyFont="1" applyFill="1" applyBorder="1" applyAlignment="1">
      <alignment horizontal="center" vertical="center"/>
    </xf>
    <xf numFmtId="0" fontId="36" fillId="2" borderId="0" xfId="0" applyFont="1" applyFill="1" applyBorder="1" applyAlignment="1">
      <alignment vertical="center"/>
    </xf>
    <xf numFmtId="0" fontId="36" fillId="2" borderId="0" xfId="0" applyFont="1" applyFill="1" applyBorder="1" applyAlignment="1">
      <alignment vertical="center" wrapText="1"/>
    </xf>
    <xf numFmtId="0" fontId="38" fillId="2" borderId="0" xfId="0" applyFont="1" applyFill="1" applyAlignment="1">
      <alignment vertical="center"/>
    </xf>
    <xf numFmtId="177" fontId="43" fillId="2" borderId="0" xfId="3" applyNumberFormat="1" applyFont="1" applyFill="1" applyBorder="1" applyAlignment="1">
      <alignment vertical="center"/>
    </xf>
    <xf numFmtId="3" fontId="41" fillId="2" borderId="0" xfId="0" applyNumberFormat="1" applyFont="1" applyFill="1" applyBorder="1" applyAlignment="1">
      <alignment horizontal="right" vertical="center"/>
    </xf>
    <xf numFmtId="177" fontId="43" fillId="2" borderId="0" xfId="3" applyNumberFormat="1" applyFont="1" applyFill="1" applyBorder="1" applyAlignment="1">
      <alignment horizontal="right" vertical="center"/>
    </xf>
    <xf numFmtId="0" fontId="5" fillId="2" borderId="0" xfId="0" applyFont="1" applyFill="1" applyBorder="1" applyAlignment="1">
      <alignment vertical="center"/>
    </xf>
    <xf numFmtId="3" fontId="5" fillId="2" borderId="0" xfId="0" applyNumberFormat="1" applyFont="1" applyFill="1" applyBorder="1" applyAlignment="1">
      <alignment vertical="center"/>
    </xf>
    <xf numFmtId="0" fontId="5" fillId="2" borderId="0" xfId="0" applyFont="1" applyFill="1" applyBorder="1" applyAlignment="1">
      <alignment horizontal="center" vertical="center"/>
    </xf>
    <xf numFmtId="173" fontId="13" fillId="2" borderId="0" xfId="0" applyNumberFormat="1" applyFont="1" applyFill="1" applyBorder="1" applyAlignment="1">
      <alignment horizontal="center" vertical="center"/>
    </xf>
    <xf numFmtId="0" fontId="13" fillId="2" borderId="0" xfId="0" applyFont="1" applyFill="1" applyAlignment="1">
      <alignment horizontal="center" vertical="center"/>
    </xf>
    <xf numFmtId="0" fontId="13" fillId="2" borderId="0" xfId="0" applyFont="1" applyFill="1" applyBorder="1" applyAlignment="1">
      <alignment horizontal="center" vertical="center"/>
    </xf>
    <xf numFmtId="0" fontId="9" fillId="2" borderId="0" xfId="0" applyFont="1" applyFill="1" applyBorder="1" applyAlignment="1">
      <alignment vertical="center"/>
    </xf>
    <xf numFmtId="0" fontId="9" fillId="2" borderId="0" xfId="0" applyFont="1" applyFill="1" applyBorder="1" applyAlignment="1">
      <alignment horizontal="center" vertical="center"/>
    </xf>
    <xf numFmtId="0" fontId="3" fillId="2" borderId="0" xfId="0" applyFont="1" applyFill="1" applyBorder="1" applyAlignment="1">
      <alignment horizontal="center" vertical="center"/>
    </xf>
    <xf numFmtId="3" fontId="0" fillId="2" borderId="0" xfId="0" applyNumberFormat="1" applyFill="1" applyAlignment="1">
      <alignment vertical="center"/>
    </xf>
    <xf numFmtId="0" fontId="0" fillId="2" borderId="0" xfId="0" applyFill="1" applyAlignment="1">
      <alignment horizontal="center" vertical="center"/>
    </xf>
    <xf numFmtId="0" fontId="4" fillId="2" borderId="0" xfId="0" applyFont="1" applyFill="1" applyAlignment="1">
      <alignment vertical="center"/>
    </xf>
    <xf numFmtId="0" fontId="0" fillId="2" borderId="0" xfId="0" applyFont="1" applyFill="1" applyAlignment="1">
      <alignment vertical="center"/>
    </xf>
    <xf numFmtId="173" fontId="0" fillId="2" borderId="0" xfId="0" applyNumberFormat="1" applyFont="1" applyFill="1" applyAlignment="1">
      <alignment vertical="center"/>
    </xf>
    <xf numFmtId="0" fontId="0" fillId="2" borderId="0" xfId="0" applyFont="1" applyFill="1" applyBorder="1" applyAlignment="1">
      <alignment vertical="center"/>
    </xf>
    <xf numFmtId="0" fontId="41" fillId="2" borderId="0" xfId="0" applyFont="1" applyFill="1" applyAlignment="1">
      <alignment vertical="center"/>
    </xf>
    <xf numFmtId="0" fontId="43" fillId="2" borderId="0" xfId="0" applyFont="1" applyFill="1" applyAlignment="1">
      <alignment vertical="center"/>
    </xf>
    <xf numFmtId="0" fontId="36" fillId="2" borderId="0" xfId="0" applyFont="1" applyFill="1" applyAlignment="1">
      <alignment vertical="center"/>
    </xf>
    <xf numFmtId="0" fontId="41" fillId="2" borderId="0" xfId="0" applyFont="1" applyFill="1" applyBorder="1" applyAlignment="1">
      <alignment horizontal="center" vertical="center"/>
    </xf>
    <xf numFmtId="173" fontId="36" fillId="2" borderId="0" xfId="0" applyNumberFormat="1" applyFont="1" applyFill="1" applyAlignment="1">
      <alignment vertical="center"/>
    </xf>
    <xf numFmtId="3" fontId="43" fillId="2" borderId="0" xfId="0" applyNumberFormat="1" applyFont="1" applyFill="1" applyBorder="1" applyAlignment="1">
      <alignment vertical="center"/>
    </xf>
    <xf numFmtId="172" fontId="39" fillId="2" borderId="0" xfId="32" applyNumberFormat="1" applyFont="1" applyFill="1" applyBorder="1" applyAlignment="1">
      <alignment horizontal="right" vertical="top"/>
    </xf>
    <xf numFmtId="173" fontId="36" fillId="2" borderId="0" xfId="0" applyNumberFormat="1" applyFont="1" applyFill="1" applyBorder="1" applyAlignment="1">
      <alignment vertical="center"/>
    </xf>
    <xf numFmtId="3" fontId="41" fillId="2" borderId="0" xfId="0" applyNumberFormat="1" applyFont="1" applyFill="1" applyBorder="1" applyAlignment="1">
      <alignment vertical="center"/>
    </xf>
    <xf numFmtId="0" fontId="43" fillId="2" borderId="0" xfId="0" applyFont="1" applyFill="1" applyAlignment="1">
      <alignment horizontal="center" vertical="center"/>
    </xf>
    <xf numFmtId="0" fontId="43" fillId="2" borderId="0" xfId="0" applyFont="1" applyFill="1" applyBorder="1" applyAlignment="1">
      <alignment vertical="center"/>
    </xf>
    <xf numFmtId="0" fontId="43" fillId="2" borderId="0" xfId="0" applyFont="1" applyFill="1" applyBorder="1" applyAlignment="1">
      <alignment horizontal="center" vertical="center"/>
    </xf>
    <xf numFmtId="3" fontId="36" fillId="2" borderId="0" xfId="0" applyNumberFormat="1" applyFont="1" applyFill="1" applyAlignment="1">
      <alignment vertical="center"/>
    </xf>
    <xf numFmtId="0" fontId="36" fillId="2" borderId="0" xfId="0" applyFont="1" applyFill="1" applyAlignment="1">
      <alignment horizontal="center" vertical="center"/>
    </xf>
    <xf numFmtId="177" fontId="44" fillId="2" borderId="0" xfId="3" applyNumberFormat="1" applyFont="1" applyFill="1" applyBorder="1" applyAlignment="1">
      <alignment vertical="center"/>
    </xf>
    <xf numFmtId="3" fontId="41" fillId="4" borderId="0" xfId="0" applyNumberFormat="1" applyFont="1" applyFill="1" applyBorder="1" applyAlignment="1">
      <alignment vertical="center"/>
    </xf>
    <xf numFmtId="177" fontId="43" fillId="2" borderId="0" xfId="3" applyNumberFormat="1" applyFont="1" applyFill="1" applyBorder="1" applyAlignment="1" applyProtection="1">
      <alignment horizontal="right" vertical="center"/>
    </xf>
    <xf numFmtId="0" fontId="36" fillId="2" borderId="0" xfId="0" applyFont="1" applyFill="1" applyAlignment="1">
      <alignment vertical="center" wrapText="1"/>
    </xf>
    <xf numFmtId="3" fontId="43" fillId="2" borderId="0" xfId="0" applyNumberFormat="1" applyFont="1" applyFill="1" applyBorder="1" applyAlignment="1">
      <alignment horizontal="right" vertical="center"/>
    </xf>
    <xf numFmtId="177" fontId="39" fillId="2" borderId="0" xfId="3" applyNumberFormat="1" applyFont="1" applyFill="1" applyBorder="1" applyAlignment="1">
      <alignment horizontal="right" vertical="center"/>
    </xf>
    <xf numFmtId="177" fontId="39" fillId="2" borderId="0" xfId="3" applyNumberFormat="1" applyFont="1" applyFill="1" applyBorder="1" applyAlignment="1">
      <alignment vertical="center"/>
    </xf>
    <xf numFmtId="3" fontId="36" fillId="2" borderId="0" xfId="0" applyNumberFormat="1" applyFont="1" applyFill="1" applyBorder="1" applyAlignment="1">
      <alignment vertical="center"/>
    </xf>
    <xf numFmtId="0" fontId="39" fillId="2" borderId="0" xfId="35" applyFont="1" applyFill="1" applyBorder="1" applyAlignment="1">
      <alignment horizontal="left" vertical="top" wrapText="1"/>
    </xf>
    <xf numFmtId="172" fontId="39" fillId="2" borderId="0" xfId="35" applyNumberFormat="1" applyFont="1" applyFill="1" applyBorder="1" applyAlignment="1">
      <alignment horizontal="right" vertical="top"/>
    </xf>
    <xf numFmtId="0" fontId="43" fillId="2" borderId="0" xfId="36" applyFont="1" applyFill="1"/>
    <xf numFmtId="0" fontId="43" fillId="2" borderId="0" xfId="36" applyFont="1" applyFill="1" applyBorder="1"/>
    <xf numFmtId="41" fontId="41" fillId="2" borderId="0" xfId="3" applyNumberFormat="1" applyFont="1" applyFill="1" applyBorder="1" applyAlignment="1">
      <alignment horizontal="center" vertical="center"/>
    </xf>
    <xf numFmtId="0" fontId="36" fillId="2" borderId="0" xfId="0" applyFont="1" applyFill="1"/>
    <xf numFmtId="41" fontId="43" fillId="2" borderId="0" xfId="3" applyNumberFormat="1" applyFont="1" applyFill="1" applyBorder="1" applyAlignment="1">
      <alignment horizontal="center" vertical="center"/>
    </xf>
    <xf numFmtId="0" fontId="39" fillId="2" borderId="0" xfId="36" applyFont="1" applyFill="1" applyBorder="1" applyAlignment="1">
      <alignment horizontal="left" vertical="top" wrapText="1"/>
    </xf>
    <xf numFmtId="172" fontId="39" fillId="2" borderId="0" xfId="36" applyNumberFormat="1" applyFont="1" applyFill="1" applyBorder="1" applyAlignment="1">
      <alignment horizontal="right" vertical="top"/>
    </xf>
    <xf numFmtId="0" fontId="36" fillId="2" borderId="0" xfId="0" applyFont="1" applyFill="1" applyAlignment="1">
      <alignment wrapText="1"/>
    </xf>
    <xf numFmtId="0" fontId="38" fillId="2" borderId="0" xfId="0" applyFont="1" applyFill="1"/>
    <xf numFmtId="177" fontId="41" fillId="2" borderId="0" xfId="3" applyNumberFormat="1" applyFont="1" applyFill="1" applyBorder="1" applyAlignment="1">
      <alignment horizontal="right" vertical="center"/>
    </xf>
    <xf numFmtId="41" fontId="36" fillId="2" borderId="0" xfId="0" applyNumberFormat="1" applyFont="1" applyFill="1" applyAlignment="1">
      <alignment vertical="center"/>
    </xf>
    <xf numFmtId="41" fontId="43" fillId="2" borderId="0" xfId="3" applyNumberFormat="1" applyFont="1" applyFill="1" applyBorder="1" applyAlignment="1">
      <alignment horizontal="right" vertical="center"/>
    </xf>
    <xf numFmtId="172" fontId="36" fillId="2" borderId="0" xfId="0" applyNumberFormat="1" applyFont="1" applyFill="1" applyBorder="1" applyAlignment="1">
      <alignment vertical="center"/>
    </xf>
    <xf numFmtId="3" fontId="36" fillId="2" borderId="0" xfId="0" applyNumberFormat="1" applyFont="1" applyFill="1" applyAlignment="1">
      <alignment horizontal="center" vertical="center"/>
    </xf>
    <xf numFmtId="0" fontId="42" fillId="2" borderId="0" xfId="36" applyFont="1" applyFill="1"/>
    <xf numFmtId="0" fontId="42" fillId="2" borderId="0" xfId="36" applyFont="1" applyFill="1" applyBorder="1"/>
    <xf numFmtId="0" fontId="43" fillId="2" borderId="0" xfId="37" applyFont="1" applyFill="1" applyBorder="1" applyAlignment="1">
      <alignment horizontal="center" vertical="center"/>
    </xf>
    <xf numFmtId="177" fontId="43" fillId="2" borderId="0" xfId="3" applyNumberFormat="1" applyFont="1" applyFill="1" applyBorder="1" applyAlignment="1"/>
    <xf numFmtId="0" fontId="39" fillId="2" borderId="0" xfId="37" applyFont="1" applyFill="1" applyBorder="1" applyAlignment="1">
      <alignment horizontal="left" vertical="top" wrapText="1"/>
    </xf>
    <xf numFmtId="172" fontId="39" fillId="2" borderId="0" xfId="37" applyNumberFormat="1" applyFont="1" applyFill="1" applyBorder="1" applyAlignment="1">
      <alignment horizontal="right" vertical="top"/>
    </xf>
    <xf numFmtId="0" fontId="39" fillId="2" borderId="0" xfId="38" applyFont="1" applyFill="1" applyBorder="1" applyAlignment="1">
      <alignment horizontal="left" vertical="top" wrapText="1"/>
    </xf>
    <xf numFmtId="172" fontId="39" fillId="2" borderId="0" xfId="38" applyNumberFormat="1" applyFont="1" applyFill="1" applyBorder="1" applyAlignment="1">
      <alignment horizontal="right" vertical="top"/>
    </xf>
    <xf numFmtId="0" fontId="39" fillId="2" borderId="0" xfId="33" applyFont="1" applyFill="1" applyBorder="1" applyAlignment="1">
      <alignment horizontal="left" vertical="top" wrapText="1"/>
    </xf>
    <xf numFmtId="172" fontId="39" fillId="2" borderId="0" xfId="33" applyNumberFormat="1" applyFont="1" applyFill="1" applyBorder="1" applyAlignment="1">
      <alignment horizontal="right" vertical="top"/>
    </xf>
    <xf numFmtId="177" fontId="36" fillId="2" borderId="0" xfId="0" applyNumberFormat="1" applyFont="1" applyFill="1" applyBorder="1" applyAlignment="1">
      <alignment vertical="center"/>
    </xf>
    <xf numFmtId="177" fontId="36" fillId="2" borderId="0" xfId="0" applyNumberFormat="1" applyFont="1" applyFill="1" applyAlignment="1">
      <alignment vertical="center"/>
    </xf>
    <xf numFmtId="180" fontId="36" fillId="2" borderId="0" xfId="0" applyNumberFormat="1" applyFont="1" applyFill="1" applyAlignment="1">
      <alignment vertical="center"/>
    </xf>
    <xf numFmtId="0" fontId="43" fillId="2" borderId="0" xfId="39" applyFont="1" applyFill="1" applyBorder="1"/>
    <xf numFmtId="0" fontId="39" fillId="2" borderId="0" xfId="34" applyFont="1" applyFill="1" applyBorder="1" applyAlignment="1">
      <alignment horizontal="left" vertical="top" wrapText="1"/>
    </xf>
    <xf numFmtId="172" fontId="39" fillId="2" borderId="0" xfId="34" applyNumberFormat="1" applyFont="1" applyFill="1" applyBorder="1" applyAlignment="1">
      <alignment horizontal="right" vertical="top"/>
    </xf>
    <xf numFmtId="0" fontId="42" fillId="2" borderId="0" xfId="39" applyFont="1" applyFill="1" applyBorder="1"/>
    <xf numFmtId="0" fontId="42" fillId="2" borderId="0" xfId="34" applyFont="1" applyFill="1" applyBorder="1" applyAlignment="1">
      <alignment horizontal="center" vertical="center"/>
    </xf>
    <xf numFmtId="177" fontId="0" fillId="2" borderId="0" xfId="0" applyNumberFormat="1" applyFont="1" applyFill="1" applyAlignment="1">
      <alignment vertical="center"/>
    </xf>
    <xf numFmtId="0" fontId="70" fillId="0" borderId="0" xfId="2" applyAlignment="1">
      <alignment horizontal="center"/>
    </xf>
    <xf numFmtId="41" fontId="41" fillId="2" borderId="0" xfId="0" applyNumberFormat="1" applyFont="1" applyFill="1" applyBorder="1" applyAlignment="1" applyProtection="1">
      <alignment horizontal="right" vertical="center"/>
    </xf>
    <xf numFmtId="0" fontId="0" fillId="2" borderId="0" xfId="0" applyFill="1" applyBorder="1"/>
    <xf numFmtId="0" fontId="44" fillId="5" borderId="2" xfId="0" applyFont="1" applyFill="1" applyBorder="1" applyAlignment="1" applyProtection="1">
      <alignment horizontal="center" vertical="center"/>
    </xf>
    <xf numFmtId="0" fontId="44" fillId="3" borderId="2" xfId="0" applyFont="1" applyFill="1" applyBorder="1" applyAlignment="1">
      <alignment horizontal="center" vertical="center" wrapText="1"/>
    </xf>
    <xf numFmtId="0" fontId="36" fillId="2" borderId="0" xfId="0" applyFont="1" applyFill="1" applyBorder="1" applyAlignment="1">
      <alignment wrapText="1"/>
    </xf>
    <xf numFmtId="3" fontId="43" fillId="0" borderId="0" xfId="0" applyNumberFormat="1" applyFont="1" applyBorder="1" applyAlignment="1">
      <alignment horizontal="center" vertical="center"/>
    </xf>
    <xf numFmtId="3" fontId="43" fillId="0" borderId="0" xfId="0" applyNumberFormat="1" applyFont="1" applyFill="1" applyBorder="1" applyAlignment="1">
      <alignment horizontal="center" vertical="center" wrapText="1"/>
    </xf>
    <xf numFmtId="41" fontId="37" fillId="2" borderId="0" xfId="50" applyNumberFormat="1" applyFont="1" applyFill="1" applyBorder="1" applyAlignment="1">
      <alignment horizontal="right" vertical="top"/>
    </xf>
    <xf numFmtId="41" fontId="37" fillId="2" borderId="0" xfId="41" applyNumberFormat="1" applyFont="1" applyFill="1" applyBorder="1" applyAlignment="1">
      <alignment horizontal="right" vertical="top"/>
    </xf>
    <xf numFmtId="0" fontId="44" fillId="3" borderId="2" xfId="0" applyFont="1" applyFill="1" applyBorder="1" applyAlignment="1">
      <alignment horizontal="left" vertical="center" wrapText="1"/>
    </xf>
    <xf numFmtId="41" fontId="44" fillId="3" borderId="2" xfId="0" applyNumberFormat="1" applyFont="1" applyFill="1" applyBorder="1" applyAlignment="1">
      <alignment horizontal="center" vertical="center" wrapText="1"/>
    </xf>
    <xf numFmtId="41" fontId="44" fillId="6" borderId="2" xfId="5" applyNumberFormat="1" applyFont="1" applyFill="1" applyBorder="1" applyAlignment="1">
      <alignment horizontal="center" vertical="center" wrapText="1"/>
    </xf>
    <xf numFmtId="41" fontId="41" fillId="2" borderId="0" xfId="3" applyNumberFormat="1" applyFont="1" applyFill="1" applyBorder="1" applyAlignment="1">
      <alignment horizontal="right" vertical="center" wrapText="1"/>
    </xf>
    <xf numFmtId="0" fontId="43" fillId="2" borderId="0" xfId="0" applyFont="1" applyFill="1" applyBorder="1"/>
    <xf numFmtId="0" fontId="43" fillId="2" borderId="0" xfId="0" applyFont="1" applyFill="1" applyBorder="1" applyAlignment="1">
      <alignment horizontal="right"/>
    </xf>
    <xf numFmtId="0" fontId="42" fillId="2" borderId="0" xfId="0" applyFont="1" applyFill="1" applyBorder="1" applyAlignment="1">
      <alignment horizontal="right"/>
    </xf>
    <xf numFmtId="3" fontId="44" fillId="3" borderId="2" xfId="5" applyNumberFormat="1" applyFont="1" applyFill="1" applyBorder="1" applyAlignment="1">
      <alignment horizontal="left" vertical="center" wrapText="1"/>
    </xf>
    <xf numFmtId="3" fontId="44" fillId="3" borderId="2" xfId="5" applyNumberFormat="1" applyFont="1" applyFill="1" applyBorder="1" applyAlignment="1">
      <alignment horizontal="center" vertical="center" wrapText="1"/>
    </xf>
    <xf numFmtId="0" fontId="0" fillId="2" borderId="0" xfId="0" applyFont="1" applyFill="1"/>
    <xf numFmtId="0" fontId="70" fillId="2" borderId="0" xfId="2" applyFill="1" applyBorder="1" applyAlignment="1">
      <alignment horizontal="center"/>
    </xf>
    <xf numFmtId="0" fontId="70" fillId="2" borderId="0" xfId="2" applyFill="1" applyAlignment="1">
      <alignment horizontal="center"/>
    </xf>
    <xf numFmtId="0" fontId="70" fillId="2" borderId="0" xfId="2" applyFill="1" applyAlignment="1">
      <alignment horizontal="center" vertical="center"/>
    </xf>
    <xf numFmtId="41" fontId="36" fillId="2" borderId="0" xfId="3" applyNumberFormat="1" applyFont="1" applyFill="1" applyBorder="1" applyAlignment="1">
      <alignment horizontal="right" vertical="center" wrapText="1"/>
    </xf>
    <xf numFmtId="41" fontId="38" fillId="2" borderId="0" xfId="3" applyNumberFormat="1" applyFont="1" applyFill="1" applyBorder="1" applyAlignment="1">
      <alignment horizontal="right" vertical="center" wrapText="1"/>
    </xf>
    <xf numFmtId="41" fontId="36" fillId="0" borderId="0" xfId="3" applyNumberFormat="1" applyFont="1" applyFill="1" applyBorder="1" applyAlignment="1">
      <alignment horizontal="right" vertical="center" wrapText="1"/>
    </xf>
    <xf numFmtId="41" fontId="36" fillId="2" borderId="0" xfId="3" applyNumberFormat="1" applyFont="1" applyFill="1" applyBorder="1" applyAlignment="1">
      <alignment horizontal="center" vertical="center" wrapText="1"/>
    </xf>
    <xf numFmtId="41" fontId="38" fillId="2" borderId="0" xfId="3" applyNumberFormat="1" applyFont="1" applyFill="1" applyBorder="1" applyAlignment="1">
      <alignment horizontal="center" vertical="center" wrapText="1"/>
    </xf>
    <xf numFmtId="3" fontId="36" fillId="2" borderId="3" xfId="0" applyNumberFormat="1" applyFont="1" applyFill="1" applyBorder="1" applyAlignment="1">
      <alignment horizontal="right"/>
    </xf>
    <xf numFmtId="0" fontId="36" fillId="2" borderId="0" xfId="0" applyFont="1" applyFill="1" applyBorder="1" applyAlignment="1">
      <alignment horizontal="right"/>
    </xf>
    <xf numFmtId="41" fontId="41" fillId="2" borderId="0" xfId="3" applyNumberFormat="1" applyFont="1" applyFill="1" applyBorder="1" applyAlignment="1">
      <alignment horizontal="center" vertical="center" wrapText="1"/>
    </xf>
    <xf numFmtId="41" fontId="36" fillId="2" borderId="3" xfId="0" applyNumberFormat="1" applyFont="1" applyFill="1" applyBorder="1" applyAlignment="1">
      <alignment horizontal="center"/>
    </xf>
    <xf numFmtId="3" fontId="2" fillId="0" borderId="0" xfId="0" applyNumberFormat="1" applyFont="1" applyBorder="1" applyAlignment="1">
      <alignment vertical="top"/>
    </xf>
    <xf numFmtId="0" fontId="44" fillId="3" borderId="4" xfId="0" applyFont="1" applyFill="1" applyBorder="1" applyAlignment="1" applyProtection="1">
      <alignment horizontal="center"/>
    </xf>
    <xf numFmtId="3" fontId="41" fillId="2" borderId="0" xfId="0" applyNumberFormat="1" applyFont="1" applyFill="1" applyBorder="1" applyAlignment="1" applyProtection="1">
      <alignment horizontal="right"/>
    </xf>
    <xf numFmtId="10" fontId="41" fillId="2" borderId="0" xfId="0" applyNumberFormat="1" applyFont="1" applyFill="1" applyBorder="1" applyAlignment="1" applyProtection="1">
      <alignment horizontal="right"/>
    </xf>
    <xf numFmtId="3" fontId="43" fillId="2" borderId="0" xfId="0" applyNumberFormat="1" applyFont="1" applyFill="1" applyBorder="1" applyAlignment="1" applyProtection="1"/>
    <xf numFmtId="10" fontId="43" fillId="2" borderId="0" xfId="0" applyNumberFormat="1" applyFont="1" applyFill="1" applyBorder="1" applyAlignment="1" applyProtection="1">
      <alignment horizontal="right"/>
    </xf>
    <xf numFmtId="3" fontId="43" fillId="2" borderId="0" xfId="0" applyNumberFormat="1" applyFont="1" applyFill="1" applyBorder="1" applyAlignment="1"/>
    <xf numFmtId="0" fontId="36" fillId="2" borderId="0" xfId="0" applyFont="1" applyFill="1" applyBorder="1" applyAlignment="1">
      <alignment horizontal="center"/>
    </xf>
    <xf numFmtId="41" fontId="36" fillId="2" borderId="0" xfId="0" applyNumberFormat="1" applyFont="1" applyFill="1" applyBorder="1" applyAlignment="1">
      <alignment horizontal="center"/>
    </xf>
    <xf numFmtId="0" fontId="35" fillId="2" borderId="0" xfId="0" applyFont="1" applyFill="1" applyBorder="1" applyAlignment="1">
      <alignment horizontal="center"/>
    </xf>
    <xf numFmtId="0" fontId="35" fillId="3" borderId="2" xfId="0" applyFont="1" applyFill="1" applyBorder="1" applyAlignment="1">
      <alignment horizontal="center" vertical="center"/>
    </xf>
    <xf numFmtId="0" fontId="36" fillId="2" borderId="0" xfId="0" applyFont="1" applyFill="1" applyBorder="1" applyAlignment="1"/>
    <xf numFmtId="0" fontId="35" fillId="2" borderId="0" xfId="0" applyFont="1" applyFill="1"/>
    <xf numFmtId="0" fontId="35" fillId="2" borderId="0" xfId="0" applyFont="1" applyFill="1" applyAlignment="1">
      <alignment horizontal="center"/>
    </xf>
    <xf numFmtId="0" fontId="35" fillId="3" borderId="2" xfId="0" applyFont="1" applyFill="1" applyBorder="1" applyAlignment="1">
      <alignment horizontal="center"/>
    </xf>
    <xf numFmtId="0" fontId="36" fillId="2" borderId="0" xfId="0" applyFont="1" applyFill="1" applyAlignment="1">
      <alignment horizontal="center"/>
    </xf>
    <xf numFmtId="0" fontId="35" fillId="2" borderId="0" xfId="0" applyFont="1" applyFill="1" applyAlignment="1">
      <alignment vertical="center"/>
    </xf>
    <xf numFmtId="0" fontId="38" fillId="2" borderId="0" xfId="0" applyFont="1" applyFill="1" applyAlignment="1">
      <alignment horizontal="center" vertical="center"/>
    </xf>
    <xf numFmtId="0" fontId="38" fillId="2" borderId="0" xfId="0" applyFont="1" applyFill="1" applyAlignment="1">
      <alignment horizontal="center" vertical="center" wrapText="1"/>
    </xf>
    <xf numFmtId="41" fontId="36" fillId="2" borderId="0" xfId="0" applyNumberFormat="1" applyFont="1" applyFill="1" applyAlignment="1">
      <alignment horizontal="center" vertical="center"/>
    </xf>
    <xf numFmtId="0" fontId="38" fillId="2" borderId="0" xfId="0" applyFont="1" applyFill="1" applyAlignment="1">
      <alignment horizontal="left"/>
    </xf>
    <xf numFmtId="0" fontId="36" fillId="2" borderId="0" xfId="0" applyFont="1" applyFill="1" applyAlignment="1">
      <alignment horizontal="left" vertical="center"/>
    </xf>
    <xf numFmtId="0" fontId="36" fillId="2" borderId="0" xfId="0" applyFont="1" applyFill="1" applyAlignment="1">
      <alignment horizontal="left"/>
    </xf>
    <xf numFmtId="0" fontId="36" fillId="2" borderId="0" xfId="0" applyFont="1" applyFill="1" applyAlignment="1">
      <alignment horizontal="left" vertical="center" wrapText="1"/>
    </xf>
    <xf numFmtId="0" fontId="35" fillId="2" borderId="0" xfId="0" applyFont="1" applyFill="1" applyAlignment="1">
      <alignment horizontal="left"/>
    </xf>
    <xf numFmtId="41" fontId="38" fillId="2" borderId="0" xfId="0" applyNumberFormat="1" applyFont="1" applyFill="1" applyAlignment="1">
      <alignment horizontal="center" vertical="center" wrapText="1"/>
    </xf>
    <xf numFmtId="41" fontId="38" fillId="2" borderId="0" xfId="0" applyNumberFormat="1" applyFont="1" applyFill="1" applyAlignment="1">
      <alignment horizontal="center" vertical="center"/>
    </xf>
    <xf numFmtId="0" fontId="38" fillId="3" borderId="2" xfId="0" applyFont="1" applyFill="1" applyBorder="1" applyAlignment="1">
      <alignment horizontal="center" vertical="center" wrapText="1"/>
    </xf>
    <xf numFmtId="41" fontId="38" fillId="2" borderId="0" xfId="0" applyNumberFormat="1" applyFont="1" applyFill="1"/>
    <xf numFmtId="41" fontId="36" fillId="2" borderId="0" xfId="0" applyNumberFormat="1" applyFont="1" applyFill="1"/>
    <xf numFmtId="0" fontId="38" fillId="3" borderId="2" xfId="0" applyFont="1" applyFill="1" applyBorder="1" applyAlignment="1">
      <alignment horizontal="center" vertical="center"/>
    </xf>
    <xf numFmtId="0" fontId="36" fillId="2" borderId="0" xfId="0" applyFont="1" applyFill="1" applyBorder="1" applyAlignment="1">
      <alignment horizontal="center" vertical="center"/>
    </xf>
    <xf numFmtId="0" fontId="38" fillId="2" borderId="0" xfId="0" applyFont="1" applyFill="1" applyBorder="1" applyAlignment="1">
      <alignment horizontal="center" vertical="center"/>
    </xf>
    <xf numFmtId="0" fontId="38" fillId="2" borderId="0" xfId="0" applyFont="1" applyFill="1" applyBorder="1" applyAlignment="1">
      <alignment horizontal="center" vertical="center" wrapText="1"/>
    </xf>
    <xf numFmtId="41" fontId="38" fillId="2" borderId="0" xfId="0" applyNumberFormat="1" applyFont="1" applyFill="1" applyBorder="1"/>
    <xf numFmtId="41" fontId="38" fillId="2" borderId="0" xfId="0" applyNumberFormat="1" applyFont="1" applyFill="1" applyBorder="1" applyAlignment="1">
      <alignment horizontal="center"/>
    </xf>
    <xf numFmtId="0" fontId="38" fillId="3" borderId="2" xfId="0" applyFont="1" applyFill="1" applyBorder="1" applyAlignment="1">
      <alignment horizontal="center"/>
    </xf>
    <xf numFmtId="1" fontId="36" fillId="2" borderId="0" xfId="0" applyNumberFormat="1" applyFont="1" applyFill="1" applyBorder="1"/>
    <xf numFmtId="2" fontId="36" fillId="2" borderId="0" xfId="0" applyNumberFormat="1" applyFont="1" applyFill="1" applyBorder="1"/>
    <xf numFmtId="0" fontId="70" fillId="0" borderId="0" xfId="2" applyBorder="1" applyAlignment="1">
      <alignment horizontal="center"/>
    </xf>
    <xf numFmtId="0" fontId="70" fillId="0" borderId="0" xfId="2" applyBorder="1" applyAlignment="1">
      <alignment horizontal="center" vertical="center"/>
    </xf>
    <xf numFmtId="0" fontId="49" fillId="0" borderId="0" xfId="0" applyFont="1" applyFill="1" applyAlignment="1">
      <alignment vertical="center"/>
    </xf>
    <xf numFmtId="0" fontId="70" fillId="2" borderId="0" xfId="2" applyFill="1" applyBorder="1" applyAlignment="1" applyProtection="1">
      <alignment horizontal="center" vertical="center" wrapText="1"/>
    </xf>
    <xf numFmtId="0" fontId="35" fillId="3" borderId="2" xfId="0" applyFont="1" applyFill="1" applyBorder="1" applyAlignment="1">
      <alignment horizontal="center" vertical="center" wrapText="1"/>
    </xf>
    <xf numFmtId="0" fontId="29" fillId="2" borderId="0" xfId="0" applyFont="1" applyFill="1" applyBorder="1"/>
    <xf numFmtId="0" fontId="36" fillId="2" borderId="5" xfId="0" applyFont="1" applyFill="1" applyBorder="1" applyAlignment="1">
      <alignment horizontal="center" vertical="center"/>
    </xf>
    <xf numFmtId="0" fontId="29" fillId="2" borderId="0" xfId="0" applyFont="1" applyFill="1" applyBorder="1" applyAlignment="1">
      <alignment horizontal="left"/>
    </xf>
    <xf numFmtId="0" fontId="36" fillId="2" borderId="0" xfId="0" applyFont="1" applyFill="1" applyBorder="1" applyAlignment="1">
      <alignment horizontal="center" vertical="center" wrapText="1"/>
    </xf>
    <xf numFmtId="0" fontId="43" fillId="0" borderId="4" xfId="0" applyFont="1" applyFill="1" applyBorder="1" applyAlignment="1" applyProtection="1">
      <alignment horizontal="left" vertical="center"/>
    </xf>
    <xf numFmtId="0" fontId="43" fillId="0" borderId="0" xfId="0" applyFont="1" applyFill="1" applyBorder="1" applyAlignment="1" applyProtection="1">
      <alignment horizontal="left" vertical="center"/>
    </xf>
    <xf numFmtId="3" fontId="43" fillId="0" borderId="0" xfId="0" applyNumberFormat="1" applyFont="1" applyBorder="1" applyAlignment="1">
      <alignment vertical="top"/>
    </xf>
    <xf numFmtId="0" fontId="43" fillId="2" borderId="0" xfId="0" applyFont="1" applyFill="1" applyBorder="1" applyAlignment="1" applyProtection="1">
      <alignment horizontal="left" vertical="center" wrapText="1"/>
    </xf>
    <xf numFmtId="41" fontId="28" fillId="2" borderId="0" xfId="50" applyNumberFormat="1" applyFont="1" applyFill="1" applyBorder="1" applyAlignment="1">
      <alignment horizontal="right" vertical="top"/>
    </xf>
    <xf numFmtId="0" fontId="38" fillId="3" borderId="6" xfId="0" applyFont="1" applyFill="1" applyBorder="1" applyAlignment="1">
      <alignment horizontal="center" vertical="center"/>
    </xf>
    <xf numFmtId="0" fontId="38" fillId="3" borderId="2" xfId="0" applyFont="1" applyFill="1" applyBorder="1"/>
    <xf numFmtId="0" fontId="70" fillId="2" borderId="0" xfId="2" applyFill="1" applyBorder="1" applyAlignment="1">
      <alignment horizontal="center" vertical="center"/>
    </xf>
    <xf numFmtId="1" fontId="36" fillId="2" borderId="0" xfId="0" applyNumberFormat="1" applyFont="1" applyFill="1"/>
    <xf numFmtId="41" fontId="36" fillId="2" borderId="0" xfId="0" applyNumberFormat="1" applyFont="1" applyFill="1" applyBorder="1" applyAlignment="1">
      <alignment horizontal="center" vertical="center" wrapText="1"/>
    </xf>
    <xf numFmtId="2" fontId="36" fillId="2" borderId="0" xfId="0" applyNumberFormat="1" applyFont="1" applyFill="1"/>
    <xf numFmtId="41" fontId="38" fillId="2" borderId="0" xfId="0" applyNumberFormat="1" applyFont="1" applyFill="1" applyBorder="1" applyAlignment="1">
      <alignment horizontal="center" vertical="center" wrapText="1"/>
    </xf>
    <xf numFmtId="0" fontId="50" fillId="0" borderId="0" xfId="0" applyFont="1" applyBorder="1" applyAlignment="1">
      <alignment vertical="center"/>
    </xf>
    <xf numFmtId="3" fontId="43" fillId="0" borderId="0" xfId="0" applyNumberFormat="1" applyFont="1" applyFill="1" applyBorder="1" applyAlignment="1" applyProtection="1">
      <alignment horizontal="right" vertical="center"/>
    </xf>
    <xf numFmtId="0" fontId="34" fillId="0" borderId="0" xfId="0" applyFont="1" applyFill="1" applyBorder="1" applyAlignment="1">
      <alignment vertical="center"/>
    </xf>
    <xf numFmtId="0" fontId="34" fillId="0" borderId="0" xfId="0" applyFont="1"/>
    <xf numFmtId="169" fontId="39" fillId="0" borderId="0" xfId="14" applyNumberFormat="1" applyFont="1" applyBorder="1" applyAlignment="1">
      <alignment horizontal="right" vertical="top"/>
    </xf>
    <xf numFmtId="177" fontId="41" fillId="0" borderId="0" xfId="4" applyNumberFormat="1" applyFont="1" applyFill="1" applyBorder="1" applyAlignment="1" applyProtection="1">
      <alignment horizontal="right" vertical="center"/>
    </xf>
    <xf numFmtId="169" fontId="41" fillId="0" borderId="0" xfId="4" applyNumberFormat="1" applyFont="1" applyFill="1" applyBorder="1" applyAlignment="1" applyProtection="1">
      <alignment horizontal="right" vertical="center"/>
    </xf>
    <xf numFmtId="169" fontId="37" fillId="4" borderId="0" xfId="14" applyNumberFormat="1" applyFont="1" applyFill="1" applyBorder="1" applyAlignment="1">
      <alignment horizontal="right" vertical="top"/>
    </xf>
    <xf numFmtId="177" fontId="43" fillId="2" borderId="0" xfId="4" applyNumberFormat="1" applyFont="1" applyFill="1" applyBorder="1" applyAlignment="1">
      <alignment horizontal="right" vertical="center"/>
    </xf>
    <xf numFmtId="169" fontId="39" fillId="0" borderId="0" xfId="14" applyNumberFormat="1" applyFont="1" applyBorder="1" applyAlignment="1">
      <alignment horizontal="center" vertical="top"/>
    </xf>
    <xf numFmtId="169" fontId="41" fillId="2" borderId="0" xfId="4" applyNumberFormat="1" applyFont="1" applyFill="1" applyBorder="1" applyAlignment="1">
      <alignment horizontal="right" vertical="center"/>
    </xf>
    <xf numFmtId="169" fontId="37" fillId="0" borderId="0" xfId="14" applyNumberFormat="1" applyFont="1" applyBorder="1" applyAlignment="1">
      <alignment horizontal="center" vertical="top"/>
    </xf>
    <xf numFmtId="177" fontId="44" fillId="2" borderId="0" xfId="4" applyNumberFormat="1" applyFont="1" applyFill="1" applyBorder="1" applyAlignment="1">
      <alignment vertical="center"/>
    </xf>
    <xf numFmtId="177" fontId="41" fillId="2" borderId="0" xfId="4" applyNumberFormat="1" applyFont="1" applyFill="1" applyBorder="1" applyAlignment="1">
      <alignment vertical="center"/>
    </xf>
    <xf numFmtId="177" fontId="43" fillId="2" borderId="0" xfId="4" applyNumberFormat="1" applyFont="1" applyFill="1" applyBorder="1" applyAlignment="1">
      <alignment vertical="center"/>
    </xf>
    <xf numFmtId="169" fontId="37" fillId="0" borderId="0" xfId="14" applyNumberFormat="1" applyFont="1" applyBorder="1" applyAlignment="1">
      <alignment horizontal="right" vertical="top"/>
    </xf>
    <xf numFmtId="172" fontId="39" fillId="2" borderId="0" xfId="54" applyNumberFormat="1" applyFont="1" applyFill="1" applyBorder="1" applyAlignment="1">
      <alignment horizontal="right" vertical="top"/>
    </xf>
    <xf numFmtId="3" fontId="43" fillId="2" borderId="0" xfId="9" applyNumberFormat="1" applyFont="1" applyFill="1" applyBorder="1" applyAlignment="1">
      <alignment vertical="center"/>
    </xf>
    <xf numFmtId="172" fontId="28" fillId="0" borderId="0" xfId="62" applyNumberFormat="1" applyFont="1" applyBorder="1" applyAlignment="1">
      <alignment horizontal="right" vertical="top"/>
    </xf>
    <xf numFmtId="172" fontId="28" fillId="2" borderId="0" xfId="61" applyNumberFormat="1" applyFont="1" applyFill="1" applyBorder="1" applyAlignment="1">
      <alignment horizontal="right" vertical="top"/>
    </xf>
    <xf numFmtId="3" fontId="0" fillId="2" borderId="0" xfId="0" applyNumberFormat="1" applyFill="1" applyBorder="1"/>
    <xf numFmtId="172" fontId="28" fillId="2" borderId="0" xfId="13" applyNumberFormat="1" applyFont="1" applyFill="1" applyBorder="1" applyAlignment="1">
      <alignment horizontal="right" vertical="top"/>
    </xf>
    <xf numFmtId="172" fontId="28" fillId="2" borderId="0" xfId="12" applyNumberFormat="1" applyFont="1" applyFill="1" applyBorder="1" applyAlignment="1">
      <alignment horizontal="right" vertical="top"/>
    </xf>
    <xf numFmtId="172" fontId="28" fillId="2" borderId="0" xfId="57" applyNumberFormat="1" applyFont="1" applyFill="1" applyBorder="1" applyAlignment="1">
      <alignment horizontal="right" vertical="top"/>
    </xf>
    <xf numFmtId="172" fontId="39" fillId="2" borderId="0" xfId="11" applyNumberFormat="1" applyFont="1" applyFill="1" applyBorder="1" applyAlignment="1">
      <alignment horizontal="right" vertical="top"/>
    </xf>
    <xf numFmtId="3" fontId="36" fillId="2" borderId="0" xfId="0" applyNumberFormat="1" applyFont="1" applyFill="1" applyBorder="1"/>
    <xf numFmtId="172" fontId="28" fillId="2" borderId="0" xfId="10" applyNumberFormat="1" applyFont="1" applyFill="1" applyBorder="1" applyAlignment="1">
      <alignment horizontal="right" vertical="top"/>
    </xf>
    <xf numFmtId="3" fontId="13" fillId="2" borderId="0" xfId="8" applyNumberFormat="1" applyFont="1" applyFill="1" applyBorder="1" applyAlignment="1">
      <alignment vertical="center"/>
    </xf>
    <xf numFmtId="172" fontId="28" fillId="0" borderId="0" xfId="61" applyNumberFormat="1" applyFont="1" applyBorder="1" applyAlignment="1">
      <alignment horizontal="right" vertical="top"/>
    </xf>
    <xf numFmtId="172" fontId="28" fillId="0" borderId="0" xfId="60" applyNumberFormat="1" applyFont="1" applyBorder="1" applyAlignment="1">
      <alignment horizontal="right" vertical="top"/>
    </xf>
    <xf numFmtId="172" fontId="28" fillId="0" borderId="0" xfId="59" applyNumberFormat="1" applyFont="1" applyBorder="1" applyAlignment="1">
      <alignment horizontal="right" vertical="top"/>
    </xf>
    <xf numFmtId="172" fontId="28" fillId="0" borderId="0" xfId="12" applyNumberFormat="1" applyFont="1" applyBorder="1" applyAlignment="1">
      <alignment horizontal="right" vertical="top"/>
    </xf>
    <xf numFmtId="172" fontId="28" fillId="0" borderId="0" xfId="11" applyNumberFormat="1" applyFont="1" applyBorder="1" applyAlignment="1">
      <alignment horizontal="right" vertical="top"/>
    </xf>
    <xf numFmtId="172" fontId="28" fillId="0" borderId="0" xfId="54" applyNumberFormat="1" applyFont="1" applyBorder="1" applyAlignment="1">
      <alignment horizontal="right" vertical="top"/>
    </xf>
    <xf numFmtId="0" fontId="51" fillId="2" borderId="0" xfId="2" applyFont="1" applyFill="1" applyAlignment="1">
      <alignment horizontal="center"/>
    </xf>
    <xf numFmtId="0" fontId="39" fillId="2" borderId="0" xfId="40" applyFont="1" applyFill="1" applyBorder="1" applyAlignment="1">
      <alignment vertical="top" wrapText="1"/>
    </xf>
    <xf numFmtId="0" fontId="43" fillId="2" borderId="0" xfId="40" applyFont="1" applyFill="1" applyBorder="1" applyAlignment="1">
      <alignment vertical="center"/>
    </xf>
    <xf numFmtId="41" fontId="39" fillId="2" borderId="0" xfId="45" applyNumberFormat="1" applyFont="1" applyFill="1" applyBorder="1" applyAlignment="1">
      <alignment vertical="top"/>
    </xf>
    <xf numFmtId="0" fontId="43" fillId="2" borderId="0" xfId="45" applyFont="1" applyFill="1" applyBorder="1" applyAlignment="1">
      <alignment horizontal="left" vertical="center"/>
    </xf>
    <xf numFmtId="0" fontId="43" fillId="2" borderId="0" xfId="48" applyFont="1" applyFill="1" applyBorder="1" applyAlignment="1">
      <alignment horizontal="left" vertical="center"/>
    </xf>
    <xf numFmtId="0" fontId="36" fillId="2" borderId="0" xfId="0" applyFont="1" applyFill="1" applyBorder="1" applyAlignment="1">
      <alignment horizontal="left"/>
    </xf>
    <xf numFmtId="0" fontId="52" fillId="2" borderId="0" xfId="0" applyFont="1" applyFill="1" applyBorder="1"/>
    <xf numFmtId="0" fontId="39" fillId="2" borderId="0" xfId="19" applyFont="1" applyFill="1" applyBorder="1" applyAlignment="1">
      <alignment horizontal="left" vertical="top" wrapText="1"/>
    </xf>
    <xf numFmtId="0" fontId="43" fillId="2" borderId="0" xfId="19" applyFont="1" applyFill="1" applyBorder="1"/>
    <xf numFmtId="0" fontId="43" fillId="2" borderId="0" xfId="19" applyFont="1" applyFill="1" applyBorder="1" applyAlignment="1">
      <alignment vertical="center"/>
    </xf>
    <xf numFmtId="172" fontId="39" fillId="2" borderId="0" xfId="19" applyNumberFormat="1" applyFont="1" applyFill="1" applyBorder="1" applyAlignment="1">
      <alignment horizontal="right" vertical="top"/>
    </xf>
    <xf numFmtId="41" fontId="39" fillId="2" borderId="0" xfId="19" applyNumberFormat="1" applyFont="1" applyFill="1" applyBorder="1" applyAlignment="1">
      <alignment vertical="center"/>
    </xf>
    <xf numFmtId="41" fontId="39" fillId="2" borderId="0" xfId="19" applyNumberFormat="1" applyFont="1" applyFill="1" applyBorder="1" applyAlignment="1">
      <alignment vertical="center" wrapText="1"/>
    </xf>
    <xf numFmtId="41" fontId="36" fillId="2" borderId="0" xfId="0" applyNumberFormat="1" applyFont="1" applyFill="1" applyBorder="1" applyAlignment="1">
      <alignment vertical="center"/>
    </xf>
    <xf numFmtId="41" fontId="39" fillId="2" borderId="0" xfId="20" applyNumberFormat="1" applyFont="1" applyFill="1" applyBorder="1" applyAlignment="1">
      <alignment horizontal="right" vertical="top"/>
    </xf>
    <xf numFmtId="0" fontId="39" fillId="2" borderId="0" xfId="20" applyFont="1" applyFill="1" applyBorder="1" applyAlignment="1">
      <alignment horizontal="left" vertical="top" wrapText="1"/>
    </xf>
    <xf numFmtId="41" fontId="39" fillId="2" borderId="0" xfId="20" applyNumberFormat="1" applyFont="1" applyFill="1" applyBorder="1" applyAlignment="1">
      <alignment vertical="top" wrapText="1"/>
    </xf>
    <xf numFmtId="0" fontId="47" fillId="2" borderId="0" xfId="20" applyFont="1" applyFill="1" applyBorder="1" applyAlignment="1">
      <alignment vertical="top" wrapText="1"/>
    </xf>
    <xf numFmtId="41" fontId="37" fillId="2" borderId="0" xfId="20" applyNumberFormat="1" applyFont="1" applyFill="1" applyBorder="1" applyAlignment="1">
      <alignment horizontal="right" vertical="top"/>
    </xf>
    <xf numFmtId="0" fontId="39" fillId="2" borderId="0" xfId="21" applyFont="1" applyFill="1" applyBorder="1" applyAlignment="1">
      <alignment vertical="top" wrapText="1"/>
    </xf>
    <xf numFmtId="0" fontId="39" fillId="2" borderId="0" xfId="21" applyFont="1" applyFill="1" applyBorder="1" applyAlignment="1">
      <alignment horizontal="left" vertical="top" wrapText="1"/>
    </xf>
    <xf numFmtId="41" fontId="39" fillId="2" borderId="0" xfId="21" applyNumberFormat="1" applyFont="1" applyFill="1" applyBorder="1" applyAlignment="1">
      <alignment horizontal="right" vertical="top"/>
    </xf>
    <xf numFmtId="41" fontId="39" fillId="2" borderId="0" xfId="21" applyNumberFormat="1" applyFont="1" applyFill="1" applyBorder="1" applyAlignment="1">
      <alignment vertical="top" wrapText="1"/>
    </xf>
    <xf numFmtId="41" fontId="37" fillId="2" borderId="0" xfId="21" applyNumberFormat="1" applyFont="1" applyFill="1" applyBorder="1" applyAlignment="1">
      <alignment horizontal="right" vertical="top"/>
    </xf>
    <xf numFmtId="0" fontId="47" fillId="2" borderId="0" xfId="21" applyFont="1" applyFill="1" applyBorder="1" applyAlignment="1">
      <alignment vertical="top" wrapText="1"/>
    </xf>
    <xf numFmtId="0" fontId="39" fillId="2" borderId="0" xfId="15" applyFont="1" applyFill="1" applyBorder="1" applyAlignment="1">
      <alignment vertical="top" wrapText="1"/>
    </xf>
    <xf numFmtId="0" fontId="39" fillId="2" borderId="0" xfId="15" applyFont="1" applyFill="1" applyBorder="1" applyAlignment="1">
      <alignment horizontal="left" vertical="top" wrapText="1"/>
    </xf>
    <xf numFmtId="41" fontId="39" fillId="2" borderId="0" xfId="15" applyNumberFormat="1" applyFont="1" applyFill="1" applyBorder="1" applyAlignment="1">
      <alignment horizontal="right" vertical="top"/>
    </xf>
    <xf numFmtId="41" fontId="39" fillId="2" borderId="0" xfId="15" applyNumberFormat="1" applyFont="1" applyFill="1" applyBorder="1" applyAlignment="1">
      <alignment vertical="top" wrapText="1"/>
    </xf>
    <xf numFmtId="41" fontId="37" fillId="2" borderId="0" xfId="15" applyNumberFormat="1" applyFont="1" applyFill="1" applyBorder="1" applyAlignment="1">
      <alignment horizontal="right" vertical="top"/>
    </xf>
    <xf numFmtId="0" fontId="37" fillId="2" borderId="0" xfId="16" applyFont="1" applyFill="1" applyBorder="1" applyAlignment="1">
      <alignment vertical="top" wrapText="1"/>
    </xf>
    <xf numFmtId="0" fontId="39" fillId="2" borderId="0" xfId="16" applyFont="1" applyFill="1" applyBorder="1" applyAlignment="1">
      <alignment horizontal="left" vertical="top" wrapText="1"/>
    </xf>
    <xf numFmtId="41" fontId="39" fillId="2" borderId="0" xfId="16" applyNumberFormat="1" applyFont="1" applyFill="1" applyBorder="1" applyAlignment="1">
      <alignment horizontal="right" vertical="top"/>
    </xf>
    <xf numFmtId="41" fontId="39" fillId="2" borderId="0" xfId="16" applyNumberFormat="1" applyFont="1" applyFill="1" applyBorder="1" applyAlignment="1">
      <alignment vertical="top" wrapText="1"/>
    </xf>
    <xf numFmtId="0" fontId="39" fillId="2" borderId="0" xfId="23" applyFont="1" applyFill="1" applyBorder="1" applyAlignment="1">
      <alignment horizontal="left" vertical="top" wrapText="1"/>
    </xf>
    <xf numFmtId="41" fontId="37" fillId="2" borderId="0" xfId="50" applyNumberFormat="1" applyFont="1" applyFill="1" applyBorder="1" applyAlignment="1">
      <alignment horizontal="center" vertical="top"/>
    </xf>
    <xf numFmtId="41" fontId="37" fillId="2" borderId="0" xfId="50" applyNumberFormat="1" applyFont="1" applyFill="1" applyBorder="1" applyAlignment="1">
      <alignment horizontal="center" vertical="top" wrapText="1"/>
    </xf>
    <xf numFmtId="41" fontId="39" fillId="2" borderId="0" xfId="50" applyNumberFormat="1" applyFont="1" applyFill="1" applyBorder="1" applyAlignment="1">
      <alignment horizontal="center" vertical="top"/>
    </xf>
    <xf numFmtId="41" fontId="39" fillId="2" borderId="0" xfId="50" applyNumberFormat="1" applyFont="1" applyFill="1" applyBorder="1" applyAlignment="1">
      <alignment horizontal="center" vertical="top" wrapText="1"/>
    </xf>
    <xf numFmtId="0" fontId="47" fillId="2" borderId="0" xfId="23" applyFont="1" applyFill="1" applyBorder="1" applyAlignment="1">
      <alignment vertical="top" wrapText="1"/>
    </xf>
    <xf numFmtId="41" fontId="39" fillId="2" borderId="0" xfId="23" applyNumberFormat="1" applyFont="1" applyFill="1" applyBorder="1" applyAlignment="1">
      <alignment horizontal="center" vertical="top"/>
    </xf>
    <xf numFmtId="41" fontId="37" fillId="2" borderId="0" xfId="23" applyNumberFormat="1" applyFont="1" applyFill="1" applyBorder="1" applyAlignment="1">
      <alignment horizontal="center" vertical="top"/>
    </xf>
    <xf numFmtId="0" fontId="37" fillId="2" borderId="0" xfId="24" applyFont="1" applyFill="1" applyBorder="1" applyAlignment="1">
      <alignment vertical="top" wrapText="1"/>
    </xf>
    <xf numFmtId="0" fontId="39" fillId="2" borderId="0" xfId="24" applyFont="1" applyFill="1" applyBorder="1" applyAlignment="1">
      <alignment horizontal="left" vertical="top" wrapText="1"/>
    </xf>
    <xf numFmtId="41" fontId="39" fillId="2" borderId="0" xfId="24" applyNumberFormat="1" applyFont="1" applyFill="1" applyBorder="1" applyAlignment="1">
      <alignment horizontal="center" vertical="top"/>
    </xf>
    <xf numFmtId="41" fontId="39" fillId="2" borderId="0" xfId="24" applyNumberFormat="1" applyFont="1" applyFill="1" applyBorder="1" applyAlignment="1">
      <alignment horizontal="center" vertical="top" wrapText="1"/>
    </xf>
    <xf numFmtId="41" fontId="39" fillId="2" borderId="0" xfId="41" applyNumberFormat="1" applyFont="1" applyFill="1" applyBorder="1" applyAlignment="1">
      <alignment horizontal="center" vertical="top" wrapText="1"/>
    </xf>
    <xf numFmtId="41" fontId="39" fillId="2" borderId="0" xfId="41" applyNumberFormat="1" applyFont="1" applyFill="1" applyBorder="1" applyAlignment="1">
      <alignment horizontal="center" vertical="top"/>
    </xf>
    <xf numFmtId="41" fontId="37" fillId="2" borderId="0" xfId="41" applyNumberFormat="1" applyFont="1" applyFill="1" applyBorder="1" applyAlignment="1">
      <alignment horizontal="center" vertical="top"/>
    </xf>
    <xf numFmtId="41" fontId="37" fillId="2" borderId="0" xfId="41" applyNumberFormat="1" applyFont="1" applyFill="1" applyBorder="1" applyAlignment="1">
      <alignment horizontal="center" vertical="top" wrapText="1"/>
    </xf>
    <xf numFmtId="0" fontId="39" fillId="2" borderId="0" xfId="25" applyFont="1" applyFill="1" applyBorder="1" applyAlignment="1">
      <alignment horizontal="left" vertical="top" wrapText="1"/>
    </xf>
    <xf numFmtId="41" fontId="39" fillId="2" borderId="0" xfId="25" applyNumberFormat="1" applyFont="1" applyFill="1" applyBorder="1" applyAlignment="1">
      <alignment horizontal="right" vertical="top"/>
    </xf>
    <xf numFmtId="41" fontId="39" fillId="2" borderId="0" xfId="25" applyNumberFormat="1" applyFont="1" applyFill="1" applyBorder="1" applyAlignment="1">
      <alignment vertical="top" wrapText="1"/>
    </xf>
    <xf numFmtId="41" fontId="37" fillId="2" borderId="0" xfId="25" applyNumberFormat="1" applyFont="1" applyFill="1" applyBorder="1" applyAlignment="1">
      <alignment horizontal="right" vertical="top"/>
    </xf>
    <xf numFmtId="0" fontId="41" fillId="2" borderId="0" xfId="41" applyFont="1" applyFill="1" applyBorder="1"/>
    <xf numFmtId="0" fontId="39" fillId="2" borderId="0" xfId="26" applyFont="1" applyFill="1" applyBorder="1" applyAlignment="1">
      <alignment horizontal="left" vertical="top" wrapText="1"/>
    </xf>
    <xf numFmtId="41" fontId="39" fillId="2" borderId="0" xfId="26" applyNumberFormat="1" applyFont="1" applyFill="1" applyBorder="1" applyAlignment="1">
      <alignment horizontal="right" vertical="top"/>
    </xf>
    <xf numFmtId="41" fontId="39" fillId="2" borderId="0" xfId="26" applyNumberFormat="1" applyFont="1" applyFill="1" applyBorder="1" applyAlignment="1">
      <alignment vertical="top" wrapText="1"/>
    </xf>
    <xf numFmtId="0" fontId="41" fillId="2" borderId="0" xfId="42" applyFont="1" applyFill="1" applyBorder="1"/>
    <xf numFmtId="0" fontId="41" fillId="2" borderId="0" xfId="43" applyFont="1" applyFill="1" applyBorder="1"/>
    <xf numFmtId="0" fontId="39" fillId="2" borderId="0" xfId="27" applyFont="1" applyFill="1" applyBorder="1" applyAlignment="1">
      <alignment horizontal="left" vertical="top" wrapText="1"/>
    </xf>
    <xf numFmtId="41" fontId="39" fillId="2" borderId="0" xfId="27" applyNumberFormat="1" applyFont="1" applyFill="1" applyBorder="1" applyAlignment="1">
      <alignment horizontal="center" vertical="top"/>
    </xf>
    <xf numFmtId="41" fontId="39" fillId="2" borderId="0" xfId="27" applyNumberFormat="1" applyFont="1" applyFill="1" applyBorder="1" applyAlignment="1">
      <alignment horizontal="center" vertical="top" wrapText="1"/>
    </xf>
    <xf numFmtId="41" fontId="37" fillId="2" borderId="0" xfId="27" applyNumberFormat="1" applyFont="1" applyFill="1" applyBorder="1" applyAlignment="1">
      <alignment horizontal="center" vertical="top"/>
    </xf>
    <xf numFmtId="0" fontId="43" fillId="2" borderId="0" xfId="28" applyFont="1" applyFill="1" applyBorder="1"/>
    <xf numFmtId="0" fontId="39" fillId="2" borderId="0" xfId="28" applyFont="1" applyFill="1" applyBorder="1" applyAlignment="1">
      <alignment horizontal="left" vertical="top" wrapText="1"/>
    </xf>
    <xf numFmtId="41" fontId="39" fillId="2" borderId="0" xfId="28" applyNumberFormat="1" applyFont="1" applyFill="1" applyBorder="1" applyAlignment="1">
      <alignment horizontal="right" vertical="top"/>
    </xf>
    <xf numFmtId="41" fontId="39" fillId="2" borderId="0" xfId="28" applyNumberFormat="1" applyFont="1" applyFill="1" applyBorder="1" applyAlignment="1">
      <alignment vertical="top" wrapText="1"/>
    </xf>
    <xf numFmtId="0" fontId="43" fillId="2" borderId="0" xfId="29" applyFont="1" applyFill="1" applyBorder="1"/>
    <xf numFmtId="0" fontId="39" fillId="2" borderId="0" xfId="29" applyFont="1" applyFill="1" applyBorder="1" applyAlignment="1">
      <alignment horizontal="left" vertical="top" wrapText="1"/>
    </xf>
    <xf numFmtId="41" fontId="39" fillId="2" borderId="0" xfId="29" applyNumberFormat="1" applyFont="1" applyFill="1" applyBorder="1" applyAlignment="1">
      <alignment horizontal="right" vertical="top"/>
    </xf>
    <xf numFmtId="41" fontId="39" fillId="2" borderId="0" xfId="29" applyNumberFormat="1" applyFont="1" applyFill="1" applyBorder="1" applyAlignment="1">
      <alignment vertical="top" wrapText="1"/>
    </xf>
    <xf numFmtId="0" fontId="39" fillId="2" borderId="0" xfId="31" applyFont="1" applyFill="1" applyBorder="1" applyAlignment="1">
      <alignment horizontal="left" vertical="top" wrapText="1"/>
    </xf>
    <xf numFmtId="41" fontId="39" fillId="2" borderId="0" xfId="31" applyNumberFormat="1" applyFont="1" applyFill="1" applyBorder="1" applyAlignment="1">
      <alignment horizontal="right" vertical="top"/>
    </xf>
    <xf numFmtId="41" fontId="39" fillId="2" borderId="0" xfId="31" applyNumberFormat="1" applyFont="1" applyFill="1" applyBorder="1" applyAlignment="1">
      <alignment vertical="top" wrapText="1"/>
    </xf>
    <xf numFmtId="41" fontId="37" fillId="2" borderId="0" xfId="31" applyNumberFormat="1" applyFont="1" applyFill="1" applyBorder="1" applyAlignment="1">
      <alignment horizontal="right" vertical="top"/>
    </xf>
    <xf numFmtId="0" fontId="39" fillId="7" borderId="0" xfId="26" applyFont="1" applyFill="1" applyBorder="1" applyAlignment="1">
      <alignment horizontal="left" vertical="top" wrapText="1"/>
    </xf>
    <xf numFmtId="0" fontId="72" fillId="8" borderId="0" xfId="0" applyFont="1" applyFill="1" applyBorder="1" applyAlignment="1">
      <alignment wrapText="1"/>
    </xf>
    <xf numFmtId="0" fontId="73" fillId="8" borderId="0" xfId="0" applyFont="1" applyFill="1" applyBorder="1"/>
    <xf numFmtId="0" fontId="73" fillId="8" borderId="0" xfId="0" applyFont="1" applyFill="1"/>
    <xf numFmtId="177" fontId="74" fillId="0" borderId="0" xfId="4" applyNumberFormat="1" applyFont="1" applyFill="1" applyBorder="1" applyAlignment="1" applyProtection="1">
      <alignment vertical="center"/>
    </xf>
    <xf numFmtId="43" fontId="74" fillId="0" borderId="0" xfId="4" applyFont="1" applyFill="1" applyBorder="1" applyAlignment="1" applyProtection="1">
      <alignment vertical="center"/>
    </xf>
    <xf numFmtId="0" fontId="75" fillId="7" borderId="0" xfId="0" applyFont="1" applyFill="1" applyBorder="1" applyAlignment="1">
      <alignment vertical="center"/>
    </xf>
    <xf numFmtId="177" fontId="75" fillId="7" borderId="0" xfId="4" applyNumberFormat="1" applyFont="1" applyFill="1" applyBorder="1" applyAlignment="1">
      <alignment vertical="center"/>
    </xf>
    <xf numFmtId="177" fontId="74" fillId="7" borderId="0" xfId="4" applyNumberFormat="1" applyFont="1" applyFill="1" applyBorder="1" applyAlignment="1" applyProtection="1">
      <alignment horizontal="right" vertical="center"/>
    </xf>
    <xf numFmtId="0" fontId="76" fillId="0" borderId="0" xfId="0" applyFont="1" applyFill="1" applyAlignment="1">
      <alignment vertical="center"/>
    </xf>
    <xf numFmtId="177" fontId="75" fillId="0" borderId="0" xfId="4" applyNumberFormat="1" applyFont="1" applyFill="1" applyBorder="1" applyAlignment="1" applyProtection="1">
      <alignment horizontal="right" vertical="center"/>
    </xf>
    <xf numFmtId="0" fontId="76" fillId="7" borderId="0" xfId="0" applyFont="1" applyFill="1" applyAlignment="1">
      <alignment vertical="center"/>
    </xf>
    <xf numFmtId="177" fontId="75" fillId="7" borderId="0" xfId="4" applyNumberFormat="1" applyFont="1" applyFill="1" applyBorder="1" applyAlignment="1" applyProtection="1">
      <alignment horizontal="right" vertical="center"/>
    </xf>
    <xf numFmtId="3" fontId="75" fillId="0" borderId="0" xfId="0" applyNumberFormat="1" applyFont="1" applyFill="1" applyBorder="1" applyAlignment="1">
      <alignment horizontal="right" vertical="center"/>
    </xf>
    <xf numFmtId="3" fontId="75" fillId="7" borderId="0" xfId="0" applyNumberFormat="1" applyFont="1" applyFill="1" applyBorder="1" applyAlignment="1">
      <alignment horizontal="right" vertical="center"/>
    </xf>
    <xf numFmtId="177" fontId="74" fillId="0" borderId="0" xfId="4" applyNumberFormat="1" applyFont="1" applyFill="1" applyBorder="1" applyAlignment="1" applyProtection="1">
      <alignment horizontal="right" vertical="center"/>
    </xf>
    <xf numFmtId="3" fontId="75" fillId="8" borderId="0" xfId="0" applyNumberFormat="1" applyFont="1" applyFill="1" applyBorder="1" applyAlignment="1">
      <alignment vertical="center"/>
    </xf>
    <xf numFmtId="3" fontId="74" fillId="7" borderId="0" xfId="0" applyNumberFormat="1" applyFont="1" applyFill="1" applyBorder="1" applyAlignment="1">
      <alignment vertical="center"/>
    </xf>
    <xf numFmtId="177" fontId="75" fillId="8" borderId="0" xfId="4" applyNumberFormat="1" applyFont="1" applyFill="1" applyBorder="1" applyAlignment="1">
      <alignment horizontal="right" vertical="center"/>
    </xf>
    <xf numFmtId="0" fontId="72" fillId="8" borderId="0" xfId="0" applyFont="1" applyFill="1" applyBorder="1" applyAlignment="1">
      <alignment vertical="center" wrapText="1"/>
    </xf>
    <xf numFmtId="41" fontId="74" fillId="0" borderId="0" xfId="4" applyNumberFormat="1" applyFont="1" applyFill="1" applyBorder="1" applyAlignment="1" applyProtection="1">
      <alignment vertical="center"/>
    </xf>
    <xf numFmtId="37" fontId="13" fillId="0" borderId="0" xfId="0" applyNumberFormat="1" applyFont="1"/>
    <xf numFmtId="43" fontId="75" fillId="0" borderId="0" xfId="4" applyFont="1" applyFill="1" applyBorder="1" applyAlignment="1" applyProtection="1">
      <alignment vertical="center"/>
    </xf>
    <xf numFmtId="43" fontId="75" fillId="7" borderId="0" xfId="4" applyFont="1" applyFill="1" applyBorder="1" applyAlignment="1" applyProtection="1">
      <alignment vertical="center"/>
    </xf>
    <xf numFmtId="43" fontId="74" fillId="7" borderId="0" xfId="4" applyFont="1" applyFill="1" applyBorder="1" applyAlignment="1" applyProtection="1">
      <alignment vertical="center"/>
    </xf>
    <xf numFmtId="0" fontId="36" fillId="7" borderId="0" xfId="0" applyFont="1" applyFill="1" applyBorder="1" applyAlignment="1">
      <alignment horizontal="center"/>
    </xf>
    <xf numFmtId="41" fontId="36" fillId="7" borderId="0" xfId="0" applyNumberFormat="1" applyFont="1" applyFill="1" applyBorder="1" applyAlignment="1">
      <alignment horizontal="center"/>
    </xf>
    <xf numFmtId="2" fontId="36" fillId="7" borderId="0" xfId="0" applyNumberFormat="1" applyFont="1" applyFill="1" applyBorder="1" applyAlignment="1">
      <alignment horizontal="center"/>
    </xf>
    <xf numFmtId="0" fontId="29" fillId="2" borderId="0" xfId="0" applyFont="1" applyFill="1" applyBorder="1" applyAlignment="1"/>
    <xf numFmtId="0" fontId="36" fillId="7" borderId="0" xfId="0" applyFont="1" applyFill="1" applyAlignment="1">
      <alignment horizontal="center"/>
    </xf>
    <xf numFmtId="0" fontId="36" fillId="7" borderId="0" xfId="0" applyFont="1" applyFill="1" applyAlignment="1">
      <alignment horizontal="left" vertical="center"/>
    </xf>
    <xf numFmtId="41" fontId="36" fillId="7" borderId="0" xfId="0" applyNumberFormat="1" applyFont="1" applyFill="1" applyAlignment="1">
      <alignment horizontal="center" vertical="center"/>
    </xf>
    <xf numFmtId="0" fontId="36" fillId="7" borderId="0" xfId="0" applyFont="1" applyFill="1" applyAlignment="1">
      <alignment horizontal="left" vertical="center" wrapText="1"/>
    </xf>
    <xf numFmtId="0" fontId="36" fillId="7" borderId="0" xfId="0" applyFont="1" applyFill="1"/>
    <xf numFmtId="41" fontId="36" fillId="7" borderId="0" xfId="0" applyNumberFormat="1" applyFont="1" applyFill="1"/>
    <xf numFmtId="0" fontId="36" fillId="7" borderId="0" xfId="0" applyFont="1" applyFill="1" applyAlignment="1">
      <alignment wrapText="1"/>
    </xf>
    <xf numFmtId="0" fontId="38" fillId="7" borderId="5" xfId="0" applyFont="1" applyFill="1" applyBorder="1" applyAlignment="1">
      <alignment horizontal="center" vertical="center"/>
    </xf>
    <xf numFmtId="41" fontId="36" fillId="7" borderId="0" xfId="0" applyNumberFormat="1" applyFont="1" applyFill="1" applyBorder="1" applyAlignment="1">
      <alignment horizontal="center" vertical="center"/>
    </xf>
    <xf numFmtId="0" fontId="36" fillId="7" borderId="0" xfId="0" applyFont="1" applyFill="1" applyBorder="1" applyAlignment="1">
      <alignment horizontal="center" vertical="center"/>
    </xf>
    <xf numFmtId="41" fontId="36" fillId="7" borderId="0" xfId="0" applyNumberFormat="1" applyFont="1" applyFill="1" applyBorder="1"/>
    <xf numFmtId="0" fontId="36" fillId="7" borderId="0" xfId="0" applyFont="1" applyFill="1" applyAlignment="1">
      <alignment horizontal="center" vertical="center"/>
    </xf>
    <xf numFmtId="2" fontId="36" fillId="7" borderId="0" xfId="0" applyNumberFormat="1" applyFont="1" applyFill="1" applyAlignment="1">
      <alignment horizontal="center" vertical="center"/>
    </xf>
    <xf numFmtId="0" fontId="36" fillId="7" borderId="0" xfId="0" applyFont="1" applyFill="1" applyBorder="1"/>
    <xf numFmtId="0" fontId="36" fillId="7" borderId="0" xfId="0" applyFont="1" applyFill="1" applyBorder="1" applyAlignment="1">
      <alignment wrapText="1"/>
    </xf>
    <xf numFmtId="0" fontId="36" fillId="7" borderId="0" xfId="0" applyFont="1" applyFill="1" applyBorder="1" applyAlignment="1"/>
    <xf numFmtId="0" fontId="33" fillId="2" borderId="0" xfId="0" applyFont="1" applyFill="1" applyAlignment="1">
      <alignment wrapText="1"/>
    </xf>
    <xf numFmtId="0" fontId="33" fillId="2" borderId="0" xfId="0" applyFont="1" applyFill="1" applyBorder="1" applyAlignment="1">
      <alignment wrapText="1"/>
    </xf>
    <xf numFmtId="0" fontId="38" fillId="7" borderId="0" xfId="0" applyFont="1" applyFill="1" applyBorder="1" applyAlignment="1">
      <alignment horizontal="center" vertical="center" wrapText="1"/>
    </xf>
    <xf numFmtId="41" fontId="36" fillId="7" borderId="0" xfId="0" applyNumberFormat="1" applyFont="1" applyFill="1" applyBorder="1" applyAlignment="1">
      <alignment horizontal="center" vertical="center" wrapText="1"/>
    </xf>
    <xf numFmtId="41" fontId="38" fillId="7" borderId="0" xfId="0" applyNumberFormat="1" applyFont="1" applyFill="1" applyBorder="1" applyAlignment="1">
      <alignment horizontal="center" vertical="center" wrapText="1"/>
    </xf>
    <xf numFmtId="41" fontId="28" fillId="7" borderId="0" xfId="50" applyNumberFormat="1" applyFont="1" applyFill="1" applyBorder="1" applyAlignment="1">
      <alignment horizontal="right" vertical="top"/>
    </xf>
    <xf numFmtId="1" fontId="41" fillId="7" borderId="0" xfId="0" applyNumberFormat="1" applyFont="1" applyFill="1" applyBorder="1" applyAlignment="1">
      <alignment horizontal="left" vertical="center" wrapText="1"/>
    </xf>
    <xf numFmtId="3" fontId="43" fillId="7" borderId="0" xfId="0" applyNumberFormat="1" applyFont="1" applyFill="1" applyBorder="1" applyAlignment="1">
      <alignment horizontal="center" vertical="center" wrapText="1"/>
    </xf>
    <xf numFmtId="3" fontId="0" fillId="0" borderId="0" xfId="0" applyNumberFormat="1"/>
    <xf numFmtId="0" fontId="43" fillId="7" borderId="0" xfId="0" applyFont="1" applyFill="1" applyBorder="1" applyAlignment="1" applyProtection="1">
      <alignment horizontal="left" vertical="center"/>
    </xf>
    <xf numFmtId="3" fontId="43" fillId="7" borderId="0" xfId="0" applyNumberFormat="1" applyFont="1" applyFill="1" applyBorder="1" applyAlignment="1">
      <alignment horizontal="center" vertical="center"/>
    </xf>
    <xf numFmtId="0" fontId="71" fillId="0" borderId="0" xfId="0" applyFont="1"/>
    <xf numFmtId="0" fontId="44" fillId="2" borderId="0" xfId="0" applyFont="1" applyFill="1" applyBorder="1" applyAlignment="1">
      <alignment horizontal="center" vertical="center" wrapText="1"/>
    </xf>
    <xf numFmtId="0" fontId="35" fillId="2" borderId="0" xfId="0" applyFont="1" applyFill="1" applyBorder="1" applyAlignment="1">
      <alignment horizontal="center" vertical="center"/>
    </xf>
    <xf numFmtId="0" fontId="37" fillId="2" borderId="0" xfId="31" applyFont="1" applyFill="1" applyBorder="1" applyAlignment="1">
      <alignment horizontal="center" vertical="center" wrapText="1"/>
    </xf>
    <xf numFmtId="0" fontId="36" fillId="7" borderId="0" xfId="0" applyFont="1" applyFill="1" applyAlignment="1">
      <alignment vertical="center"/>
    </xf>
    <xf numFmtId="3" fontId="43" fillId="7" borderId="0" xfId="0" applyNumberFormat="1" applyFont="1" applyFill="1" applyBorder="1" applyAlignment="1">
      <alignment horizontal="right" vertical="center"/>
    </xf>
    <xf numFmtId="10" fontId="43" fillId="7" borderId="0" xfId="0" applyNumberFormat="1" applyFont="1" applyFill="1" applyBorder="1" applyAlignment="1" applyProtection="1">
      <alignment vertical="center"/>
    </xf>
    <xf numFmtId="10" fontId="43" fillId="7" borderId="0" xfId="0" applyNumberFormat="1" applyFont="1" applyFill="1" applyBorder="1" applyAlignment="1" applyProtection="1">
      <alignment horizontal="right" vertical="center"/>
    </xf>
    <xf numFmtId="3" fontId="43" fillId="7" borderId="0" xfId="0" applyNumberFormat="1" applyFont="1" applyFill="1" applyBorder="1" applyAlignment="1" applyProtection="1"/>
    <xf numFmtId="10" fontId="43" fillId="7" borderId="0" xfId="0" applyNumberFormat="1" applyFont="1" applyFill="1" applyBorder="1" applyAlignment="1" applyProtection="1">
      <alignment horizontal="right"/>
    </xf>
    <xf numFmtId="0" fontId="43" fillId="7" borderId="0" xfId="0" applyFont="1" applyFill="1" applyBorder="1" applyAlignment="1">
      <alignment vertical="center"/>
    </xf>
    <xf numFmtId="0" fontId="13" fillId="7" borderId="0" xfId="0" applyFont="1" applyFill="1" applyBorder="1" applyAlignment="1">
      <alignment vertical="center"/>
    </xf>
    <xf numFmtId="3" fontId="43" fillId="7" borderId="0" xfId="0" applyNumberFormat="1" applyFont="1" applyFill="1" applyBorder="1" applyAlignment="1" applyProtection="1">
      <alignment horizontal="right"/>
    </xf>
    <xf numFmtId="0" fontId="36" fillId="7" borderId="0" xfId="0" applyFont="1" applyFill="1" applyBorder="1" applyAlignment="1">
      <alignment vertical="center"/>
    </xf>
    <xf numFmtId="10" fontId="41" fillId="7" borderId="0" xfId="0" applyNumberFormat="1" applyFont="1" applyFill="1" applyBorder="1" applyAlignment="1" applyProtection="1">
      <alignment horizontal="right" vertical="center"/>
    </xf>
    <xf numFmtId="41" fontId="43" fillId="0" borderId="0" xfId="0" applyNumberFormat="1" applyFont="1" applyFill="1" applyBorder="1" applyAlignment="1" applyProtection="1">
      <alignment horizontal="right"/>
    </xf>
    <xf numFmtId="41" fontId="3" fillId="0" borderId="0" xfId="0" applyNumberFormat="1" applyFont="1" applyBorder="1" applyAlignment="1" applyProtection="1">
      <alignment horizontal="right" vertical="center"/>
    </xf>
    <xf numFmtId="41" fontId="3" fillId="0" borderId="0" xfId="0" applyNumberFormat="1" applyFont="1" applyBorder="1" applyAlignment="1">
      <alignment vertical="center"/>
    </xf>
    <xf numFmtId="41" fontId="43" fillId="7" borderId="0" xfId="0" applyNumberFormat="1" applyFont="1" applyFill="1" applyBorder="1" applyAlignment="1" applyProtection="1">
      <alignment horizontal="right"/>
    </xf>
    <xf numFmtId="41" fontId="3" fillId="7" borderId="0" xfId="0" applyNumberFormat="1" applyFont="1" applyFill="1" applyBorder="1" applyAlignment="1" applyProtection="1">
      <alignment horizontal="right" vertical="center"/>
    </xf>
    <xf numFmtId="41" fontId="3" fillId="7" borderId="0" xfId="0" applyNumberFormat="1" applyFont="1" applyFill="1" applyBorder="1" applyAlignment="1">
      <alignment vertical="center"/>
    </xf>
    <xf numFmtId="41" fontId="3" fillId="0" borderId="0" xfId="0" applyNumberFormat="1" applyFont="1" applyBorder="1" applyAlignment="1">
      <alignment horizontal="right" vertical="center"/>
    </xf>
    <xf numFmtId="41" fontId="3" fillId="7" borderId="0" xfId="0" applyNumberFormat="1" applyFont="1" applyFill="1" applyBorder="1" applyAlignment="1">
      <alignment horizontal="right" vertical="center"/>
    </xf>
    <xf numFmtId="0" fontId="55" fillId="2" borderId="0" xfId="0" applyFont="1" applyFill="1" applyBorder="1" applyAlignment="1" applyProtection="1">
      <alignment vertical="center" wrapText="1"/>
    </xf>
    <xf numFmtId="0" fontId="43" fillId="7" borderId="0" xfId="0" applyFont="1" applyFill="1" applyBorder="1" applyAlignment="1" applyProtection="1">
      <alignment vertical="center"/>
    </xf>
    <xf numFmtId="0" fontId="41" fillId="7" borderId="0" xfId="0" applyFont="1" applyFill="1" applyBorder="1" applyAlignment="1" applyProtection="1">
      <alignment vertical="center"/>
    </xf>
    <xf numFmtId="177" fontId="43" fillId="7" borderId="0" xfId="3" applyNumberFormat="1" applyFont="1" applyFill="1" applyBorder="1" applyAlignment="1" applyProtection="1">
      <alignment horizontal="right" vertical="center"/>
    </xf>
    <xf numFmtId="0" fontId="41" fillId="7" borderId="0" xfId="0" applyFont="1" applyFill="1" applyBorder="1" applyAlignment="1" applyProtection="1">
      <alignment horizontal="left" vertical="center"/>
    </xf>
    <xf numFmtId="2" fontId="75" fillId="7" borderId="0" xfId="0" applyNumberFormat="1" applyFont="1" applyFill="1" applyBorder="1" applyAlignment="1" applyProtection="1">
      <alignment vertical="center"/>
    </xf>
    <xf numFmtId="2" fontId="75" fillId="2" borderId="0" xfId="0" applyNumberFormat="1" applyFont="1" applyFill="1" applyBorder="1" applyAlignment="1" applyProtection="1">
      <alignment vertical="center"/>
    </xf>
    <xf numFmtId="2" fontId="75" fillId="0" borderId="0" xfId="0" applyNumberFormat="1" applyFont="1" applyFill="1" applyBorder="1" applyAlignment="1" applyProtection="1">
      <alignment vertical="center"/>
    </xf>
    <xf numFmtId="177" fontId="75" fillId="0" borderId="0" xfId="0" applyNumberFormat="1" applyFont="1" applyFill="1" applyBorder="1" applyAlignment="1" applyProtection="1">
      <alignment vertical="center"/>
    </xf>
    <xf numFmtId="173" fontId="75" fillId="0" borderId="0" xfId="0" applyNumberFormat="1" applyFont="1" applyFill="1" applyBorder="1" applyAlignment="1" applyProtection="1">
      <alignment horizontal="right" vertical="center"/>
    </xf>
    <xf numFmtId="3" fontId="76" fillId="7" borderId="0" xfId="0" applyNumberFormat="1" applyFont="1" applyFill="1"/>
    <xf numFmtId="3" fontId="76" fillId="0" borderId="0" xfId="0" applyNumberFormat="1" applyFont="1" applyFill="1"/>
    <xf numFmtId="2" fontId="75" fillId="0" borderId="0" xfId="0" applyNumberFormat="1" applyFont="1" applyBorder="1" applyAlignment="1" applyProtection="1">
      <alignment vertical="center"/>
    </xf>
    <xf numFmtId="173" fontId="75" fillId="0" borderId="0" xfId="0" applyNumberFormat="1" applyFont="1" applyBorder="1" applyAlignment="1" applyProtection="1">
      <alignment horizontal="right" vertical="center"/>
    </xf>
    <xf numFmtId="0" fontId="77" fillId="0" borderId="0" xfId="0" applyFont="1" applyBorder="1" applyAlignment="1">
      <alignment vertical="center"/>
    </xf>
    <xf numFmtId="0" fontId="0" fillId="0" borderId="0" xfId="0" applyFill="1"/>
    <xf numFmtId="169" fontId="39" fillId="7" borderId="0" xfId="14" applyNumberFormat="1" applyFont="1" applyFill="1" applyBorder="1" applyAlignment="1">
      <alignment horizontal="center" vertical="top"/>
    </xf>
    <xf numFmtId="169" fontId="37" fillId="7" borderId="0" xfId="14" applyNumberFormat="1" applyFont="1" applyFill="1" applyBorder="1" applyAlignment="1">
      <alignment horizontal="center" vertical="top"/>
    </xf>
    <xf numFmtId="43" fontId="75" fillId="8" borderId="0" xfId="4" applyFont="1" applyFill="1" applyBorder="1" applyAlignment="1" applyProtection="1">
      <alignment vertical="center"/>
    </xf>
    <xf numFmtId="0" fontId="77" fillId="0" borderId="0" xfId="0" applyFont="1" applyFill="1" applyBorder="1" applyAlignment="1">
      <alignment vertical="center"/>
    </xf>
    <xf numFmtId="0" fontId="39" fillId="7" borderId="0" xfId="40" applyFont="1" applyFill="1" applyBorder="1" applyAlignment="1">
      <alignment horizontal="left" vertical="top" wrapText="1"/>
    </xf>
    <xf numFmtId="0" fontId="43" fillId="7" borderId="0" xfId="40" applyFont="1" applyFill="1" applyBorder="1" applyAlignment="1">
      <alignment vertical="center"/>
    </xf>
    <xf numFmtId="0" fontId="35" fillId="2" borderId="0" xfId="40" applyFont="1" applyFill="1" applyBorder="1" applyAlignment="1">
      <alignment horizontal="center" vertical="center" wrapText="1"/>
    </xf>
    <xf numFmtId="0" fontId="1" fillId="2" borderId="0" xfId="0" applyFont="1" applyFill="1" applyBorder="1"/>
    <xf numFmtId="0" fontId="1" fillId="2" borderId="0" xfId="0" applyFont="1" applyFill="1" applyBorder="1" applyAlignment="1">
      <alignment horizontal="center" vertical="center"/>
    </xf>
    <xf numFmtId="0" fontId="44" fillId="3" borderId="2" xfId="40" applyFont="1" applyFill="1" applyBorder="1" applyAlignment="1">
      <alignment horizontal="center" vertical="center"/>
    </xf>
    <xf numFmtId="0" fontId="35" fillId="3" borderId="2" xfId="40" applyFont="1" applyFill="1" applyBorder="1" applyAlignment="1">
      <alignment horizontal="center" vertical="center" wrapText="1"/>
    </xf>
    <xf numFmtId="0" fontId="56" fillId="2" borderId="0" xfId="0" applyFont="1" applyFill="1" applyBorder="1"/>
    <xf numFmtId="0" fontId="47" fillId="7" borderId="0" xfId="40" applyFont="1" applyFill="1" applyBorder="1" applyAlignment="1">
      <alignment vertical="top" wrapText="1"/>
    </xf>
    <xf numFmtId="0" fontId="47" fillId="7" borderId="0" xfId="40" applyFont="1" applyFill="1" applyBorder="1" applyAlignment="1">
      <alignment horizontal="left" vertical="top" wrapText="1"/>
    </xf>
    <xf numFmtId="0" fontId="47" fillId="2" borderId="0" xfId="40" applyFont="1" applyFill="1" applyBorder="1" applyAlignment="1">
      <alignment horizontal="left" vertical="top" wrapText="1"/>
    </xf>
    <xf numFmtId="0" fontId="37" fillId="2" borderId="0" xfId="0" applyFont="1" applyFill="1" applyBorder="1" applyAlignment="1">
      <alignment horizontal="center" vertical="center"/>
    </xf>
    <xf numFmtId="0" fontId="35" fillId="2" borderId="0" xfId="40" applyFont="1" applyFill="1" applyBorder="1" applyAlignment="1">
      <alignment vertical="center" wrapText="1"/>
    </xf>
    <xf numFmtId="3" fontId="41" fillId="2" borderId="7" xfId="40" applyNumberFormat="1" applyFont="1" applyFill="1" applyBorder="1" applyAlignment="1">
      <alignment vertical="center"/>
    </xf>
    <xf numFmtId="3" fontId="37" fillId="2" borderId="7" xfId="40" applyNumberFormat="1" applyFont="1" applyFill="1" applyBorder="1" applyAlignment="1">
      <alignment vertical="center" wrapText="1"/>
    </xf>
    <xf numFmtId="3" fontId="37" fillId="2" borderId="7" xfId="40" applyNumberFormat="1" applyFont="1" applyFill="1" applyBorder="1" applyAlignment="1">
      <alignment vertical="center"/>
    </xf>
    <xf numFmtId="41" fontId="39" fillId="7" borderId="0" xfId="40" applyNumberFormat="1" applyFont="1" applyFill="1" applyBorder="1" applyAlignment="1">
      <alignment vertical="top"/>
    </xf>
    <xf numFmtId="41" fontId="39" fillId="2" borderId="0" xfId="40" applyNumberFormat="1" applyFont="1" applyFill="1" applyBorder="1" applyAlignment="1">
      <alignment vertical="top"/>
    </xf>
    <xf numFmtId="0" fontId="33" fillId="2" borderId="0" xfId="0" applyFont="1" applyFill="1" applyBorder="1"/>
    <xf numFmtId="0" fontId="57" fillId="2" borderId="0" xfId="0" applyFont="1" applyFill="1" applyBorder="1"/>
    <xf numFmtId="0" fontId="43" fillId="7" borderId="0" xfId="45" applyFont="1" applyFill="1" applyBorder="1" applyAlignment="1">
      <alignment vertical="center"/>
    </xf>
    <xf numFmtId="41" fontId="39" fillId="7" borderId="0" xfId="45" applyNumberFormat="1" applyFont="1" applyFill="1" applyBorder="1" applyAlignment="1">
      <alignment vertical="top"/>
    </xf>
    <xf numFmtId="0" fontId="39" fillId="7" borderId="0" xfId="45" applyFont="1" applyFill="1" applyBorder="1" applyAlignment="1">
      <alignment horizontal="left" vertical="top" wrapText="1"/>
    </xf>
    <xf numFmtId="41" fontId="39" fillId="7" borderId="0" xfId="45" applyNumberFormat="1" applyFont="1" applyFill="1" applyBorder="1" applyAlignment="1">
      <alignment vertical="top" wrapText="1"/>
    </xf>
    <xf numFmtId="0" fontId="37" fillId="7" borderId="0" xfId="45" applyFont="1" applyFill="1" applyBorder="1" applyAlignment="1">
      <alignment horizontal="left" vertical="top" wrapText="1"/>
    </xf>
    <xf numFmtId="0" fontId="47" fillId="7" borderId="0" xfId="45" applyFont="1" applyFill="1" applyBorder="1" applyAlignment="1">
      <alignment horizontal="left" vertical="top" wrapText="1"/>
    </xf>
    <xf numFmtId="0" fontId="29" fillId="0" borderId="0" xfId="0" applyFont="1" applyBorder="1"/>
    <xf numFmtId="0" fontId="35" fillId="2" borderId="0" xfId="0" applyFont="1" applyFill="1" applyBorder="1" applyAlignment="1">
      <alignment horizontal="center" wrapText="1"/>
    </xf>
    <xf numFmtId="0" fontId="59" fillId="0" borderId="0" xfId="2" applyFont="1" applyAlignment="1">
      <alignment horizontal="center"/>
    </xf>
    <xf numFmtId="0" fontId="47" fillId="7" borderId="8" xfId="45" applyFont="1" applyFill="1" applyBorder="1" applyAlignment="1">
      <alignment horizontal="left" vertical="center" wrapText="1"/>
    </xf>
    <xf numFmtId="0" fontId="44" fillId="3" borderId="4" xfId="45" applyFont="1" applyFill="1" applyBorder="1" applyAlignment="1">
      <alignment horizontal="center" vertical="center"/>
    </xf>
    <xf numFmtId="0" fontId="39" fillId="7" borderId="7" xfId="47" applyFont="1" applyFill="1" applyBorder="1" applyAlignment="1">
      <alignment horizontal="left" vertical="center" wrapText="1"/>
    </xf>
    <xf numFmtId="0" fontId="39" fillId="7" borderId="0" xfId="47" applyFont="1" applyFill="1" applyBorder="1" applyAlignment="1">
      <alignment horizontal="left" vertical="top" wrapText="1"/>
    </xf>
    <xf numFmtId="41" fontId="39" fillId="7" borderId="0" xfId="47" applyNumberFormat="1" applyFont="1" applyFill="1" applyBorder="1" applyAlignment="1">
      <alignment vertical="top" wrapText="1"/>
    </xf>
    <xf numFmtId="0" fontId="47" fillId="7" borderId="0" xfId="47" applyFont="1" applyFill="1" applyBorder="1" applyAlignment="1">
      <alignment horizontal="left" vertical="top" wrapText="1"/>
    </xf>
    <xf numFmtId="0" fontId="43" fillId="7" borderId="0" xfId="47" applyFont="1" applyFill="1" applyBorder="1" applyAlignment="1">
      <alignment vertical="center"/>
    </xf>
    <xf numFmtId="0" fontId="54" fillId="2" borderId="0" xfId="2" applyFont="1" applyFill="1" applyBorder="1" applyAlignment="1">
      <alignment horizontal="center"/>
    </xf>
    <xf numFmtId="0" fontId="59" fillId="2" borderId="0" xfId="2" applyFont="1" applyFill="1" applyBorder="1" applyAlignment="1">
      <alignment horizontal="center"/>
    </xf>
    <xf numFmtId="0" fontId="44" fillId="3" borderId="2" xfId="47" applyFont="1" applyFill="1" applyBorder="1" applyAlignment="1">
      <alignment horizontal="center" vertical="center" wrapText="1"/>
    </xf>
    <xf numFmtId="0" fontId="35" fillId="2" borderId="0" xfId="0" applyFont="1" applyFill="1" applyBorder="1" applyAlignment="1"/>
    <xf numFmtId="0" fontId="35" fillId="2" borderId="0" xfId="0" applyFont="1" applyFill="1" applyBorder="1" applyAlignment="1">
      <alignment wrapText="1"/>
    </xf>
    <xf numFmtId="41" fontId="43" fillId="7" borderId="2" xfId="47" applyNumberFormat="1" applyFont="1" applyFill="1" applyBorder="1" applyAlignment="1">
      <alignment vertical="center"/>
    </xf>
    <xf numFmtId="41" fontId="39" fillId="7" borderId="2" xfId="47" applyNumberFormat="1" applyFont="1" applyFill="1" applyBorder="1" applyAlignment="1">
      <alignment vertical="center" wrapText="1"/>
    </xf>
    <xf numFmtId="41" fontId="39" fillId="7" borderId="0" xfId="47" applyNumberFormat="1" applyFont="1" applyFill="1" applyBorder="1" applyAlignment="1">
      <alignment vertical="top"/>
    </xf>
    <xf numFmtId="0" fontId="39" fillId="7" borderId="0" xfId="48" applyFont="1" applyFill="1" applyBorder="1" applyAlignment="1">
      <alignment horizontal="left" vertical="top" wrapText="1"/>
    </xf>
    <xf numFmtId="0" fontId="43" fillId="7" borderId="0" xfId="48" applyFont="1" applyFill="1" applyBorder="1" applyAlignment="1">
      <alignment horizontal="left" vertical="center"/>
    </xf>
    <xf numFmtId="0" fontId="36" fillId="7" borderId="0" xfId="0" applyFont="1" applyFill="1" applyBorder="1" applyAlignment="1">
      <alignment horizontal="left"/>
    </xf>
    <xf numFmtId="0" fontId="60" fillId="2" borderId="0" xfId="2" applyFont="1" applyFill="1" applyBorder="1" applyAlignment="1">
      <alignment horizontal="center"/>
    </xf>
    <xf numFmtId="0" fontId="39" fillId="7" borderId="0" xfId="48" applyFont="1" applyFill="1" applyBorder="1" applyAlignment="1">
      <alignment horizontal="left" vertical="center" wrapText="1"/>
    </xf>
    <xf numFmtId="0" fontId="44" fillId="3" borderId="4" xfId="48" applyFont="1" applyFill="1" applyBorder="1" applyAlignment="1">
      <alignment horizontal="center" vertical="center"/>
    </xf>
    <xf numFmtId="0" fontId="44" fillId="3" borderId="4" xfId="48" applyFont="1" applyFill="1" applyBorder="1" applyAlignment="1">
      <alignment horizontal="center"/>
    </xf>
    <xf numFmtId="0" fontId="35" fillId="2" borderId="0" xfId="0" applyFont="1" applyFill="1" applyBorder="1" applyAlignment="1">
      <alignment horizontal="right" wrapText="1"/>
    </xf>
    <xf numFmtId="41" fontId="43" fillId="2" borderId="0" xfId="48" applyNumberFormat="1" applyFont="1" applyFill="1" applyBorder="1" applyAlignment="1">
      <alignment horizontal="right"/>
    </xf>
    <xf numFmtId="41" fontId="43" fillId="7" borderId="0" xfId="48" applyNumberFormat="1" applyFont="1" applyFill="1" applyBorder="1" applyAlignment="1">
      <alignment horizontal="right"/>
    </xf>
    <xf numFmtId="41" fontId="39" fillId="2" borderId="0" xfId="48" applyNumberFormat="1" applyFont="1" applyFill="1" applyBorder="1" applyAlignment="1">
      <alignment horizontal="right" vertical="top"/>
    </xf>
    <xf numFmtId="41" fontId="39" fillId="7" borderId="0" xfId="48" applyNumberFormat="1" applyFont="1" applyFill="1" applyBorder="1" applyAlignment="1">
      <alignment horizontal="right" vertical="top"/>
    </xf>
    <xf numFmtId="41" fontId="39" fillId="2" borderId="0" xfId="48" applyNumberFormat="1" applyFont="1" applyFill="1" applyBorder="1" applyAlignment="1">
      <alignment horizontal="right" vertical="top" wrapText="1"/>
    </xf>
    <xf numFmtId="41" fontId="39" fillId="7" borderId="0" xfId="48" applyNumberFormat="1" applyFont="1" applyFill="1" applyBorder="1" applyAlignment="1">
      <alignment horizontal="right" vertical="top" wrapText="1"/>
    </xf>
    <xf numFmtId="41" fontId="36" fillId="2" borderId="0" xfId="0" applyNumberFormat="1" applyFont="1" applyFill="1" applyBorder="1" applyAlignment="1">
      <alignment horizontal="right"/>
    </xf>
    <xf numFmtId="0" fontId="36" fillId="7" borderId="0" xfId="0" applyFont="1" applyFill="1" applyBorder="1" applyAlignment="1">
      <alignment horizontal="right"/>
    </xf>
    <xf numFmtId="41" fontId="36" fillId="7" borderId="0" xfId="0" applyNumberFormat="1" applyFont="1" applyFill="1" applyBorder="1" applyAlignment="1">
      <alignment horizontal="right"/>
    </xf>
    <xf numFmtId="0" fontId="43" fillId="7" borderId="0" xfId="59" applyFont="1" applyFill="1" applyBorder="1" applyAlignment="1">
      <alignment vertical="center"/>
    </xf>
    <xf numFmtId="0" fontId="39" fillId="7" borderId="0" xfId="59" applyFont="1" applyFill="1" applyBorder="1" applyAlignment="1">
      <alignment vertical="top" wrapText="1"/>
    </xf>
    <xf numFmtId="41" fontId="39" fillId="7" borderId="0" xfId="59" applyNumberFormat="1" applyFont="1" applyFill="1" applyBorder="1" applyAlignment="1">
      <alignment horizontal="right" vertical="top"/>
    </xf>
    <xf numFmtId="41" fontId="39" fillId="7" borderId="0" xfId="59" applyNumberFormat="1" applyFont="1" applyFill="1" applyBorder="1" applyAlignment="1">
      <alignment vertical="top" wrapText="1"/>
    </xf>
    <xf numFmtId="0" fontId="39" fillId="7" borderId="0" xfId="59" applyFont="1" applyFill="1" applyBorder="1" applyAlignment="1">
      <alignment horizontal="left" vertical="top" wrapText="1"/>
    </xf>
    <xf numFmtId="0" fontId="47" fillId="7" borderId="0" xfId="59" applyFont="1" applyFill="1" applyBorder="1" applyAlignment="1">
      <alignment vertical="top" wrapText="1"/>
    </xf>
    <xf numFmtId="0" fontId="35" fillId="2" borderId="0" xfId="59" applyFont="1" applyFill="1" applyBorder="1" applyAlignment="1">
      <alignment horizontal="center" vertical="center" wrapText="1"/>
    </xf>
    <xf numFmtId="0" fontId="35" fillId="3" borderId="2" xfId="59" applyFont="1" applyFill="1" applyBorder="1" applyAlignment="1">
      <alignment horizontal="center" wrapText="1"/>
    </xf>
    <xf numFmtId="0" fontId="47" fillId="7" borderId="0" xfId="19" applyFont="1" applyFill="1" applyBorder="1" applyAlignment="1">
      <alignment vertical="top" wrapText="1"/>
    </xf>
    <xf numFmtId="0" fontId="41" fillId="7" borderId="0" xfId="19" applyFont="1" applyFill="1" applyBorder="1" applyAlignment="1">
      <alignment horizontal="center" vertical="center"/>
    </xf>
    <xf numFmtId="41" fontId="37" fillId="7" borderId="0" xfId="19" applyNumberFormat="1" applyFont="1" applyFill="1" applyBorder="1" applyAlignment="1">
      <alignment vertical="center"/>
    </xf>
    <xf numFmtId="0" fontId="39" fillId="7" borderId="0" xfId="19" applyFont="1" applyFill="1" applyBorder="1" applyAlignment="1">
      <alignment vertical="top" wrapText="1"/>
    </xf>
    <xf numFmtId="0" fontId="39" fillId="7" borderId="0" xfId="19" applyFont="1" applyFill="1" applyBorder="1" applyAlignment="1">
      <alignment horizontal="left" vertical="top" wrapText="1"/>
    </xf>
    <xf numFmtId="41" fontId="39" fillId="7" borderId="0" xfId="19" applyNumberFormat="1" applyFont="1" applyFill="1" applyBorder="1" applyAlignment="1">
      <alignment vertical="center"/>
    </xf>
    <xf numFmtId="41" fontId="39" fillId="7" borderId="0" xfId="19" applyNumberFormat="1" applyFont="1" applyFill="1" applyBorder="1" applyAlignment="1">
      <alignment vertical="center" wrapText="1"/>
    </xf>
    <xf numFmtId="0" fontId="43" fillId="7" borderId="0" xfId="19" applyFont="1" applyFill="1" applyBorder="1" applyAlignment="1">
      <alignment vertical="center"/>
    </xf>
    <xf numFmtId="0" fontId="37" fillId="7" borderId="0" xfId="19" applyFont="1" applyFill="1" applyBorder="1" applyAlignment="1">
      <alignment horizontal="left" vertical="top" wrapText="1"/>
    </xf>
    <xf numFmtId="0" fontId="41" fillId="7" borderId="0" xfId="19" applyFont="1" applyFill="1" applyBorder="1" applyAlignment="1">
      <alignment vertical="center"/>
    </xf>
    <xf numFmtId="41" fontId="37" fillId="7" borderId="0" xfId="19" applyNumberFormat="1" applyFont="1" applyFill="1" applyBorder="1" applyAlignment="1">
      <alignment vertical="center" wrapText="1"/>
    </xf>
    <xf numFmtId="0" fontId="39" fillId="8" borderId="0" xfId="19" applyFont="1" applyFill="1" applyBorder="1" applyAlignment="1">
      <alignment vertical="top" wrapText="1"/>
    </xf>
    <xf numFmtId="0" fontId="47" fillId="7" borderId="0" xfId="20" applyFont="1" applyFill="1" applyBorder="1" applyAlignment="1">
      <alignment vertical="top" wrapText="1"/>
    </xf>
    <xf numFmtId="41" fontId="37" fillId="7" borderId="0" xfId="20" applyNumberFormat="1" applyFont="1" applyFill="1" applyBorder="1" applyAlignment="1">
      <alignment horizontal="right" vertical="top"/>
    </xf>
    <xf numFmtId="0" fontId="39" fillId="7" borderId="0" xfId="20" applyFont="1" applyFill="1" applyBorder="1" applyAlignment="1">
      <alignment horizontal="left" vertical="top" wrapText="1"/>
    </xf>
    <xf numFmtId="41" fontId="39" fillId="7" borderId="0" xfId="20" applyNumberFormat="1" applyFont="1" applyFill="1" applyBorder="1" applyAlignment="1">
      <alignment horizontal="right" vertical="top"/>
    </xf>
    <xf numFmtId="41" fontId="39" fillId="7" borderId="0" xfId="20" applyNumberFormat="1" applyFont="1" applyFill="1" applyBorder="1" applyAlignment="1">
      <alignment vertical="top" wrapText="1"/>
    </xf>
    <xf numFmtId="41" fontId="37" fillId="7" borderId="0" xfId="20" applyNumberFormat="1" applyFont="1" applyFill="1" applyBorder="1" applyAlignment="1">
      <alignment vertical="top" wrapText="1"/>
    </xf>
    <xf numFmtId="0" fontId="39" fillId="7" borderId="0" xfId="21" applyFont="1" applyFill="1" applyBorder="1" applyAlignment="1">
      <alignment vertical="top" wrapText="1"/>
    </xf>
    <xf numFmtId="41" fontId="39" fillId="7" borderId="0" xfId="21" applyNumberFormat="1" applyFont="1" applyFill="1" applyBorder="1" applyAlignment="1">
      <alignment horizontal="right" vertical="top"/>
    </xf>
    <xf numFmtId="41" fontId="39" fillId="7" borderId="0" xfId="21" applyNumberFormat="1" applyFont="1" applyFill="1" applyBorder="1" applyAlignment="1">
      <alignment vertical="top" wrapText="1"/>
    </xf>
    <xf numFmtId="0" fontId="47" fillId="7" borderId="0" xfId="21" applyFont="1" applyFill="1" applyBorder="1" applyAlignment="1">
      <alignment vertical="top" wrapText="1"/>
    </xf>
    <xf numFmtId="41" fontId="37" fillId="7" borderId="0" xfId="21" applyNumberFormat="1" applyFont="1" applyFill="1" applyBorder="1" applyAlignment="1">
      <alignment horizontal="right" vertical="top"/>
    </xf>
    <xf numFmtId="0" fontId="39" fillId="7" borderId="0" xfId="21" applyFont="1" applyFill="1" applyBorder="1" applyAlignment="1">
      <alignment horizontal="left" vertical="top" wrapText="1"/>
    </xf>
    <xf numFmtId="41" fontId="37" fillId="7" borderId="0" xfId="21" applyNumberFormat="1" applyFont="1" applyFill="1" applyBorder="1" applyAlignment="1">
      <alignment vertical="top" wrapText="1"/>
    </xf>
    <xf numFmtId="0" fontId="47" fillId="7" borderId="0" xfId="22" applyFont="1" applyFill="1" applyBorder="1" applyAlignment="1">
      <alignment vertical="top" wrapText="1"/>
    </xf>
    <xf numFmtId="41" fontId="39" fillId="7" borderId="0" xfId="22" applyNumberFormat="1" applyFont="1" applyFill="1" applyBorder="1" applyAlignment="1">
      <alignment horizontal="right" vertical="top"/>
    </xf>
    <xf numFmtId="0" fontId="39" fillId="7" borderId="0" xfId="22" applyFont="1" applyFill="1" applyBorder="1" applyAlignment="1">
      <alignment horizontal="left" vertical="top" wrapText="1"/>
    </xf>
    <xf numFmtId="41" fontId="39" fillId="7" borderId="0" xfId="22" applyNumberFormat="1" applyFont="1" applyFill="1" applyBorder="1" applyAlignment="1">
      <alignment vertical="top" wrapText="1"/>
    </xf>
    <xf numFmtId="0" fontId="37" fillId="7" borderId="0" xfId="22" applyFont="1" applyFill="1" applyBorder="1" applyAlignment="1">
      <alignment vertical="top" wrapText="1"/>
    </xf>
    <xf numFmtId="0" fontId="39" fillId="8" borderId="0" xfId="22" applyFont="1" applyFill="1" applyBorder="1" applyAlignment="1">
      <alignment horizontal="left" vertical="top" wrapText="1"/>
    </xf>
    <xf numFmtId="41" fontId="39" fillId="8" borderId="0" xfId="22" applyNumberFormat="1" applyFont="1" applyFill="1" applyBorder="1" applyAlignment="1">
      <alignment horizontal="right" vertical="top"/>
    </xf>
    <xf numFmtId="41" fontId="39" fillId="8" borderId="0" xfId="22" applyNumberFormat="1" applyFont="1" applyFill="1" applyBorder="1" applyAlignment="1">
      <alignment vertical="top" wrapText="1"/>
    </xf>
    <xf numFmtId="0" fontId="36" fillId="8" borderId="0" xfId="0" applyFont="1" applyFill="1" applyBorder="1"/>
    <xf numFmtId="0" fontId="35" fillId="2" borderId="0" xfId="22" applyFont="1" applyFill="1" applyBorder="1" applyAlignment="1">
      <alignment horizontal="center" vertical="center" wrapText="1"/>
    </xf>
    <xf numFmtId="0" fontId="35" fillId="2" borderId="0" xfId="21" applyFont="1" applyFill="1" applyBorder="1" applyAlignment="1">
      <alignment horizontal="center" vertical="center" wrapText="1"/>
    </xf>
    <xf numFmtId="0" fontId="35" fillId="2" borderId="0" xfId="20" applyFont="1" applyFill="1" applyBorder="1" applyAlignment="1">
      <alignment horizontal="center" vertical="center" wrapText="1"/>
    </xf>
    <xf numFmtId="0" fontId="35" fillId="3" borderId="2" xfId="20" applyFont="1" applyFill="1" applyBorder="1" applyAlignment="1">
      <alignment horizontal="center" vertical="center" wrapText="1"/>
    </xf>
    <xf numFmtId="0" fontId="54" fillId="2" borderId="0" xfId="2" applyFont="1" applyFill="1" applyBorder="1" applyAlignment="1">
      <alignment horizontal="center" vertical="center"/>
    </xf>
    <xf numFmtId="0" fontId="35" fillId="2" borderId="0" xfId="19" applyFont="1" applyFill="1" applyBorder="1" applyAlignment="1">
      <alignment horizontal="center" vertical="center" wrapText="1"/>
    </xf>
    <xf numFmtId="0" fontId="42" fillId="2" borderId="0" xfId="19" applyFont="1" applyFill="1" applyBorder="1"/>
    <xf numFmtId="0" fontId="35" fillId="3" borderId="2" xfId="19" applyFont="1" applyFill="1" applyBorder="1" applyAlignment="1">
      <alignment horizontal="center" vertical="center" wrapText="1"/>
    </xf>
    <xf numFmtId="0" fontId="42" fillId="2" borderId="0" xfId="19" applyFont="1" applyFill="1" applyBorder="1" applyAlignment="1">
      <alignment vertical="center"/>
    </xf>
    <xf numFmtId="0" fontId="35" fillId="2" borderId="0" xfId="0" applyFont="1" applyFill="1" applyBorder="1" applyAlignment="1">
      <alignment vertical="center"/>
    </xf>
    <xf numFmtId="0" fontId="38" fillId="7" borderId="0" xfId="0" applyFont="1" applyFill="1" applyBorder="1"/>
    <xf numFmtId="0" fontId="39" fillId="7" borderId="0" xfId="15" applyFont="1" applyFill="1" applyBorder="1" applyAlignment="1">
      <alignment vertical="top" wrapText="1"/>
    </xf>
    <xf numFmtId="41" fontId="39" fillId="7" borderId="0" xfId="15" applyNumberFormat="1" applyFont="1" applyFill="1" applyBorder="1" applyAlignment="1">
      <alignment horizontal="right" vertical="top"/>
    </xf>
    <xf numFmtId="41" fontId="37" fillId="7" borderId="0" xfId="15" applyNumberFormat="1" applyFont="1" applyFill="1" applyBorder="1" applyAlignment="1">
      <alignment horizontal="right" vertical="top"/>
    </xf>
    <xf numFmtId="0" fontId="39" fillId="7" borderId="0" xfId="15" applyFont="1" applyFill="1" applyBorder="1" applyAlignment="1">
      <alignment horizontal="left" vertical="top" wrapText="1"/>
    </xf>
    <xf numFmtId="41" fontId="39" fillId="7" borderId="0" xfId="15" applyNumberFormat="1" applyFont="1" applyFill="1" applyBorder="1" applyAlignment="1">
      <alignment vertical="top" wrapText="1"/>
    </xf>
    <xf numFmtId="0" fontId="35" fillId="2" borderId="0" xfId="15" applyFont="1" applyFill="1" applyBorder="1" applyAlignment="1">
      <alignment horizontal="center" vertical="center" wrapText="1"/>
    </xf>
    <xf numFmtId="0" fontId="35" fillId="3" borderId="2" xfId="15" applyFont="1" applyFill="1" applyBorder="1" applyAlignment="1">
      <alignment horizontal="center" wrapText="1"/>
    </xf>
    <xf numFmtId="0" fontId="47" fillId="7" borderId="0" xfId="16" applyFont="1" applyFill="1" applyBorder="1" applyAlignment="1">
      <alignment vertical="top" wrapText="1"/>
    </xf>
    <xf numFmtId="41" fontId="37" fillId="7" borderId="0" xfId="16" applyNumberFormat="1" applyFont="1" applyFill="1" applyBorder="1" applyAlignment="1">
      <alignment horizontal="right" vertical="top"/>
    </xf>
    <xf numFmtId="0" fontId="39" fillId="7" borderId="0" xfId="16" applyFont="1" applyFill="1" applyBorder="1" applyAlignment="1">
      <alignment horizontal="left" vertical="top" wrapText="1"/>
    </xf>
    <xf numFmtId="41" fontId="39" fillId="7" borderId="0" xfId="16" applyNumberFormat="1" applyFont="1" applyFill="1" applyBorder="1" applyAlignment="1">
      <alignment horizontal="right" vertical="top"/>
    </xf>
    <xf numFmtId="41" fontId="39" fillId="7" borderId="0" xfId="16" applyNumberFormat="1" applyFont="1" applyFill="1" applyBorder="1" applyAlignment="1">
      <alignment vertical="top" wrapText="1"/>
    </xf>
    <xf numFmtId="0" fontId="37" fillId="7" borderId="0" xfId="16" applyFont="1" applyFill="1" applyBorder="1" applyAlignment="1">
      <alignment vertical="top" wrapText="1"/>
    </xf>
    <xf numFmtId="0" fontId="47" fillId="7" borderId="0" xfId="16" applyFont="1" applyFill="1" applyBorder="1" applyAlignment="1">
      <alignment horizontal="left" vertical="top" wrapText="1"/>
    </xf>
    <xf numFmtId="0" fontId="35" fillId="2" borderId="0" xfId="16" applyFont="1" applyFill="1" applyBorder="1" applyAlignment="1">
      <alignment horizontal="center" vertical="center" wrapText="1"/>
    </xf>
    <xf numFmtId="0" fontId="35" fillId="3" borderId="2" xfId="16" applyFont="1" applyFill="1" applyBorder="1" applyAlignment="1">
      <alignment horizontal="center" vertical="center" wrapText="1"/>
    </xf>
    <xf numFmtId="0" fontId="29" fillId="8" borderId="0" xfId="0" applyFont="1" applyFill="1" applyBorder="1"/>
    <xf numFmtId="0" fontId="35" fillId="2" borderId="0" xfId="17" applyFont="1" applyFill="1" applyBorder="1" applyAlignment="1">
      <alignment horizontal="center" vertical="center" wrapText="1"/>
    </xf>
    <xf numFmtId="0" fontId="43" fillId="8" borderId="0" xfId="0" applyFont="1" applyFill="1" applyBorder="1"/>
    <xf numFmtId="0" fontId="37" fillId="2" borderId="0" xfId="0" applyFont="1" applyFill="1" applyBorder="1"/>
    <xf numFmtId="0" fontId="35" fillId="2" borderId="0" xfId="18" applyFont="1" applyFill="1" applyBorder="1" applyAlignment="1">
      <alignment horizontal="center" vertical="center" wrapText="1"/>
    </xf>
    <xf numFmtId="0" fontId="35" fillId="3" borderId="2" xfId="18" applyFont="1" applyFill="1" applyBorder="1" applyAlignment="1">
      <alignment horizontal="center" vertical="center" wrapText="1"/>
    </xf>
    <xf numFmtId="0" fontId="47" fillId="7" borderId="0" xfId="23" applyFont="1" applyFill="1" applyBorder="1" applyAlignment="1">
      <alignment vertical="top" wrapText="1"/>
    </xf>
    <xf numFmtId="41" fontId="37" fillId="7" borderId="0" xfId="23" applyNumberFormat="1" applyFont="1" applyFill="1" applyBorder="1" applyAlignment="1">
      <alignment horizontal="center" vertical="top"/>
    </xf>
    <xf numFmtId="0" fontId="39" fillId="7" borderId="0" xfId="23" applyFont="1" applyFill="1" applyBorder="1" applyAlignment="1">
      <alignment horizontal="left" vertical="top" wrapText="1"/>
    </xf>
    <xf numFmtId="41" fontId="39" fillId="7" borderId="0" xfId="23" applyNumberFormat="1" applyFont="1" applyFill="1" applyBorder="1" applyAlignment="1">
      <alignment horizontal="center" vertical="top"/>
    </xf>
    <xf numFmtId="0" fontId="35" fillId="2" borderId="0" xfId="23" applyFont="1" applyFill="1" applyBorder="1" applyAlignment="1">
      <alignment horizontal="center" vertical="center" wrapText="1"/>
    </xf>
    <xf numFmtId="0" fontId="35" fillId="3" borderId="2" xfId="23" applyFont="1" applyFill="1" applyBorder="1" applyAlignment="1">
      <alignment horizontal="center" vertical="center" wrapText="1"/>
    </xf>
    <xf numFmtId="41" fontId="39" fillId="7" borderId="0" xfId="24" applyNumberFormat="1" applyFont="1" applyFill="1" applyBorder="1" applyAlignment="1">
      <alignment horizontal="center" vertical="top"/>
    </xf>
    <xf numFmtId="0" fontId="39" fillId="7" borderId="0" xfId="24" applyFont="1" applyFill="1" applyBorder="1" applyAlignment="1">
      <alignment horizontal="left" vertical="top" wrapText="1"/>
    </xf>
    <xf numFmtId="41" fontId="39" fillId="7" borderId="0" xfId="24" applyNumberFormat="1" applyFont="1" applyFill="1" applyBorder="1" applyAlignment="1">
      <alignment horizontal="center" vertical="top" wrapText="1"/>
    </xf>
    <xf numFmtId="0" fontId="39" fillId="8" borderId="0" xfId="24" applyFont="1" applyFill="1" applyBorder="1" applyAlignment="1">
      <alignment horizontal="left" vertical="top" wrapText="1"/>
    </xf>
    <xf numFmtId="41" fontId="39" fillId="8" borderId="0" xfId="24" applyNumberFormat="1" applyFont="1" applyFill="1" applyBorder="1" applyAlignment="1">
      <alignment horizontal="center" vertical="top"/>
    </xf>
    <xf numFmtId="41" fontId="39" fillId="8" borderId="0" xfId="24" applyNumberFormat="1" applyFont="1" applyFill="1" applyBorder="1" applyAlignment="1">
      <alignment horizontal="center" vertical="top" wrapText="1"/>
    </xf>
    <xf numFmtId="0" fontId="37" fillId="7" borderId="0" xfId="24" applyFont="1" applyFill="1" applyBorder="1" applyAlignment="1">
      <alignment vertical="top" wrapText="1"/>
    </xf>
    <xf numFmtId="0" fontId="43" fillId="8" borderId="0" xfId="24" applyFont="1" applyFill="1" applyBorder="1" applyAlignment="1">
      <alignment horizontal="left" vertical="top" wrapText="1"/>
    </xf>
    <xf numFmtId="41" fontId="43" fillId="8" borderId="0" xfId="24" applyNumberFormat="1" applyFont="1" applyFill="1" applyBorder="1" applyAlignment="1">
      <alignment horizontal="center" vertical="top"/>
    </xf>
    <xf numFmtId="41" fontId="43" fillId="8" borderId="0" xfId="24" applyNumberFormat="1" applyFont="1" applyFill="1" applyBorder="1" applyAlignment="1">
      <alignment horizontal="center" vertical="top" wrapText="1"/>
    </xf>
    <xf numFmtId="0" fontId="35" fillId="3" borderId="2" xfId="24" applyFont="1" applyFill="1" applyBorder="1" applyAlignment="1">
      <alignment horizontal="center" wrapText="1"/>
    </xf>
    <xf numFmtId="0" fontId="35" fillId="2" borderId="0" xfId="24" applyFont="1" applyFill="1" applyBorder="1" applyAlignment="1">
      <alignment horizontal="center" vertical="center" wrapText="1"/>
    </xf>
    <xf numFmtId="0" fontId="47" fillId="7" borderId="0" xfId="24" applyFont="1" applyFill="1" applyBorder="1" applyAlignment="1">
      <alignment vertical="top" wrapText="1"/>
    </xf>
    <xf numFmtId="0" fontId="39" fillId="7" borderId="0" xfId="25" applyFont="1" applyFill="1" applyBorder="1" applyAlignment="1">
      <alignment horizontal="left" vertical="top" wrapText="1"/>
    </xf>
    <xf numFmtId="41" fontId="39" fillId="7" borderId="0" xfId="25" applyNumberFormat="1" applyFont="1" applyFill="1" applyBorder="1" applyAlignment="1">
      <alignment horizontal="right" vertical="top"/>
    </xf>
    <xf numFmtId="41" fontId="39" fillId="7" borderId="0" xfId="25" applyNumberFormat="1" applyFont="1" applyFill="1" applyBorder="1" applyAlignment="1">
      <alignment vertical="top" wrapText="1"/>
    </xf>
    <xf numFmtId="0" fontId="35" fillId="2" borderId="0" xfId="25" applyFont="1" applyFill="1" applyBorder="1" applyAlignment="1">
      <alignment horizontal="center" vertical="center" wrapText="1"/>
    </xf>
    <xf numFmtId="0" fontId="35" fillId="3" borderId="2" xfId="25" applyFont="1" applyFill="1" applyBorder="1" applyAlignment="1">
      <alignment horizontal="center" vertical="center" wrapText="1"/>
    </xf>
    <xf numFmtId="0" fontId="42" fillId="2" borderId="0" xfId="41" applyFont="1" applyFill="1" applyBorder="1" applyAlignment="1">
      <alignment horizontal="center" vertical="center"/>
    </xf>
    <xf numFmtId="41" fontId="37" fillId="2" borderId="0" xfId="25" applyNumberFormat="1" applyFont="1" applyFill="1" applyBorder="1" applyAlignment="1">
      <alignment horizontal="center" vertical="top"/>
    </xf>
    <xf numFmtId="41" fontId="39" fillId="7" borderId="0" xfId="25" applyNumberFormat="1" applyFont="1" applyFill="1" applyBorder="1" applyAlignment="1">
      <alignment horizontal="center" vertical="top"/>
    </xf>
    <xf numFmtId="41" fontId="39" fillId="2" borderId="0" xfId="25" applyNumberFormat="1" applyFont="1" applyFill="1" applyBorder="1" applyAlignment="1">
      <alignment horizontal="center" vertical="top"/>
    </xf>
    <xf numFmtId="41" fontId="39" fillId="7" borderId="0" xfId="26" applyNumberFormat="1" applyFont="1" applyFill="1" applyBorder="1" applyAlignment="1">
      <alignment horizontal="right" vertical="top"/>
    </xf>
    <xf numFmtId="41" fontId="39" fillId="7" borderId="0" xfId="26" applyNumberFormat="1" applyFont="1" applyFill="1" applyBorder="1" applyAlignment="1">
      <alignment vertical="top" wrapText="1"/>
    </xf>
    <xf numFmtId="0" fontId="35" fillId="2" borderId="0" xfId="26" applyFont="1" applyFill="1" applyBorder="1" applyAlignment="1">
      <alignment horizontal="center" vertical="center" wrapText="1"/>
    </xf>
    <xf numFmtId="0" fontId="35" fillId="3" borderId="2" xfId="26" applyFont="1" applyFill="1" applyBorder="1" applyAlignment="1">
      <alignment horizontal="center" wrapText="1"/>
    </xf>
    <xf numFmtId="0" fontId="44" fillId="2" borderId="0" xfId="42" applyFont="1" applyFill="1" applyBorder="1"/>
    <xf numFmtId="41" fontId="37" fillId="2" borderId="0" xfId="26" applyNumberFormat="1" applyFont="1" applyFill="1" applyBorder="1" applyAlignment="1">
      <alignment horizontal="right" vertical="top"/>
    </xf>
    <xf numFmtId="0" fontId="39" fillId="7" borderId="0" xfId="27" applyFont="1" applyFill="1" applyBorder="1" applyAlignment="1">
      <alignment horizontal="left" vertical="top" wrapText="1"/>
    </xf>
    <xf numFmtId="41" fontId="39" fillId="7" borderId="0" xfId="27" applyNumberFormat="1" applyFont="1" applyFill="1" applyBorder="1" applyAlignment="1">
      <alignment horizontal="center" vertical="top"/>
    </xf>
    <xf numFmtId="41" fontId="39" fillId="7" borderId="0" xfId="27" applyNumberFormat="1" applyFont="1" applyFill="1" applyBorder="1" applyAlignment="1">
      <alignment horizontal="center" vertical="top" wrapText="1"/>
    </xf>
    <xf numFmtId="0" fontId="35" fillId="2" borderId="0" xfId="27" applyFont="1" applyFill="1" applyBorder="1" applyAlignment="1">
      <alignment horizontal="center" vertical="center" wrapText="1"/>
    </xf>
    <xf numFmtId="0" fontId="35" fillId="3" borderId="2" xfId="27" applyFont="1" applyFill="1" applyBorder="1" applyAlignment="1">
      <alignment horizontal="center" vertical="center" wrapText="1"/>
    </xf>
    <xf numFmtId="0" fontId="44" fillId="2" borderId="0" xfId="43" applyFont="1" applyFill="1" applyBorder="1" applyAlignment="1">
      <alignment horizontal="center" vertical="center"/>
    </xf>
    <xf numFmtId="0" fontId="39" fillId="7" borderId="0" xfId="28" applyFont="1" applyFill="1" applyBorder="1" applyAlignment="1">
      <alignment horizontal="left" vertical="top" wrapText="1"/>
    </xf>
    <xf numFmtId="41" fontId="39" fillId="7" borderId="0" xfId="28" applyNumberFormat="1" applyFont="1" applyFill="1" applyBorder="1" applyAlignment="1">
      <alignment horizontal="right" vertical="top"/>
    </xf>
    <xf numFmtId="41" fontId="39" fillId="7" borderId="0" xfId="28" applyNumberFormat="1" applyFont="1" applyFill="1" applyBorder="1" applyAlignment="1">
      <alignment vertical="top" wrapText="1"/>
    </xf>
    <xf numFmtId="0" fontId="35" fillId="2" borderId="0" xfId="28" applyFont="1" applyFill="1" applyBorder="1" applyAlignment="1">
      <alignment horizontal="center" vertical="center" wrapText="1"/>
    </xf>
    <xf numFmtId="0" fontId="42" fillId="2" borderId="0" xfId="28" applyFont="1" applyFill="1" applyBorder="1"/>
    <xf numFmtId="0" fontId="44" fillId="2" borderId="0" xfId="28" applyFont="1" applyFill="1" applyBorder="1"/>
    <xf numFmtId="0" fontId="35" fillId="3" borderId="2" xfId="28" applyFont="1" applyFill="1" applyBorder="1" applyAlignment="1">
      <alignment horizontal="center" vertical="center" wrapText="1"/>
    </xf>
    <xf numFmtId="0" fontId="44" fillId="2" borderId="0" xfId="28" applyFont="1" applyFill="1" applyBorder="1" applyAlignment="1">
      <alignment horizontal="center" vertical="center"/>
    </xf>
    <xf numFmtId="0" fontId="39" fillId="7" borderId="0" xfId="29" applyFont="1" applyFill="1" applyBorder="1" applyAlignment="1">
      <alignment horizontal="left" vertical="top" wrapText="1"/>
    </xf>
    <xf numFmtId="41" fontId="39" fillId="7" borderId="0" xfId="29" applyNumberFormat="1" applyFont="1" applyFill="1" applyBorder="1" applyAlignment="1">
      <alignment horizontal="right" vertical="top"/>
    </xf>
    <xf numFmtId="41" fontId="39" fillId="7" borderId="0" xfId="29" applyNumberFormat="1" applyFont="1" applyFill="1" applyBorder="1" applyAlignment="1">
      <alignment vertical="top" wrapText="1"/>
    </xf>
    <xf numFmtId="0" fontId="35" fillId="2" borderId="0" xfId="29" applyFont="1" applyFill="1" applyBorder="1" applyAlignment="1">
      <alignment horizontal="center" vertical="center" wrapText="1"/>
    </xf>
    <xf numFmtId="0" fontId="42" fillId="2" borderId="0" xfId="29" applyFont="1" applyFill="1" applyBorder="1"/>
    <xf numFmtId="0" fontId="42" fillId="2" borderId="0" xfId="29" applyFont="1" applyFill="1" applyBorder="1" applyAlignment="1">
      <alignment horizontal="center" vertical="center"/>
    </xf>
    <xf numFmtId="0" fontId="39" fillId="7" borderId="0" xfId="31" applyFont="1" applyFill="1" applyBorder="1" applyAlignment="1">
      <alignment horizontal="left" vertical="top" wrapText="1"/>
    </xf>
    <xf numFmtId="41" fontId="39" fillId="7" borderId="0" xfId="31" applyNumberFormat="1" applyFont="1" applyFill="1" applyBorder="1" applyAlignment="1">
      <alignment horizontal="right" vertical="top"/>
    </xf>
    <xf numFmtId="41" fontId="39" fillId="7" borderId="0" xfId="31" applyNumberFormat="1" applyFont="1" applyFill="1" applyBorder="1" applyAlignment="1">
      <alignment vertical="top" wrapText="1"/>
    </xf>
    <xf numFmtId="0" fontId="53" fillId="3" borderId="2" xfId="31" applyFont="1" applyFill="1" applyBorder="1" applyAlignment="1">
      <alignment horizontal="center" vertical="center" wrapText="1"/>
    </xf>
    <xf numFmtId="0" fontId="45" fillId="2" borderId="0" xfId="0" applyFont="1" applyFill="1" applyBorder="1" applyAlignment="1">
      <alignment vertical="center"/>
    </xf>
    <xf numFmtId="0" fontId="46" fillId="7" borderId="0" xfId="0" applyFont="1" applyFill="1" applyBorder="1" applyAlignment="1">
      <alignment vertical="center"/>
    </xf>
    <xf numFmtId="41" fontId="41" fillId="7" borderId="0" xfId="3" applyNumberFormat="1" applyFont="1" applyFill="1" applyBorder="1" applyAlignment="1">
      <alignment horizontal="right" vertical="center" wrapText="1"/>
    </xf>
    <xf numFmtId="41" fontId="36" fillId="7" borderId="0" xfId="3" applyNumberFormat="1" applyFont="1" applyFill="1" applyBorder="1" applyAlignment="1">
      <alignment horizontal="right" vertical="center" wrapText="1"/>
    </xf>
    <xf numFmtId="3" fontId="36" fillId="7" borderId="3" xfId="0" applyNumberFormat="1" applyFont="1" applyFill="1" applyBorder="1" applyAlignment="1">
      <alignment horizontal="right"/>
    </xf>
    <xf numFmtId="184" fontId="36" fillId="9" borderId="3" xfId="1" applyNumberFormat="1" applyFont="1" applyFill="1" applyBorder="1" applyAlignment="1">
      <alignment horizontal="right"/>
    </xf>
    <xf numFmtId="0" fontId="48" fillId="7" borderId="0" xfId="0" applyFont="1" applyFill="1" applyBorder="1" applyAlignment="1">
      <alignment vertical="center"/>
    </xf>
    <xf numFmtId="41" fontId="38" fillId="7" borderId="0" xfId="3" applyNumberFormat="1" applyFont="1" applyFill="1" applyBorder="1" applyAlignment="1">
      <alignment horizontal="right" vertical="center" wrapText="1"/>
    </xf>
    <xf numFmtId="3" fontId="36" fillId="10" borderId="3" xfId="1" applyNumberFormat="1" applyFont="1" applyFill="1" applyBorder="1" applyAlignment="1">
      <alignment horizontal="right"/>
    </xf>
    <xf numFmtId="0" fontId="70" fillId="2" borderId="0" xfId="2" applyFont="1" applyFill="1" applyAlignment="1">
      <alignment horizontal="center"/>
    </xf>
    <xf numFmtId="41" fontId="41" fillId="7" borderId="0" xfId="3" applyNumberFormat="1" applyFont="1" applyFill="1" applyBorder="1" applyAlignment="1">
      <alignment horizontal="center" vertical="center" wrapText="1"/>
    </xf>
    <xf numFmtId="41" fontId="36" fillId="7" borderId="0" xfId="3" applyNumberFormat="1" applyFont="1" applyFill="1" applyBorder="1" applyAlignment="1">
      <alignment horizontal="center" vertical="center" wrapText="1"/>
    </xf>
    <xf numFmtId="41" fontId="36" fillId="7" borderId="3" xfId="0" applyNumberFormat="1" applyFont="1" applyFill="1" applyBorder="1" applyAlignment="1">
      <alignment horizontal="center"/>
    </xf>
    <xf numFmtId="41" fontId="36" fillId="7" borderId="3" xfId="1" applyNumberFormat="1" applyFont="1" applyFill="1" applyBorder="1" applyAlignment="1">
      <alignment horizontal="center"/>
    </xf>
    <xf numFmtId="41" fontId="38" fillId="7" borderId="0" xfId="3" applyNumberFormat="1" applyFont="1" applyFill="1" applyBorder="1" applyAlignment="1">
      <alignment horizontal="center" vertical="center" wrapText="1"/>
    </xf>
    <xf numFmtId="0" fontId="33" fillId="2" borderId="0" xfId="0" applyFont="1" applyFill="1" applyBorder="1" applyAlignment="1">
      <alignment vertical="center"/>
    </xf>
    <xf numFmtId="177" fontId="41" fillId="7" borderId="0" xfId="4" applyNumberFormat="1" applyFont="1" applyFill="1" applyBorder="1" applyAlignment="1" applyProtection="1">
      <alignment horizontal="right" vertical="center"/>
    </xf>
    <xf numFmtId="169" fontId="39" fillId="7" borderId="0" xfId="14" applyNumberFormat="1" applyFont="1" applyFill="1" applyBorder="1" applyAlignment="1">
      <alignment horizontal="right" vertical="top"/>
    </xf>
    <xf numFmtId="177" fontId="41" fillId="7" borderId="0" xfId="4" applyNumberFormat="1" applyFont="1" applyFill="1" applyBorder="1" applyAlignment="1">
      <alignment vertical="center"/>
    </xf>
    <xf numFmtId="3" fontId="43" fillId="7" borderId="0" xfId="0" applyNumberFormat="1" applyFont="1" applyFill="1" applyBorder="1" applyAlignment="1">
      <alignment vertical="center"/>
    </xf>
    <xf numFmtId="169" fontId="41" fillId="7" borderId="0" xfId="4" applyNumberFormat="1" applyFont="1" applyFill="1" applyBorder="1" applyAlignment="1" applyProtection="1">
      <alignment horizontal="right" vertical="center"/>
    </xf>
    <xf numFmtId="3" fontId="41" fillId="7" borderId="0" xfId="0" applyNumberFormat="1" applyFont="1" applyFill="1" applyBorder="1" applyAlignment="1">
      <alignment vertical="center"/>
    </xf>
    <xf numFmtId="169" fontId="37" fillId="7" borderId="0" xfId="14" applyNumberFormat="1" applyFont="1" applyFill="1" applyBorder="1" applyAlignment="1">
      <alignment horizontal="right" vertical="top"/>
    </xf>
    <xf numFmtId="0" fontId="36" fillId="8" borderId="0" xfId="0" applyFont="1" applyFill="1" applyBorder="1" applyAlignment="1">
      <alignment vertical="center"/>
    </xf>
    <xf numFmtId="3" fontId="43" fillId="8" borderId="0" xfId="0" applyNumberFormat="1" applyFont="1" applyFill="1" applyBorder="1" applyAlignment="1">
      <alignment vertical="center"/>
    </xf>
    <xf numFmtId="169" fontId="39" fillId="8" borderId="0" xfId="14" applyNumberFormat="1" applyFont="1" applyFill="1" applyBorder="1" applyAlignment="1">
      <alignment horizontal="right" vertical="top"/>
    </xf>
    <xf numFmtId="169" fontId="39" fillId="8" borderId="0" xfId="14" applyNumberFormat="1" applyFont="1" applyFill="1" applyBorder="1" applyAlignment="1">
      <alignment horizontal="center" vertical="top"/>
    </xf>
    <xf numFmtId="177" fontId="41" fillId="7" borderId="0" xfId="3" applyNumberFormat="1" applyFont="1" applyFill="1" applyBorder="1" applyAlignment="1">
      <alignment vertical="center"/>
    </xf>
    <xf numFmtId="172" fontId="39" fillId="7" borderId="0" xfId="32" applyNumberFormat="1" applyFont="1" applyFill="1" applyBorder="1" applyAlignment="1">
      <alignment horizontal="right" vertical="top"/>
    </xf>
    <xf numFmtId="177" fontId="43" fillId="7" borderId="0" xfId="3" applyNumberFormat="1" applyFont="1" applyFill="1" applyBorder="1" applyAlignment="1">
      <alignment vertical="center"/>
    </xf>
    <xf numFmtId="3" fontId="43" fillId="7" borderId="0" xfId="9" applyNumberFormat="1" applyFont="1" applyFill="1" applyBorder="1" applyAlignment="1">
      <alignment vertical="center"/>
    </xf>
    <xf numFmtId="172" fontId="39" fillId="7" borderId="0" xfId="54" applyNumberFormat="1" applyFont="1" applyFill="1" applyBorder="1" applyAlignment="1">
      <alignment horizontal="right" vertical="top"/>
    </xf>
    <xf numFmtId="172" fontId="28" fillId="7" borderId="0" xfId="62" applyNumberFormat="1" applyFont="1" applyFill="1" applyBorder="1" applyAlignment="1">
      <alignment horizontal="right" vertical="top"/>
    </xf>
    <xf numFmtId="177" fontId="41" fillId="8" borderId="0" xfId="3" applyNumberFormat="1" applyFont="1" applyFill="1" applyBorder="1" applyAlignment="1">
      <alignment vertical="center"/>
    </xf>
    <xf numFmtId="177" fontId="43" fillId="8" borderId="0" xfId="3" applyNumberFormat="1" applyFont="1" applyFill="1" applyBorder="1" applyAlignment="1">
      <alignment vertical="center"/>
    </xf>
    <xf numFmtId="177" fontId="41" fillId="7" borderId="0" xfId="3" applyNumberFormat="1" applyFont="1" applyFill="1" applyBorder="1" applyAlignment="1" applyProtection="1">
      <alignment horizontal="right" vertical="center"/>
    </xf>
    <xf numFmtId="3" fontId="0" fillId="7" borderId="0" xfId="0" applyNumberFormat="1" applyFill="1" applyBorder="1"/>
    <xf numFmtId="172" fontId="28" fillId="7" borderId="0" xfId="61" applyNumberFormat="1" applyFont="1" applyFill="1" applyBorder="1" applyAlignment="1">
      <alignment horizontal="right" vertical="top"/>
    </xf>
    <xf numFmtId="3" fontId="41" fillId="7" borderId="0" xfId="0" applyNumberFormat="1" applyFont="1" applyFill="1" applyBorder="1" applyAlignment="1">
      <alignment horizontal="right" vertical="center"/>
    </xf>
    <xf numFmtId="177" fontId="39" fillId="7" borderId="0" xfId="3" applyNumberFormat="1" applyFont="1" applyFill="1" applyBorder="1" applyAlignment="1">
      <alignment horizontal="right" vertical="center"/>
    </xf>
    <xf numFmtId="177" fontId="39" fillId="7" borderId="0" xfId="3" applyNumberFormat="1" applyFont="1" applyFill="1" applyBorder="1" applyAlignment="1">
      <alignment vertical="center"/>
    </xf>
    <xf numFmtId="172" fontId="28" fillId="7" borderId="0" xfId="60" applyNumberFormat="1" applyFont="1" applyFill="1" applyBorder="1" applyAlignment="1">
      <alignment horizontal="right" vertical="top"/>
    </xf>
    <xf numFmtId="41" fontId="41" fillId="7" borderId="0" xfId="3" applyNumberFormat="1" applyFont="1" applyFill="1" applyBorder="1" applyAlignment="1">
      <alignment horizontal="center" vertical="center"/>
    </xf>
    <xf numFmtId="41" fontId="43" fillId="7" borderId="0" xfId="3" applyNumberFormat="1" applyFont="1" applyFill="1" applyBorder="1" applyAlignment="1">
      <alignment horizontal="center" vertical="center"/>
    </xf>
    <xf numFmtId="172" fontId="28" fillId="7" borderId="0" xfId="13" applyNumberFormat="1" applyFont="1" applyFill="1" applyBorder="1" applyAlignment="1">
      <alignment horizontal="right" vertical="top"/>
    </xf>
    <xf numFmtId="172" fontId="28" fillId="7" borderId="0" xfId="59" applyNumberFormat="1" applyFont="1" applyFill="1" applyBorder="1" applyAlignment="1">
      <alignment horizontal="right" vertical="top"/>
    </xf>
    <xf numFmtId="177" fontId="41" fillId="7" borderId="0" xfId="3" applyNumberFormat="1" applyFont="1" applyFill="1" applyBorder="1" applyAlignment="1">
      <alignment horizontal="right" vertical="center"/>
    </xf>
    <xf numFmtId="177" fontId="43" fillId="7" borderId="0" xfId="3" applyNumberFormat="1" applyFont="1" applyFill="1" applyBorder="1" applyAlignment="1"/>
    <xf numFmtId="172" fontId="28" fillId="7" borderId="0" xfId="12" applyNumberFormat="1" applyFont="1" applyFill="1" applyBorder="1" applyAlignment="1">
      <alignment horizontal="right" vertical="top"/>
    </xf>
    <xf numFmtId="0" fontId="39" fillId="8" borderId="0" xfId="37" applyFont="1" applyFill="1" applyBorder="1" applyAlignment="1">
      <alignment horizontal="left" vertical="top" wrapText="1"/>
    </xf>
    <xf numFmtId="172" fontId="28" fillId="7" borderId="0" xfId="57" applyNumberFormat="1" applyFont="1" applyFill="1" applyBorder="1" applyAlignment="1">
      <alignment horizontal="right" vertical="top"/>
    </xf>
    <xf numFmtId="172" fontId="28" fillId="0" borderId="0" xfId="56" applyNumberFormat="1" applyFont="1" applyBorder="1" applyAlignment="1">
      <alignment horizontal="right" vertical="top"/>
    </xf>
    <xf numFmtId="172" fontId="28" fillId="7" borderId="0" xfId="56" applyNumberFormat="1" applyFont="1" applyFill="1" applyBorder="1" applyAlignment="1">
      <alignment horizontal="right" vertical="top"/>
    </xf>
    <xf numFmtId="3" fontId="36" fillId="7" borderId="0" xfId="0" applyNumberFormat="1" applyFont="1" applyFill="1" applyBorder="1"/>
    <xf numFmtId="172" fontId="39" fillId="7" borderId="0" xfId="11" applyNumberFormat="1" applyFont="1" applyFill="1" applyBorder="1" applyAlignment="1">
      <alignment horizontal="right" vertical="top"/>
    </xf>
    <xf numFmtId="172" fontId="28" fillId="7" borderId="0" xfId="11" applyNumberFormat="1" applyFont="1" applyFill="1" applyBorder="1" applyAlignment="1">
      <alignment horizontal="right" vertical="top"/>
    </xf>
    <xf numFmtId="172" fontId="39" fillId="7" borderId="0" xfId="33" applyNumberFormat="1" applyFont="1" applyFill="1" applyBorder="1" applyAlignment="1">
      <alignment horizontal="right" vertical="top"/>
    </xf>
    <xf numFmtId="3" fontId="13" fillId="7" borderId="0" xfId="8" applyNumberFormat="1" applyFont="1" applyFill="1" applyBorder="1" applyAlignment="1">
      <alignment vertical="center"/>
    </xf>
    <xf numFmtId="172" fontId="28" fillId="7" borderId="0" xfId="10" applyNumberFormat="1" applyFont="1" applyFill="1" applyBorder="1" applyAlignment="1">
      <alignment horizontal="right" vertical="top"/>
    </xf>
    <xf numFmtId="172" fontId="28" fillId="7" borderId="0" xfId="54" applyNumberFormat="1" applyFont="1" applyFill="1" applyBorder="1" applyAlignment="1">
      <alignment horizontal="right" vertical="top"/>
    </xf>
    <xf numFmtId="172" fontId="39" fillId="7" borderId="0" xfId="34" applyNumberFormat="1" applyFont="1" applyFill="1" applyBorder="1" applyAlignment="1">
      <alignment horizontal="right" vertical="top"/>
    </xf>
    <xf numFmtId="0" fontId="39" fillId="8" borderId="0" xfId="34" applyFont="1" applyFill="1" applyBorder="1" applyAlignment="1">
      <alignment horizontal="left" vertical="top" wrapText="1"/>
    </xf>
    <xf numFmtId="0" fontId="70" fillId="2" borderId="0" xfId="2" applyFill="1" applyBorder="1" applyAlignment="1">
      <alignment horizontal="center" vertical="center"/>
    </xf>
    <xf numFmtId="0" fontId="70" fillId="8" borderId="0" xfId="2" applyFill="1" applyBorder="1" applyAlignment="1">
      <alignment horizontal="center" vertical="center" wrapText="1"/>
    </xf>
    <xf numFmtId="0" fontId="70" fillId="8" borderId="0" xfId="2" applyFill="1" applyAlignment="1">
      <alignment horizontal="center" vertical="center"/>
    </xf>
    <xf numFmtId="0" fontId="51" fillId="2" borderId="0" xfId="2" applyFont="1" applyFill="1" applyBorder="1" applyAlignment="1">
      <alignment horizontal="center"/>
    </xf>
    <xf numFmtId="0" fontId="78" fillId="0" borderId="0" xfId="2" applyFont="1" applyAlignment="1">
      <alignment horizontal="center"/>
    </xf>
    <xf numFmtId="0" fontId="44" fillId="11" borderId="0" xfId="0" applyFont="1" applyFill="1" applyAlignment="1">
      <alignment horizontal="left" vertical="center"/>
    </xf>
    <xf numFmtId="0" fontId="44" fillId="7" borderId="0" xfId="0" applyFont="1" applyFill="1" applyAlignment="1">
      <alignment horizontal="left" vertical="center"/>
    </xf>
    <xf numFmtId="0" fontId="72" fillId="8" borderId="0" xfId="0" applyFont="1" applyFill="1"/>
    <xf numFmtId="0" fontId="42" fillId="8" borderId="0" xfId="0" applyFont="1" applyFill="1" applyAlignment="1">
      <alignment horizontal="left" vertical="center"/>
    </xf>
    <xf numFmtId="0" fontId="73" fillId="8" borderId="0" xfId="0" applyFont="1" applyFill="1" applyAlignment="1">
      <alignment horizontal="left" vertical="center"/>
    </xf>
    <xf numFmtId="0" fontId="73" fillId="8" borderId="0" xfId="0" applyFont="1" applyFill="1" applyAlignment="1">
      <alignment horizontal="left"/>
    </xf>
    <xf numFmtId="0" fontId="44" fillId="7" borderId="0" xfId="0" applyFont="1" applyFill="1"/>
    <xf numFmtId="0" fontId="44" fillId="8" borderId="0" xfId="0" applyFont="1" applyFill="1"/>
    <xf numFmtId="2" fontId="0" fillId="0" borderId="0" xfId="0" applyNumberFormat="1"/>
    <xf numFmtId="10" fontId="43" fillId="0" borderId="0" xfId="0" applyNumberFormat="1" applyFont="1" applyFill="1" applyBorder="1" applyAlignment="1" applyProtection="1">
      <alignment horizontal="right"/>
    </xf>
    <xf numFmtId="10" fontId="43" fillId="0" borderId="0" xfId="0" applyNumberFormat="1" applyFont="1" applyFill="1" applyBorder="1" applyAlignment="1" applyProtection="1">
      <alignment horizontal="right" vertical="center"/>
    </xf>
    <xf numFmtId="0" fontId="79" fillId="0" borderId="0" xfId="0" applyFont="1" applyAlignment="1">
      <alignment vertical="center"/>
    </xf>
    <xf numFmtId="0" fontId="44" fillId="8" borderId="0" xfId="0" applyFont="1" applyFill="1" applyAlignment="1">
      <alignment horizontal="center" vertical="center"/>
    </xf>
    <xf numFmtId="0" fontId="35" fillId="8" borderId="0" xfId="0" applyFont="1" applyFill="1" applyBorder="1"/>
    <xf numFmtId="0" fontId="54" fillId="8" borderId="0" xfId="2" applyFont="1" applyFill="1" applyBorder="1" applyAlignment="1">
      <alignment horizontal="center"/>
    </xf>
    <xf numFmtId="0" fontId="76" fillId="8" borderId="0" xfId="0" applyFont="1" applyFill="1"/>
    <xf numFmtId="0" fontId="73" fillId="8" borderId="0" xfId="2" applyFont="1" applyFill="1"/>
    <xf numFmtId="0" fontId="35" fillId="8" borderId="0" xfId="0" applyFont="1" applyFill="1" applyBorder="1" applyAlignment="1">
      <alignment horizontal="center" vertical="center"/>
    </xf>
    <xf numFmtId="0" fontId="29" fillId="2" borderId="0" xfId="0" applyFont="1" applyFill="1" applyBorder="1" applyAlignment="1">
      <alignment vertical="center"/>
    </xf>
    <xf numFmtId="0" fontId="50" fillId="2" borderId="0" xfId="0" applyFont="1" applyFill="1" applyAlignment="1">
      <alignment vertical="center"/>
    </xf>
    <xf numFmtId="2" fontId="3" fillId="0" borderId="0" xfId="0" applyNumberFormat="1" applyFont="1" applyAlignment="1">
      <alignment vertical="center"/>
    </xf>
    <xf numFmtId="0" fontId="35" fillId="3" borderId="2" xfId="22" applyFont="1" applyFill="1" applyBorder="1" applyAlignment="1">
      <alignment horizontal="center" vertical="center" wrapText="1"/>
    </xf>
    <xf numFmtId="0" fontId="35" fillId="3" borderId="2" xfId="21" applyFont="1" applyFill="1" applyBorder="1" applyAlignment="1">
      <alignment horizontal="center" vertical="center" wrapText="1"/>
    </xf>
    <xf numFmtId="0" fontId="79" fillId="0" borderId="0" xfId="0" applyFont="1"/>
    <xf numFmtId="0" fontId="35" fillId="3" borderId="16" xfId="29" applyFont="1" applyFill="1" applyBorder="1" applyAlignment="1">
      <alignment horizontal="center" vertical="center" wrapText="1"/>
    </xf>
    <xf numFmtId="2" fontId="42" fillId="2" borderId="0" xfId="0" applyNumberFormat="1" applyFont="1" applyFill="1" applyBorder="1" applyAlignment="1">
      <alignment horizontal="center" vertical="center"/>
    </xf>
    <xf numFmtId="2" fontId="43" fillId="7" borderId="0" xfId="0" applyNumberFormat="1" applyFont="1" applyFill="1" applyBorder="1" applyAlignment="1">
      <alignment horizontal="center" vertical="center"/>
    </xf>
    <xf numFmtId="2" fontId="43" fillId="2" borderId="0" xfId="0" applyNumberFormat="1" applyFont="1" applyFill="1" applyBorder="1" applyAlignment="1">
      <alignment horizontal="center" vertical="center"/>
    </xf>
    <xf numFmtId="2" fontId="43" fillId="8" borderId="0" xfId="0" applyNumberFormat="1" applyFont="1" applyFill="1" applyBorder="1" applyAlignment="1">
      <alignment horizontal="center" vertical="center"/>
    </xf>
    <xf numFmtId="2" fontId="41" fillId="7" borderId="0" xfId="0" applyNumberFormat="1" applyFont="1" applyFill="1" applyBorder="1" applyAlignment="1">
      <alignment horizontal="center" vertical="center"/>
    </xf>
    <xf numFmtId="2" fontId="41" fillId="2" borderId="0" xfId="0" applyNumberFormat="1" applyFont="1" applyFill="1" applyBorder="1" applyAlignment="1">
      <alignment horizontal="center" vertical="center"/>
    </xf>
    <xf numFmtId="2" fontId="44" fillId="2" borderId="0" xfId="0" applyNumberFormat="1" applyFont="1" applyFill="1" applyBorder="1" applyAlignment="1">
      <alignment horizontal="center" vertical="center"/>
    </xf>
    <xf numFmtId="201" fontId="36" fillId="2" borderId="0" xfId="0" applyNumberFormat="1" applyFont="1" applyFill="1" applyBorder="1"/>
    <xf numFmtId="41" fontId="36" fillId="0" borderId="0" xfId="0" applyNumberFormat="1" applyFont="1" applyFill="1" applyBorder="1"/>
    <xf numFmtId="0" fontId="36" fillId="7" borderId="0" xfId="0" applyFont="1" applyFill="1" applyBorder="1" applyAlignment="1">
      <alignment horizontal="center" vertical="center" wrapText="1"/>
    </xf>
    <xf numFmtId="2" fontId="74" fillId="8" borderId="0" xfId="0" applyNumberFormat="1" applyFont="1" applyFill="1" applyBorder="1" applyAlignment="1" applyProtection="1">
      <alignment vertical="center"/>
    </xf>
    <xf numFmtId="2" fontId="74" fillId="0" borderId="0" xfId="0" applyNumberFormat="1" applyFont="1" applyBorder="1" applyAlignment="1" applyProtection="1">
      <alignment vertical="center"/>
    </xf>
    <xf numFmtId="0" fontId="29" fillId="0" borderId="0" xfId="0" applyFont="1" applyAlignment="1">
      <alignment vertical="center"/>
    </xf>
    <xf numFmtId="0" fontId="29" fillId="8" borderId="0" xfId="0" applyFont="1" applyFill="1" applyBorder="1" applyAlignment="1">
      <alignment vertical="center"/>
    </xf>
    <xf numFmtId="0" fontId="29" fillId="8" borderId="0" xfId="0" applyFont="1" applyFill="1"/>
    <xf numFmtId="0" fontId="29" fillId="0" borderId="0" xfId="0" applyFont="1"/>
    <xf numFmtId="3" fontId="3" fillId="0" borderId="0" xfId="0" applyNumberFormat="1" applyFont="1" applyAlignment="1">
      <alignment horizontal="right" vertical="center"/>
    </xf>
    <xf numFmtId="0" fontId="73" fillId="0" borderId="0" xfId="2" applyFont="1" applyFill="1"/>
    <xf numFmtId="0" fontId="33" fillId="7" borderId="0" xfId="45" applyFont="1" applyFill="1" applyBorder="1" applyAlignment="1">
      <alignment horizontal="left" vertical="top" wrapText="1"/>
    </xf>
    <xf numFmtId="41" fontId="43" fillId="8" borderId="0" xfId="48" applyNumberFormat="1" applyFont="1" applyFill="1" applyBorder="1" applyAlignment="1">
      <alignment horizontal="right"/>
    </xf>
    <xf numFmtId="41" fontId="39" fillId="8" borderId="0" xfId="48" applyNumberFormat="1" applyFont="1" applyFill="1" applyBorder="1" applyAlignment="1">
      <alignment horizontal="right" vertical="top"/>
    </xf>
    <xf numFmtId="41" fontId="39" fillId="7" borderId="0" xfId="48" applyNumberFormat="1" applyFont="1" applyFill="1" applyBorder="1" applyAlignment="1">
      <alignment horizontal="right" vertical="center" wrapText="1"/>
    </xf>
    <xf numFmtId="0" fontId="35" fillId="2" borderId="0" xfId="30" applyFont="1" applyFill="1" applyBorder="1" applyAlignment="1">
      <alignment horizontal="center" vertical="center" wrapText="1"/>
    </xf>
    <xf numFmtId="0" fontId="58" fillId="2" borderId="0" xfId="0" applyFont="1" applyFill="1" applyBorder="1"/>
    <xf numFmtId="0" fontId="1" fillId="2" borderId="0" xfId="17" applyFont="1" applyFill="1" applyBorder="1" applyAlignment="1">
      <alignment horizontal="center" vertical="center" wrapText="1"/>
    </xf>
    <xf numFmtId="0" fontId="58" fillId="3" borderId="4" xfId="17" applyFont="1" applyFill="1" applyBorder="1" applyAlignment="1">
      <alignment horizontal="center" vertical="center" wrapText="1"/>
    </xf>
    <xf numFmtId="0" fontId="65" fillId="2" borderId="0" xfId="2" applyFont="1" applyFill="1" applyBorder="1" applyAlignment="1">
      <alignment horizontal="center"/>
    </xf>
    <xf numFmtId="0" fontId="58" fillId="3" borderId="9" xfId="17" applyFont="1" applyFill="1" applyBorder="1" applyAlignment="1">
      <alignment horizontal="center" vertical="center" wrapText="1"/>
    </xf>
    <xf numFmtId="0" fontId="50" fillId="8" borderId="0" xfId="0" applyFont="1" applyFill="1" applyBorder="1" applyAlignment="1">
      <alignment horizontal="center" vertical="center" wrapText="1"/>
    </xf>
    <xf numFmtId="0" fontId="33" fillId="2" borderId="0" xfId="0" applyFont="1" applyFill="1" applyBorder="1" applyAlignment="1">
      <alignment horizontal="center"/>
    </xf>
    <xf numFmtId="0" fontId="64" fillId="3" borderId="17" xfId="17" applyFont="1" applyFill="1" applyBorder="1" applyAlignment="1">
      <alignment vertical="center" wrapText="1"/>
    </xf>
    <xf numFmtId="0" fontId="80" fillId="11" borderId="16" xfId="50" applyFont="1" applyFill="1" applyBorder="1" applyAlignment="1">
      <alignment horizontal="center" wrapText="1"/>
    </xf>
    <xf numFmtId="0" fontId="76" fillId="8" borderId="0" xfId="0" applyFont="1" applyFill="1" applyAlignment="1">
      <alignment horizontal="left"/>
    </xf>
    <xf numFmtId="0" fontId="70" fillId="8" borderId="0" xfId="2" applyFill="1" applyAlignment="1">
      <alignment horizontal="center"/>
    </xf>
    <xf numFmtId="0" fontId="38" fillId="3" borderId="10" xfId="0" applyFont="1" applyFill="1" applyBorder="1" applyAlignment="1">
      <alignment horizontal="center" vertical="center"/>
    </xf>
    <xf numFmtId="0" fontId="35" fillId="3" borderId="4" xfId="0" applyFont="1" applyFill="1" applyBorder="1" applyAlignment="1">
      <alignment horizontal="center" vertical="center"/>
    </xf>
    <xf numFmtId="0" fontId="36" fillId="8" borderId="0" xfId="0" applyFont="1" applyFill="1" applyBorder="1" applyAlignment="1">
      <alignment horizontal="center"/>
    </xf>
    <xf numFmtId="41" fontId="36" fillId="8" borderId="0" xfId="0" applyNumberFormat="1" applyFont="1" applyFill="1" applyBorder="1" applyAlignment="1">
      <alignment horizontal="center"/>
    </xf>
    <xf numFmtId="2" fontId="36" fillId="8" borderId="0" xfId="0" applyNumberFormat="1" applyFont="1" applyFill="1" applyBorder="1" applyAlignment="1">
      <alignment horizontal="center"/>
    </xf>
    <xf numFmtId="0" fontId="36" fillId="8" borderId="0" xfId="0" applyFont="1" applyFill="1" applyAlignment="1">
      <alignment horizontal="center"/>
    </xf>
    <xf numFmtId="0" fontId="38" fillId="3" borderId="16" xfId="0" applyFont="1" applyFill="1" applyBorder="1" applyAlignment="1">
      <alignment horizontal="center" vertical="center" wrapText="1"/>
    </xf>
    <xf numFmtId="0" fontId="36" fillId="8" borderId="0" xfId="0" applyFont="1" applyFill="1" applyAlignment="1">
      <alignment horizontal="center" vertical="center"/>
    </xf>
    <xf numFmtId="41" fontId="36" fillId="8" borderId="0" xfId="0" applyNumberFormat="1" applyFont="1" applyFill="1" applyAlignment="1">
      <alignment horizontal="center" vertical="center"/>
    </xf>
    <xf numFmtId="2" fontId="36" fillId="8" borderId="0" xfId="0" applyNumberFormat="1" applyFont="1" applyFill="1" applyAlignment="1">
      <alignment horizontal="center" vertical="center"/>
    </xf>
    <xf numFmtId="0" fontId="38" fillId="3" borderId="2" xfId="0" applyFont="1" applyFill="1" applyBorder="1" applyAlignment="1">
      <alignment horizontal="center" wrapText="1"/>
    </xf>
    <xf numFmtId="0" fontId="29" fillId="0" borderId="0" xfId="0" applyFont="1" applyBorder="1" applyAlignment="1">
      <alignment horizontal="left"/>
    </xf>
    <xf numFmtId="0" fontId="81" fillId="2" borderId="0" xfId="2" applyFont="1" applyFill="1" applyBorder="1" applyAlignment="1">
      <alignment horizontal="center"/>
    </xf>
    <xf numFmtId="0" fontId="81" fillId="2" borderId="0" xfId="2" applyFont="1" applyFill="1" applyBorder="1" applyAlignment="1">
      <alignment horizontal="center" vertical="center"/>
    </xf>
    <xf numFmtId="0" fontId="81" fillId="2" borderId="0" xfId="2" applyFont="1" applyFill="1" applyAlignment="1">
      <alignment horizontal="center" vertical="center"/>
    </xf>
    <xf numFmtId="0" fontId="81" fillId="0" borderId="0" xfId="2" applyFont="1" applyBorder="1" applyAlignment="1">
      <alignment horizontal="center" vertical="center"/>
    </xf>
    <xf numFmtId="0" fontId="82" fillId="0" borderId="0" xfId="0" applyFont="1" applyFill="1" applyBorder="1"/>
    <xf numFmtId="169" fontId="41" fillId="7" borderId="0" xfId="4" applyNumberFormat="1" applyFont="1" applyFill="1" applyBorder="1" applyAlignment="1" applyProtection="1">
      <alignment vertical="center" wrapText="1"/>
    </xf>
    <xf numFmtId="169" fontId="41" fillId="0" borderId="0" xfId="4" applyNumberFormat="1" applyFont="1" applyFill="1" applyBorder="1" applyAlignment="1" applyProtection="1">
      <alignment vertical="center" wrapText="1"/>
    </xf>
    <xf numFmtId="0" fontId="83" fillId="0" borderId="0" xfId="0" applyFont="1"/>
    <xf numFmtId="1" fontId="33" fillId="2" borderId="0" xfId="0" applyNumberFormat="1" applyFont="1" applyFill="1"/>
    <xf numFmtId="173" fontId="33" fillId="2" borderId="0" xfId="0" applyNumberFormat="1" applyFont="1" applyFill="1"/>
    <xf numFmtId="41" fontId="36" fillId="7" borderId="0" xfId="0" applyNumberFormat="1" applyFont="1" applyFill="1" applyAlignment="1">
      <alignment horizontal="left" vertical="center"/>
    </xf>
    <xf numFmtId="41" fontId="36" fillId="2" borderId="0" xfId="0" applyNumberFormat="1" applyFont="1" applyFill="1" applyAlignment="1">
      <alignment horizontal="left" vertical="center"/>
    </xf>
    <xf numFmtId="41" fontId="36" fillId="2" borderId="0" xfId="0" applyNumberFormat="1" applyFont="1" applyFill="1" applyAlignment="1">
      <alignment horizontal="left" vertical="center" wrapText="1"/>
    </xf>
    <xf numFmtId="41" fontId="36" fillId="7" borderId="0" xfId="0" applyNumberFormat="1" applyFont="1" applyFill="1" applyAlignment="1">
      <alignment horizontal="left" vertical="center" wrapText="1"/>
    </xf>
    <xf numFmtId="41" fontId="36" fillId="2" borderId="0" xfId="0" applyNumberFormat="1" applyFont="1" applyFill="1" applyAlignment="1">
      <alignment wrapText="1"/>
    </xf>
    <xf numFmtId="41" fontId="36" fillId="7" borderId="0" xfId="0" applyNumberFormat="1" applyFont="1" applyFill="1" applyAlignment="1">
      <alignment wrapText="1"/>
    </xf>
    <xf numFmtId="41" fontId="33" fillId="2" borderId="0" xfId="0" applyNumberFormat="1" applyFont="1" applyFill="1" applyAlignment="1">
      <alignment wrapText="1"/>
    </xf>
    <xf numFmtId="41" fontId="36" fillId="8" borderId="0" xfId="0" applyNumberFormat="1" applyFont="1" applyFill="1" applyBorder="1" applyAlignment="1">
      <alignment horizontal="center" vertical="center"/>
    </xf>
    <xf numFmtId="41" fontId="76" fillId="7" borderId="0" xfId="0" applyNumberFormat="1" applyFont="1" applyFill="1"/>
    <xf numFmtId="0" fontId="47" fillId="8" borderId="4" xfId="47" applyFont="1" applyFill="1" applyBorder="1" applyAlignment="1">
      <alignment horizontal="left" vertical="center" wrapText="1"/>
    </xf>
    <xf numFmtId="0" fontId="43" fillId="8" borderId="0" xfId="47" applyFont="1" applyFill="1" applyBorder="1" applyAlignment="1">
      <alignment vertical="center"/>
    </xf>
    <xf numFmtId="41" fontId="39" fillId="8" borderId="0" xfId="47" applyNumberFormat="1" applyFont="1" applyFill="1" applyBorder="1" applyAlignment="1">
      <alignment vertical="top"/>
    </xf>
    <xf numFmtId="0" fontId="39" fillId="8" borderId="0" xfId="47" applyFont="1" applyFill="1" applyBorder="1" applyAlignment="1">
      <alignment horizontal="left" vertical="top" wrapText="1"/>
    </xf>
    <xf numFmtId="41" fontId="39" fillId="8" borderId="0" xfId="47" applyNumberFormat="1" applyFont="1" applyFill="1" applyBorder="1" applyAlignment="1">
      <alignment vertical="top" wrapText="1"/>
    </xf>
    <xf numFmtId="0" fontId="47" fillId="8" borderId="0" xfId="47" applyFont="1" applyFill="1" applyBorder="1" applyAlignment="1">
      <alignment horizontal="left" vertical="top" wrapText="1"/>
    </xf>
    <xf numFmtId="0" fontId="36" fillId="8" borderId="0" xfId="0" applyFont="1" applyFill="1" applyBorder="1" applyAlignment="1"/>
    <xf numFmtId="41" fontId="37" fillId="8" borderId="2" xfId="47" applyNumberFormat="1" applyFont="1" applyFill="1" applyBorder="1" applyAlignment="1">
      <alignment vertical="center" wrapText="1"/>
    </xf>
    <xf numFmtId="41" fontId="41" fillId="8" borderId="2" xfId="47" applyNumberFormat="1" applyFont="1" applyFill="1" applyBorder="1" applyAlignment="1">
      <alignment vertical="center"/>
    </xf>
    <xf numFmtId="41" fontId="37" fillId="8" borderId="0" xfId="47" applyNumberFormat="1" applyFont="1" applyFill="1" applyBorder="1" applyAlignment="1">
      <alignment vertical="top"/>
    </xf>
    <xf numFmtId="41" fontId="37" fillId="8" borderId="0" xfId="47" applyNumberFormat="1" applyFont="1" applyFill="1" applyBorder="1" applyAlignment="1">
      <alignment vertical="top" wrapText="1"/>
    </xf>
    <xf numFmtId="41" fontId="37" fillId="7" borderId="0" xfId="47" applyNumberFormat="1" applyFont="1" applyFill="1" applyBorder="1" applyAlignment="1">
      <alignment vertical="top"/>
    </xf>
    <xf numFmtId="41" fontId="37" fillId="7" borderId="0" xfId="47" applyNumberFormat="1" applyFont="1" applyFill="1" applyBorder="1" applyAlignment="1">
      <alignment vertical="top" wrapText="1"/>
    </xf>
    <xf numFmtId="0" fontId="39" fillId="8" borderId="0" xfId="45" applyFont="1" applyFill="1" applyBorder="1" applyAlignment="1">
      <alignment horizontal="left" vertical="top" wrapText="1"/>
    </xf>
    <xf numFmtId="41" fontId="39" fillId="8" borderId="0" xfId="45" applyNumberFormat="1" applyFont="1" applyFill="1" applyBorder="1" applyAlignment="1">
      <alignment vertical="top"/>
    </xf>
    <xf numFmtId="41" fontId="39" fillId="8" borderId="0" xfId="45" applyNumberFormat="1" applyFont="1" applyFill="1" applyBorder="1" applyAlignment="1">
      <alignment vertical="top" wrapText="1"/>
    </xf>
    <xf numFmtId="0" fontId="37" fillId="8" borderId="0" xfId="45" applyFont="1" applyFill="1" applyBorder="1" applyAlignment="1">
      <alignment horizontal="left" vertical="top" wrapText="1"/>
    </xf>
    <xf numFmtId="0" fontId="47" fillId="8" borderId="0" xfId="45" applyFont="1" applyFill="1" applyBorder="1" applyAlignment="1">
      <alignment horizontal="left" vertical="top" wrapText="1"/>
    </xf>
    <xf numFmtId="3" fontId="41" fillId="7" borderId="0" xfId="45" applyNumberFormat="1" applyFont="1" applyFill="1" applyBorder="1" applyAlignment="1">
      <alignment vertical="center"/>
    </xf>
    <xf numFmtId="3" fontId="37" fillId="7" borderId="0" xfId="45" applyNumberFormat="1" applyFont="1" applyFill="1" applyBorder="1" applyAlignment="1">
      <alignment vertical="center" wrapText="1"/>
    </xf>
    <xf numFmtId="41" fontId="37" fillId="2" borderId="0" xfId="45" applyNumberFormat="1" applyFont="1" applyFill="1" applyBorder="1" applyAlignment="1">
      <alignment vertical="top"/>
    </xf>
    <xf numFmtId="3" fontId="37" fillId="2" borderId="0" xfId="45" applyNumberFormat="1" applyFont="1" applyFill="1" applyBorder="1" applyAlignment="1">
      <alignment vertical="center" wrapText="1"/>
    </xf>
    <xf numFmtId="3" fontId="41" fillId="2" borderId="0" xfId="45" applyNumberFormat="1" applyFont="1" applyFill="1" applyBorder="1" applyAlignment="1">
      <alignment vertical="center"/>
    </xf>
    <xf numFmtId="41" fontId="37" fillId="7" borderId="0" xfId="45" applyNumberFormat="1" applyFont="1" applyFill="1" applyBorder="1" applyAlignment="1">
      <alignment vertical="top"/>
    </xf>
    <xf numFmtId="0" fontId="37" fillId="8" borderId="0" xfId="0" applyFont="1" applyFill="1" applyBorder="1"/>
    <xf numFmtId="41" fontId="37" fillId="8" borderId="0" xfId="45" applyNumberFormat="1" applyFont="1" applyFill="1" applyBorder="1" applyAlignment="1">
      <alignment vertical="top"/>
    </xf>
    <xf numFmtId="41" fontId="39" fillId="8" borderId="0" xfId="59" applyNumberFormat="1" applyFont="1" applyFill="1" applyBorder="1" applyAlignment="1">
      <alignment vertical="top" wrapText="1"/>
    </xf>
    <xf numFmtId="0" fontId="39" fillId="8" borderId="0" xfId="59" applyFont="1" applyFill="1" applyBorder="1" applyAlignment="1">
      <alignment vertical="top" wrapText="1"/>
    </xf>
    <xf numFmtId="0" fontId="43" fillId="8" borderId="0" xfId="59" applyFont="1" applyFill="1" applyBorder="1" applyAlignment="1">
      <alignment vertical="center"/>
    </xf>
    <xf numFmtId="41" fontId="39" fillId="8" borderId="0" xfId="59" applyNumberFormat="1" applyFont="1" applyFill="1" applyBorder="1" applyAlignment="1">
      <alignment horizontal="right" vertical="top"/>
    </xf>
    <xf numFmtId="0" fontId="43" fillId="8" borderId="0" xfId="59" applyFont="1" applyFill="1" applyBorder="1" applyAlignment="1">
      <alignment horizontal="center" vertical="center"/>
    </xf>
    <xf numFmtId="0" fontId="47" fillId="8" borderId="0" xfId="59" applyFont="1" applyFill="1" applyBorder="1" applyAlignment="1">
      <alignment vertical="top" wrapText="1"/>
    </xf>
    <xf numFmtId="0" fontId="39" fillId="8" borderId="0" xfId="59" applyFont="1" applyFill="1" applyBorder="1" applyAlignment="1">
      <alignment horizontal="left" vertical="top" wrapText="1"/>
    </xf>
    <xf numFmtId="0" fontId="52" fillId="8" borderId="0" xfId="0" applyFont="1" applyFill="1" applyBorder="1"/>
    <xf numFmtId="0" fontId="41" fillId="8" borderId="0" xfId="19" applyFont="1" applyFill="1" applyBorder="1" applyAlignment="1">
      <alignment vertical="center"/>
    </xf>
    <xf numFmtId="41" fontId="37" fillId="8" borderId="0" xfId="19" applyNumberFormat="1" applyFont="1" applyFill="1" applyBorder="1" applyAlignment="1">
      <alignment vertical="center"/>
    </xf>
    <xf numFmtId="0" fontId="47" fillId="8" borderId="0" xfId="19" applyFont="1" applyFill="1" applyBorder="1" applyAlignment="1">
      <alignment vertical="top" wrapText="1"/>
    </xf>
    <xf numFmtId="0" fontId="43" fillId="8" borderId="0" xfId="19" applyFont="1" applyFill="1" applyBorder="1" applyAlignment="1">
      <alignment vertical="center"/>
    </xf>
    <xf numFmtId="41" fontId="39" fillId="8" borderId="0" xfId="19" applyNumberFormat="1" applyFont="1" applyFill="1" applyBorder="1" applyAlignment="1">
      <alignment vertical="center"/>
    </xf>
    <xf numFmtId="41" fontId="39" fillId="8" borderId="0" xfId="19" applyNumberFormat="1" applyFont="1" applyFill="1" applyBorder="1" applyAlignment="1">
      <alignment vertical="center" wrapText="1"/>
    </xf>
    <xf numFmtId="0" fontId="39" fillId="8" borderId="0" xfId="19" applyFont="1" applyFill="1" applyBorder="1" applyAlignment="1">
      <alignment horizontal="left" vertical="top" wrapText="1"/>
    </xf>
    <xf numFmtId="0" fontId="43" fillId="8" borderId="0" xfId="19" applyFont="1" applyFill="1" applyBorder="1" applyAlignment="1">
      <alignment horizontal="center" vertical="center"/>
    </xf>
    <xf numFmtId="0" fontId="39" fillId="8" borderId="0" xfId="19" applyFont="1" applyFill="1" applyBorder="1" applyAlignment="1">
      <alignment vertical="top"/>
    </xf>
    <xf numFmtId="0" fontId="37" fillId="8" borderId="0" xfId="19" applyFont="1" applyFill="1" applyBorder="1" applyAlignment="1">
      <alignment horizontal="left" vertical="top" wrapText="1"/>
    </xf>
    <xf numFmtId="0" fontId="37" fillId="8" borderId="0" xfId="22" applyFont="1" applyFill="1" applyBorder="1" applyAlignment="1">
      <alignment vertical="top" wrapText="1"/>
    </xf>
    <xf numFmtId="41" fontId="37" fillId="8" borderId="0" xfId="22" applyNumberFormat="1" applyFont="1" applyFill="1" applyBorder="1" applyAlignment="1">
      <alignment horizontal="right" vertical="top"/>
    </xf>
    <xf numFmtId="0" fontId="47" fillId="8" borderId="0" xfId="22" applyFont="1" applyFill="1" applyBorder="1" applyAlignment="1">
      <alignment vertical="top" wrapText="1"/>
    </xf>
    <xf numFmtId="0" fontId="39" fillId="8" borderId="0" xfId="15" applyFont="1" applyFill="1" applyBorder="1" applyAlignment="1">
      <alignment horizontal="left" vertical="top" wrapText="1"/>
    </xf>
    <xf numFmtId="41" fontId="39" fillId="8" borderId="0" xfId="15" applyNumberFormat="1" applyFont="1" applyFill="1" applyBorder="1" applyAlignment="1">
      <alignment horizontal="right" vertical="top"/>
    </xf>
    <xf numFmtId="41" fontId="39" fillId="8" borderId="0" xfId="15" applyNumberFormat="1" applyFont="1" applyFill="1" applyBorder="1" applyAlignment="1">
      <alignment vertical="top" wrapText="1"/>
    </xf>
    <xf numFmtId="41" fontId="37" fillId="8" borderId="0" xfId="15" applyNumberFormat="1" applyFont="1" applyFill="1" applyBorder="1" applyAlignment="1">
      <alignment horizontal="right" vertical="top"/>
    </xf>
    <xf numFmtId="41" fontId="37" fillId="8" borderId="0" xfId="15" applyNumberFormat="1" applyFont="1" applyFill="1" applyBorder="1" applyAlignment="1">
      <alignment vertical="top" wrapText="1"/>
    </xf>
    <xf numFmtId="41" fontId="36" fillId="8" borderId="0" xfId="0" applyNumberFormat="1" applyFont="1" applyFill="1" applyBorder="1"/>
    <xf numFmtId="0" fontId="37" fillId="8" borderId="0" xfId="16" applyFont="1" applyFill="1" applyBorder="1" applyAlignment="1">
      <alignment vertical="top" wrapText="1"/>
    </xf>
    <xf numFmtId="41" fontId="39" fillId="8" borderId="0" xfId="16" applyNumberFormat="1" applyFont="1" applyFill="1" applyBorder="1" applyAlignment="1">
      <alignment horizontal="right" vertical="top"/>
    </xf>
    <xf numFmtId="0" fontId="39" fillId="8" borderId="0" xfId="16" applyFont="1" applyFill="1" applyBorder="1" applyAlignment="1">
      <alignment horizontal="left" vertical="top" wrapText="1"/>
    </xf>
    <xf numFmtId="41" fontId="39" fillId="8" borderId="0" xfId="16" applyNumberFormat="1" applyFont="1" applyFill="1" applyBorder="1" applyAlignment="1">
      <alignment vertical="top" wrapText="1"/>
    </xf>
    <xf numFmtId="0" fontId="47" fillId="8" borderId="0" xfId="16" applyFont="1" applyFill="1" applyBorder="1" applyAlignment="1">
      <alignment horizontal="left" vertical="top" wrapText="1"/>
    </xf>
    <xf numFmtId="41" fontId="37" fillId="8" borderId="0" xfId="16" applyNumberFormat="1" applyFont="1" applyFill="1" applyBorder="1" applyAlignment="1">
      <alignment horizontal="right" vertical="top"/>
    </xf>
    <xf numFmtId="41" fontId="37" fillId="7" borderId="0" xfId="16" applyNumberFormat="1" applyFont="1" applyFill="1" applyBorder="1" applyAlignment="1">
      <alignment vertical="top" wrapText="1"/>
    </xf>
    <xf numFmtId="0" fontId="44" fillId="3" borderId="2" xfId="25" applyFont="1" applyFill="1" applyBorder="1" applyAlignment="1">
      <alignment horizontal="center" vertical="center" wrapText="1"/>
    </xf>
    <xf numFmtId="0" fontId="44" fillId="3" borderId="2" xfId="27" applyFont="1" applyFill="1" applyBorder="1" applyAlignment="1">
      <alignment horizontal="center" vertical="center" wrapText="1"/>
    </xf>
    <xf numFmtId="41" fontId="39" fillId="2" borderId="0" xfId="46" applyNumberFormat="1" applyFont="1" applyFill="1" applyBorder="1" applyAlignment="1">
      <alignment horizontal="left" vertical="top"/>
    </xf>
    <xf numFmtId="0" fontId="72" fillId="11" borderId="16" xfId="0" applyFont="1" applyFill="1" applyBorder="1" applyAlignment="1" applyProtection="1">
      <alignment horizontal="center" vertical="center"/>
    </xf>
    <xf numFmtId="0" fontId="70" fillId="2" borderId="0" xfId="2" applyFill="1" applyBorder="1" applyAlignment="1">
      <alignment horizontal="center" vertical="center"/>
    </xf>
    <xf numFmtId="0" fontId="37" fillId="8" borderId="0" xfId="24" applyFont="1" applyFill="1" applyBorder="1" applyAlignment="1">
      <alignment vertical="top" wrapText="1"/>
    </xf>
    <xf numFmtId="0" fontId="47" fillId="8" borderId="0" xfId="24" applyFont="1" applyFill="1" applyBorder="1" applyAlignment="1">
      <alignment vertical="top" wrapText="1"/>
    </xf>
    <xf numFmtId="41" fontId="39" fillId="8" borderId="0" xfId="41" applyNumberFormat="1" applyFont="1" applyFill="1" applyBorder="1" applyAlignment="1">
      <alignment horizontal="center" vertical="top" wrapText="1"/>
    </xf>
    <xf numFmtId="41" fontId="39" fillId="8" borderId="0" xfId="41" applyNumberFormat="1" applyFont="1" applyFill="1" applyBorder="1" applyAlignment="1">
      <alignment horizontal="center" vertical="top"/>
    </xf>
    <xf numFmtId="0" fontId="43" fillId="7" borderId="0" xfId="24" applyFont="1" applyFill="1" applyBorder="1" applyAlignment="1">
      <alignment horizontal="left" vertical="top" wrapText="1"/>
    </xf>
    <xf numFmtId="41" fontId="39" fillId="2" borderId="0" xfId="44" applyNumberFormat="1" applyFont="1" applyFill="1" applyBorder="1" applyAlignment="1">
      <alignment horizontal="left" vertical="top"/>
    </xf>
    <xf numFmtId="41" fontId="42" fillId="2" borderId="0" xfId="0" applyNumberFormat="1" applyFont="1" applyFill="1" applyBorder="1" applyAlignment="1">
      <alignment horizontal="center"/>
    </xf>
    <xf numFmtId="2" fontId="42" fillId="7" borderId="0" xfId="0" applyNumberFormat="1" applyFont="1" applyFill="1" applyBorder="1" applyAlignment="1">
      <alignment horizontal="center" vertical="center"/>
    </xf>
    <xf numFmtId="2" fontId="44" fillId="7" borderId="0" xfId="0" applyNumberFormat="1" applyFont="1" applyFill="1" applyBorder="1" applyAlignment="1">
      <alignment horizontal="center" vertical="center"/>
    </xf>
    <xf numFmtId="41" fontId="42" fillId="7" borderId="0" xfId="0" applyNumberFormat="1" applyFont="1" applyFill="1" applyBorder="1" applyAlignment="1">
      <alignment horizontal="center"/>
    </xf>
    <xf numFmtId="169" fontId="37" fillId="8" borderId="0" xfId="14" applyNumberFormat="1" applyFont="1" applyFill="1" applyBorder="1" applyAlignment="1">
      <alignment horizontal="center" vertical="top"/>
    </xf>
    <xf numFmtId="0" fontId="35" fillId="3" borderId="2" xfId="0" applyFont="1" applyFill="1" applyBorder="1" applyAlignment="1">
      <alignment vertical="center" wrapText="1"/>
    </xf>
    <xf numFmtId="10" fontId="69" fillId="0" borderId="0" xfId="65" applyNumberFormat="1" applyFont="1"/>
    <xf numFmtId="9" fontId="69" fillId="0" borderId="0" xfId="65" applyNumberFormat="1" applyFont="1"/>
    <xf numFmtId="4" fontId="0" fillId="0" borderId="0" xfId="0" applyNumberFormat="1"/>
    <xf numFmtId="0" fontId="33" fillId="0" borderId="0" xfId="0" applyFont="1" applyBorder="1"/>
    <xf numFmtId="4" fontId="43" fillId="0" borderId="0" xfId="0" applyNumberFormat="1" applyFont="1" applyFill="1" applyBorder="1" applyAlignment="1">
      <alignment horizontal="center" vertical="center"/>
    </xf>
    <xf numFmtId="0" fontId="33" fillId="0" borderId="0" xfId="0" applyFont="1" applyAlignment="1">
      <alignment vertical="center"/>
    </xf>
    <xf numFmtId="2" fontId="43" fillId="0" borderId="0" xfId="0" applyNumberFormat="1" applyFont="1" applyBorder="1" applyAlignment="1">
      <alignment vertical="top"/>
    </xf>
    <xf numFmtId="2" fontId="2" fillId="0" borderId="0" xfId="0" applyNumberFormat="1" applyFont="1" applyBorder="1" applyAlignment="1">
      <alignment vertical="top"/>
    </xf>
    <xf numFmtId="0" fontId="33" fillId="7" borderId="0" xfId="0" applyFont="1" applyFill="1" applyAlignment="1">
      <alignment vertical="center"/>
    </xf>
    <xf numFmtId="176" fontId="2" fillId="0" borderId="0" xfId="0" applyNumberFormat="1" applyFont="1" applyBorder="1" applyAlignment="1">
      <alignment vertical="top"/>
    </xf>
    <xf numFmtId="0" fontId="33" fillId="7" borderId="0" xfId="58" applyFont="1" applyFill="1" applyBorder="1" applyAlignment="1">
      <alignment horizontal="left" vertical="top" wrapText="1"/>
    </xf>
    <xf numFmtId="3" fontId="33" fillId="7" borderId="0" xfId="50" applyNumberFormat="1" applyFont="1" applyFill="1" applyBorder="1" applyAlignment="1">
      <alignment vertical="center"/>
    </xf>
    <xf numFmtId="0" fontId="33" fillId="0" borderId="0" xfId="58" applyFont="1" applyBorder="1" applyAlignment="1">
      <alignment horizontal="left" vertical="top" wrapText="1"/>
    </xf>
    <xf numFmtId="3" fontId="33" fillId="0" borderId="0" xfId="50" applyNumberFormat="1" applyFont="1" applyFill="1" applyBorder="1" applyAlignment="1">
      <alignment vertical="center"/>
    </xf>
    <xf numFmtId="3" fontId="33" fillId="2" borderId="0" xfId="50" applyNumberFormat="1" applyFont="1" applyFill="1" applyBorder="1" applyAlignment="1">
      <alignment vertical="center"/>
    </xf>
    <xf numFmtId="9" fontId="41" fillId="2" borderId="0" xfId="65" applyFont="1" applyFill="1" applyBorder="1" applyAlignment="1" applyProtection="1">
      <alignment horizontal="right" vertical="center"/>
    </xf>
    <xf numFmtId="0" fontId="33" fillId="7" borderId="0" xfId="55" applyFont="1" applyFill="1" applyBorder="1" applyAlignment="1">
      <alignment horizontal="left" vertical="top" wrapText="1"/>
    </xf>
    <xf numFmtId="41" fontId="33" fillId="7" borderId="0" xfId="56" applyNumberFormat="1" applyFont="1" applyFill="1" applyBorder="1" applyAlignment="1">
      <alignment horizontal="right" vertical="center"/>
    </xf>
    <xf numFmtId="41" fontId="33" fillId="7" borderId="0" xfId="55" applyNumberFormat="1" applyFont="1" applyFill="1" applyBorder="1" applyAlignment="1">
      <alignment horizontal="right" vertical="top"/>
    </xf>
    <xf numFmtId="0" fontId="33" fillId="0" borderId="0" xfId="55" applyFont="1" applyBorder="1" applyAlignment="1">
      <alignment horizontal="left" vertical="top" wrapText="1"/>
    </xf>
    <xf numFmtId="41" fontId="33" fillId="0" borderId="0" xfId="55" applyNumberFormat="1" applyFont="1" applyBorder="1" applyAlignment="1">
      <alignment horizontal="right" vertical="top"/>
    </xf>
    <xf numFmtId="0" fontId="28" fillId="7" borderId="0" xfId="51" applyFont="1" applyFill="1" applyBorder="1" applyAlignment="1">
      <alignment horizontal="left" vertical="top" wrapText="1"/>
    </xf>
    <xf numFmtId="0" fontId="28" fillId="2" borderId="0" xfId="51" applyFont="1" applyFill="1" applyBorder="1" applyAlignment="1">
      <alignment horizontal="left" vertical="top" wrapText="1"/>
    </xf>
    <xf numFmtId="0" fontId="28" fillId="7" borderId="0" xfId="51" applyFont="1" applyFill="1" applyBorder="1" applyAlignment="1">
      <alignment horizontal="left" vertical="top"/>
    </xf>
    <xf numFmtId="0" fontId="28" fillId="2" borderId="0" xfId="51" applyFont="1" applyFill="1" applyBorder="1" applyAlignment="1">
      <alignment horizontal="left" vertical="top"/>
    </xf>
    <xf numFmtId="0" fontId="33" fillId="0" borderId="0" xfId="0" applyFont="1" applyAlignment="1">
      <alignment vertical="center" wrapText="1"/>
    </xf>
    <xf numFmtId="0" fontId="33" fillId="7" borderId="0" xfId="0" applyFont="1" applyFill="1" applyAlignment="1">
      <alignment vertical="center" wrapText="1"/>
    </xf>
    <xf numFmtId="0" fontId="33" fillId="7" borderId="0" xfId="0" applyFont="1" applyFill="1" applyBorder="1" applyAlignment="1">
      <alignment vertical="center"/>
    </xf>
    <xf numFmtId="41" fontId="33" fillId="7" borderId="0" xfId="63" applyNumberFormat="1" applyFont="1" applyFill="1" applyBorder="1" applyAlignment="1">
      <alignment horizontal="right" vertical="center"/>
    </xf>
    <xf numFmtId="0" fontId="33" fillId="0" borderId="0" xfId="0" applyFont="1" applyBorder="1" applyAlignment="1">
      <alignment vertical="center"/>
    </xf>
    <xf numFmtId="41" fontId="33" fillId="0" borderId="0" xfId="63" applyNumberFormat="1" applyFont="1" applyBorder="1" applyAlignment="1">
      <alignment horizontal="right" vertical="center"/>
    </xf>
    <xf numFmtId="0" fontId="33" fillId="0" borderId="0" xfId="0" applyFont="1" applyBorder="1" applyAlignment="1">
      <alignment vertical="center" wrapText="1"/>
    </xf>
    <xf numFmtId="3" fontId="33" fillId="2" borderId="0" xfId="52" applyNumberFormat="1" applyFont="1" applyFill="1" applyBorder="1" applyAlignment="1">
      <alignment horizontal="right" vertical="center"/>
    </xf>
    <xf numFmtId="0" fontId="37" fillId="7" borderId="0" xfId="0" applyFont="1" applyFill="1" applyAlignment="1">
      <alignment vertical="center"/>
    </xf>
    <xf numFmtId="41" fontId="33" fillId="7" borderId="0" xfId="53" applyNumberFormat="1" applyFont="1" applyFill="1" applyBorder="1" applyAlignment="1">
      <alignment horizontal="right" vertical="top"/>
    </xf>
    <xf numFmtId="172" fontId="35" fillId="0" borderId="0" xfId="50" applyNumberFormat="1" applyFont="1" applyFill="1" applyBorder="1" applyAlignment="1">
      <alignment horizontal="center" vertical="center"/>
    </xf>
    <xf numFmtId="172" fontId="33" fillId="7" borderId="0" xfId="64" applyNumberFormat="1" applyFont="1" applyFill="1" applyBorder="1" applyAlignment="1">
      <alignment horizontal="center" vertical="top"/>
    </xf>
    <xf numFmtId="172" fontId="33" fillId="0" borderId="0" xfId="64" applyNumberFormat="1" applyFont="1" applyBorder="1" applyAlignment="1">
      <alignment horizontal="center" vertical="top"/>
    </xf>
    <xf numFmtId="0" fontId="33" fillId="2" borderId="0" xfId="0" applyFont="1" applyFill="1" applyBorder="1" applyAlignment="1">
      <alignment horizontal="center" vertical="center"/>
    </xf>
    <xf numFmtId="0" fontId="33" fillId="8" borderId="0" xfId="0" applyFont="1" applyFill="1" applyBorder="1" applyAlignment="1">
      <alignment horizontal="center"/>
    </xf>
    <xf numFmtId="1" fontId="33" fillId="2" borderId="0" xfId="0" applyNumberFormat="1" applyFont="1" applyFill="1" applyBorder="1"/>
    <xf numFmtId="0" fontId="33" fillId="7" borderId="0" xfId="0" applyFont="1" applyFill="1" applyBorder="1" applyAlignment="1">
      <alignment horizontal="center"/>
    </xf>
    <xf numFmtId="0" fontId="33" fillId="8" borderId="0" xfId="0" applyFont="1" applyFill="1" applyBorder="1" applyAlignment="1">
      <alignment horizontal="center" vertical="center"/>
    </xf>
    <xf numFmtId="1" fontId="33" fillId="8" borderId="0" xfId="0" applyNumberFormat="1" applyFont="1" applyFill="1" applyBorder="1" applyAlignment="1">
      <alignment horizontal="center" vertical="center"/>
    </xf>
    <xf numFmtId="0" fontId="33" fillId="7" borderId="0" xfId="0" applyFont="1" applyFill="1" applyBorder="1" applyAlignment="1">
      <alignment horizontal="center" vertical="center"/>
    </xf>
    <xf numFmtId="1" fontId="33" fillId="7" borderId="0" xfId="0" applyNumberFormat="1" applyFont="1" applyFill="1" applyBorder="1" applyAlignment="1">
      <alignment horizontal="center" vertical="center"/>
    </xf>
    <xf numFmtId="2" fontId="33" fillId="2" borderId="0" xfId="0" applyNumberFormat="1" applyFont="1" applyFill="1" applyBorder="1"/>
    <xf numFmtId="177" fontId="74" fillId="0" borderId="0" xfId="4" applyNumberFormat="1" applyFont="1" applyFill="1" applyBorder="1" applyAlignment="1">
      <alignment vertical="center"/>
    </xf>
    <xf numFmtId="177" fontId="75" fillId="0" borderId="0" xfId="4" applyNumberFormat="1" applyFont="1" applyFill="1" applyBorder="1" applyAlignment="1" applyProtection="1">
      <alignment vertical="center"/>
    </xf>
    <xf numFmtId="177" fontId="74" fillId="0" borderId="0" xfId="4" applyNumberFormat="1" applyFont="1" applyFill="1" applyBorder="1" applyAlignment="1">
      <alignment vertical="center" wrapText="1"/>
    </xf>
    <xf numFmtId="177" fontId="75" fillId="7" borderId="0" xfId="4" applyNumberFormat="1" applyFont="1" applyFill="1" applyBorder="1" applyAlignment="1" applyProtection="1">
      <alignment vertical="center" wrapText="1"/>
    </xf>
    <xf numFmtId="169" fontId="33" fillId="7" borderId="0" xfId="0" applyNumberFormat="1" applyFont="1" applyFill="1" applyBorder="1" applyAlignment="1"/>
    <xf numFmtId="169" fontId="33" fillId="0" borderId="0" xfId="0" applyNumberFormat="1" applyFont="1" applyBorder="1" applyAlignment="1"/>
    <xf numFmtId="169" fontId="33" fillId="0" borderId="0" xfId="0" applyNumberFormat="1" applyFont="1" applyFill="1" applyBorder="1" applyAlignment="1"/>
    <xf numFmtId="169" fontId="43" fillId="0" borderId="0" xfId="4" applyNumberFormat="1" applyFont="1" applyFill="1" applyBorder="1" applyAlignment="1" applyProtection="1">
      <alignment vertical="center" wrapText="1"/>
    </xf>
    <xf numFmtId="169" fontId="37" fillId="7" borderId="0" xfId="0" applyNumberFormat="1" applyFont="1" applyFill="1" applyBorder="1" applyAlignment="1"/>
    <xf numFmtId="169" fontId="37" fillId="0" borderId="0" xfId="0" applyNumberFormat="1" applyFont="1" applyFill="1" applyBorder="1" applyAlignment="1"/>
    <xf numFmtId="169" fontId="41" fillId="7" borderId="0" xfId="4" applyNumberFormat="1" applyFont="1" applyFill="1" applyBorder="1" applyAlignment="1">
      <alignment horizontal="right" vertical="center"/>
    </xf>
    <xf numFmtId="169" fontId="37" fillId="0" borderId="0" xfId="14" applyNumberFormat="1" applyFont="1" applyFill="1" applyBorder="1" applyAlignment="1">
      <alignment horizontal="center" vertical="top"/>
    </xf>
    <xf numFmtId="0" fontId="58" fillId="8" borderId="0" xfId="17" applyFont="1" applyFill="1" applyBorder="1" applyAlignment="1">
      <alignment horizontal="left" vertical="center" wrapText="1"/>
    </xf>
    <xf numFmtId="0" fontId="64" fillId="8" borderId="0" xfId="17" applyFont="1" applyFill="1" applyBorder="1" applyAlignment="1">
      <alignment horizontal="center" vertical="center"/>
    </xf>
    <xf numFmtId="0" fontId="58" fillId="8" borderId="0" xfId="17" applyFont="1" applyFill="1" applyBorder="1" applyAlignment="1">
      <alignment horizontal="center" vertical="center" wrapText="1"/>
    </xf>
    <xf numFmtId="0" fontId="64" fillId="8" borderId="0" xfId="17" applyFont="1" applyFill="1" applyBorder="1" applyAlignment="1">
      <alignment vertical="center" wrapText="1"/>
    </xf>
    <xf numFmtId="0" fontId="58" fillId="8" borderId="0" xfId="0" applyFont="1" applyFill="1" applyBorder="1"/>
    <xf numFmtId="0" fontId="57" fillId="8" borderId="0" xfId="17" applyFont="1" applyFill="1" applyBorder="1" applyAlignment="1">
      <alignment horizontal="left" vertical="center" wrapText="1"/>
    </xf>
    <xf numFmtId="41" fontId="67" fillId="8" borderId="0" xfId="17" applyNumberFormat="1" applyFont="1" applyFill="1" applyBorder="1" applyAlignment="1">
      <alignment horizontal="center" vertical="center"/>
    </xf>
    <xf numFmtId="41" fontId="57" fillId="8" borderId="0" xfId="17" applyNumberFormat="1" applyFont="1" applyFill="1" applyBorder="1" applyAlignment="1">
      <alignment horizontal="center" vertical="center" wrapText="1"/>
    </xf>
    <xf numFmtId="41" fontId="67" fillId="8" borderId="0" xfId="17" applyNumberFormat="1" applyFont="1" applyFill="1" applyBorder="1" applyAlignment="1">
      <alignment vertical="center" wrapText="1"/>
    </xf>
    <xf numFmtId="0" fontId="57" fillId="7" borderId="0" xfId="17" applyFont="1" applyFill="1" applyBorder="1" applyAlignment="1">
      <alignment horizontal="left" vertical="center" wrapText="1"/>
    </xf>
    <xf numFmtId="41" fontId="67" fillId="7" borderId="0" xfId="17" applyNumberFormat="1" applyFont="1" applyFill="1" applyBorder="1" applyAlignment="1">
      <alignment horizontal="center" vertical="center"/>
    </xf>
    <xf numFmtId="41" fontId="57" fillId="7" borderId="0" xfId="17" applyNumberFormat="1" applyFont="1" applyFill="1" applyBorder="1" applyAlignment="1">
      <alignment horizontal="center" vertical="center" wrapText="1"/>
    </xf>
    <xf numFmtId="41" fontId="67" fillId="7" borderId="0" xfId="17" applyNumberFormat="1" applyFont="1" applyFill="1" applyBorder="1" applyAlignment="1">
      <alignment vertical="center" wrapText="1"/>
    </xf>
    <xf numFmtId="0" fontId="66" fillId="8" borderId="0" xfId="17" applyFont="1" applyFill="1" applyBorder="1" applyAlignment="1">
      <alignment horizontal="left" vertical="center" wrapText="1"/>
    </xf>
    <xf numFmtId="0" fontId="66" fillId="7" borderId="0" xfId="17" applyFont="1" applyFill="1" applyBorder="1" applyAlignment="1">
      <alignment horizontal="left" vertical="center" wrapText="1"/>
    </xf>
    <xf numFmtId="41" fontId="64" fillId="8" borderId="0" xfId="17" applyNumberFormat="1" applyFont="1" applyFill="1" applyBorder="1" applyAlignment="1">
      <alignment horizontal="center" vertical="center"/>
    </xf>
    <xf numFmtId="41" fontId="58" fillId="8" borderId="0" xfId="17" applyNumberFormat="1" applyFont="1" applyFill="1" applyBorder="1" applyAlignment="1">
      <alignment horizontal="center" vertical="center" wrapText="1"/>
    </xf>
    <xf numFmtId="41" fontId="64" fillId="8" borderId="0" xfId="17" applyNumberFormat="1" applyFont="1" applyFill="1" applyBorder="1" applyAlignment="1">
      <alignment vertical="center" wrapText="1"/>
    </xf>
    <xf numFmtId="0" fontId="80" fillId="11" borderId="0" xfId="50" applyFont="1" applyFill="1" applyBorder="1" applyAlignment="1">
      <alignment horizontal="center" wrapText="1"/>
    </xf>
    <xf numFmtId="0" fontId="80" fillId="8" borderId="0" xfId="50" applyFont="1" applyFill="1" applyBorder="1" applyAlignment="1">
      <alignment horizontal="left" wrapText="1"/>
    </xf>
    <xf numFmtId="0" fontId="80" fillId="8" borderId="0" xfId="50" applyFont="1" applyFill="1" applyBorder="1" applyAlignment="1">
      <alignment horizontal="center" wrapText="1"/>
    </xf>
    <xf numFmtId="0" fontId="84" fillId="8" borderId="0" xfId="50" applyFont="1" applyFill="1" applyBorder="1" applyAlignment="1">
      <alignment horizontal="left" wrapText="1"/>
    </xf>
    <xf numFmtId="41" fontId="84" fillId="8" borderId="0" xfId="50" applyNumberFormat="1" applyFont="1" applyFill="1" applyBorder="1" applyAlignment="1">
      <alignment horizontal="center" wrapText="1"/>
    </xf>
    <xf numFmtId="41" fontId="80" fillId="8" borderId="0" xfId="50" applyNumberFormat="1" applyFont="1" applyFill="1" applyBorder="1" applyAlignment="1">
      <alignment horizontal="center" wrapText="1"/>
    </xf>
    <xf numFmtId="0" fontId="85" fillId="8" borderId="0" xfId="0" applyFont="1" applyFill="1"/>
    <xf numFmtId="0" fontId="86" fillId="8" borderId="0" xfId="50" applyFont="1" applyFill="1" applyBorder="1" applyAlignment="1">
      <alignment horizontal="left" wrapText="1"/>
    </xf>
    <xf numFmtId="0" fontId="80" fillId="7" borderId="0" xfId="50" applyFont="1" applyFill="1" applyBorder="1" applyAlignment="1">
      <alignment horizontal="left" wrapText="1"/>
    </xf>
    <xf numFmtId="41" fontId="84" fillId="7" borderId="0" xfId="50" applyNumberFormat="1" applyFont="1" applyFill="1" applyBorder="1" applyAlignment="1">
      <alignment horizontal="center" wrapText="1"/>
    </xf>
    <xf numFmtId="0" fontId="84" fillId="7" borderId="0" xfId="50" applyFont="1" applyFill="1" applyBorder="1" applyAlignment="1">
      <alignment horizontal="left" wrapText="1"/>
    </xf>
    <xf numFmtId="0" fontId="76" fillId="8" borderId="0" xfId="0" applyFont="1" applyFill="1" applyAlignment="1">
      <alignment horizontal="center"/>
    </xf>
    <xf numFmtId="0" fontId="86" fillId="7" borderId="0" xfId="50" applyFont="1" applyFill="1" applyBorder="1" applyAlignment="1">
      <alignment horizontal="left" wrapText="1"/>
    </xf>
    <xf numFmtId="0" fontId="76" fillId="8" borderId="0" xfId="0" applyFont="1" applyFill="1" applyAlignment="1">
      <alignment vertical="center" wrapText="1"/>
    </xf>
    <xf numFmtId="0" fontId="35" fillId="8" borderId="0" xfId="0" applyFont="1" applyFill="1" applyBorder="1" applyAlignment="1">
      <alignment horizontal="center" vertical="center"/>
    </xf>
    <xf numFmtId="0" fontId="29" fillId="8" borderId="0" xfId="0" applyFont="1" applyFill="1" applyBorder="1" applyAlignment="1">
      <alignment horizontal="left"/>
    </xf>
    <xf numFmtId="41" fontId="75" fillId="8" borderId="0" xfId="18" applyNumberFormat="1" applyFont="1" applyFill="1" applyBorder="1" applyAlignment="1">
      <alignment horizontal="center" vertical="center"/>
    </xf>
    <xf numFmtId="41" fontId="84" fillId="8" borderId="0" xfId="18" applyNumberFormat="1" applyFont="1" applyFill="1" applyBorder="1" applyAlignment="1">
      <alignment horizontal="center" vertical="center" wrapText="1"/>
    </xf>
    <xf numFmtId="41" fontId="44" fillId="8" borderId="0" xfId="18" applyNumberFormat="1" applyFont="1" applyFill="1" applyBorder="1" applyAlignment="1">
      <alignment horizontal="center" vertical="center"/>
    </xf>
    <xf numFmtId="41" fontId="35" fillId="8" borderId="0" xfId="18" applyNumberFormat="1" applyFont="1" applyFill="1" applyBorder="1" applyAlignment="1">
      <alignment horizontal="center" vertical="center" wrapText="1"/>
    </xf>
    <xf numFmtId="0" fontId="35" fillId="2" borderId="0" xfId="18" applyFont="1" applyFill="1" applyBorder="1" applyAlignment="1">
      <alignment horizontal="left" vertical="center" wrapText="1"/>
    </xf>
    <xf numFmtId="0" fontId="84" fillId="8" borderId="0" xfId="18" applyFont="1" applyFill="1" applyBorder="1" applyAlignment="1">
      <alignment horizontal="left" vertical="center" wrapText="1"/>
    </xf>
    <xf numFmtId="0" fontId="35" fillId="8" borderId="0" xfId="18" applyFont="1" applyFill="1" applyBorder="1" applyAlignment="1">
      <alignment horizontal="left" vertical="center" wrapText="1"/>
    </xf>
    <xf numFmtId="0" fontId="29" fillId="0" borderId="0" xfId="0" applyFont="1" applyAlignment="1">
      <alignment horizontal="left"/>
    </xf>
    <xf numFmtId="0" fontId="80" fillId="8" borderId="0" xfId="18" applyFont="1" applyFill="1" applyBorder="1" applyAlignment="1">
      <alignment horizontal="left" vertical="center" wrapText="1"/>
    </xf>
    <xf numFmtId="0" fontId="86" fillId="8" borderId="0" xfId="18" applyFont="1" applyFill="1" applyBorder="1" applyAlignment="1">
      <alignment horizontal="left" vertical="center" wrapText="1"/>
    </xf>
    <xf numFmtId="41" fontId="74" fillId="8" borderId="0" xfId="18" applyNumberFormat="1" applyFont="1" applyFill="1" applyBorder="1" applyAlignment="1">
      <alignment horizontal="center" vertical="center"/>
    </xf>
    <xf numFmtId="41" fontId="80" fillId="8" borderId="0" xfId="18" applyNumberFormat="1" applyFont="1" applyFill="1" applyBorder="1" applyAlignment="1">
      <alignment horizontal="center" vertical="center" wrapText="1"/>
    </xf>
    <xf numFmtId="0" fontId="86" fillId="7" borderId="0" xfId="18" applyFont="1" applyFill="1" applyBorder="1" applyAlignment="1">
      <alignment horizontal="left" vertical="center" wrapText="1"/>
    </xf>
    <xf numFmtId="41" fontId="75" fillId="7" borderId="0" xfId="18" applyNumberFormat="1" applyFont="1" applyFill="1" applyBorder="1" applyAlignment="1">
      <alignment horizontal="center" vertical="center"/>
    </xf>
    <xf numFmtId="41" fontId="84" fillId="7" borderId="0" xfId="18" applyNumberFormat="1" applyFont="1" applyFill="1" applyBorder="1" applyAlignment="1">
      <alignment horizontal="center" vertical="center" wrapText="1"/>
    </xf>
    <xf numFmtId="0" fontId="84" fillId="7" borderId="0" xfId="18" applyFont="1" applyFill="1" applyBorder="1" applyAlignment="1">
      <alignment horizontal="left" vertical="center" wrapText="1"/>
    </xf>
    <xf numFmtId="0" fontId="80" fillId="7" borderId="0" xfId="18" applyFont="1" applyFill="1" applyBorder="1" applyAlignment="1">
      <alignment horizontal="left" vertical="center" wrapText="1"/>
    </xf>
    <xf numFmtId="41" fontId="33" fillId="7" borderId="0" xfId="0" applyNumberFormat="1" applyFont="1" applyFill="1" applyBorder="1" applyAlignment="1">
      <alignment horizontal="center" vertical="center" wrapText="1"/>
    </xf>
    <xf numFmtId="41" fontId="43" fillId="0" borderId="0" xfId="0" applyNumberFormat="1" applyFont="1" applyBorder="1" applyAlignment="1">
      <alignment horizontal="right" vertical="center"/>
    </xf>
    <xf numFmtId="41" fontId="43" fillId="7" borderId="0" xfId="0" applyNumberFormat="1" applyFont="1" applyFill="1" applyBorder="1" applyAlignment="1">
      <alignment horizontal="right" vertical="center"/>
    </xf>
    <xf numFmtId="41" fontId="43" fillId="0" borderId="0" xfId="0" applyNumberFormat="1" applyFont="1" applyBorder="1" applyAlignment="1">
      <alignment horizontal="right" vertical="top"/>
    </xf>
    <xf numFmtId="172" fontId="37" fillId="0" borderId="0" xfId="64" applyNumberFormat="1" applyFont="1" applyFill="1" applyBorder="1" applyAlignment="1">
      <alignment horizontal="center" vertical="top"/>
    </xf>
    <xf numFmtId="41" fontId="74" fillId="0" borderId="0" xfId="4" applyNumberFormat="1" applyFont="1" applyFill="1" applyBorder="1" applyAlignment="1" applyProtection="1">
      <alignment horizontal="center" vertical="center"/>
    </xf>
    <xf numFmtId="0" fontId="35" fillId="8" borderId="0" xfId="0" applyFont="1" applyFill="1" applyBorder="1" applyAlignment="1">
      <alignment horizontal="center" vertical="center"/>
    </xf>
    <xf numFmtId="0" fontId="47" fillId="2" borderId="7" xfId="40" applyFont="1" applyFill="1" applyBorder="1" applyAlignment="1">
      <alignment horizontal="left" vertical="center" wrapText="1"/>
    </xf>
    <xf numFmtId="41" fontId="37" fillId="7" borderId="0" xfId="40" applyNumberFormat="1" applyFont="1" applyFill="1" applyBorder="1" applyAlignment="1">
      <alignment vertical="top"/>
    </xf>
    <xf numFmtId="41" fontId="37" fillId="2" borderId="0" xfId="40" applyNumberFormat="1" applyFont="1" applyFill="1" applyBorder="1" applyAlignment="1">
      <alignment vertical="top"/>
    </xf>
    <xf numFmtId="0" fontId="47" fillId="2" borderId="9" xfId="45" applyFont="1" applyFill="1" applyBorder="1" applyAlignment="1">
      <alignment horizontal="left" vertical="center" wrapText="1"/>
    </xf>
    <xf numFmtId="41" fontId="37" fillId="8" borderId="0" xfId="48" applyNumberFormat="1" applyFont="1" applyFill="1" applyBorder="1" applyAlignment="1">
      <alignment horizontal="right" vertical="center" wrapText="1"/>
    </xf>
    <xf numFmtId="41" fontId="41" fillId="8" borderId="0" xfId="48" applyNumberFormat="1" applyFont="1" applyFill="1" applyBorder="1" applyAlignment="1">
      <alignment horizontal="right"/>
    </xf>
    <xf numFmtId="41" fontId="37" fillId="7" borderId="0" xfId="48" applyNumberFormat="1" applyFont="1" applyFill="1" applyBorder="1" applyAlignment="1">
      <alignment horizontal="right" vertical="top"/>
    </xf>
    <xf numFmtId="41" fontId="41" fillId="7" borderId="0" xfId="48" applyNumberFormat="1" applyFont="1" applyFill="1" applyBorder="1" applyAlignment="1">
      <alignment horizontal="right"/>
    </xf>
    <xf numFmtId="41" fontId="37" fillId="2" borderId="0" xfId="48" applyNumberFormat="1" applyFont="1" applyFill="1" applyBorder="1" applyAlignment="1">
      <alignment horizontal="right" vertical="top"/>
    </xf>
    <xf numFmtId="41" fontId="37" fillId="7" borderId="0" xfId="48" applyNumberFormat="1" applyFont="1" applyFill="1" applyBorder="1" applyAlignment="1">
      <alignment horizontal="right" vertical="top" wrapText="1"/>
    </xf>
    <xf numFmtId="41" fontId="37" fillId="8" borderId="0" xfId="59" applyNumberFormat="1" applyFont="1" applyFill="1" applyBorder="1" applyAlignment="1">
      <alignment horizontal="right" vertical="top"/>
    </xf>
    <xf numFmtId="0" fontId="41" fillId="8" borderId="0" xfId="59" applyFont="1" applyFill="1" applyBorder="1" applyAlignment="1">
      <alignment vertical="center"/>
    </xf>
    <xf numFmtId="0" fontId="41" fillId="7" borderId="0" xfId="59" applyFont="1" applyFill="1" applyBorder="1" applyAlignment="1">
      <alignment vertical="center"/>
    </xf>
    <xf numFmtId="41" fontId="37" fillId="7" borderId="0" xfId="59" applyNumberFormat="1" applyFont="1" applyFill="1" applyBorder="1" applyAlignment="1">
      <alignment horizontal="right" vertical="top"/>
    </xf>
    <xf numFmtId="41" fontId="37" fillId="7" borderId="0" xfId="59" applyNumberFormat="1" applyFont="1" applyFill="1" applyBorder="1" applyAlignment="1">
      <alignment vertical="top" wrapText="1"/>
    </xf>
    <xf numFmtId="41" fontId="37" fillId="8" borderId="0" xfId="59" applyNumberFormat="1" applyFont="1" applyFill="1" applyBorder="1" applyAlignment="1">
      <alignment vertical="top" wrapText="1"/>
    </xf>
    <xf numFmtId="0" fontId="41" fillId="2" borderId="0" xfId="19" applyFont="1" applyFill="1" applyBorder="1"/>
    <xf numFmtId="41" fontId="37" fillId="8" borderId="0" xfId="22" applyNumberFormat="1" applyFont="1" applyFill="1" applyBorder="1" applyAlignment="1">
      <alignment vertical="top" wrapText="1"/>
    </xf>
    <xf numFmtId="41" fontId="37" fillId="7" borderId="0" xfId="22" applyNumberFormat="1" applyFont="1" applyFill="1" applyBorder="1" applyAlignment="1">
      <alignment horizontal="right" vertical="top"/>
    </xf>
    <xf numFmtId="41" fontId="37" fillId="7" borderId="0" xfId="22" applyNumberFormat="1" applyFont="1" applyFill="1" applyBorder="1" applyAlignment="1">
      <alignment vertical="top" wrapText="1"/>
    </xf>
    <xf numFmtId="0" fontId="47" fillId="2" borderId="0" xfId="16" applyFont="1" applyFill="1" applyBorder="1" applyAlignment="1">
      <alignment vertical="top" wrapText="1"/>
    </xf>
    <xf numFmtId="41" fontId="37" fillId="8" borderId="0" xfId="16" applyNumberFormat="1" applyFont="1" applyFill="1" applyBorder="1" applyAlignment="1">
      <alignment vertical="top" wrapText="1"/>
    </xf>
    <xf numFmtId="0" fontId="57" fillId="8" borderId="0" xfId="0" applyFont="1" applyFill="1" applyBorder="1"/>
    <xf numFmtId="41" fontId="64" fillId="7" borderId="0" xfId="17" applyNumberFormat="1" applyFont="1" applyFill="1" applyBorder="1" applyAlignment="1">
      <alignment horizontal="center" vertical="center"/>
    </xf>
    <xf numFmtId="41" fontId="58" fillId="7" borderId="0" xfId="17" applyNumberFormat="1" applyFont="1" applyFill="1" applyBorder="1" applyAlignment="1">
      <alignment horizontal="center" vertical="center" wrapText="1"/>
    </xf>
    <xf numFmtId="41" fontId="64" fillId="7" borderId="0" xfId="17" applyNumberFormat="1" applyFont="1" applyFill="1" applyBorder="1" applyAlignment="1">
      <alignment vertical="center" wrapText="1"/>
    </xf>
    <xf numFmtId="0" fontId="58" fillId="7" borderId="0" xfId="17" applyFont="1" applyFill="1" applyBorder="1" applyAlignment="1">
      <alignment horizontal="left" vertical="center" wrapText="1"/>
    </xf>
    <xf numFmtId="41" fontId="74" fillId="7" borderId="0" xfId="18" applyNumberFormat="1" applyFont="1" applyFill="1" applyBorder="1" applyAlignment="1">
      <alignment horizontal="center" vertical="center"/>
    </xf>
    <xf numFmtId="41" fontId="80" fillId="7" borderId="0" xfId="18" applyNumberFormat="1" applyFont="1" applyFill="1" applyBorder="1" applyAlignment="1">
      <alignment horizontal="center" vertical="center" wrapText="1"/>
    </xf>
    <xf numFmtId="0" fontId="47" fillId="2" borderId="2" xfId="24" applyFont="1" applyFill="1" applyBorder="1" applyAlignment="1">
      <alignment horizontal="left" vertical="top" wrapText="1"/>
    </xf>
    <xf numFmtId="41" fontId="37" fillId="2" borderId="2" xfId="24" applyNumberFormat="1" applyFont="1" applyFill="1" applyBorder="1" applyAlignment="1">
      <alignment horizontal="center" vertical="top"/>
    </xf>
    <xf numFmtId="41" fontId="37" fillId="7" borderId="0" xfId="24" applyNumberFormat="1" applyFont="1" applyFill="1" applyBorder="1" applyAlignment="1">
      <alignment horizontal="center" vertical="top"/>
    </xf>
    <xf numFmtId="41" fontId="37" fillId="2" borderId="0" xfId="24" applyNumberFormat="1" applyFont="1" applyFill="1" applyBorder="1" applyAlignment="1">
      <alignment horizontal="center" vertical="top"/>
    </xf>
    <xf numFmtId="41" fontId="37" fillId="8" borderId="0" xfId="24" applyNumberFormat="1" applyFont="1" applyFill="1" applyBorder="1" applyAlignment="1">
      <alignment horizontal="center" vertical="top"/>
    </xf>
    <xf numFmtId="0" fontId="47" fillId="2" borderId="0" xfId="25" applyFont="1" applyFill="1" applyBorder="1" applyAlignment="1">
      <alignment vertical="top" wrapText="1"/>
    </xf>
    <xf numFmtId="0" fontId="47" fillId="2" borderId="0" xfId="26" applyFont="1" applyFill="1" applyBorder="1" applyAlignment="1">
      <alignment vertical="top" wrapText="1"/>
    </xf>
    <xf numFmtId="0" fontId="47" fillId="2" borderId="0" xfId="27" applyFont="1" applyFill="1" applyBorder="1" applyAlignment="1">
      <alignment vertical="top" wrapText="1"/>
    </xf>
    <xf numFmtId="0" fontId="47" fillId="2" borderId="0" xfId="28" applyFont="1" applyFill="1" applyBorder="1" applyAlignment="1">
      <alignment vertical="top" wrapText="1"/>
    </xf>
    <xf numFmtId="41" fontId="37" fillId="2" borderId="0" xfId="28" applyNumberFormat="1" applyFont="1" applyFill="1" applyBorder="1" applyAlignment="1">
      <alignment horizontal="right" vertical="top"/>
    </xf>
    <xf numFmtId="0" fontId="41" fillId="2" borderId="0" xfId="28" applyFont="1" applyFill="1" applyBorder="1"/>
    <xf numFmtId="0" fontId="47" fillId="2" borderId="0" xfId="29" applyFont="1" applyFill="1" applyBorder="1" applyAlignment="1">
      <alignment vertical="top" wrapText="1"/>
    </xf>
    <xf numFmtId="41" fontId="80" fillId="7" borderId="0" xfId="50" applyNumberFormat="1" applyFont="1" applyFill="1" applyBorder="1" applyAlignment="1">
      <alignment horizontal="center" wrapText="1"/>
    </xf>
    <xf numFmtId="0" fontId="47" fillId="2" borderId="0" xfId="31" applyFont="1" applyFill="1" applyBorder="1" applyAlignment="1">
      <alignment vertical="top" wrapText="1"/>
    </xf>
    <xf numFmtId="0" fontId="46" fillId="2" borderId="0" xfId="0" applyFont="1" applyFill="1" applyBorder="1" applyAlignment="1">
      <alignment vertical="center"/>
    </xf>
    <xf numFmtId="0" fontId="47" fillId="2" borderId="0" xfId="0" applyFont="1" applyFill="1" applyBorder="1" applyAlignment="1">
      <alignment vertical="center"/>
    </xf>
    <xf numFmtId="0" fontId="47" fillId="7" borderId="0" xfId="0" applyFont="1" applyFill="1" applyBorder="1" applyAlignment="1">
      <alignment vertical="center"/>
    </xf>
    <xf numFmtId="0" fontId="68" fillId="2" borderId="0" xfId="0" applyFont="1" applyFill="1" applyBorder="1" applyAlignment="1">
      <alignment vertical="center"/>
    </xf>
    <xf numFmtId="0" fontId="47" fillId="7" borderId="0" xfId="0" applyFont="1" applyFill="1" applyAlignment="1">
      <alignment vertical="center"/>
    </xf>
    <xf numFmtId="0" fontId="47" fillId="2" borderId="0" xfId="0" applyFont="1" applyFill="1" applyAlignment="1">
      <alignment vertical="center"/>
    </xf>
    <xf numFmtId="0" fontId="47" fillId="8" borderId="0" xfId="0" applyFont="1" applyFill="1" applyAlignment="1">
      <alignment vertical="center"/>
    </xf>
    <xf numFmtId="0" fontId="47" fillId="7" borderId="0" xfId="0" applyFont="1" applyFill="1"/>
    <xf numFmtId="0" fontId="47" fillId="2" borderId="0" xfId="0" applyFont="1" applyFill="1"/>
    <xf numFmtId="0" fontId="47" fillId="0" borderId="0" xfId="0" applyFont="1" applyFill="1" applyAlignment="1">
      <alignment horizontal="left" vertical="center"/>
    </xf>
    <xf numFmtId="0" fontId="47" fillId="2" borderId="0" xfId="0" applyFont="1" applyFill="1" applyBorder="1"/>
    <xf numFmtId="0" fontId="46" fillId="0" borderId="0" xfId="0" applyFont="1" applyFill="1" applyBorder="1" applyAlignment="1" applyProtection="1">
      <alignment horizontal="left" vertical="center"/>
    </xf>
    <xf numFmtId="0" fontId="47" fillId="2" borderId="0" xfId="58" applyFont="1" applyFill="1" applyBorder="1" applyAlignment="1">
      <alignment horizontal="left" vertical="top" wrapText="1"/>
    </xf>
    <xf numFmtId="0" fontId="46" fillId="2" borderId="0" xfId="0" applyFont="1" applyFill="1" applyBorder="1" applyAlignment="1" applyProtection="1">
      <alignment horizontal="left"/>
    </xf>
    <xf numFmtId="173" fontId="46" fillId="0" borderId="0" xfId="0" applyNumberFormat="1" applyFont="1" applyFill="1" applyBorder="1" applyAlignment="1" applyProtection="1">
      <alignment horizontal="left" vertical="center"/>
    </xf>
    <xf numFmtId="0" fontId="46" fillId="2" borderId="0" xfId="0" applyFont="1" applyFill="1" applyBorder="1" applyAlignment="1">
      <alignment horizontal="left"/>
    </xf>
    <xf numFmtId="0" fontId="46" fillId="0" borderId="0" xfId="0" applyFont="1" applyFill="1" applyBorder="1" applyAlignment="1">
      <alignment horizontal="left" vertical="center"/>
    </xf>
    <xf numFmtId="0" fontId="87" fillId="0" borderId="0" xfId="0" applyFont="1" applyFill="1" applyBorder="1" applyAlignment="1" applyProtection="1">
      <alignment horizontal="left" vertical="center"/>
    </xf>
    <xf numFmtId="0" fontId="87" fillId="0" borderId="0" xfId="0" applyFont="1" applyFill="1" applyBorder="1" applyAlignment="1" applyProtection="1">
      <alignment vertical="center"/>
    </xf>
    <xf numFmtId="0" fontId="88" fillId="7" borderId="0" xfId="0" applyFont="1" applyFill="1" applyAlignment="1">
      <alignment vertical="center"/>
    </xf>
    <xf numFmtId="0" fontId="88" fillId="0" borderId="0" xfId="0" applyFont="1" applyFill="1" applyAlignment="1">
      <alignment vertical="center"/>
    </xf>
    <xf numFmtId="0" fontId="44" fillId="8" borderId="0" xfId="0" applyFont="1" applyFill="1" applyAlignment="1">
      <alignment horizontal="center" vertical="center"/>
    </xf>
    <xf numFmtId="0" fontId="35" fillId="3" borderId="2" xfId="0" applyFont="1" applyFill="1" applyBorder="1" applyAlignment="1">
      <alignment horizontal="center" vertical="center"/>
    </xf>
    <xf numFmtId="0" fontId="35" fillId="3" borderId="4" xfId="0" applyFont="1" applyFill="1" applyBorder="1" applyAlignment="1">
      <alignment horizontal="center" vertical="center"/>
    </xf>
    <xf numFmtId="0" fontId="35" fillId="3" borderId="2" xfId="0" applyFont="1" applyFill="1" applyBorder="1" applyAlignment="1">
      <alignment horizontal="center" vertical="center" wrapText="1"/>
    </xf>
    <xf numFmtId="0" fontId="44" fillId="2" borderId="0" xfId="0" applyFont="1" applyFill="1" applyBorder="1" applyAlignment="1">
      <alignment horizontal="center" vertical="center"/>
    </xf>
    <xf numFmtId="0" fontId="35" fillId="3" borderId="2" xfId="0" applyFont="1" applyFill="1" applyBorder="1" applyAlignment="1">
      <alignment horizontal="center"/>
    </xf>
    <xf numFmtId="0" fontId="35" fillId="2" borderId="0" xfId="0" applyFont="1" applyFill="1" applyAlignment="1">
      <alignment horizontal="center"/>
    </xf>
    <xf numFmtId="0" fontId="38" fillId="3" borderId="16" xfId="0" applyFont="1" applyFill="1" applyBorder="1" applyAlignment="1">
      <alignment horizontal="center" vertical="center" wrapText="1"/>
    </xf>
    <xf numFmtId="0" fontId="38" fillId="3" borderId="6" xfId="0" applyFont="1" applyFill="1" applyBorder="1" applyAlignment="1">
      <alignment horizontal="center"/>
    </xf>
    <xf numFmtId="0" fontId="38" fillId="3" borderId="3" xfId="0" applyFont="1" applyFill="1" applyBorder="1" applyAlignment="1">
      <alignment horizontal="center"/>
    </xf>
    <xf numFmtId="0" fontId="38" fillId="3" borderId="10" xfId="0" applyFont="1" applyFill="1" applyBorder="1" applyAlignment="1">
      <alignment horizontal="center"/>
    </xf>
    <xf numFmtId="0" fontId="38" fillId="3" borderId="4" xfId="0" applyFont="1" applyFill="1" applyBorder="1" applyAlignment="1">
      <alignment horizontal="left" wrapText="1"/>
    </xf>
    <xf numFmtId="0" fontId="38" fillId="3" borderId="8" xfId="0" applyFont="1" applyFill="1" applyBorder="1" applyAlignment="1">
      <alignment horizontal="left" wrapText="1"/>
    </xf>
    <xf numFmtId="0" fontId="38" fillId="3" borderId="11" xfId="0" applyFont="1" applyFill="1" applyBorder="1" applyAlignment="1">
      <alignment horizontal="center"/>
    </xf>
    <xf numFmtId="0" fontId="38" fillId="3" borderId="0" xfId="0" applyFont="1" applyFill="1" applyBorder="1" applyAlignment="1">
      <alignment horizontal="center"/>
    </xf>
    <xf numFmtId="0" fontId="35" fillId="2" borderId="0" xfId="0" applyFont="1" applyFill="1" applyBorder="1" applyAlignment="1">
      <alignment horizontal="center"/>
    </xf>
    <xf numFmtId="0" fontId="37" fillId="3" borderId="16" xfId="0" applyFont="1" applyFill="1" applyBorder="1" applyAlignment="1">
      <alignment horizontal="center" vertical="center" wrapText="1"/>
    </xf>
    <xf numFmtId="0" fontId="38" fillId="3" borderId="2" xfId="0" applyFont="1" applyFill="1" applyBorder="1" applyAlignment="1">
      <alignment horizontal="center" vertical="center"/>
    </xf>
    <xf numFmtId="0" fontId="35" fillId="2" borderId="0" xfId="0" applyFont="1" applyFill="1" applyAlignment="1">
      <alignment horizontal="center" vertical="center"/>
    </xf>
    <xf numFmtId="0" fontId="38" fillId="3" borderId="4" xfId="0" applyFont="1" applyFill="1" applyBorder="1" applyAlignment="1">
      <alignment horizontal="left" vertical="center" wrapText="1"/>
    </xf>
    <xf numFmtId="0" fontId="38" fillId="3" borderId="8" xfId="0" applyFont="1" applyFill="1" applyBorder="1" applyAlignment="1">
      <alignment horizontal="left" vertical="center" wrapText="1"/>
    </xf>
    <xf numFmtId="0" fontId="38" fillId="3" borderId="9" xfId="0" applyFont="1" applyFill="1" applyBorder="1" applyAlignment="1">
      <alignment horizontal="center"/>
    </xf>
    <xf numFmtId="0" fontId="38" fillId="3" borderId="5" xfId="0" applyFont="1" applyFill="1" applyBorder="1" applyAlignment="1">
      <alignment horizontal="center"/>
    </xf>
    <xf numFmtId="0" fontId="38" fillId="3" borderId="12" xfId="0" applyFont="1" applyFill="1" applyBorder="1" applyAlignment="1">
      <alignment horizontal="center"/>
    </xf>
    <xf numFmtId="0" fontId="38" fillId="3" borderId="2" xfId="0" applyFont="1" applyFill="1" applyBorder="1" applyAlignment="1">
      <alignment horizontal="left" wrapText="1"/>
    </xf>
    <xf numFmtId="0" fontId="38" fillId="3" borderId="6" xfId="0" applyFont="1" applyFill="1" applyBorder="1" applyAlignment="1">
      <alignment horizontal="center" vertical="center"/>
    </xf>
    <xf numFmtId="0" fontId="38" fillId="3" borderId="3" xfId="0" applyFont="1" applyFill="1" applyBorder="1" applyAlignment="1">
      <alignment horizontal="center" vertical="center"/>
    </xf>
    <xf numFmtId="0" fontId="38" fillId="3" borderId="10" xfId="0" applyFont="1" applyFill="1" applyBorder="1" applyAlignment="1">
      <alignment horizontal="center" vertical="center"/>
    </xf>
    <xf numFmtId="0" fontId="38" fillId="3" borderId="2" xfId="0" applyFont="1" applyFill="1" applyBorder="1" applyAlignment="1">
      <alignment horizontal="center"/>
    </xf>
    <xf numFmtId="0" fontId="44" fillId="2" borderId="0" xfId="0" applyFont="1" applyFill="1" applyBorder="1" applyAlignment="1">
      <alignment horizontal="center" wrapText="1"/>
    </xf>
    <xf numFmtId="0" fontId="35" fillId="3" borderId="2" xfId="0" applyFont="1" applyFill="1" applyBorder="1" applyAlignment="1">
      <alignment horizontal="left" vertical="center"/>
    </xf>
    <xf numFmtId="0" fontId="44" fillId="3" borderId="2" xfId="0" applyFont="1" applyFill="1" applyBorder="1" applyAlignment="1">
      <alignment horizontal="center" vertical="center"/>
    </xf>
    <xf numFmtId="0" fontId="44" fillId="2" borderId="0" xfId="0" applyFont="1" applyFill="1" applyBorder="1" applyAlignment="1">
      <alignment horizontal="center" vertical="center" wrapText="1"/>
    </xf>
    <xf numFmtId="0" fontId="44" fillId="3" borderId="2" xfId="0" applyFont="1" applyFill="1" applyBorder="1" applyAlignment="1" applyProtection="1">
      <alignment horizontal="left" vertical="center" wrapText="1"/>
    </xf>
    <xf numFmtId="0" fontId="44" fillId="3" borderId="2" xfId="0" applyFont="1" applyFill="1" applyBorder="1" applyAlignment="1" applyProtection="1">
      <alignment horizontal="left" vertical="center"/>
    </xf>
    <xf numFmtId="0" fontId="44" fillId="3" borderId="2" xfId="0" applyFont="1" applyFill="1" applyBorder="1" applyAlignment="1" applyProtection="1">
      <alignment horizontal="center" vertical="center"/>
    </xf>
    <xf numFmtId="0" fontId="12" fillId="0" borderId="0" xfId="0" applyFont="1" applyBorder="1" applyAlignment="1">
      <alignment horizontal="center" vertical="center"/>
    </xf>
    <xf numFmtId="0" fontId="44" fillId="0" borderId="0" xfId="0" applyFont="1" applyFill="1" applyBorder="1" applyAlignment="1">
      <alignment horizontal="center"/>
    </xf>
    <xf numFmtId="0" fontId="12" fillId="0" borderId="0" xfId="0" applyFont="1" applyBorder="1" applyAlignment="1">
      <alignment horizontal="center"/>
    </xf>
    <xf numFmtId="0" fontId="4" fillId="0" borderId="0" xfId="0" applyFont="1" applyFill="1" applyBorder="1" applyAlignment="1">
      <alignment horizontal="center" vertical="center"/>
    </xf>
    <xf numFmtId="0" fontId="9" fillId="0" borderId="0" xfId="0" applyFont="1" applyFill="1" applyBorder="1" applyAlignment="1" applyProtection="1">
      <alignment horizontal="center" vertical="center"/>
    </xf>
    <xf numFmtId="0" fontId="44" fillId="3" borderId="4" xfId="0" applyFont="1" applyFill="1" applyBorder="1" applyAlignment="1" applyProtection="1">
      <alignment horizontal="left" vertical="center" wrapText="1"/>
    </xf>
    <xf numFmtId="0" fontId="44" fillId="3" borderId="13" xfId="0" applyFont="1" applyFill="1" applyBorder="1" applyAlignment="1" applyProtection="1">
      <alignment horizontal="left" vertical="center" wrapText="1"/>
    </xf>
    <xf numFmtId="0" fontId="44" fillId="3" borderId="7" xfId="0" applyFont="1" applyFill="1" applyBorder="1" applyAlignment="1" applyProtection="1">
      <alignment horizontal="left" vertical="center" wrapText="1"/>
    </xf>
    <xf numFmtId="0" fontId="44" fillId="3" borderId="2" xfId="0" applyFont="1" applyFill="1" applyBorder="1" applyAlignment="1" applyProtection="1">
      <alignment horizontal="center"/>
    </xf>
    <xf numFmtId="0" fontId="44" fillId="3" borderId="2" xfId="0" applyFont="1" applyFill="1" applyBorder="1" applyAlignment="1" applyProtection="1">
      <alignment horizontal="left" wrapText="1"/>
    </xf>
    <xf numFmtId="0" fontId="44" fillId="3" borderId="4" xfId="0" applyFont="1" applyFill="1" applyBorder="1" applyAlignment="1" applyProtection="1">
      <alignment horizontal="left" wrapText="1"/>
    </xf>
    <xf numFmtId="0" fontId="44" fillId="11" borderId="2" xfId="0" applyFont="1" applyFill="1" applyBorder="1" applyAlignment="1">
      <alignment horizontal="center"/>
    </xf>
    <xf numFmtId="0" fontId="44" fillId="5" borderId="2" xfId="0" applyFont="1" applyFill="1" applyBorder="1" applyAlignment="1">
      <alignment horizontal="left" vertical="center" wrapText="1"/>
    </xf>
    <xf numFmtId="0" fontId="44" fillId="5" borderId="2" xfId="0" applyFont="1" applyFill="1" applyBorder="1" applyAlignment="1" applyProtection="1">
      <alignment horizontal="center" vertical="center"/>
    </xf>
    <xf numFmtId="0" fontId="50" fillId="0" borderId="0" xfId="0" applyFont="1" applyBorder="1" applyAlignment="1">
      <alignment horizontal="left" wrapText="1"/>
    </xf>
    <xf numFmtId="0" fontId="44" fillId="2" borderId="0" xfId="0" applyFont="1" applyFill="1" applyBorder="1" applyAlignment="1" applyProtection="1">
      <alignment horizontal="center" vertical="center" wrapText="1"/>
    </xf>
    <xf numFmtId="0" fontId="19" fillId="0" borderId="0" xfId="0" applyFont="1" applyBorder="1" applyAlignment="1" applyProtection="1">
      <alignment horizontal="center" vertical="center"/>
    </xf>
    <xf numFmtId="0" fontId="44" fillId="3" borderId="2" xfId="0" applyFont="1" applyFill="1" applyBorder="1" applyAlignment="1">
      <alignment horizontal="left" vertical="center"/>
    </xf>
    <xf numFmtId="0" fontId="0" fillId="3" borderId="2" xfId="0" applyFont="1" applyFill="1" applyBorder="1" applyAlignment="1">
      <alignment horizontal="left" vertical="center"/>
    </xf>
    <xf numFmtId="0" fontId="44" fillId="3" borderId="11" xfId="0" applyFont="1" applyFill="1" applyBorder="1" applyAlignment="1" applyProtection="1">
      <alignment horizontal="center" vertical="center"/>
    </xf>
    <xf numFmtId="0" fontId="44" fillId="3" borderId="0" xfId="0" applyFont="1" applyFill="1" applyBorder="1" applyAlignment="1" applyProtection="1">
      <alignment horizontal="center" vertical="center"/>
    </xf>
    <xf numFmtId="0" fontId="44" fillId="3" borderId="6" xfId="0" applyFont="1" applyFill="1" applyBorder="1" applyAlignment="1" applyProtection="1">
      <alignment horizontal="center" vertical="center"/>
    </xf>
    <xf numFmtId="0" fontId="44" fillId="3" borderId="10" xfId="0" applyFont="1" applyFill="1" applyBorder="1" applyAlignment="1" applyProtection="1">
      <alignment horizontal="center" vertical="center"/>
    </xf>
    <xf numFmtId="0" fontId="44" fillId="3" borderId="6" xfId="0" applyFont="1" applyFill="1" applyBorder="1" applyAlignment="1">
      <alignment horizontal="center" vertical="center"/>
    </xf>
    <xf numFmtId="0" fontId="44" fillId="3" borderId="10" xfId="0" applyFont="1" applyFill="1" applyBorder="1" applyAlignment="1">
      <alignment horizontal="center" vertical="center"/>
    </xf>
    <xf numFmtId="0" fontId="35" fillId="8" borderId="0" xfId="0" applyFont="1" applyFill="1" applyBorder="1" applyAlignment="1">
      <alignment horizontal="center" vertical="center"/>
    </xf>
    <xf numFmtId="0" fontId="44" fillId="3" borderId="2" xfId="0" applyFont="1" applyFill="1" applyBorder="1" applyAlignment="1" applyProtection="1">
      <alignment horizontal="left"/>
    </xf>
    <xf numFmtId="0" fontId="77" fillId="0" borderId="0" xfId="0" applyFont="1" applyFill="1" applyBorder="1" applyAlignment="1">
      <alignment horizontal="left" vertical="center" wrapText="1"/>
    </xf>
    <xf numFmtId="0" fontId="72" fillId="11" borderId="16" xfId="0" applyFont="1" applyFill="1" applyBorder="1" applyAlignment="1" applyProtection="1">
      <alignment horizontal="left" vertical="center" wrapText="1"/>
    </xf>
    <xf numFmtId="0" fontId="72" fillId="11" borderId="17" xfId="0" applyFont="1" applyFill="1" applyBorder="1" applyAlignment="1" applyProtection="1">
      <alignment horizontal="center" vertical="center" wrapText="1"/>
    </xf>
    <xf numFmtId="0" fontId="72" fillId="11" borderId="18" xfId="0" applyFont="1" applyFill="1" applyBorder="1" applyAlignment="1" applyProtection="1">
      <alignment horizontal="center" vertical="center" wrapText="1"/>
    </xf>
    <xf numFmtId="0" fontId="72" fillId="11" borderId="19" xfId="0" applyFont="1" applyFill="1" applyBorder="1" applyAlignment="1" applyProtection="1">
      <alignment horizontal="center" vertical="center" wrapText="1"/>
    </xf>
    <xf numFmtId="0" fontId="72" fillId="11" borderId="16" xfId="0" applyFont="1" applyFill="1" applyBorder="1" applyAlignment="1" applyProtection="1">
      <alignment horizontal="center" vertical="center"/>
    </xf>
    <xf numFmtId="0" fontId="72" fillId="11" borderId="17" xfId="0" applyFont="1" applyFill="1" applyBorder="1" applyAlignment="1" applyProtection="1">
      <alignment horizontal="center" vertical="center"/>
    </xf>
    <xf numFmtId="0" fontId="72" fillId="11" borderId="18" xfId="0" applyFont="1" applyFill="1" applyBorder="1" applyAlignment="1" applyProtection="1">
      <alignment horizontal="center" vertical="center"/>
    </xf>
    <xf numFmtId="0" fontId="72" fillId="11" borderId="19" xfId="0" applyFont="1" applyFill="1" applyBorder="1" applyAlignment="1" applyProtection="1">
      <alignment horizontal="center" vertical="center"/>
    </xf>
    <xf numFmtId="0" fontId="35" fillId="2" borderId="0" xfId="40" applyFont="1" applyFill="1" applyBorder="1" applyAlignment="1">
      <alignment horizontal="center" vertical="center" wrapText="1"/>
    </xf>
    <xf numFmtId="0" fontId="44" fillId="3" borderId="2" xfId="40" applyFont="1" applyFill="1" applyBorder="1" applyAlignment="1">
      <alignment horizontal="center" vertical="center"/>
    </xf>
    <xf numFmtId="0" fontId="44" fillId="3" borderId="4" xfId="40" applyFont="1" applyFill="1" applyBorder="1" applyAlignment="1">
      <alignment horizontal="left" vertical="center" wrapText="1"/>
    </xf>
    <xf numFmtId="0" fontId="44" fillId="3" borderId="7" xfId="40" applyFont="1" applyFill="1" applyBorder="1" applyAlignment="1">
      <alignment horizontal="left" vertical="center" wrapText="1"/>
    </xf>
    <xf numFmtId="0" fontId="44" fillId="3" borderId="2" xfId="40" applyFont="1" applyFill="1" applyBorder="1" applyAlignment="1">
      <alignment horizontal="center" vertical="center" wrapText="1"/>
    </xf>
    <xf numFmtId="0" fontId="35" fillId="2" borderId="0" xfId="0" applyFont="1" applyFill="1" applyBorder="1" applyAlignment="1">
      <alignment horizontal="center" wrapText="1"/>
    </xf>
    <xf numFmtId="0" fontId="35" fillId="3" borderId="6" xfId="45" applyFont="1" applyFill="1" applyBorder="1" applyAlignment="1">
      <alignment horizontal="center" vertical="center" wrapText="1"/>
    </xf>
    <xf numFmtId="0" fontId="35" fillId="3" borderId="3" xfId="45" applyFont="1" applyFill="1" applyBorder="1" applyAlignment="1">
      <alignment horizontal="center" vertical="center" wrapText="1"/>
    </xf>
    <xf numFmtId="0" fontId="35" fillId="3" borderId="10" xfId="45" applyFont="1" applyFill="1" applyBorder="1" applyAlignment="1">
      <alignment horizontal="center" vertical="center" wrapText="1"/>
    </xf>
    <xf numFmtId="0" fontId="35" fillId="3" borderId="4" xfId="45" applyFont="1" applyFill="1" applyBorder="1" applyAlignment="1">
      <alignment horizontal="center" vertical="center" wrapText="1"/>
    </xf>
    <xf numFmtId="0" fontId="35" fillId="3" borderId="13" xfId="45" applyFont="1" applyFill="1" applyBorder="1" applyAlignment="1">
      <alignment horizontal="center" vertical="center" wrapText="1"/>
    </xf>
    <xf numFmtId="0" fontId="35" fillId="3" borderId="4" xfId="45" applyFont="1" applyFill="1" applyBorder="1" applyAlignment="1">
      <alignment horizontal="left" vertical="center" wrapText="1"/>
    </xf>
    <xf numFmtId="0" fontId="35" fillId="3" borderId="7" xfId="45" applyFont="1" applyFill="1" applyBorder="1" applyAlignment="1">
      <alignment horizontal="left" vertical="center" wrapText="1"/>
    </xf>
    <xf numFmtId="0" fontId="35" fillId="3" borderId="2" xfId="47" applyFont="1" applyFill="1" applyBorder="1" applyAlignment="1">
      <alignment horizontal="center" vertical="center" wrapText="1"/>
    </xf>
    <xf numFmtId="0" fontId="46" fillId="7" borderId="0" xfId="48" applyFont="1" applyFill="1" applyBorder="1" applyAlignment="1">
      <alignment horizontal="left" vertical="center"/>
    </xf>
    <xf numFmtId="0" fontId="35" fillId="3" borderId="9" xfId="48" applyFont="1" applyFill="1" applyBorder="1" applyAlignment="1">
      <alignment horizontal="left" vertical="center" wrapText="1"/>
    </xf>
    <xf numFmtId="0" fontId="35" fillId="3" borderId="12" xfId="48" applyFont="1" applyFill="1" applyBorder="1" applyAlignment="1">
      <alignment horizontal="left" vertical="center" wrapText="1"/>
    </xf>
    <xf numFmtId="0" fontId="35" fillId="3" borderId="11" xfId="48" applyFont="1" applyFill="1" applyBorder="1" applyAlignment="1">
      <alignment horizontal="left" vertical="center" wrapText="1"/>
    </xf>
    <xf numFmtId="0" fontId="35" fillId="3" borderId="14" xfId="48" applyFont="1" applyFill="1" applyBorder="1" applyAlignment="1">
      <alignment horizontal="left" vertical="center" wrapText="1"/>
    </xf>
    <xf numFmtId="0" fontId="47" fillId="7" borderId="0" xfId="48" applyFont="1" applyFill="1" applyBorder="1" applyAlignment="1">
      <alignment horizontal="left" vertical="top" wrapText="1"/>
    </xf>
    <xf numFmtId="0" fontId="47" fillId="2" borderId="0" xfId="48" applyFont="1" applyFill="1" applyBorder="1" applyAlignment="1">
      <alignment horizontal="left" vertical="top" wrapText="1"/>
    </xf>
    <xf numFmtId="0" fontId="35" fillId="3" borderId="2" xfId="48" applyFont="1" applyFill="1" applyBorder="1" applyAlignment="1">
      <alignment horizontal="center" vertical="center" wrapText="1"/>
    </xf>
    <xf numFmtId="0" fontId="35" fillId="3" borderId="4" xfId="48" applyFont="1" applyFill="1" applyBorder="1" applyAlignment="1">
      <alignment horizontal="center" vertical="center" wrapText="1"/>
    </xf>
    <xf numFmtId="0" fontId="47" fillId="2" borderId="0" xfId="48" applyFont="1" applyFill="1" applyBorder="1" applyAlignment="1">
      <alignment horizontal="left" vertical="center" wrapText="1"/>
    </xf>
    <xf numFmtId="0" fontId="35" fillId="3" borderId="4" xfId="59" applyFont="1" applyFill="1" applyBorder="1" applyAlignment="1">
      <alignment horizontal="center" vertical="center" wrapText="1"/>
    </xf>
    <xf numFmtId="0" fontId="44" fillId="3" borderId="7" xfId="59" applyFont="1" applyFill="1" applyBorder="1" applyAlignment="1">
      <alignment horizontal="center" vertical="center"/>
    </xf>
    <xf numFmtId="0" fontId="35" fillId="3" borderId="2" xfId="59" applyFont="1" applyFill="1" applyBorder="1" applyAlignment="1">
      <alignment horizontal="left" wrapText="1"/>
    </xf>
    <xf numFmtId="0" fontId="35" fillId="3" borderId="2" xfId="59" applyFont="1" applyFill="1" applyBorder="1" applyAlignment="1">
      <alignment horizontal="center" wrapText="1"/>
    </xf>
    <xf numFmtId="0" fontId="44" fillId="3" borderId="2" xfId="59" applyFont="1" applyFill="1" applyBorder="1" applyAlignment="1">
      <alignment horizontal="center" vertical="center"/>
    </xf>
    <xf numFmtId="0" fontId="47" fillId="8" borderId="0" xfId="59" applyFont="1" applyFill="1" applyBorder="1" applyAlignment="1">
      <alignment horizontal="left" vertical="top" wrapText="1"/>
    </xf>
    <xf numFmtId="0" fontId="35" fillId="2" borderId="0" xfId="59" applyFont="1" applyFill="1" applyBorder="1" applyAlignment="1">
      <alignment horizontal="center" vertical="center" wrapText="1"/>
    </xf>
    <xf numFmtId="0" fontId="35" fillId="3" borderId="9" xfId="19" applyFont="1" applyFill="1" applyBorder="1" applyAlignment="1">
      <alignment horizontal="left" wrapText="1"/>
    </xf>
    <xf numFmtId="0" fontId="35" fillId="3" borderId="12" xfId="19" applyFont="1" applyFill="1" applyBorder="1" applyAlignment="1">
      <alignment horizontal="left" wrapText="1"/>
    </xf>
    <xf numFmtId="0" fontId="35" fillId="3" borderId="8" xfId="19" applyFont="1" applyFill="1" applyBorder="1" applyAlignment="1">
      <alignment horizontal="left" wrapText="1"/>
    </xf>
    <xf numFmtId="0" fontId="35" fillId="3" borderId="15" xfId="19" applyFont="1" applyFill="1" applyBorder="1" applyAlignment="1">
      <alignment horizontal="left" wrapText="1"/>
    </xf>
    <xf numFmtId="0" fontId="35" fillId="3" borderId="4" xfId="19" applyFont="1" applyFill="1" applyBorder="1" applyAlignment="1">
      <alignment horizontal="center" vertical="center" wrapText="1"/>
    </xf>
    <xf numFmtId="0" fontId="44" fillId="3" borderId="7" xfId="19" applyFont="1" applyFill="1" applyBorder="1" applyAlignment="1">
      <alignment horizontal="center" vertical="center"/>
    </xf>
    <xf numFmtId="0" fontId="35" fillId="3" borderId="2" xfId="19" applyFont="1" applyFill="1" applyBorder="1" applyAlignment="1">
      <alignment horizontal="center" wrapText="1"/>
    </xf>
    <xf numFmtId="0" fontId="44" fillId="3" borderId="2" xfId="19" applyFont="1" applyFill="1" applyBorder="1" applyAlignment="1">
      <alignment horizontal="center" vertical="center"/>
    </xf>
    <xf numFmtId="0" fontId="35" fillId="2" borderId="0" xfId="19" applyFont="1" applyFill="1" applyBorder="1" applyAlignment="1">
      <alignment horizontal="center" vertical="center" wrapText="1"/>
    </xf>
    <xf numFmtId="0" fontId="35" fillId="2" borderId="0" xfId="20" applyFont="1" applyFill="1" applyBorder="1" applyAlignment="1">
      <alignment horizontal="center" vertical="center" wrapText="1"/>
    </xf>
    <xf numFmtId="0" fontId="35" fillId="3" borderId="2" xfId="20" applyFont="1" applyFill="1" applyBorder="1" applyAlignment="1">
      <alignment horizontal="center" vertical="center" wrapText="1"/>
    </xf>
    <xf numFmtId="0" fontId="44" fillId="3" borderId="2" xfId="20" applyFont="1" applyFill="1" applyBorder="1" applyAlignment="1">
      <alignment horizontal="center" vertical="center"/>
    </xf>
    <xf numFmtId="0" fontId="35" fillId="3" borderId="4" xfId="21" applyFont="1" applyFill="1" applyBorder="1" applyAlignment="1">
      <alignment horizontal="left" vertical="center" wrapText="1"/>
    </xf>
    <xf numFmtId="0" fontId="35" fillId="3" borderId="7" xfId="21" applyFont="1" applyFill="1" applyBorder="1" applyAlignment="1">
      <alignment horizontal="left" vertical="center" wrapText="1"/>
    </xf>
    <xf numFmtId="0" fontId="35" fillId="2" borderId="0" xfId="21" applyFont="1" applyFill="1" applyBorder="1" applyAlignment="1">
      <alignment horizontal="center" vertical="center" wrapText="1"/>
    </xf>
    <xf numFmtId="0" fontId="35" fillId="3" borderId="4" xfId="21" applyFont="1" applyFill="1" applyBorder="1" applyAlignment="1">
      <alignment horizontal="center" vertical="center" wrapText="1"/>
    </xf>
    <xf numFmtId="0" fontId="44" fillId="3" borderId="7" xfId="21" applyFont="1" applyFill="1" applyBorder="1" applyAlignment="1">
      <alignment horizontal="center" vertical="center"/>
    </xf>
    <xf numFmtId="0" fontId="35" fillId="3" borderId="2" xfId="21" applyFont="1" applyFill="1" applyBorder="1" applyAlignment="1">
      <alignment horizontal="center" wrapText="1"/>
    </xf>
    <xf numFmtId="0" fontId="44" fillId="3" borderId="2" xfId="21" applyFont="1" applyFill="1" applyBorder="1" applyAlignment="1">
      <alignment horizontal="center" vertical="center"/>
    </xf>
    <xf numFmtId="0" fontId="35" fillId="2" borderId="0" xfId="22" applyFont="1" applyFill="1" applyBorder="1" applyAlignment="1">
      <alignment horizontal="center" vertical="center" wrapText="1"/>
    </xf>
    <xf numFmtId="0" fontId="35" fillId="3" borderId="4" xfId="22" applyFont="1" applyFill="1" applyBorder="1" applyAlignment="1">
      <alignment horizontal="left" vertical="center" wrapText="1"/>
    </xf>
    <xf numFmtId="0" fontId="35" fillId="3" borderId="7" xfId="22" applyFont="1" applyFill="1" applyBorder="1" applyAlignment="1">
      <alignment horizontal="left" vertical="center" wrapText="1"/>
    </xf>
    <xf numFmtId="0" fontId="35" fillId="3" borderId="2" xfId="22" applyFont="1" applyFill="1" applyBorder="1" applyAlignment="1">
      <alignment horizontal="center" vertical="center" wrapText="1"/>
    </xf>
    <xf numFmtId="0" fontId="44" fillId="3" borderId="2" xfId="22" applyFont="1" applyFill="1" applyBorder="1" applyAlignment="1">
      <alignment horizontal="center" vertical="center"/>
    </xf>
    <xf numFmtId="0" fontId="35" fillId="3" borderId="9" xfId="15" applyFont="1" applyFill="1" applyBorder="1" applyAlignment="1">
      <alignment horizontal="left" vertical="center" wrapText="1"/>
    </xf>
    <xf numFmtId="0" fontId="35" fillId="3" borderId="12" xfId="15" applyFont="1" applyFill="1" applyBorder="1" applyAlignment="1">
      <alignment horizontal="left" vertical="center" wrapText="1"/>
    </xf>
    <xf numFmtId="0" fontId="35" fillId="3" borderId="8" xfId="15" applyFont="1" applyFill="1" applyBorder="1" applyAlignment="1">
      <alignment horizontal="left" vertical="center" wrapText="1"/>
    </xf>
    <xf numFmtId="0" fontId="35" fillId="3" borderId="15" xfId="15" applyFont="1" applyFill="1" applyBorder="1" applyAlignment="1">
      <alignment horizontal="left" vertical="center" wrapText="1"/>
    </xf>
    <xf numFmtId="0" fontId="47" fillId="8" borderId="0" xfId="15" applyFont="1" applyFill="1" applyBorder="1" applyAlignment="1">
      <alignment horizontal="left" vertical="top" wrapText="1"/>
    </xf>
    <xf numFmtId="0" fontId="35" fillId="3" borderId="2" xfId="15" applyFont="1" applyFill="1" applyBorder="1" applyAlignment="1">
      <alignment horizontal="center" wrapText="1"/>
    </xf>
    <xf numFmtId="0" fontId="44" fillId="3" borderId="2" xfId="15" applyFont="1" applyFill="1" applyBorder="1" applyAlignment="1">
      <alignment horizontal="center" vertical="center"/>
    </xf>
    <xf numFmtId="0" fontId="35" fillId="2" borderId="0" xfId="15" applyFont="1" applyFill="1" applyBorder="1" applyAlignment="1">
      <alignment horizontal="center" vertical="center" wrapText="1"/>
    </xf>
    <xf numFmtId="0" fontId="47" fillId="7" borderId="0" xfId="15" applyFont="1" applyFill="1" applyBorder="1" applyAlignment="1">
      <alignment horizontal="left" vertical="top" wrapText="1"/>
    </xf>
    <xf numFmtId="0" fontId="35" fillId="2" borderId="0" xfId="16" applyFont="1" applyFill="1" applyBorder="1" applyAlignment="1">
      <alignment horizontal="center" vertical="center" wrapText="1"/>
    </xf>
    <xf numFmtId="0" fontId="35" fillId="3" borderId="4" xfId="16" applyFont="1" applyFill="1" applyBorder="1" applyAlignment="1">
      <alignment horizontal="left" vertical="center" wrapText="1"/>
    </xf>
    <xf numFmtId="0" fontId="35" fillId="3" borderId="7" xfId="16" applyFont="1" applyFill="1" applyBorder="1" applyAlignment="1">
      <alignment horizontal="left" vertical="center" wrapText="1"/>
    </xf>
    <xf numFmtId="0" fontId="35" fillId="3" borderId="2" xfId="16" applyFont="1" applyFill="1" applyBorder="1" applyAlignment="1">
      <alignment horizontal="center" vertical="center" wrapText="1"/>
    </xf>
    <xf numFmtId="0" fontId="44" fillId="3" borderId="2" xfId="16" applyFont="1" applyFill="1" applyBorder="1" applyAlignment="1">
      <alignment horizontal="center" vertical="center"/>
    </xf>
    <xf numFmtId="0" fontId="58" fillId="3" borderId="11" xfId="17" applyFont="1" applyFill="1" applyBorder="1" applyAlignment="1">
      <alignment horizontal="center" wrapText="1"/>
    </xf>
    <xf numFmtId="0" fontId="58" fillId="3" borderId="0" xfId="17" applyFont="1" applyFill="1" applyBorder="1" applyAlignment="1">
      <alignment horizontal="center" wrapText="1"/>
    </xf>
    <xf numFmtId="0" fontId="58" fillId="3" borderId="20" xfId="17" applyFont="1" applyFill="1" applyBorder="1" applyAlignment="1">
      <alignment horizontal="center" wrapText="1"/>
    </xf>
    <xf numFmtId="0" fontId="35" fillId="2" borderId="0" xfId="17" applyFont="1" applyFill="1" applyBorder="1" applyAlignment="1">
      <alignment horizontal="center" vertical="center" wrapText="1"/>
    </xf>
    <xf numFmtId="0" fontId="58" fillId="3" borderId="4" xfId="17" applyFont="1" applyFill="1" applyBorder="1" applyAlignment="1">
      <alignment horizontal="center" vertical="center" wrapText="1"/>
    </xf>
    <xf numFmtId="0" fontId="64" fillId="3" borderId="7" xfId="17" applyFont="1" applyFill="1" applyBorder="1" applyAlignment="1">
      <alignment horizontal="center" vertical="center"/>
    </xf>
    <xf numFmtId="0" fontId="50" fillId="8" borderId="0" xfId="0" applyFont="1" applyFill="1" applyBorder="1" applyAlignment="1">
      <alignment horizontal="left" vertical="center" wrapText="1"/>
    </xf>
    <xf numFmtId="0" fontId="58" fillId="3" borderId="14" xfId="17" applyFont="1" applyFill="1" applyBorder="1" applyAlignment="1">
      <alignment horizontal="left" vertical="center" wrapText="1"/>
    </xf>
    <xf numFmtId="0" fontId="35" fillId="2" borderId="0" xfId="18" applyFont="1" applyFill="1" applyBorder="1" applyAlignment="1">
      <alignment horizontal="center" vertical="center" wrapText="1"/>
    </xf>
    <xf numFmtId="0" fontId="35" fillId="3" borderId="4" xfId="18" applyFont="1" applyFill="1" applyBorder="1" applyAlignment="1">
      <alignment horizontal="left" vertical="center" wrapText="1"/>
    </xf>
    <xf numFmtId="0" fontId="35" fillId="3" borderId="7" xfId="18" applyFont="1" applyFill="1" applyBorder="1" applyAlignment="1">
      <alignment horizontal="left" vertical="center" wrapText="1"/>
    </xf>
    <xf numFmtId="0" fontId="35" fillId="3" borderId="4" xfId="18" applyFont="1" applyFill="1" applyBorder="1" applyAlignment="1">
      <alignment horizontal="center" vertical="center" wrapText="1"/>
    </xf>
    <xf numFmtId="0" fontId="44" fillId="3" borderId="7" xfId="18" applyFont="1" applyFill="1" applyBorder="1" applyAlignment="1">
      <alignment horizontal="center" vertical="center"/>
    </xf>
    <xf numFmtId="0" fontId="35" fillId="3" borderId="2" xfId="18" applyFont="1" applyFill="1" applyBorder="1" applyAlignment="1">
      <alignment horizontal="center" wrapText="1"/>
    </xf>
    <xf numFmtId="0" fontId="44" fillId="3" borderId="2" xfId="18" applyFont="1" applyFill="1" applyBorder="1" applyAlignment="1">
      <alignment horizontal="center" vertical="center"/>
    </xf>
    <xf numFmtId="0" fontId="35" fillId="3" borderId="11" xfId="18" applyFont="1" applyFill="1" applyBorder="1" applyAlignment="1">
      <alignment horizontal="center" vertical="center" wrapText="1"/>
    </xf>
    <xf numFmtId="0" fontId="35" fillId="2" borderId="0" xfId="23" applyFont="1" applyFill="1" applyBorder="1" applyAlignment="1">
      <alignment horizontal="center" vertical="center" wrapText="1"/>
    </xf>
    <xf numFmtId="0" fontId="35" fillId="3" borderId="4" xfId="23" applyFont="1" applyFill="1" applyBorder="1" applyAlignment="1">
      <alignment horizontal="left" vertical="center" wrapText="1"/>
    </xf>
    <xf numFmtId="0" fontId="35" fillId="3" borderId="7" xfId="23" applyFont="1" applyFill="1" applyBorder="1" applyAlignment="1">
      <alignment horizontal="left" vertical="center" wrapText="1"/>
    </xf>
    <xf numFmtId="0" fontId="35" fillId="3" borderId="4" xfId="23" applyFont="1" applyFill="1" applyBorder="1" applyAlignment="1">
      <alignment horizontal="center" vertical="center" wrapText="1"/>
    </xf>
    <xf numFmtId="0" fontId="44" fillId="3" borderId="7" xfId="23" applyFont="1" applyFill="1" applyBorder="1" applyAlignment="1">
      <alignment horizontal="center" vertical="center"/>
    </xf>
    <xf numFmtId="0" fontId="35" fillId="3" borderId="2" xfId="23" applyFont="1" applyFill="1" applyBorder="1" applyAlignment="1">
      <alignment horizontal="center" wrapText="1"/>
    </xf>
    <xf numFmtId="0" fontId="44" fillId="3" borderId="2" xfId="23" applyFont="1" applyFill="1" applyBorder="1" applyAlignment="1">
      <alignment horizontal="center" vertical="center"/>
    </xf>
    <xf numFmtId="0" fontId="35" fillId="2" borderId="0" xfId="24" applyFont="1" applyFill="1" applyBorder="1" applyAlignment="1">
      <alignment horizontal="center" vertical="center" wrapText="1"/>
    </xf>
    <xf numFmtId="0" fontId="35" fillId="3" borderId="4" xfId="24" applyFont="1" applyFill="1" applyBorder="1" applyAlignment="1">
      <alignment horizontal="left" wrapText="1"/>
    </xf>
    <xf numFmtId="0" fontId="35" fillId="3" borderId="7" xfId="24" applyFont="1" applyFill="1" applyBorder="1" applyAlignment="1">
      <alignment horizontal="left" wrapText="1"/>
    </xf>
    <xf numFmtId="0" fontId="35" fillId="3" borderId="2" xfId="24" applyFont="1" applyFill="1" applyBorder="1" applyAlignment="1">
      <alignment horizontal="center" wrapText="1"/>
    </xf>
    <xf numFmtId="0" fontId="44" fillId="3" borderId="2" xfId="24" applyFont="1" applyFill="1" applyBorder="1" applyAlignment="1">
      <alignment horizontal="center" vertical="center"/>
    </xf>
    <xf numFmtId="0" fontId="35" fillId="3" borderId="2" xfId="25" applyFont="1" applyFill="1" applyBorder="1" applyAlignment="1">
      <alignment horizontal="center" vertical="center" wrapText="1"/>
    </xf>
    <xf numFmtId="0" fontId="44" fillId="3" borderId="2" xfId="25" applyFont="1" applyFill="1" applyBorder="1" applyAlignment="1">
      <alignment horizontal="center" vertical="center"/>
    </xf>
    <xf numFmtId="0" fontId="35" fillId="2" borderId="0" xfId="25" applyFont="1" applyFill="1" applyBorder="1" applyAlignment="1">
      <alignment horizontal="center" vertical="center" wrapText="1"/>
    </xf>
    <xf numFmtId="0" fontId="35" fillId="3" borderId="4" xfId="25" applyFont="1" applyFill="1" applyBorder="1" applyAlignment="1">
      <alignment horizontal="left" vertical="center" wrapText="1"/>
    </xf>
    <xf numFmtId="0" fontId="35" fillId="3" borderId="7" xfId="25" applyFont="1" applyFill="1" applyBorder="1" applyAlignment="1">
      <alignment horizontal="left" vertical="center" wrapText="1"/>
    </xf>
    <xf numFmtId="0" fontId="35" fillId="3" borderId="4" xfId="26" applyFont="1" applyFill="1" applyBorder="1" applyAlignment="1">
      <alignment horizontal="left" vertical="center" wrapText="1"/>
    </xf>
    <xf numFmtId="0" fontId="35" fillId="3" borderId="7" xfId="26" applyFont="1" applyFill="1" applyBorder="1" applyAlignment="1">
      <alignment horizontal="left" vertical="center" wrapText="1"/>
    </xf>
    <xf numFmtId="0" fontId="35" fillId="2" borderId="0" xfId="26" applyFont="1" applyFill="1" applyBorder="1" applyAlignment="1">
      <alignment horizontal="center" vertical="center" wrapText="1"/>
    </xf>
    <xf numFmtId="0" fontId="35" fillId="3" borderId="4" xfId="26" applyFont="1" applyFill="1" applyBorder="1" applyAlignment="1">
      <alignment horizontal="center" vertical="center" wrapText="1"/>
    </xf>
    <xf numFmtId="0" fontId="44" fillId="3" borderId="7" xfId="26" applyFont="1" applyFill="1" applyBorder="1" applyAlignment="1">
      <alignment horizontal="center" vertical="center"/>
    </xf>
    <xf numFmtId="0" fontId="35" fillId="3" borderId="2" xfId="26" applyFont="1" applyFill="1" applyBorder="1" applyAlignment="1">
      <alignment horizontal="center" wrapText="1"/>
    </xf>
    <xf numFmtId="0" fontId="44" fillId="3" borderId="2" xfId="26" applyFont="1" applyFill="1" applyBorder="1" applyAlignment="1">
      <alignment horizontal="center" vertical="center"/>
    </xf>
    <xf numFmtId="0" fontId="35" fillId="3" borderId="2" xfId="27" applyFont="1" applyFill="1" applyBorder="1" applyAlignment="1">
      <alignment horizontal="center" vertical="center" wrapText="1"/>
    </xf>
    <xf numFmtId="0" fontId="35" fillId="2" borderId="0" xfId="27" applyFont="1" applyFill="1" applyBorder="1" applyAlignment="1">
      <alignment horizontal="center" vertical="center" wrapText="1"/>
    </xf>
    <xf numFmtId="0" fontId="44" fillId="3" borderId="2" xfId="27" applyFont="1" applyFill="1" applyBorder="1" applyAlignment="1">
      <alignment horizontal="center" vertical="center"/>
    </xf>
    <xf numFmtId="0" fontId="35" fillId="3" borderId="4" xfId="28" applyFont="1" applyFill="1" applyBorder="1" applyAlignment="1">
      <alignment horizontal="center" vertical="center" wrapText="1"/>
    </xf>
    <xf numFmtId="0" fontId="44" fillId="3" borderId="7" xfId="28" applyFont="1" applyFill="1" applyBorder="1" applyAlignment="1">
      <alignment horizontal="center" vertical="center"/>
    </xf>
    <xf numFmtId="0" fontId="35" fillId="3" borderId="2" xfId="28" applyFont="1" applyFill="1" applyBorder="1" applyAlignment="1">
      <alignment horizontal="center" wrapText="1"/>
    </xf>
    <xf numFmtId="0" fontId="44" fillId="3" borderId="2" xfId="28" applyFont="1" applyFill="1" applyBorder="1" applyAlignment="1">
      <alignment horizontal="center" vertical="center"/>
    </xf>
    <xf numFmtId="0" fontId="35" fillId="2" borderId="0" xfId="28" applyFont="1" applyFill="1" applyBorder="1" applyAlignment="1">
      <alignment horizontal="center" vertical="center" wrapText="1"/>
    </xf>
    <xf numFmtId="0" fontId="35" fillId="3" borderId="4" xfId="28" applyFont="1" applyFill="1" applyBorder="1" applyAlignment="1">
      <alignment horizontal="left" vertical="center" wrapText="1"/>
    </xf>
    <xf numFmtId="0" fontId="35" fillId="3" borderId="7" xfId="28" applyFont="1" applyFill="1" applyBorder="1" applyAlignment="1">
      <alignment horizontal="left" vertical="center" wrapText="1"/>
    </xf>
    <xf numFmtId="0" fontId="35" fillId="2" borderId="0" xfId="29" applyFont="1" applyFill="1" applyBorder="1" applyAlignment="1">
      <alignment horizontal="center" vertical="center" wrapText="1"/>
    </xf>
    <xf numFmtId="0" fontId="35" fillId="3" borderId="16" xfId="29" applyFont="1" applyFill="1" applyBorder="1" applyAlignment="1">
      <alignment horizontal="left" vertical="center" wrapText="1"/>
    </xf>
    <xf numFmtId="0" fontId="35" fillId="3" borderId="16" xfId="29" applyFont="1" applyFill="1" applyBorder="1" applyAlignment="1">
      <alignment horizontal="center" vertical="center" wrapText="1"/>
    </xf>
    <xf numFmtId="0" fontId="44" fillId="3" borderId="16" xfId="29" applyFont="1" applyFill="1" applyBorder="1" applyAlignment="1">
      <alignment horizontal="center" vertical="center"/>
    </xf>
    <xf numFmtId="0" fontId="35" fillId="2" borderId="0" xfId="30" applyFont="1" applyFill="1" applyBorder="1" applyAlignment="1">
      <alignment horizontal="center" vertical="center" wrapText="1"/>
    </xf>
    <xf numFmtId="0" fontId="76" fillId="8" borderId="0" xfId="0" applyFont="1" applyFill="1" applyAlignment="1">
      <alignment horizontal="left" vertical="center" wrapText="1"/>
    </xf>
    <xf numFmtId="0" fontId="29" fillId="8" borderId="0" xfId="0" applyFont="1" applyFill="1" applyAlignment="1">
      <alignment horizontal="left"/>
    </xf>
    <xf numFmtId="0" fontId="29" fillId="8" borderId="0" xfId="0" applyFont="1" applyFill="1" applyBorder="1" applyAlignment="1">
      <alignment horizontal="left"/>
    </xf>
    <xf numFmtId="0" fontId="80" fillId="11" borderId="16" xfId="50" applyFont="1" applyFill="1" applyBorder="1" applyAlignment="1">
      <alignment horizontal="center" wrapText="1"/>
    </xf>
    <xf numFmtId="0" fontId="80" fillId="11" borderId="17" xfId="50" applyFont="1" applyFill="1" applyBorder="1" applyAlignment="1">
      <alignment horizontal="left" wrapText="1"/>
    </xf>
    <xf numFmtId="0" fontId="80" fillId="11" borderId="19" xfId="50" applyFont="1" applyFill="1" applyBorder="1" applyAlignment="1">
      <alignment horizontal="left" wrapText="1"/>
    </xf>
    <xf numFmtId="0" fontId="37" fillId="3" borderId="4" xfId="31" applyFont="1" applyFill="1" applyBorder="1" applyAlignment="1">
      <alignment horizontal="center" vertical="center" wrapText="1"/>
    </xf>
    <xf numFmtId="0" fontId="41" fillId="3" borderId="7" xfId="31" applyFont="1" applyFill="1" applyBorder="1" applyAlignment="1">
      <alignment horizontal="center" vertical="center"/>
    </xf>
    <xf numFmtId="0" fontId="37" fillId="3" borderId="2" xfId="31" applyFont="1" applyFill="1" applyBorder="1" applyAlignment="1">
      <alignment horizontal="center" wrapText="1"/>
    </xf>
    <xf numFmtId="0" fontId="41" fillId="3" borderId="2" xfId="31" applyFont="1" applyFill="1" applyBorder="1" applyAlignment="1">
      <alignment horizontal="center" vertical="center"/>
    </xf>
    <xf numFmtId="0" fontId="37" fillId="3" borderId="4" xfId="31" applyFont="1" applyFill="1" applyBorder="1" applyAlignment="1">
      <alignment horizontal="left" vertical="center" wrapText="1"/>
    </xf>
    <xf numFmtId="0" fontId="37" fillId="3" borderId="7" xfId="31" applyFont="1" applyFill="1" applyBorder="1" applyAlignment="1">
      <alignment horizontal="left" vertical="center" wrapText="1"/>
    </xf>
    <xf numFmtId="0" fontId="35" fillId="2" borderId="0" xfId="31" applyFont="1" applyFill="1" applyBorder="1" applyAlignment="1">
      <alignment horizontal="center" vertical="center" wrapText="1"/>
    </xf>
    <xf numFmtId="0" fontId="70" fillId="2" borderId="0" xfId="2" applyFill="1" applyBorder="1" applyAlignment="1">
      <alignment horizontal="center" vertical="center"/>
    </xf>
    <xf numFmtId="0" fontId="44" fillId="2" borderId="2" xfId="0" applyFont="1" applyFill="1" applyBorder="1" applyAlignment="1">
      <alignment horizontal="center" vertical="center"/>
    </xf>
    <xf numFmtId="0" fontId="44" fillId="3" borderId="2" xfId="0" applyFont="1" applyFill="1" applyBorder="1" applyAlignment="1">
      <alignment horizontal="left" vertical="center" wrapText="1"/>
    </xf>
    <xf numFmtId="0" fontId="12" fillId="2" borderId="0" xfId="0" applyFont="1" applyFill="1" applyBorder="1" applyAlignment="1">
      <alignment horizontal="center" vertical="center"/>
    </xf>
    <xf numFmtId="0" fontId="44" fillId="3" borderId="2" xfId="0" applyFont="1" applyFill="1" applyBorder="1" applyAlignment="1">
      <alignment horizontal="center" vertical="center" wrapText="1"/>
    </xf>
    <xf numFmtId="0" fontId="43" fillId="2" borderId="0" xfId="37" applyFont="1" applyFill="1" applyBorder="1" applyAlignment="1">
      <alignment horizontal="center" vertical="center"/>
    </xf>
  </cellXfs>
  <cellStyles count="66">
    <cellStyle name="Excel Built-in Normal" xfId="1"/>
    <cellStyle name="Hipervínculo" xfId="2" builtinId="8"/>
    <cellStyle name="Millares 2" xfId="3"/>
    <cellStyle name="Millares 2 2" xfId="4"/>
    <cellStyle name="Normal" xfId="0" builtinId="0"/>
    <cellStyle name="Normal 2" xfId="5"/>
    <cellStyle name="Normal 2 2" xfId="6"/>
    <cellStyle name="Normal 2 3" xfId="7"/>
    <cellStyle name="Normal 3" xfId="8"/>
    <cellStyle name="Normal 4" xfId="9"/>
    <cellStyle name="Normal_2006" xfId="10"/>
    <cellStyle name="Normal_2007" xfId="11"/>
    <cellStyle name="Normal_2009" xfId="12"/>
    <cellStyle name="Normal_2010" xfId="13"/>
    <cellStyle name="Normal_2014" xfId="14"/>
    <cellStyle name="Normal_3.1.10" xfId="15"/>
    <cellStyle name="Normal_3.1.11" xfId="16"/>
    <cellStyle name="Normal_3.1.12" xfId="17"/>
    <cellStyle name="Normal_3.1.13" xfId="18"/>
    <cellStyle name="Normal_3.1.6" xfId="19"/>
    <cellStyle name="Normal_3.1.7" xfId="20"/>
    <cellStyle name="Normal_3.1.8" xfId="21"/>
    <cellStyle name="Normal_3.1.9" xfId="22"/>
    <cellStyle name="Normal_3.2.1" xfId="23"/>
    <cellStyle name="Normal_3.2.2" xfId="24"/>
    <cellStyle name="Normal_3.2.3" xfId="25"/>
    <cellStyle name="Normal_3.2.4" xfId="26"/>
    <cellStyle name="Normal_3.2.5" xfId="27"/>
    <cellStyle name="Normal_3.2.6" xfId="28"/>
    <cellStyle name="Normal_3.2.7" xfId="29"/>
    <cellStyle name="Normal_3.2.8" xfId="30"/>
    <cellStyle name="Normal_3.2.9" xfId="31"/>
    <cellStyle name="Normal_ANEXO 1" xfId="32"/>
    <cellStyle name="Normal_ANEXO 7" xfId="33"/>
    <cellStyle name="Normal_ANEXO 8" xfId="34"/>
    <cellStyle name="Normal_ANEXO2" xfId="35"/>
    <cellStyle name="Normal_ANEXO3" xfId="36"/>
    <cellStyle name="Normal_ANEXO4" xfId="37"/>
    <cellStyle name="Normal_ANEXO5" xfId="38"/>
    <cellStyle name="Normal_ANEXO7" xfId="39"/>
    <cellStyle name="Normal_CUADRO 1" xfId="40"/>
    <cellStyle name="Normal_CUADRO 16" xfId="41"/>
    <cellStyle name="Normal_CUADRO 17" xfId="42"/>
    <cellStyle name="Normal_CUADRO 18" xfId="43"/>
    <cellStyle name="Normal_CUADRO 19" xfId="44"/>
    <cellStyle name="Normal_CUADRO 2" xfId="45"/>
    <cellStyle name="Normal_CUADRO 20" xfId="46"/>
    <cellStyle name="Normal_CUADRO 3 2" xfId="47"/>
    <cellStyle name="Normal_CUADRO 4" xfId="48"/>
    <cellStyle name="Normal_GRA10" xfId="49"/>
    <cellStyle name="Normal_Hoja1" xfId="50"/>
    <cellStyle name="Normal_Hoja1 2 2" xfId="51"/>
    <cellStyle name="Normal_Hoja10" xfId="52"/>
    <cellStyle name="Normal_Hoja10_1" xfId="53"/>
    <cellStyle name="Normal_Hoja2" xfId="54"/>
    <cellStyle name="Normal_Hoja3 2 2" xfId="55"/>
    <cellStyle name="Normal_Hoja4" xfId="56"/>
    <cellStyle name="Normal_Hoja5" xfId="57"/>
    <cellStyle name="Normal_Hoja5_1 2" xfId="58"/>
    <cellStyle name="Normal_Hoja6" xfId="59"/>
    <cellStyle name="Normal_Hoja7" xfId="60"/>
    <cellStyle name="Normal_Hoja8" xfId="61"/>
    <cellStyle name="Normal_Hoja9" xfId="62"/>
    <cellStyle name="Normal_Hoja9_1" xfId="63"/>
    <cellStyle name="Normal_MAPA 20" xfId="64"/>
    <cellStyle name="Porcentaje 2"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Número de matrimonios y divorcios registrados Años 2006 - 2015</a:t>
            </a:r>
          </a:p>
        </c:rich>
      </c:tx>
      <c:overlay val="0"/>
    </c:title>
    <c:autoTitleDeleted val="0"/>
    <c:plotArea>
      <c:layout/>
      <c:barChart>
        <c:barDir val="col"/>
        <c:grouping val="clustered"/>
        <c:varyColors val="0"/>
        <c:ser>
          <c:idx val="0"/>
          <c:order val="0"/>
          <c:tx>
            <c:strRef>
              <c:f>'2.1.1'!$C$6</c:f>
              <c:strCache>
                <c:ptCount val="1"/>
                <c:pt idx="0">
                  <c:v>Matrimonios</c:v>
                </c:pt>
              </c:strCache>
            </c:strRef>
          </c:tx>
          <c:spPr>
            <a:solidFill>
              <a:srgbClr val="95B3D7"/>
            </a:solidFill>
          </c:spPr>
          <c:invertIfNegative val="0"/>
          <c:dLbls>
            <c:spPr>
              <a:noFill/>
              <a:ln w="25400">
                <a:noFill/>
              </a:ln>
            </c:spPr>
            <c:txPr>
              <a:bodyPr rot="-5400000" vert="horz"/>
              <a:lstStyle/>
              <a:p>
                <a:pPr algn="ctr">
                  <a:defRPr sz="800" b="0" i="0" u="none" strike="noStrike" baseline="0">
                    <a:solidFill>
                      <a:srgbClr val="000000"/>
                    </a:solidFill>
                    <a:latin typeface="Calibri"/>
                    <a:ea typeface="Calibri"/>
                    <a:cs typeface="Calibri"/>
                  </a:defRPr>
                </a:pPr>
                <a:endParaRPr lang="es-EC"/>
              </a:p>
            </c:txPr>
            <c:dLblPos val="ctr"/>
            <c:showLegendKey val="0"/>
            <c:showVal val="1"/>
            <c:showCatName val="0"/>
            <c:showSerName val="0"/>
            <c:showPercent val="0"/>
            <c:showBubbleSize val="0"/>
            <c:showLeaderLines val="0"/>
          </c:dLbls>
          <c:cat>
            <c:numRef>
              <c:f>'2.1.1'!$B$7:$B$16</c:f>
              <c:numCache>
                <c:formatCode>0</c:formatCode>
                <c:ptCount val="10"/>
                <c:pt idx="0">
                  <c:v>2006</c:v>
                </c:pt>
                <c:pt idx="1">
                  <c:v>2007</c:v>
                </c:pt>
                <c:pt idx="2">
                  <c:v>2008</c:v>
                </c:pt>
                <c:pt idx="3">
                  <c:v>2009</c:v>
                </c:pt>
                <c:pt idx="4">
                  <c:v>2010</c:v>
                </c:pt>
                <c:pt idx="5">
                  <c:v>2011</c:v>
                </c:pt>
                <c:pt idx="6">
                  <c:v>2012</c:v>
                </c:pt>
                <c:pt idx="7">
                  <c:v>2013</c:v>
                </c:pt>
                <c:pt idx="8">
                  <c:v>2014</c:v>
                </c:pt>
                <c:pt idx="9">
                  <c:v>2015</c:v>
                </c:pt>
              </c:numCache>
            </c:numRef>
          </c:cat>
          <c:val>
            <c:numRef>
              <c:f>'2.1.1'!$C$7:$C$16</c:f>
              <c:numCache>
                <c:formatCode>#,##0</c:formatCode>
                <c:ptCount val="10"/>
                <c:pt idx="0">
                  <c:v>74036</c:v>
                </c:pt>
                <c:pt idx="1">
                  <c:v>76154</c:v>
                </c:pt>
                <c:pt idx="2">
                  <c:v>76354</c:v>
                </c:pt>
                <c:pt idx="3">
                  <c:v>76892</c:v>
                </c:pt>
                <c:pt idx="4">
                  <c:v>74800</c:v>
                </c:pt>
                <c:pt idx="5">
                  <c:v>73579</c:v>
                </c:pt>
                <c:pt idx="6">
                  <c:v>57753</c:v>
                </c:pt>
                <c:pt idx="7">
                  <c:v>53986</c:v>
                </c:pt>
                <c:pt idx="8">
                  <c:v>60328</c:v>
                </c:pt>
                <c:pt idx="9">
                  <c:v>60636</c:v>
                </c:pt>
              </c:numCache>
            </c:numRef>
          </c:val>
        </c:ser>
        <c:ser>
          <c:idx val="1"/>
          <c:order val="1"/>
          <c:tx>
            <c:strRef>
              <c:f>'2.1.1'!$D$6</c:f>
              <c:strCache>
                <c:ptCount val="1"/>
                <c:pt idx="0">
                  <c:v>Divorcios</c:v>
                </c:pt>
              </c:strCache>
            </c:strRef>
          </c:tx>
          <c:spPr>
            <a:solidFill>
              <a:srgbClr val="E6B9B8"/>
            </a:solidFill>
          </c:spPr>
          <c:invertIfNegative val="0"/>
          <c:dLbls>
            <c:spPr>
              <a:noFill/>
              <a:ln w="25400">
                <a:noFill/>
              </a:ln>
            </c:spPr>
            <c:txPr>
              <a:bodyPr rot="-5400000" vert="horz"/>
              <a:lstStyle/>
              <a:p>
                <a:pPr algn="ctr">
                  <a:defRPr sz="800" b="0" i="0" u="none" strike="noStrike" baseline="0">
                    <a:solidFill>
                      <a:srgbClr val="000000"/>
                    </a:solidFill>
                    <a:latin typeface="Calibri"/>
                    <a:ea typeface="Calibri"/>
                    <a:cs typeface="Calibri"/>
                  </a:defRPr>
                </a:pPr>
                <a:endParaRPr lang="es-EC"/>
              </a:p>
            </c:txPr>
            <c:dLblPos val="inBase"/>
            <c:showLegendKey val="0"/>
            <c:showVal val="1"/>
            <c:showCatName val="0"/>
            <c:showSerName val="0"/>
            <c:showPercent val="0"/>
            <c:showBubbleSize val="0"/>
            <c:showLeaderLines val="0"/>
          </c:dLbls>
          <c:cat>
            <c:numRef>
              <c:f>'2.1.1'!$B$7:$B$16</c:f>
              <c:numCache>
                <c:formatCode>0</c:formatCode>
                <c:ptCount val="10"/>
                <c:pt idx="0">
                  <c:v>2006</c:v>
                </c:pt>
                <c:pt idx="1">
                  <c:v>2007</c:v>
                </c:pt>
                <c:pt idx="2">
                  <c:v>2008</c:v>
                </c:pt>
                <c:pt idx="3">
                  <c:v>2009</c:v>
                </c:pt>
                <c:pt idx="4">
                  <c:v>2010</c:v>
                </c:pt>
                <c:pt idx="5">
                  <c:v>2011</c:v>
                </c:pt>
                <c:pt idx="6">
                  <c:v>2012</c:v>
                </c:pt>
                <c:pt idx="7">
                  <c:v>2013</c:v>
                </c:pt>
                <c:pt idx="8">
                  <c:v>2014</c:v>
                </c:pt>
                <c:pt idx="9">
                  <c:v>2015</c:v>
                </c:pt>
              </c:numCache>
            </c:numRef>
          </c:cat>
          <c:val>
            <c:numRef>
              <c:f>'2.1.1'!$D$7:$D$16</c:f>
              <c:numCache>
                <c:formatCode>#,##0</c:formatCode>
                <c:ptCount val="10"/>
                <c:pt idx="0">
                  <c:v>13981</c:v>
                </c:pt>
                <c:pt idx="1">
                  <c:v>14942</c:v>
                </c:pt>
                <c:pt idx="2">
                  <c:v>17111</c:v>
                </c:pt>
                <c:pt idx="3">
                  <c:v>17117</c:v>
                </c:pt>
                <c:pt idx="4">
                  <c:v>18231</c:v>
                </c:pt>
                <c:pt idx="5">
                  <c:v>21466</c:v>
                </c:pt>
                <c:pt idx="6">
                  <c:v>20299</c:v>
                </c:pt>
                <c:pt idx="7">
                  <c:v>21122</c:v>
                </c:pt>
                <c:pt idx="8">
                  <c:v>24771</c:v>
                </c:pt>
                <c:pt idx="9">
                  <c:v>25692</c:v>
                </c:pt>
              </c:numCache>
            </c:numRef>
          </c:val>
        </c:ser>
        <c:dLbls>
          <c:showLegendKey val="0"/>
          <c:showVal val="0"/>
          <c:showCatName val="0"/>
          <c:showSerName val="0"/>
          <c:showPercent val="0"/>
          <c:showBubbleSize val="0"/>
        </c:dLbls>
        <c:gapWidth val="150"/>
        <c:axId val="167622528"/>
        <c:axId val="167624064"/>
      </c:barChart>
      <c:catAx>
        <c:axId val="167622528"/>
        <c:scaling>
          <c:orientation val="minMax"/>
        </c:scaling>
        <c:delete val="0"/>
        <c:axPos val="b"/>
        <c:numFmt formatCode="0"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EC"/>
          </a:p>
        </c:txPr>
        <c:crossAx val="167624064"/>
        <c:crosses val="autoZero"/>
        <c:auto val="1"/>
        <c:lblAlgn val="ctr"/>
        <c:lblOffset val="100"/>
        <c:noMultiLvlLbl val="0"/>
      </c:catAx>
      <c:valAx>
        <c:axId val="167624064"/>
        <c:scaling>
          <c:orientation val="minMax"/>
        </c:scaling>
        <c:delete val="1"/>
        <c:axPos val="l"/>
        <c:numFmt formatCode="#,##0" sourceLinked="1"/>
        <c:majorTickMark val="out"/>
        <c:minorTickMark val="none"/>
        <c:tickLblPos val="nextTo"/>
        <c:crossAx val="167622528"/>
        <c:crosses val="autoZero"/>
        <c:crossBetween val="between"/>
      </c:valAx>
      <c:spPr>
        <a:noFill/>
        <a:ln w="25400">
          <a:noFill/>
        </a:ln>
      </c:spPr>
    </c:plotArea>
    <c:legend>
      <c:legendPos val="r"/>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44" l="0.70000000000000062" r="0.70000000000000062" t="0.75000000000000244" header="0.30000000000000032" footer="0.30000000000000032"/>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Matrimonios</a:t>
            </a:r>
          </a:p>
        </c:rich>
      </c:tx>
      <c:overlay val="0"/>
      <c:spPr>
        <a:noFill/>
        <a:ln w="25400">
          <a:noFill/>
        </a:ln>
      </c:spPr>
    </c:title>
    <c:autoTitleDeleted val="0"/>
    <c:plotArea>
      <c:layout>
        <c:manualLayout>
          <c:layoutTarget val="inner"/>
          <c:xMode val="edge"/>
          <c:yMode val="edge"/>
          <c:x val="0.1328125"/>
          <c:y val="0.13804713804713806"/>
          <c:w val="0.73046875"/>
          <c:h val="0.78114478114478114"/>
        </c:manualLayout>
      </c:layout>
      <c:barChart>
        <c:barDir val="bar"/>
        <c:grouping val="clustered"/>
        <c:varyColors val="0"/>
        <c:ser>
          <c:idx val="0"/>
          <c:order val="0"/>
          <c:tx>
            <c:strRef>
              <c:f>'2.1.2'!$C$5</c:f>
              <c:strCache>
                <c:ptCount val="1"/>
                <c:pt idx="0">
                  <c:v>2006</c:v>
                </c:pt>
              </c:strCache>
            </c:strRef>
          </c:tx>
          <c:spPr>
            <a:solidFill>
              <a:srgbClr val="E6B9B8"/>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inBase"/>
            <c:showLegendKey val="0"/>
            <c:showVal val="1"/>
            <c:showCatName val="0"/>
            <c:showSerName val="0"/>
            <c:showPercent val="0"/>
            <c:showBubbleSize val="0"/>
            <c:showLeaderLines val="0"/>
          </c:dLbls>
          <c:cat>
            <c:strRef>
              <c:f>'2.1.2'!$B$6:$B$17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'2.1.2'!$C$6:$C$17</c:f>
              <c:numCache>
                <c:formatCode>#,##0</c:formatCode>
                <c:ptCount val="12"/>
                <c:pt idx="0">
                  <c:v>6276</c:v>
                </c:pt>
                <c:pt idx="1">
                  <c:v>6621</c:v>
                </c:pt>
                <c:pt idx="2">
                  <c:v>6827</c:v>
                </c:pt>
                <c:pt idx="3">
                  <c:v>5527</c:v>
                </c:pt>
                <c:pt idx="4">
                  <c:v>5671</c:v>
                </c:pt>
                <c:pt idx="5">
                  <c:v>5988</c:v>
                </c:pt>
                <c:pt idx="6">
                  <c:v>5978</c:v>
                </c:pt>
                <c:pt idx="7">
                  <c:v>6583</c:v>
                </c:pt>
                <c:pt idx="8">
                  <c:v>6007</c:v>
                </c:pt>
                <c:pt idx="9">
                  <c:v>5592</c:v>
                </c:pt>
                <c:pt idx="10">
                  <c:v>5654</c:v>
                </c:pt>
                <c:pt idx="11">
                  <c:v>7312</c:v>
                </c:pt>
              </c:numCache>
            </c:numRef>
          </c:val>
        </c:ser>
        <c:ser>
          <c:idx val="1"/>
          <c:order val="1"/>
          <c:tx>
            <c:strRef>
              <c:f>'2.1.2'!$D$5</c:f>
              <c:strCache>
                <c:ptCount val="1"/>
                <c:pt idx="0">
                  <c:v>2015</c:v>
                </c:pt>
              </c:strCache>
            </c:strRef>
          </c:tx>
          <c:spPr>
            <a:solidFill>
              <a:srgbClr val="95B3D7"/>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ctr"/>
            <c:showLegendKey val="0"/>
            <c:showVal val="1"/>
            <c:showCatName val="0"/>
            <c:showSerName val="0"/>
            <c:showPercent val="0"/>
            <c:showBubbleSize val="0"/>
            <c:showLeaderLines val="0"/>
          </c:dLbls>
          <c:cat>
            <c:strRef>
              <c:f>'2.1.2'!$B$6:$B$17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'2.1.2'!$D$6:$D$17</c:f>
              <c:numCache>
                <c:formatCode>#,##0</c:formatCode>
                <c:ptCount val="12"/>
                <c:pt idx="0">
                  <c:v>4574</c:v>
                </c:pt>
                <c:pt idx="1">
                  <c:v>5655</c:v>
                </c:pt>
                <c:pt idx="2">
                  <c:v>5159</c:v>
                </c:pt>
                <c:pt idx="3">
                  <c:v>5246</c:v>
                </c:pt>
                <c:pt idx="4">
                  <c:v>4608</c:v>
                </c:pt>
                <c:pt idx="5">
                  <c:v>4413</c:v>
                </c:pt>
                <c:pt idx="6">
                  <c:v>4990</c:v>
                </c:pt>
                <c:pt idx="7">
                  <c:v>4922</c:v>
                </c:pt>
                <c:pt idx="8">
                  <c:v>4617</c:v>
                </c:pt>
                <c:pt idx="9">
                  <c:v>5194</c:v>
                </c:pt>
                <c:pt idx="10">
                  <c:v>4706</c:v>
                </c:pt>
                <c:pt idx="11">
                  <c:v>6552</c:v>
                </c:pt>
              </c:numCache>
            </c:numRef>
          </c:val>
        </c:ser>
        <c:dLbls>
          <c:showLegendKey val="0"/>
          <c:showVal val="0"/>
          <c:showCatName val="0"/>
          <c:showSerName val="0"/>
          <c:showPercent val="0"/>
          <c:showBubbleSize val="0"/>
        </c:dLbls>
        <c:gapWidth val="55"/>
        <c:axId val="171590016"/>
        <c:axId val="171591552"/>
      </c:barChart>
      <c:catAx>
        <c:axId val="171590016"/>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591552"/>
        <c:crosses val="autoZero"/>
        <c:auto val="1"/>
        <c:lblAlgn val="ctr"/>
        <c:lblOffset val="100"/>
        <c:noMultiLvlLbl val="0"/>
      </c:catAx>
      <c:valAx>
        <c:axId val="171591552"/>
        <c:scaling>
          <c:orientation val="minMax"/>
        </c:scaling>
        <c:delete val="1"/>
        <c:axPos val="t"/>
        <c:numFmt formatCode="#,##0" sourceLinked="1"/>
        <c:majorTickMark val="out"/>
        <c:minorTickMark val="none"/>
        <c:tickLblPos val="nextTo"/>
        <c:crossAx val="171590016"/>
        <c:crosses val="autoZero"/>
        <c:crossBetween val="between"/>
      </c:valAx>
    </c:plotArea>
    <c:legend>
      <c:legendPos val="r"/>
      <c:layout>
        <c:manualLayout>
          <c:xMode val="edge"/>
          <c:yMode val="edge"/>
          <c:wMode val="edge"/>
          <c:hMode val="edge"/>
          <c:x val="0.88671875"/>
          <c:y val="0.48640525994856709"/>
          <c:w val="0.982421875"/>
          <c:h val="0.63142076937352531"/>
        </c:manualLayout>
      </c:layout>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44" l="0.70000000000000062" r="0.70000000000000062" t="0.75000000000000244" header="0.30000000000000032" footer="0.30000000000000032"/>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Divorcios</a:t>
            </a:r>
          </a:p>
        </c:rich>
      </c:tx>
      <c:overlay val="0"/>
      <c:spPr>
        <a:noFill/>
        <a:ln w="25400">
          <a:noFill/>
        </a:ln>
      </c:spPr>
    </c:title>
    <c:autoTitleDeleted val="0"/>
    <c:plotArea>
      <c:layout>
        <c:manualLayout>
          <c:layoutTarget val="inner"/>
          <c:xMode val="edge"/>
          <c:yMode val="edge"/>
          <c:x val="0.13502935420743639"/>
          <c:y val="0.20132013201320131"/>
          <c:w val="0.7084148727984344"/>
          <c:h val="0.74917491749174914"/>
        </c:manualLayout>
      </c:layout>
      <c:barChart>
        <c:barDir val="bar"/>
        <c:grouping val="clustered"/>
        <c:varyColors val="0"/>
        <c:ser>
          <c:idx val="0"/>
          <c:order val="0"/>
          <c:tx>
            <c:strRef>
              <c:f>'2.1.2'!$E$5</c:f>
              <c:strCache>
                <c:ptCount val="1"/>
                <c:pt idx="0">
                  <c:v>2006</c:v>
                </c:pt>
              </c:strCache>
            </c:strRef>
          </c:tx>
          <c:spPr>
            <a:solidFill>
              <a:srgbClr val="E6B9B8"/>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inBase"/>
            <c:showLegendKey val="0"/>
            <c:showVal val="1"/>
            <c:showCatName val="0"/>
            <c:showSerName val="0"/>
            <c:showPercent val="0"/>
            <c:showBubbleSize val="0"/>
            <c:showLeaderLines val="0"/>
          </c:dLbls>
          <c:cat>
            <c:strRef>
              <c:f>'2.1.2'!$B$6:$B$17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'2.1.2'!$E$6:$E$17</c:f>
              <c:numCache>
                <c:formatCode>#,##0</c:formatCode>
                <c:ptCount val="12"/>
                <c:pt idx="0">
                  <c:v>1031</c:v>
                </c:pt>
                <c:pt idx="1">
                  <c:v>1002</c:v>
                </c:pt>
                <c:pt idx="2">
                  <c:v>1229</c:v>
                </c:pt>
                <c:pt idx="3">
                  <c:v>1017</c:v>
                </c:pt>
                <c:pt idx="4">
                  <c:v>1212</c:v>
                </c:pt>
                <c:pt idx="5">
                  <c:v>1332</c:v>
                </c:pt>
                <c:pt idx="6">
                  <c:v>1316</c:v>
                </c:pt>
                <c:pt idx="7">
                  <c:v>1096</c:v>
                </c:pt>
                <c:pt idx="8">
                  <c:v>1256</c:v>
                </c:pt>
                <c:pt idx="9">
                  <c:v>1259</c:v>
                </c:pt>
                <c:pt idx="10">
                  <c:v>1187</c:v>
                </c:pt>
                <c:pt idx="11">
                  <c:v>1044</c:v>
                </c:pt>
              </c:numCache>
            </c:numRef>
          </c:val>
        </c:ser>
        <c:ser>
          <c:idx val="1"/>
          <c:order val="1"/>
          <c:tx>
            <c:strRef>
              <c:f>'2.1.2'!$F$5</c:f>
              <c:strCache>
                <c:ptCount val="1"/>
                <c:pt idx="0">
                  <c:v>2015</c:v>
                </c:pt>
              </c:strCache>
            </c:strRef>
          </c:tx>
          <c:spPr>
            <a:solidFill>
              <a:srgbClr val="95B3D7"/>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ctr"/>
            <c:showLegendKey val="0"/>
            <c:showVal val="1"/>
            <c:showCatName val="0"/>
            <c:showSerName val="0"/>
            <c:showPercent val="0"/>
            <c:showBubbleSize val="0"/>
            <c:showLeaderLines val="0"/>
          </c:dLbls>
          <c:cat>
            <c:strRef>
              <c:f>'2.1.2'!$B$6:$B$17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'2.1.2'!$F$6:$F$17</c:f>
              <c:numCache>
                <c:formatCode>#,##0</c:formatCode>
                <c:ptCount val="12"/>
                <c:pt idx="0">
                  <c:v>2137</c:v>
                </c:pt>
                <c:pt idx="1">
                  <c:v>2000</c:v>
                </c:pt>
                <c:pt idx="2">
                  <c:v>2093</c:v>
                </c:pt>
                <c:pt idx="3">
                  <c:v>2224</c:v>
                </c:pt>
                <c:pt idx="4">
                  <c:v>2050</c:v>
                </c:pt>
                <c:pt idx="5">
                  <c:v>2313</c:v>
                </c:pt>
                <c:pt idx="6">
                  <c:v>2163</c:v>
                </c:pt>
                <c:pt idx="7">
                  <c:v>2213</c:v>
                </c:pt>
                <c:pt idx="8">
                  <c:v>2397</c:v>
                </c:pt>
                <c:pt idx="9">
                  <c:v>2194</c:v>
                </c:pt>
                <c:pt idx="10">
                  <c:v>1931</c:v>
                </c:pt>
                <c:pt idx="11">
                  <c:v>1977</c:v>
                </c:pt>
              </c:numCache>
            </c:numRef>
          </c:val>
        </c:ser>
        <c:dLbls>
          <c:showLegendKey val="0"/>
          <c:showVal val="0"/>
          <c:showCatName val="0"/>
          <c:showSerName val="0"/>
          <c:showPercent val="0"/>
          <c:showBubbleSize val="0"/>
        </c:dLbls>
        <c:gapWidth val="34"/>
        <c:axId val="171609472"/>
        <c:axId val="171648128"/>
      </c:barChart>
      <c:catAx>
        <c:axId val="171609472"/>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648128"/>
        <c:crosses val="autoZero"/>
        <c:auto val="1"/>
        <c:lblAlgn val="ctr"/>
        <c:lblOffset val="100"/>
        <c:noMultiLvlLbl val="0"/>
      </c:catAx>
      <c:valAx>
        <c:axId val="171648128"/>
        <c:scaling>
          <c:orientation val="minMax"/>
        </c:scaling>
        <c:delete val="1"/>
        <c:axPos val="t"/>
        <c:numFmt formatCode="#,##0" sourceLinked="1"/>
        <c:majorTickMark val="out"/>
        <c:minorTickMark val="none"/>
        <c:tickLblPos val="nextTo"/>
        <c:crossAx val="171609472"/>
        <c:crosses val="autoZero"/>
        <c:crossBetween val="between"/>
      </c:valAx>
    </c:plotArea>
    <c:legend>
      <c:legendPos val="r"/>
      <c:layout>
        <c:manualLayout>
          <c:xMode val="edge"/>
          <c:yMode val="edge"/>
          <c:wMode val="edge"/>
          <c:hMode val="edge"/>
          <c:x val="0.88649788639433769"/>
          <c:y val="0.48923156882617397"/>
          <c:w val="0.98238829735324185"/>
          <c:h val="0.63692419635664355"/>
        </c:manualLayout>
      </c:layout>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44" l="0.70000000000000062" r="0.70000000000000062" t="0.75000000000000244" header="0.30000000000000032" footer="0.30000000000000032"/>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Año 2006</a:t>
            </a:r>
          </a:p>
        </c:rich>
      </c:tx>
      <c:overlay val="0"/>
      <c:spPr>
        <a:noFill/>
        <a:ln w="25400">
          <a:noFill/>
        </a:ln>
      </c:spPr>
    </c:title>
    <c:autoTitleDeleted val="0"/>
    <c:plotArea>
      <c:layout>
        <c:manualLayout>
          <c:layoutTarget val="inner"/>
          <c:xMode val="edge"/>
          <c:yMode val="edge"/>
          <c:x val="0.25600535458685925"/>
          <c:y val="0.1412235045156669"/>
          <c:w val="0.62658571393479201"/>
          <c:h val="0.74074130001295468"/>
        </c:manualLayout>
      </c:layout>
      <c:barChart>
        <c:barDir val="bar"/>
        <c:grouping val="clustered"/>
        <c:varyColors val="0"/>
        <c:ser>
          <c:idx val="0"/>
          <c:order val="0"/>
          <c:tx>
            <c:strRef>
              <c:f>'2.1.3'!$D$5</c:f>
              <c:strCache>
                <c:ptCount val="1"/>
                <c:pt idx="0">
                  <c:v>Matrimonios</c:v>
                </c:pt>
              </c:strCache>
            </c:strRef>
          </c:tx>
          <c:spPr>
            <a:solidFill>
              <a:srgbClr val="95B3D7"/>
            </a:solidFill>
          </c:spPr>
          <c:invertIfNegative val="0"/>
          <c:dLbls>
            <c:spPr>
              <a:noFill/>
              <a:ln w="25400">
                <a:noFill/>
              </a:ln>
            </c:spPr>
            <c:txPr>
              <a:bodyPr/>
              <a:lstStyle/>
              <a:p>
                <a:pPr>
                  <a:defRPr sz="800" b="1"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'2.1.3'!$C$6:$C$11</c:f>
              <c:strCache>
                <c:ptCount val="6"/>
                <c:pt idx="0">
                  <c:v>Región Sierra</c:v>
                </c:pt>
                <c:pt idx="1">
                  <c:v>Región Costa</c:v>
                </c:pt>
                <c:pt idx="2">
                  <c:v>Región Amazónica</c:v>
                </c:pt>
                <c:pt idx="3">
                  <c:v>Región Insular</c:v>
                </c:pt>
                <c:pt idx="4">
                  <c:v>Zonas no delimitadas</c:v>
                </c:pt>
                <c:pt idx="5">
                  <c:v>Exterior</c:v>
                </c:pt>
              </c:strCache>
            </c:strRef>
          </c:cat>
          <c:val>
            <c:numRef>
              <c:f>'2.1.3'!$D$6:$D$11</c:f>
              <c:numCache>
                <c:formatCode>#,##0</c:formatCode>
                <c:ptCount val="6"/>
                <c:pt idx="0">
                  <c:v>39722</c:v>
                </c:pt>
                <c:pt idx="1">
                  <c:v>30880</c:v>
                </c:pt>
                <c:pt idx="2">
                  <c:v>2680</c:v>
                </c:pt>
                <c:pt idx="3">
                  <c:v>40</c:v>
                </c:pt>
                <c:pt idx="4">
                  <c:v>6</c:v>
                </c:pt>
                <c:pt idx="5">
                  <c:v>708</c:v>
                </c:pt>
              </c:numCache>
            </c:numRef>
          </c:val>
        </c:ser>
        <c:ser>
          <c:idx val="1"/>
          <c:order val="1"/>
          <c:tx>
            <c:strRef>
              <c:f>'2.1.3'!$E$5</c:f>
              <c:strCache>
                <c:ptCount val="1"/>
                <c:pt idx="0">
                  <c:v>Divorcios</c:v>
                </c:pt>
              </c:strCache>
            </c:strRef>
          </c:tx>
          <c:spPr>
            <a:solidFill>
              <a:srgbClr val="E6B9B8"/>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ctr"/>
            <c:showLegendKey val="0"/>
            <c:showVal val="1"/>
            <c:showCatName val="0"/>
            <c:showSerName val="0"/>
            <c:showPercent val="0"/>
            <c:showBubbleSize val="0"/>
            <c:showLeaderLines val="0"/>
          </c:dLbls>
          <c:cat>
            <c:strRef>
              <c:f>'2.1.3'!$C$6:$C$11</c:f>
              <c:strCache>
                <c:ptCount val="6"/>
                <c:pt idx="0">
                  <c:v>Región Sierra</c:v>
                </c:pt>
                <c:pt idx="1">
                  <c:v>Región Costa</c:v>
                </c:pt>
                <c:pt idx="2">
                  <c:v>Región Amazónica</c:v>
                </c:pt>
                <c:pt idx="3">
                  <c:v>Región Insular</c:v>
                </c:pt>
                <c:pt idx="4">
                  <c:v>Zonas no delimitadas</c:v>
                </c:pt>
                <c:pt idx="5">
                  <c:v>Exterior</c:v>
                </c:pt>
              </c:strCache>
            </c:strRef>
          </c:cat>
          <c:val>
            <c:numRef>
              <c:f>'2.1.3'!$E$6:$E$11</c:f>
              <c:numCache>
                <c:formatCode>#,##0</c:formatCode>
                <c:ptCount val="6"/>
                <c:pt idx="0">
                  <c:v>7430</c:v>
                </c:pt>
                <c:pt idx="1">
                  <c:v>5585</c:v>
                </c:pt>
                <c:pt idx="2">
                  <c:v>344</c:v>
                </c:pt>
                <c:pt idx="3">
                  <c:v>8</c:v>
                </c:pt>
                <c:pt idx="4">
                  <c:v>6</c:v>
                </c:pt>
                <c:pt idx="5">
                  <c:v>608</c:v>
                </c:pt>
              </c:numCache>
            </c:numRef>
          </c:val>
        </c:ser>
        <c:dLbls>
          <c:showLegendKey val="0"/>
          <c:showVal val="0"/>
          <c:showCatName val="0"/>
          <c:showSerName val="0"/>
          <c:showPercent val="0"/>
          <c:showBubbleSize val="0"/>
        </c:dLbls>
        <c:gapWidth val="75"/>
        <c:overlap val="-25"/>
        <c:axId val="171692032"/>
        <c:axId val="171693568"/>
      </c:barChart>
      <c:catAx>
        <c:axId val="171692032"/>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693568"/>
        <c:crosses val="autoZero"/>
        <c:auto val="1"/>
        <c:lblAlgn val="ctr"/>
        <c:lblOffset val="100"/>
        <c:noMultiLvlLbl val="0"/>
      </c:catAx>
      <c:valAx>
        <c:axId val="171693568"/>
        <c:scaling>
          <c:orientation val="minMax"/>
        </c:scaling>
        <c:delete val="1"/>
        <c:axPos val="t"/>
        <c:numFmt formatCode="#,##0" sourceLinked="1"/>
        <c:majorTickMark val="out"/>
        <c:minorTickMark val="none"/>
        <c:tickLblPos val="nextTo"/>
        <c:crossAx val="171692032"/>
        <c:crosses val="autoZero"/>
        <c:crossBetween val="between"/>
      </c:valAx>
    </c:plotArea>
    <c:legend>
      <c:legendPos val="r"/>
      <c:layout>
        <c:manualLayout>
          <c:xMode val="edge"/>
          <c:yMode val="edge"/>
          <c:wMode val="edge"/>
          <c:hMode val="edge"/>
          <c:x val="0.14625909022518682"/>
          <c:y val="0.90756537785717961"/>
          <c:w val="0.85034321346774333"/>
          <c:h val="0.97479256269436909"/>
        </c:manualLayout>
      </c:layout>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44" l="0.70000000000000062" r="0.70000000000000062" t="0.75000000000000244" header="0.30000000000000032" footer="0.30000000000000032"/>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Año 2010</a:t>
            </a:r>
          </a:p>
        </c:rich>
      </c:tx>
      <c:overlay val="0"/>
      <c:spPr>
        <a:noFill/>
        <a:ln w="25400">
          <a:noFill/>
        </a:ln>
      </c:spPr>
    </c:title>
    <c:autoTitleDeleted val="0"/>
    <c:plotArea>
      <c:layout>
        <c:manualLayout>
          <c:layoutTarget val="inner"/>
          <c:xMode val="edge"/>
          <c:yMode val="edge"/>
          <c:x val="0.24911032028469751"/>
          <c:y val="0.14005602240896359"/>
          <c:w val="0.62989323843416367"/>
          <c:h val="0.73949579831932777"/>
        </c:manualLayout>
      </c:layout>
      <c:barChart>
        <c:barDir val="bar"/>
        <c:grouping val="clustered"/>
        <c:varyColors val="0"/>
        <c:ser>
          <c:idx val="0"/>
          <c:order val="0"/>
          <c:tx>
            <c:strRef>
              <c:f>'2.1.3'!$F$5</c:f>
              <c:strCache>
                <c:ptCount val="1"/>
                <c:pt idx="0">
                  <c:v>Matrimonios</c:v>
                </c:pt>
              </c:strCache>
            </c:strRef>
          </c:tx>
          <c:spPr>
            <a:solidFill>
              <a:srgbClr val="95B3D7"/>
            </a:solidFill>
          </c:spPr>
          <c:invertIfNegative val="0"/>
          <c:dLbls>
            <c:spPr>
              <a:noFill/>
              <a:ln w="25400">
                <a:noFill/>
              </a:ln>
            </c:spPr>
            <c:txPr>
              <a:bodyPr/>
              <a:lstStyle/>
              <a:p>
                <a:pPr>
                  <a:defRPr sz="800" b="1"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'2.1.3'!$C$6:$C$11</c:f>
              <c:strCache>
                <c:ptCount val="6"/>
                <c:pt idx="0">
                  <c:v>Región Sierra</c:v>
                </c:pt>
                <c:pt idx="1">
                  <c:v>Región Costa</c:v>
                </c:pt>
                <c:pt idx="2">
                  <c:v>Región Amazónica</c:v>
                </c:pt>
                <c:pt idx="3">
                  <c:v>Región Insular</c:v>
                </c:pt>
                <c:pt idx="4">
                  <c:v>Zonas no delimitadas</c:v>
                </c:pt>
                <c:pt idx="5">
                  <c:v>Exterior</c:v>
                </c:pt>
              </c:strCache>
            </c:strRef>
          </c:cat>
          <c:val>
            <c:numRef>
              <c:f>'2.1.3'!$F$6:$F$11</c:f>
              <c:numCache>
                <c:formatCode>#,##0</c:formatCode>
                <c:ptCount val="6"/>
                <c:pt idx="0">
                  <c:v>39088</c:v>
                </c:pt>
                <c:pt idx="1">
                  <c:v>31571</c:v>
                </c:pt>
                <c:pt idx="2">
                  <c:v>3380</c:v>
                </c:pt>
                <c:pt idx="3">
                  <c:v>243</c:v>
                </c:pt>
                <c:pt idx="4">
                  <c:v>3</c:v>
                </c:pt>
                <c:pt idx="5">
                  <c:v>515</c:v>
                </c:pt>
              </c:numCache>
            </c:numRef>
          </c:val>
        </c:ser>
        <c:ser>
          <c:idx val="1"/>
          <c:order val="1"/>
          <c:tx>
            <c:strRef>
              <c:f>'2.1.3'!$G$5</c:f>
              <c:strCache>
                <c:ptCount val="1"/>
                <c:pt idx="0">
                  <c:v>Divorcios</c:v>
                </c:pt>
              </c:strCache>
            </c:strRef>
          </c:tx>
          <c:spPr>
            <a:solidFill>
              <a:srgbClr val="E6B9B8"/>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ctr"/>
            <c:showLegendKey val="0"/>
            <c:showVal val="1"/>
            <c:showCatName val="0"/>
            <c:showSerName val="0"/>
            <c:showPercent val="0"/>
            <c:showBubbleSize val="0"/>
            <c:showLeaderLines val="0"/>
          </c:dLbls>
          <c:cat>
            <c:strRef>
              <c:f>'2.1.3'!$C$6:$C$11</c:f>
              <c:strCache>
                <c:ptCount val="6"/>
                <c:pt idx="0">
                  <c:v>Región Sierra</c:v>
                </c:pt>
                <c:pt idx="1">
                  <c:v>Región Costa</c:v>
                </c:pt>
                <c:pt idx="2">
                  <c:v>Región Amazónica</c:v>
                </c:pt>
                <c:pt idx="3">
                  <c:v>Región Insular</c:v>
                </c:pt>
                <c:pt idx="4">
                  <c:v>Zonas no delimitadas</c:v>
                </c:pt>
                <c:pt idx="5">
                  <c:v>Exterior</c:v>
                </c:pt>
              </c:strCache>
            </c:strRef>
          </c:cat>
          <c:val>
            <c:numRef>
              <c:f>'2.1.3'!$G$6:$G$11</c:f>
              <c:numCache>
                <c:formatCode>#,##0</c:formatCode>
                <c:ptCount val="6"/>
                <c:pt idx="0">
                  <c:v>9561</c:v>
                </c:pt>
                <c:pt idx="1">
                  <c:v>7298</c:v>
                </c:pt>
                <c:pt idx="2">
                  <c:v>640</c:v>
                </c:pt>
                <c:pt idx="3">
                  <c:v>64</c:v>
                </c:pt>
                <c:pt idx="4">
                  <c:v>4</c:v>
                </c:pt>
                <c:pt idx="5">
                  <c:v>664</c:v>
                </c:pt>
              </c:numCache>
            </c:numRef>
          </c:val>
        </c:ser>
        <c:dLbls>
          <c:showLegendKey val="0"/>
          <c:showVal val="0"/>
          <c:showCatName val="0"/>
          <c:showSerName val="0"/>
          <c:showPercent val="0"/>
          <c:showBubbleSize val="0"/>
        </c:dLbls>
        <c:gapWidth val="75"/>
        <c:overlap val="-25"/>
        <c:axId val="171785216"/>
        <c:axId val="171787008"/>
      </c:barChart>
      <c:catAx>
        <c:axId val="171785216"/>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787008"/>
        <c:crosses val="autoZero"/>
        <c:auto val="1"/>
        <c:lblAlgn val="ctr"/>
        <c:lblOffset val="100"/>
        <c:noMultiLvlLbl val="0"/>
      </c:catAx>
      <c:valAx>
        <c:axId val="171787008"/>
        <c:scaling>
          <c:orientation val="minMax"/>
        </c:scaling>
        <c:delete val="1"/>
        <c:axPos val="t"/>
        <c:numFmt formatCode="#,##0" sourceLinked="1"/>
        <c:majorTickMark val="out"/>
        <c:minorTickMark val="none"/>
        <c:tickLblPos val="nextTo"/>
        <c:crossAx val="171785216"/>
        <c:crosses val="autoZero"/>
        <c:crossBetween val="between"/>
      </c:valAx>
    </c:plotArea>
    <c:legend>
      <c:legendPos val="r"/>
      <c:layout>
        <c:manualLayout>
          <c:xMode val="edge"/>
          <c:yMode val="edge"/>
          <c:wMode val="edge"/>
          <c:hMode val="edge"/>
          <c:x val="0.13167259786476868"/>
          <c:y val="0.90756537785717961"/>
          <c:w val="0.8683274021352313"/>
          <c:h val="0.97479256269436909"/>
        </c:manualLayout>
      </c:layout>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44" l="0.70000000000000062" r="0.70000000000000062" t="0.75000000000000244" header="0.30000000000000032" footer="0.30000000000000032"/>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Año 2015</a:t>
            </a:r>
          </a:p>
        </c:rich>
      </c:tx>
      <c:overlay val="0"/>
      <c:spPr>
        <a:noFill/>
        <a:ln w="25400">
          <a:noFill/>
        </a:ln>
      </c:spPr>
    </c:title>
    <c:autoTitleDeleted val="0"/>
    <c:plotArea>
      <c:layout>
        <c:manualLayout>
          <c:layoutTarget val="inner"/>
          <c:xMode val="edge"/>
          <c:yMode val="edge"/>
          <c:x val="0.25600535458685925"/>
          <c:y val="0.1412235045156669"/>
          <c:w val="0.62658571393479201"/>
          <c:h val="0.74074130001295468"/>
        </c:manualLayout>
      </c:layout>
      <c:barChart>
        <c:barDir val="bar"/>
        <c:grouping val="clustered"/>
        <c:varyColors val="0"/>
        <c:ser>
          <c:idx val="0"/>
          <c:order val="0"/>
          <c:tx>
            <c:strRef>
              <c:f>'2.1.3'!$H$5</c:f>
              <c:strCache>
                <c:ptCount val="1"/>
                <c:pt idx="0">
                  <c:v>Matrimonios</c:v>
                </c:pt>
              </c:strCache>
            </c:strRef>
          </c:tx>
          <c:spPr>
            <a:solidFill>
              <a:srgbClr val="95B3D7"/>
            </a:solidFill>
          </c:spPr>
          <c:invertIfNegative val="0"/>
          <c:dLbls>
            <c:spPr>
              <a:noFill/>
              <a:ln w="25400">
                <a:noFill/>
              </a:ln>
            </c:spPr>
            <c:txPr>
              <a:bodyPr/>
              <a:lstStyle/>
              <a:p>
                <a:pPr>
                  <a:defRPr sz="800" b="1"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'2.1.3'!$C$6:$C$11</c:f>
              <c:strCache>
                <c:ptCount val="6"/>
                <c:pt idx="0">
                  <c:v>Región Sierra</c:v>
                </c:pt>
                <c:pt idx="1">
                  <c:v>Región Costa</c:v>
                </c:pt>
                <c:pt idx="2">
                  <c:v>Región Amazónica</c:v>
                </c:pt>
                <c:pt idx="3">
                  <c:v>Región Insular</c:v>
                </c:pt>
                <c:pt idx="4">
                  <c:v>Zonas no delimitadas</c:v>
                </c:pt>
                <c:pt idx="5">
                  <c:v>Exterior</c:v>
                </c:pt>
              </c:strCache>
            </c:strRef>
          </c:cat>
          <c:val>
            <c:numRef>
              <c:f>'2.1.3'!$H$6:$H$11</c:f>
              <c:numCache>
                <c:formatCode>_(* #,##0_);_(* \(#,##0\);_(* "-"_);_(@_)</c:formatCode>
                <c:ptCount val="6"/>
                <c:pt idx="0">
                  <c:v>32567</c:v>
                </c:pt>
                <c:pt idx="1">
                  <c:v>25159</c:v>
                </c:pt>
                <c:pt idx="2">
                  <c:v>2608</c:v>
                </c:pt>
                <c:pt idx="3">
                  <c:v>226</c:v>
                </c:pt>
                <c:pt idx="4">
                  <c:v>0</c:v>
                </c:pt>
                <c:pt idx="5">
                  <c:v>76</c:v>
                </c:pt>
              </c:numCache>
            </c:numRef>
          </c:val>
        </c:ser>
        <c:ser>
          <c:idx val="1"/>
          <c:order val="1"/>
          <c:tx>
            <c:strRef>
              <c:f>'2.1.3'!$I$5</c:f>
              <c:strCache>
                <c:ptCount val="1"/>
                <c:pt idx="0">
                  <c:v>Divorcios</c:v>
                </c:pt>
              </c:strCache>
            </c:strRef>
          </c:tx>
          <c:spPr>
            <a:solidFill>
              <a:srgbClr val="E6B9B8"/>
            </a:solidFill>
          </c:spPr>
          <c:invertIfNegative val="0"/>
          <c:dLbls>
            <c:dLbl>
              <c:idx val="0"/>
              <c:layout>
                <c:manualLayout>
                  <c:x val="-7.2568758045237394E-2"/>
                  <c:y val="2.9529788321618451E-7"/>
                </c:manualLayout>
              </c:layout>
              <c:dLblPos val="outEnd"/>
              <c:showLegendKey val="0"/>
              <c:showVal val="1"/>
              <c:showCatName val="0"/>
              <c:showSerName val="0"/>
              <c:showPercent val="0"/>
              <c:showBubbleSize val="0"/>
            </c:dLbl>
            <c:spPr>
              <a:noFill/>
              <a:ln w="25400">
                <a:noFill/>
              </a:ln>
            </c:spPr>
            <c:txPr>
              <a:bodyPr/>
              <a:lstStyle/>
              <a:p>
                <a:pPr>
                  <a:defRPr sz="800" b="0" i="0" u="none" strike="noStrike" baseline="0">
                    <a:solidFill>
                      <a:srgbClr val="000000"/>
                    </a:solidFill>
                    <a:latin typeface="Calibri"/>
                    <a:ea typeface="Calibri"/>
                    <a:cs typeface="Calibri"/>
                  </a:defRPr>
                </a:pPr>
                <a:endParaRPr lang="es-EC"/>
              </a:p>
            </c:txPr>
            <c:dLblPos val="ctr"/>
            <c:showLegendKey val="0"/>
            <c:showVal val="1"/>
            <c:showCatName val="0"/>
            <c:showSerName val="0"/>
            <c:showPercent val="0"/>
            <c:showBubbleSize val="0"/>
            <c:showLeaderLines val="0"/>
          </c:dLbls>
          <c:cat>
            <c:strRef>
              <c:f>'2.1.3'!$C$6:$C$11</c:f>
              <c:strCache>
                <c:ptCount val="6"/>
                <c:pt idx="0">
                  <c:v>Región Sierra</c:v>
                </c:pt>
                <c:pt idx="1">
                  <c:v>Región Costa</c:v>
                </c:pt>
                <c:pt idx="2">
                  <c:v>Región Amazónica</c:v>
                </c:pt>
                <c:pt idx="3">
                  <c:v>Región Insular</c:v>
                </c:pt>
                <c:pt idx="4">
                  <c:v>Zonas no delimitadas</c:v>
                </c:pt>
                <c:pt idx="5">
                  <c:v>Exterior</c:v>
                </c:pt>
              </c:strCache>
            </c:strRef>
          </c:cat>
          <c:val>
            <c:numRef>
              <c:f>'2.1.3'!$I$6:$I$11</c:f>
              <c:numCache>
                <c:formatCode>_(* #,##0_);_(* \(#,##0\);_(* "-"_);_(@_)</c:formatCode>
                <c:ptCount val="6"/>
                <c:pt idx="0">
                  <c:v>14456</c:v>
                </c:pt>
                <c:pt idx="1">
                  <c:v>9793</c:v>
                </c:pt>
                <c:pt idx="2">
                  <c:v>850</c:v>
                </c:pt>
                <c:pt idx="3">
                  <c:v>72</c:v>
                </c:pt>
                <c:pt idx="4">
                  <c:v>0</c:v>
                </c:pt>
                <c:pt idx="5">
                  <c:v>521</c:v>
                </c:pt>
              </c:numCache>
            </c:numRef>
          </c:val>
        </c:ser>
        <c:dLbls>
          <c:showLegendKey val="0"/>
          <c:showVal val="0"/>
          <c:showCatName val="0"/>
          <c:showSerName val="0"/>
          <c:showPercent val="0"/>
          <c:showBubbleSize val="0"/>
        </c:dLbls>
        <c:gapWidth val="75"/>
        <c:overlap val="-25"/>
        <c:axId val="171829888"/>
        <c:axId val="171831680"/>
      </c:barChart>
      <c:catAx>
        <c:axId val="171829888"/>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831680"/>
        <c:crosses val="autoZero"/>
        <c:auto val="1"/>
        <c:lblAlgn val="ctr"/>
        <c:lblOffset val="100"/>
        <c:noMultiLvlLbl val="0"/>
      </c:catAx>
      <c:valAx>
        <c:axId val="171831680"/>
        <c:scaling>
          <c:orientation val="minMax"/>
        </c:scaling>
        <c:delete val="1"/>
        <c:axPos val="t"/>
        <c:numFmt formatCode="_(* #,##0_);_(* \(#,##0\);_(* &quot;-&quot;_);_(@_)" sourceLinked="1"/>
        <c:majorTickMark val="out"/>
        <c:minorTickMark val="none"/>
        <c:tickLblPos val="nextTo"/>
        <c:crossAx val="171829888"/>
        <c:crosses val="autoZero"/>
        <c:crossBetween val="between"/>
      </c:valAx>
    </c:plotArea>
    <c:legend>
      <c:legendPos val="r"/>
      <c:layout>
        <c:manualLayout>
          <c:xMode val="edge"/>
          <c:yMode val="edge"/>
          <c:wMode val="edge"/>
          <c:hMode val="edge"/>
          <c:x val="0.14334470989761092"/>
          <c:y val="0.90756537785717961"/>
          <c:w val="0.84982935153583616"/>
          <c:h val="0.97479256269436909"/>
        </c:manualLayout>
      </c:layout>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44" l="0.70000000000000062" r="0.70000000000000062" t="0.75000000000000244" header="0.30000000000000032" footer="0.30000000000000032"/>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Hombres</a:t>
            </a:r>
          </a:p>
        </c:rich>
      </c:tx>
      <c:layout>
        <c:manualLayout>
          <c:xMode val="edge"/>
          <c:yMode val="edge"/>
          <c:x val="0.35447715342400382"/>
          <c:y val="6.0059531664687161E-3"/>
        </c:manualLayout>
      </c:layout>
      <c:overlay val="0"/>
      <c:spPr>
        <a:solidFill>
          <a:srgbClr val="FFFFFF"/>
        </a:solidFill>
        <a:ln w="3175">
          <a:noFill/>
          <a:prstDash val="solid"/>
        </a:ln>
      </c:spPr>
    </c:title>
    <c:autoTitleDeleted val="0"/>
    <c:plotArea>
      <c:layout>
        <c:manualLayout>
          <c:layoutTarget val="inner"/>
          <c:xMode val="edge"/>
          <c:yMode val="edge"/>
          <c:x val="0.28570180500487247"/>
          <c:y val="0.12797017489930876"/>
          <c:w val="0.65394612907429162"/>
          <c:h val="0.80823090807342779"/>
        </c:manualLayout>
      </c:layout>
      <c:barChart>
        <c:barDir val="bar"/>
        <c:grouping val="clustered"/>
        <c:varyColors val="1"/>
        <c:ser>
          <c:idx val="0"/>
          <c:order val="0"/>
          <c:spPr>
            <a:solidFill>
              <a:srgbClr val="95B3D7"/>
            </a:solidFill>
            <a:ln w="12700">
              <a:solidFill>
                <a:srgbClr val="000000"/>
              </a:solidFill>
              <a:prstDash val="solid"/>
            </a:ln>
          </c:spPr>
          <c:invertIfNegative val="1"/>
          <c:dPt>
            <c:idx val="0"/>
            <c:invertIfNegative val="1"/>
            <c:bubble3D val="0"/>
          </c:dPt>
          <c:dPt>
            <c:idx val="1"/>
            <c:invertIfNegative val="1"/>
            <c:bubble3D val="0"/>
          </c:dPt>
          <c:dPt>
            <c:idx val="2"/>
            <c:invertIfNegative val="1"/>
            <c:bubble3D val="0"/>
          </c:dPt>
          <c:dPt>
            <c:idx val="3"/>
            <c:invertIfNegative val="1"/>
            <c:bubble3D val="0"/>
          </c:dPt>
          <c:dPt>
            <c:idx val="4"/>
            <c:invertIfNegative val="1"/>
            <c:bubble3D val="0"/>
          </c:dPt>
          <c:dPt>
            <c:idx val="5"/>
            <c:invertIfNegative val="1"/>
            <c:bubble3D val="0"/>
          </c:dPt>
          <c:dPt>
            <c:idx val="6"/>
            <c:invertIfNegative val="1"/>
            <c:bubble3D val="0"/>
          </c:dPt>
          <c:dPt>
            <c:idx val="7"/>
            <c:invertIfNegative val="1"/>
            <c:bubble3D val="0"/>
          </c:dPt>
          <c:dPt>
            <c:idx val="8"/>
            <c:invertIfNegative val="1"/>
            <c:bubble3D val="0"/>
          </c:dPt>
          <c:dPt>
            <c:idx val="9"/>
            <c:invertIfNegative val="1"/>
            <c:bubble3D val="0"/>
          </c:dPt>
          <c:dPt>
            <c:idx val="10"/>
            <c:invertIfNegative val="1"/>
            <c:bubble3D val="0"/>
          </c:dPt>
          <c:dPt>
            <c:idx val="11"/>
            <c:invertIfNegative val="1"/>
            <c:bubble3D val="0"/>
          </c:dPt>
          <c:dPt>
            <c:idx val="12"/>
            <c:invertIfNegative val="1"/>
            <c:bubble3D val="0"/>
          </c:dPt>
          <c:dPt>
            <c:idx val="13"/>
            <c:invertIfNegative val="1"/>
            <c:bubble3D val="0"/>
          </c:dPt>
          <c:dLbls>
            <c:dLbl>
              <c:idx val="0"/>
              <c:layout>
                <c:manualLayout>
                  <c:x val="1.2668283384728999E-3"/>
                  <c:y val="4.48669141582533E-3"/>
                </c:manualLayout>
              </c:layout>
              <c:dLblPos val="outEnd"/>
              <c:showLegendKey val="0"/>
              <c:showVal val="1"/>
              <c:showCatName val="0"/>
              <c:showSerName val="0"/>
              <c:showPercent val="0"/>
              <c:showBubbleSize val="0"/>
            </c:dLbl>
            <c:dLbl>
              <c:idx val="1"/>
              <c:layout>
                <c:manualLayout>
                  <c:x val="1.3983613265071903E-3"/>
                  <c:y val="1.0826574606102287E-2"/>
                </c:manualLayout>
              </c:layout>
              <c:dLblPos val="outEnd"/>
              <c:showLegendKey val="0"/>
              <c:showVal val="1"/>
              <c:showCatName val="0"/>
              <c:showSerName val="0"/>
              <c:showPercent val="0"/>
              <c:showBubbleSize val="0"/>
            </c:dLbl>
            <c:dLbl>
              <c:idx val="2"/>
              <c:layout>
                <c:manualLayout>
                  <c:x val="1.4622316697104881E-3"/>
                  <c:y val="5.4662536552300767E-3"/>
                </c:manualLayout>
              </c:layout>
              <c:dLblPos val="outEnd"/>
              <c:showLegendKey val="0"/>
              <c:showVal val="1"/>
              <c:showCatName val="0"/>
              <c:showSerName val="0"/>
              <c:showPercent val="0"/>
              <c:showBubbleSize val="0"/>
            </c:dLbl>
            <c:dLbl>
              <c:idx val="3"/>
              <c:layout>
                <c:manualLayout>
                  <c:x val="8.4688083191126746E-4"/>
                  <c:y val="5.6771732362283544E-3"/>
                </c:manualLayout>
              </c:layout>
              <c:dLblPos val="outEnd"/>
              <c:showLegendKey val="0"/>
              <c:showVal val="1"/>
              <c:showCatName val="0"/>
              <c:showSerName val="0"/>
              <c:showPercent val="0"/>
              <c:showBubbleSize val="0"/>
            </c:dLbl>
            <c:dLbl>
              <c:idx val="4"/>
              <c:layout>
                <c:manualLayout>
                  <c:x val="-6.9878147360857466E-4"/>
                  <c:y val="6.4146035799579103E-3"/>
                </c:manualLayout>
              </c:layout>
              <c:dLblPos val="outEnd"/>
              <c:showLegendKey val="0"/>
              <c:showVal val="1"/>
              <c:showCatName val="0"/>
              <c:showSerName val="0"/>
              <c:showPercent val="0"/>
              <c:showBubbleSize val="0"/>
            </c:dLbl>
            <c:dLbl>
              <c:idx val="5"/>
              <c:layout>
                <c:manualLayout>
                  <c:x val="7.2432961088989846E-4"/>
                  <c:y val="8.9516287941484793E-3"/>
                </c:manualLayout>
              </c:layout>
              <c:dLblPos val="outEnd"/>
              <c:showLegendKey val="0"/>
              <c:showVal val="1"/>
              <c:showCatName val="0"/>
              <c:showSerName val="0"/>
              <c:showPercent val="0"/>
              <c:showBubbleSize val="0"/>
            </c:dLbl>
            <c:dLbl>
              <c:idx val="6"/>
              <c:layout>
                <c:manualLayout>
                  <c:x val="9.7202678562518087E-4"/>
                  <c:y val="7.3090413247894042E-3"/>
                </c:manualLayout>
              </c:layout>
              <c:dLblPos val="outEnd"/>
              <c:showLegendKey val="0"/>
              <c:showVal val="1"/>
              <c:showCatName val="0"/>
              <c:showSerName val="0"/>
              <c:showPercent val="0"/>
              <c:showBubbleSize val="0"/>
            </c:dLbl>
            <c:dLbl>
              <c:idx val="7"/>
              <c:layout>
                <c:manualLayout>
                  <c:x val="1.4029520074249275E-3"/>
                  <c:y val="2.6552536788757262E-3"/>
                </c:manualLayout>
              </c:layout>
              <c:dLblPos val="outEnd"/>
              <c:showLegendKey val="0"/>
              <c:showVal val="1"/>
              <c:showCatName val="0"/>
              <c:showSerName val="0"/>
              <c:showPercent val="0"/>
              <c:showBubbleSize val="0"/>
            </c:dLbl>
            <c:dLbl>
              <c:idx val="8"/>
              <c:layout>
                <c:manualLayout>
                  <c:x val="2.8258634971008827E-3"/>
                  <c:y val="5.0570255294664747E-3"/>
                </c:manualLayout>
              </c:layout>
              <c:dLblPos val="outEnd"/>
              <c:showLegendKey val="0"/>
              <c:showVal val="1"/>
              <c:showCatName val="0"/>
              <c:showSerName val="0"/>
              <c:showPercent val="0"/>
              <c:showBubbleSize val="0"/>
            </c:dLbl>
            <c:dLbl>
              <c:idx val="9"/>
              <c:layout>
                <c:manualLayout>
                  <c:x val="2.5775675378980692E-3"/>
                  <c:y val="5.2613243164424334E-3"/>
                </c:manualLayout>
              </c:layout>
              <c:dLblPos val="outEnd"/>
              <c:showLegendKey val="0"/>
              <c:showVal val="1"/>
              <c:showCatName val="0"/>
              <c:showSerName val="0"/>
              <c:showPercent val="0"/>
              <c:showBubbleSize val="0"/>
            </c:dLbl>
            <c:dLbl>
              <c:idx val="10"/>
              <c:layout>
                <c:manualLayout>
                  <c:x val="2.3288723890502227E-3"/>
                  <c:y val="7.0360123903431566E-3"/>
                </c:manualLayout>
              </c:layout>
              <c:dLblPos val="outEnd"/>
              <c:showLegendKey val="0"/>
              <c:showVal val="1"/>
              <c:showCatName val="0"/>
              <c:showSerName val="0"/>
              <c:showPercent val="0"/>
              <c:showBubbleSize val="0"/>
            </c:dLbl>
            <c:numFmt formatCode="0.00%" sourceLinked="0"/>
            <c:spPr>
              <a:noFill/>
              <a:ln w="25400">
                <a:noFill/>
              </a:ln>
            </c:spPr>
            <c:txPr>
              <a:bodyPr/>
              <a:lstStyle/>
              <a:p>
                <a:pPr>
                  <a:defRPr sz="800" b="1"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'2.1.4'!$C$7:$C$20</c:f>
              <c:strCache>
                <c:ptCount val="13"/>
                <c:pt idx="0">
                  <c:v>Menos de 15 años</c:v>
                </c:pt>
                <c:pt idx="1">
                  <c:v>De 15 a 19 años</c:v>
                </c:pt>
                <c:pt idx="2">
                  <c:v>De 20 a 24 años</c:v>
                </c:pt>
                <c:pt idx="3">
                  <c:v>De 25 a 29 años</c:v>
                </c:pt>
                <c:pt idx="4">
                  <c:v>De 30 a 34 años</c:v>
                </c:pt>
                <c:pt idx="5">
                  <c:v>De 35 a 39 años</c:v>
                </c:pt>
                <c:pt idx="6">
                  <c:v>De 40 a 44 años</c:v>
                </c:pt>
                <c:pt idx="7">
                  <c:v>De 45 a 49 años</c:v>
                </c:pt>
                <c:pt idx="8">
                  <c:v>De 50 a 54 años</c:v>
                </c:pt>
                <c:pt idx="9">
                  <c:v>De 55 a 59 años</c:v>
                </c:pt>
                <c:pt idx="10">
                  <c:v>De 60 a 64 años</c:v>
                </c:pt>
                <c:pt idx="11">
                  <c:v>De 65 a 69 años</c:v>
                </c:pt>
                <c:pt idx="12">
                  <c:v>De 70 años y más</c:v>
                </c:pt>
              </c:strCache>
            </c:strRef>
          </c:cat>
          <c:val>
            <c:numRef>
              <c:f>'2.1.4'!$E$7:$E$20</c:f>
              <c:numCache>
                <c:formatCode>0.00%</c:formatCode>
                <c:ptCount val="14"/>
                <c:pt idx="0">
                  <c:v>8.2459265123029221E-5</c:v>
                </c:pt>
                <c:pt idx="1">
                  <c:v>4.2169668183917146E-2</c:v>
                </c:pt>
                <c:pt idx="2">
                  <c:v>0.22710930800184709</c:v>
                </c:pt>
                <c:pt idx="3">
                  <c:v>0.27371528464938322</c:v>
                </c:pt>
                <c:pt idx="4">
                  <c:v>0.17961277129098224</c:v>
                </c:pt>
                <c:pt idx="5">
                  <c:v>9.8241968467577018E-2</c:v>
                </c:pt>
                <c:pt idx="6">
                  <c:v>5.7375156672603733E-2</c:v>
                </c:pt>
                <c:pt idx="7">
                  <c:v>3.7617916749125929E-2</c:v>
                </c:pt>
                <c:pt idx="8">
                  <c:v>2.691470413615674E-2</c:v>
                </c:pt>
                <c:pt idx="9">
                  <c:v>1.9245992479715021E-2</c:v>
                </c:pt>
                <c:pt idx="10">
                  <c:v>1.4397387690480903E-2</c:v>
                </c:pt>
                <c:pt idx="11">
                  <c:v>9.7631769905666601E-3</c:v>
                </c:pt>
                <c:pt idx="12">
                  <c:v>1.3754205422521275E-2</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90"/>
        <c:axId val="171982848"/>
        <c:axId val="171984384"/>
      </c:barChart>
      <c:dateAx>
        <c:axId val="171982848"/>
        <c:scaling>
          <c:orientation val="maxMin"/>
        </c:scaling>
        <c:delete val="0"/>
        <c:axPos val="l"/>
        <c:numFmt formatCode="@" sourceLinked="0"/>
        <c:majorTickMark val="out"/>
        <c:minorTickMark val="none"/>
        <c:tickLblPos val="low"/>
        <c:txPr>
          <a:bodyPr rot="0" vert="horz"/>
          <a:lstStyle/>
          <a:p>
            <a:pPr>
              <a:defRPr sz="800" b="0" i="0" u="none" strike="noStrike" baseline="0">
                <a:solidFill>
                  <a:srgbClr val="000000"/>
                </a:solidFill>
                <a:latin typeface="Arial"/>
                <a:ea typeface="Arial"/>
                <a:cs typeface="Arial"/>
              </a:defRPr>
            </a:pPr>
            <a:endParaRPr lang="es-EC"/>
          </a:p>
        </c:txPr>
        <c:crossAx val="171984384"/>
        <c:crosses val="autoZero"/>
        <c:auto val="0"/>
        <c:lblOffset val="100"/>
        <c:baseTimeUnit val="days"/>
      </c:dateAx>
      <c:valAx>
        <c:axId val="171984384"/>
        <c:scaling>
          <c:orientation val="minMax"/>
        </c:scaling>
        <c:delete val="1"/>
        <c:axPos val="b"/>
        <c:numFmt formatCode="0.00%" sourceLinked="1"/>
        <c:majorTickMark val="out"/>
        <c:minorTickMark val="none"/>
        <c:tickLblPos val="nextTo"/>
        <c:crossAx val="171982848"/>
        <c:crosses val="max"/>
        <c:crossBetween val="between"/>
      </c:valAx>
      <c:spPr>
        <a:noFill/>
        <a:ln w="25400">
          <a:noFill/>
        </a:ln>
      </c:spPr>
    </c:plotArea>
    <c:plotVisOnly val="1"/>
    <c:dispBlanksAs val="gap"/>
    <c:showDLblsOverMax val="0"/>
  </c:chart>
  <c:spPr>
    <a:noFill/>
    <a:ln w="9525">
      <a:noFill/>
    </a:ln>
  </c:spPr>
  <c:txPr>
    <a:bodyPr/>
    <a:lstStyle/>
    <a:p>
      <a:pPr>
        <a:defRPr sz="1125"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 footer="0"/>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s-EC"/>
              <a:t>Mujeres</a:t>
            </a:r>
          </a:p>
        </c:rich>
      </c:tx>
      <c:layout>
        <c:manualLayout>
          <c:xMode val="edge"/>
          <c:yMode val="edge"/>
          <c:x val="0.44067215193606418"/>
          <c:y val="2.7363292295645367E-3"/>
        </c:manualLayout>
      </c:layout>
      <c:overlay val="0"/>
      <c:spPr>
        <a:solidFill>
          <a:srgbClr val="FFFFFF"/>
        </a:solidFill>
        <a:ln w="3175">
          <a:noFill/>
          <a:prstDash val="solid"/>
        </a:ln>
      </c:spPr>
    </c:title>
    <c:autoTitleDeleted val="0"/>
    <c:plotArea>
      <c:layout>
        <c:manualLayout>
          <c:layoutTarget val="inner"/>
          <c:xMode val="edge"/>
          <c:yMode val="edge"/>
          <c:x val="0.23350807815689775"/>
          <c:y val="0.12177214237905136"/>
          <c:w val="0.75223237095363049"/>
          <c:h val="0.76903759522896309"/>
        </c:manualLayout>
      </c:layout>
      <c:barChart>
        <c:barDir val="bar"/>
        <c:grouping val="clustered"/>
        <c:varyColors val="1"/>
        <c:ser>
          <c:idx val="0"/>
          <c:order val="0"/>
          <c:tx>
            <c:strRef>
              <c:f>'2.1.4'!$F$4:$G$4</c:f>
              <c:strCache>
                <c:ptCount val="1"/>
                <c:pt idx="0">
                  <c:v>Mujeres</c:v>
                </c:pt>
              </c:strCache>
            </c:strRef>
          </c:tx>
          <c:spPr>
            <a:solidFill>
              <a:srgbClr val="E6B9B8"/>
            </a:solidFill>
            <a:ln w="12700">
              <a:solidFill>
                <a:srgbClr val="000000"/>
              </a:solidFill>
              <a:prstDash val="solid"/>
            </a:ln>
          </c:spPr>
          <c:invertIfNegative val="1"/>
          <c:dPt>
            <c:idx val="0"/>
            <c:invertIfNegative val="1"/>
            <c:bubble3D val="0"/>
          </c:dPt>
          <c:dPt>
            <c:idx val="1"/>
            <c:invertIfNegative val="1"/>
            <c:bubble3D val="0"/>
          </c:dPt>
          <c:dPt>
            <c:idx val="2"/>
            <c:invertIfNegative val="1"/>
            <c:bubble3D val="0"/>
          </c:dPt>
          <c:dPt>
            <c:idx val="3"/>
            <c:invertIfNegative val="1"/>
            <c:bubble3D val="0"/>
          </c:dPt>
          <c:dPt>
            <c:idx val="4"/>
            <c:invertIfNegative val="1"/>
            <c:bubble3D val="0"/>
          </c:dPt>
          <c:dPt>
            <c:idx val="5"/>
            <c:invertIfNegative val="1"/>
            <c:bubble3D val="0"/>
          </c:dPt>
          <c:dPt>
            <c:idx val="6"/>
            <c:invertIfNegative val="1"/>
            <c:bubble3D val="0"/>
          </c:dPt>
          <c:dPt>
            <c:idx val="7"/>
            <c:invertIfNegative val="1"/>
            <c:bubble3D val="0"/>
          </c:dPt>
          <c:dPt>
            <c:idx val="8"/>
            <c:invertIfNegative val="1"/>
            <c:bubble3D val="0"/>
          </c:dPt>
          <c:dPt>
            <c:idx val="9"/>
            <c:invertIfNegative val="1"/>
            <c:bubble3D val="0"/>
          </c:dPt>
          <c:dPt>
            <c:idx val="10"/>
            <c:invertIfNegative val="1"/>
            <c:bubble3D val="0"/>
          </c:dPt>
          <c:dPt>
            <c:idx val="11"/>
            <c:invertIfNegative val="1"/>
            <c:bubble3D val="0"/>
          </c:dPt>
          <c:dPt>
            <c:idx val="12"/>
            <c:invertIfNegative val="1"/>
            <c:bubble3D val="0"/>
          </c:dPt>
          <c:dPt>
            <c:idx val="13"/>
            <c:invertIfNegative val="1"/>
            <c:bubble3D val="0"/>
          </c:dPt>
          <c:dLbls>
            <c:dLbl>
              <c:idx val="0"/>
              <c:layout>
                <c:manualLayout>
                  <c:x val="1.2668283384728999E-3"/>
                  <c:y val="8.4906954198293721E-3"/>
                </c:manualLayout>
              </c:layout>
              <c:dLblPos val="outEnd"/>
              <c:showLegendKey val="0"/>
              <c:showVal val="1"/>
              <c:showCatName val="0"/>
              <c:showSerName val="0"/>
              <c:showPercent val="0"/>
              <c:showBubbleSize val="0"/>
            </c:dLbl>
            <c:dLbl>
              <c:idx val="1"/>
              <c:layout>
                <c:manualLayout>
                  <c:x val="1.3983613265071903E-3"/>
                  <c:y val="1.0826574606102287E-2"/>
                </c:manualLayout>
              </c:layout>
              <c:dLblPos val="outEnd"/>
              <c:showLegendKey val="0"/>
              <c:showVal val="1"/>
              <c:showCatName val="0"/>
              <c:showSerName val="0"/>
              <c:showPercent val="0"/>
              <c:showBubbleSize val="0"/>
            </c:dLbl>
            <c:dLbl>
              <c:idx val="2"/>
              <c:layout>
                <c:manualLayout>
                  <c:x val="1.4622316697104881E-3"/>
                  <c:y val="5.4662536552300767E-3"/>
                </c:manualLayout>
              </c:layout>
              <c:dLblPos val="outEnd"/>
              <c:showLegendKey val="0"/>
              <c:showVal val="1"/>
              <c:showCatName val="0"/>
              <c:showSerName val="0"/>
              <c:showPercent val="0"/>
              <c:showBubbleSize val="0"/>
            </c:dLbl>
            <c:dLbl>
              <c:idx val="3"/>
              <c:layout>
                <c:manualLayout>
                  <c:x val="8.4688083191126746E-4"/>
                  <c:y val="5.6771732362283544E-3"/>
                </c:manualLayout>
              </c:layout>
              <c:dLblPos val="outEnd"/>
              <c:showLegendKey val="0"/>
              <c:showVal val="1"/>
              <c:showCatName val="0"/>
              <c:showSerName val="0"/>
              <c:showPercent val="0"/>
              <c:showBubbleSize val="0"/>
            </c:dLbl>
            <c:dLbl>
              <c:idx val="4"/>
              <c:layout>
                <c:manualLayout>
                  <c:x val="-6.9878147360857466E-4"/>
                  <c:y val="6.4146035799579103E-3"/>
                </c:manualLayout>
              </c:layout>
              <c:dLblPos val="outEnd"/>
              <c:showLegendKey val="0"/>
              <c:showVal val="1"/>
              <c:showCatName val="0"/>
              <c:showSerName val="0"/>
              <c:showPercent val="0"/>
              <c:showBubbleSize val="0"/>
            </c:dLbl>
            <c:dLbl>
              <c:idx val="5"/>
              <c:layout>
                <c:manualLayout>
                  <c:x val="7.2432961088989846E-4"/>
                  <c:y val="8.9516287941484793E-3"/>
                </c:manualLayout>
              </c:layout>
              <c:dLblPos val="outEnd"/>
              <c:showLegendKey val="0"/>
              <c:showVal val="1"/>
              <c:showCatName val="0"/>
              <c:showSerName val="0"/>
              <c:showPercent val="0"/>
              <c:showBubbleSize val="0"/>
            </c:dLbl>
            <c:dLbl>
              <c:idx val="6"/>
              <c:layout>
                <c:manualLayout>
                  <c:x val="9.7202678562518087E-4"/>
                  <c:y val="7.3090413247894042E-3"/>
                </c:manualLayout>
              </c:layout>
              <c:dLblPos val="outEnd"/>
              <c:showLegendKey val="0"/>
              <c:showVal val="1"/>
              <c:showCatName val="0"/>
              <c:showSerName val="0"/>
              <c:showPercent val="0"/>
              <c:showBubbleSize val="0"/>
            </c:dLbl>
            <c:dLbl>
              <c:idx val="7"/>
              <c:layout>
                <c:manualLayout>
                  <c:x val="1.4029520074249275E-3"/>
                  <c:y val="2.6552536788757262E-3"/>
                </c:manualLayout>
              </c:layout>
              <c:dLblPos val="outEnd"/>
              <c:showLegendKey val="0"/>
              <c:showVal val="1"/>
              <c:showCatName val="0"/>
              <c:showSerName val="0"/>
              <c:showPercent val="0"/>
              <c:showBubbleSize val="0"/>
            </c:dLbl>
            <c:dLbl>
              <c:idx val="8"/>
              <c:layout>
                <c:manualLayout>
                  <c:x val="2.8258634971008827E-3"/>
                  <c:y val="5.0570255294664747E-3"/>
                </c:manualLayout>
              </c:layout>
              <c:dLblPos val="outEnd"/>
              <c:showLegendKey val="0"/>
              <c:showVal val="1"/>
              <c:showCatName val="0"/>
              <c:showSerName val="0"/>
              <c:showPercent val="0"/>
              <c:showBubbleSize val="0"/>
            </c:dLbl>
            <c:dLbl>
              <c:idx val="9"/>
              <c:layout>
                <c:manualLayout>
                  <c:x val="2.5775675378980692E-3"/>
                  <c:y val="5.2613243164424334E-3"/>
                </c:manualLayout>
              </c:layout>
              <c:dLblPos val="outEnd"/>
              <c:showLegendKey val="0"/>
              <c:showVal val="1"/>
              <c:showCatName val="0"/>
              <c:showSerName val="0"/>
              <c:showPercent val="0"/>
              <c:showBubbleSize val="0"/>
            </c:dLbl>
            <c:dLbl>
              <c:idx val="10"/>
              <c:layout>
                <c:manualLayout>
                  <c:x val="2.3288723890502227E-3"/>
                  <c:y val="7.0360123903431566E-3"/>
                </c:manualLayout>
              </c:layout>
              <c:dLblPos val="outEnd"/>
              <c:showLegendKey val="0"/>
              <c:showVal val="1"/>
              <c:showCatName val="0"/>
              <c:showSerName val="0"/>
              <c:showPercent val="0"/>
              <c:showBubbleSize val="0"/>
            </c:dLbl>
            <c:numFmt formatCode="0.00%" sourceLinked="0"/>
            <c:spPr>
              <a:noFill/>
              <a:ln w="25400">
                <a:noFill/>
              </a:ln>
            </c:spPr>
            <c:txPr>
              <a:bodyPr/>
              <a:lstStyle/>
              <a:p>
                <a:pPr>
                  <a:defRPr sz="800" b="1"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'2.1.4'!$C$7:$C$20</c:f>
              <c:strCache>
                <c:ptCount val="13"/>
                <c:pt idx="0">
                  <c:v>Menos de 15 años</c:v>
                </c:pt>
                <c:pt idx="1">
                  <c:v>De 15 a 19 años</c:v>
                </c:pt>
                <c:pt idx="2">
                  <c:v>De 20 a 24 años</c:v>
                </c:pt>
                <c:pt idx="3">
                  <c:v>De 25 a 29 años</c:v>
                </c:pt>
                <c:pt idx="4">
                  <c:v>De 30 a 34 años</c:v>
                </c:pt>
                <c:pt idx="5">
                  <c:v>De 35 a 39 años</c:v>
                </c:pt>
                <c:pt idx="6">
                  <c:v>De 40 a 44 años</c:v>
                </c:pt>
                <c:pt idx="7">
                  <c:v>De 45 a 49 años</c:v>
                </c:pt>
                <c:pt idx="8">
                  <c:v>De 50 a 54 años</c:v>
                </c:pt>
                <c:pt idx="9">
                  <c:v>De 55 a 59 años</c:v>
                </c:pt>
                <c:pt idx="10">
                  <c:v>De 60 a 64 años</c:v>
                </c:pt>
                <c:pt idx="11">
                  <c:v>De 65 a 69 años</c:v>
                </c:pt>
                <c:pt idx="12">
                  <c:v>De 70 años y más</c:v>
                </c:pt>
              </c:strCache>
            </c:strRef>
          </c:cat>
          <c:val>
            <c:numRef>
              <c:f>'2.1.4'!$G$7:$G$20</c:f>
              <c:numCache>
                <c:formatCode>0.00%</c:formatCode>
                <c:ptCount val="14"/>
                <c:pt idx="0">
                  <c:v>1.9955142159773071E-3</c:v>
                </c:pt>
                <c:pt idx="1">
                  <c:v>0.11458539481496141</c:v>
                </c:pt>
                <c:pt idx="2">
                  <c:v>0.28540800844382874</c:v>
                </c:pt>
                <c:pt idx="3">
                  <c:v>0.25560723002836599</c:v>
                </c:pt>
                <c:pt idx="4">
                  <c:v>0.14026320997427272</c:v>
                </c:pt>
                <c:pt idx="5">
                  <c:v>7.3504188930668249E-2</c:v>
                </c:pt>
                <c:pt idx="6">
                  <c:v>4.6902830001979021E-2</c:v>
                </c:pt>
                <c:pt idx="7">
                  <c:v>3.0443960683422391E-2</c:v>
                </c:pt>
                <c:pt idx="8">
                  <c:v>2.0746751104954154E-2</c:v>
                </c:pt>
                <c:pt idx="9">
                  <c:v>1.2467840886602018E-2</c:v>
                </c:pt>
                <c:pt idx="10">
                  <c:v>7.4873012731710535E-3</c:v>
                </c:pt>
                <c:pt idx="11">
                  <c:v>5.3103766739230817E-3</c:v>
                </c:pt>
                <c:pt idx="12">
                  <c:v>5.2773929678738701E-3</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dLbls>
          <c:showLegendKey val="0"/>
          <c:showVal val="0"/>
          <c:showCatName val="0"/>
          <c:showSerName val="0"/>
          <c:showPercent val="0"/>
          <c:showBubbleSize val="0"/>
        </c:dLbls>
        <c:gapWidth val="90"/>
        <c:axId val="172043648"/>
        <c:axId val="172061824"/>
      </c:barChart>
      <c:dateAx>
        <c:axId val="172043648"/>
        <c:scaling>
          <c:orientation val="maxMin"/>
        </c:scaling>
        <c:delete val="0"/>
        <c:axPos val="l"/>
        <c:numFmt formatCode="@" sourceLinked="0"/>
        <c:majorTickMark val="out"/>
        <c:minorTickMark val="none"/>
        <c:tickLblPos val="low"/>
        <c:spPr>
          <a:ln w="9525">
            <a:solidFill>
              <a:schemeClr val="tx1"/>
            </a:solidFill>
          </a:ln>
        </c:spPr>
        <c:txPr>
          <a:bodyPr rot="0" vert="horz"/>
          <a:lstStyle/>
          <a:p>
            <a:pPr>
              <a:defRPr sz="800" b="0" i="0" u="none" strike="noStrike" baseline="0">
                <a:solidFill>
                  <a:srgbClr val="000000"/>
                </a:solidFill>
                <a:latin typeface="Arial"/>
                <a:ea typeface="Arial"/>
                <a:cs typeface="Arial"/>
              </a:defRPr>
            </a:pPr>
            <a:endParaRPr lang="es-EC"/>
          </a:p>
        </c:txPr>
        <c:crossAx val="172061824"/>
        <c:crosses val="autoZero"/>
        <c:auto val="0"/>
        <c:lblOffset val="100"/>
        <c:baseTimeUnit val="days"/>
      </c:dateAx>
      <c:valAx>
        <c:axId val="172061824"/>
        <c:scaling>
          <c:orientation val="minMax"/>
        </c:scaling>
        <c:delete val="1"/>
        <c:axPos val="b"/>
        <c:numFmt formatCode="0.00%" sourceLinked="1"/>
        <c:majorTickMark val="out"/>
        <c:minorTickMark val="none"/>
        <c:tickLblPos val="nextTo"/>
        <c:crossAx val="172043648"/>
        <c:crosses val="max"/>
        <c:crossBetween val="between"/>
      </c:valAx>
      <c:spPr>
        <a:noFill/>
        <a:ln w="25400">
          <a:noFill/>
        </a:ln>
      </c:spPr>
    </c:plotArea>
    <c:plotVisOnly val="1"/>
    <c:dispBlanksAs val="gap"/>
    <c:showDLblsOverMax val="0"/>
  </c:chart>
  <c:spPr>
    <a:noFill/>
    <a:ln w="9525">
      <a:noFill/>
    </a:ln>
  </c:spPr>
  <c:txPr>
    <a:bodyPr/>
    <a:lstStyle/>
    <a:p>
      <a:pPr>
        <a:defRPr sz="1125"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 footer="0"/>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Hombres</a:t>
            </a:r>
          </a:p>
        </c:rich>
      </c:tx>
      <c:overlay val="0"/>
      <c:spPr>
        <a:noFill/>
        <a:ln w="25400">
          <a:noFill/>
        </a:ln>
      </c:spPr>
    </c:title>
    <c:autoTitleDeleted val="0"/>
    <c:plotArea>
      <c:layout>
        <c:manualLayout>
          <c:layoutTarget val="inner"/>
          <c:xMode val="edge"/>
          <c:yMode val="edge"/>
          <c:x val="0.24023083795286776"/>
          <c:y val="8.8607927173661102E-2"/>
          <c:w val="0.72592410092501669"/>
          <c:h val="0.83016977308216222"/>
        </c:manualLayout>
      </c:layout>
      <c:barChart>
        <c:barDir val="bar"/>
        <c:grouping val="clustered"/>
        <c:varyColors val="0"/>
        <c:ser>
          <c:idx val="0"/>
          <c:order val="0"/>
          <c:spPr>
            <a:solidFill>
              <a:srgbClr val="95B3D7"/>
            </a:solidFill>
            <a:ln w="25400">
              <a:noFill/>
            </a:ln>
          </c:spPr>
          <c:invertIfNegative val="0"/>
          <c:dLbls>
            <c:numFmt formatCode="0.00%" sourceLinked="0"/>
            <c:spPr>
              <a:noFill/>
              <a:ln w="25400">
                <a:noFill/>
              </a:ln>
            </c:spPr>
            <c:txPr>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'2.1.5'!$E$7:$E$20</c:f>
              <c:strCache>
                <c:ptCount val="14"/>
                <c:pt idx="0">
                  <c:v>Menos de 15 años</c:v>
                </c:pt>
                <c:pt idx="1">
                  <c:v>De 15 a 19 años</c:v>
                </c:pt>
                <c:pt idx="2">
                  <c:v>De 20 a 24 años</c:v>
                </c:pt>
                <c:pt idx="3">
                  <c:v>De 25 a 29 años</c:v>
                </c:pt>
                <c:pt idx="4">
                  <c:v>De 30 a 34 años</c:v>
                </c:pt>
                <c:pt idx="5">
                  <c:v>De 35 a 39 años</c:v>
                </c:pt>
                <c:pt idx="6">
                  <c:v>De 40 a 44 años</c:v>
                </c:pt>
                <c:pt idx="7">
                  <c:v>De 45 a 49 años</c:v>
                </c:pt>
                <c:pt idx="8">
                  <c:v>De 50 a 54 años</c:v>
                </c:pt>
                <c:pt idx="9">
                  <c:v>De 55 a 59 años</c:v>
                </c:pt>
                <c:pt idx="10">
                  <c:v>De 60 a 64 años</c:v>
                </c:pt>
                <c:pt idx="11">
                  <c:v>De 65 a 69 años</c:v>
                </c:pt>
                <c:pt idx="12">
                  <c:v>De 70 años y más</c:v>
                </c:pt>
                <c:pt idx="13">
                  <c:v>Sin Información</c:v>
                </c:pt>
              </c:strCache>
            </c:strRef>
          </c:cat>
          <c:val>
            <c:numRef>
              <c:f>'2.1.5'!$G$7:$G$20</c:f>
              <c:numCache>
                <c:formatCode>0.00%</c:formatCode>
                <c:ptCount val="14"/>
                <c:pt idx="0">
                  <c:v>0</c:v>
                </c:pt>
                <c:pt idx="1">
                  <c:v>2.7245835279464425E-4</c:v>
                </c:pt>
                <c:pt idx="2">
                  <c:v>2.3275727853028179E-2</c:v>
                </c:pt>
                <c:pt idx="3">
                  <c:v>0.10263895375992527</c:v>
                </c:pt>
                <c:pt idx="4">
                  <c:v>0.15775338626809901</c:v>
                </c:pt>
                <c:pt idx="5">
                  <c:v>0.17083138720224195</c:v>
                </c:pt>
                <c:pt idx="6">
                  <c:v>0.1521485287248949</c:v>
                </c:pt>
                <c:pt idx="7">
                  <c:v>0.13494472987700451</c:v>
                </c:pt>
                <c:pt idx="8">
                  <c:v>0.10388447765841508</c:v>
                </c:pt>
                <c:pt idx="9">
                  <c:v>6.8075665576833255E-2</c:v>
                </c:pt>
                <c:pt idx="10">
                  <c:v>4.2542425657792309E-2</c:v>
                </c:pt>
                <c:pt idx="11">
                  <c:v>2.2069126576366185E-2</c:v>
                </c:pt>
                <c:pt idx="12">
                  <c:v>2.1212828896154445E-2</c:v>
                </c:pt>
                <c:pt idx="13">
                  <c:v>3.5030359645025691E-4</c:v>
                </c:pt>
              </c:numCache>
            </c:numRef>
          </c:val>
        </c:ser>
        <c:dLbls>
          <c:showLegendKey val="0"/>
          <c:showVal val="0"/>
          <c:showCatName val="0"/>
          <c:showSerName val="0"/>
          <c:showPercent val="0"/>
          <c:showBubbleSize val="0"/>
        </c:dLbls>
        <c:gapWidth val="100"/>
        <c:axId val="124401536"/>
        <c:axId val="124403072"/>
      </c:barChart>
      <c:catAx>
        <c:axId val="124401536"/>
        <c:scaling>
          <c:orientation val="maxMin"/>
        </c:scaling>
        <c:delete val="0"/>
        <c:axPos val="l"/>
        <c:numFmt formatCode="General" sourceLinked="1"/>
        <c:majorTickMark val="out"/>
        <c:minorTickMark val="none"/>
        <c:tickLblPos val="nextTo"/>
        <c:txPr>
          <a:bodyPr rot="0" vert="horz"/>
          <a:lstStyle/>
          <a:p>
            <a:pPr>
              <a:defRPr sz="700" b="0" i="0" u="none" strike="noStrike" baseline="0">
                <a:solidFill>
                  <a:srgbClr val="000000"/>
                </a:solidFill>
                <a:latin typeface="Arial"/>
                <a:ea typeface="Arial"/>
                <a:cs typeface="Arial"/>
              </a:defRPr>
            </a:pPr>
            <a:endParaRPr lang="es-EC"/>
          </a:p>
        </c:txPr>
        <c:crossAx val="124403072"/>
        <c:crosses val="autoZero"/>
        <c:auto val="1"/>
        <c:lblAlgn val="ctr"/>
        <c:lblOffset val="100"/>
        <c:noMultiLvlLbl val="0"/>
      </c:catAx>
      <c:valAx>
        <c:axId val="124403072"/>
        <c:scaling>
          <c:orientation val="minMax"/>
        </c:scaling>
        <c:delete val="1"/>
        <c:axPos val="t"/>
        <c:numFmt formatCode="0.00%" sourceLinked="1"/>
        <c:majorTickMark val="out"/>
        <c:minorTickMark val="none"/>
        <c:tickLblPos val="nextTo"/>
        <c:crossAx val="124401536"/>
        <c:crosses val="autoZero"/>
        <c:crossBetween val="between"/>
      </c:valAx>
      <c:spPr>
        <a:noFill/>
        <a:ln w="25400">
          <a:noFill/>
        </a:ln>
      </c:spPr>
    </c:plotArea>
    <c:plotVisOnly val="1"/>
    <c:dispBlanksAs val="zero"/>
    <c:showDLblsOverMax val="0"/>
  </c:chart>
  <c:spPr>
    <a:noFill/>
    <a:ln w="9525">
      <a:noFill/>
    </a:ln>
  </c:spPr>
  <c:txPr>
    <a:bodyPr/>
    <a:lstStyle/>
    <a:p>
      <a:pPr>
        <a:defRPr sz="1150"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5" footer="0.5"/>
    <c:pageSetup orientation="landscape" horizontalDpi="300" verticalDpi="300"/>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Mujeres</a:t>
            </a:r>
          </a:p>
        </c:rich>
      </c:tx>
      <c:overlay val="0"/>
      <c:spPr>
        <a:noFill/>
        <a:ln w="25400">
          <a:noFill/>
        </a:ln>
      </c:spPr>
    </c:title>
    <c:autoTitleDeleted val="0"/>
    <c:plotArea>
      <c:layout>
        <c:manualLayout>
          <c:layoutTarget val="inner"/>
          <c:xMode val="edge"/>
          <c:yMode val="edge"/>
          <c:x val="0.21639560877675101"/>
          <c:y val="7.8864353312302835E-2"/>
          <c:w val="0.65521474372665356"/>
          <c:h val="0.83596214511040956"/>
        </c:manualLayout>
      </c:layout>
      <c:barChart>
        <c:barDir val="bar"/>
        <c:grouping val="clustered"/>
        <c:varyColors val="0"/>
        <c:ser>
          <c:idx val="0"/>
          <c:order val="0"/>
          <c:spPr>
            <a:solidFill>
              <a:srgbClr val="E6B9B8"/>
            </a:solidFill>
            <a:ln w="25400">
              <a:noFill/>
            </a:ln>
          </c:spPr>
          <c:invertIfNegative val="0"/>
          <c:dLbls>
            <c:numFmt formatCode="0.00%" sourceLinked="0"/>
            <c:spPr>
              <a:noFill/>
              <a:ln w="25400">
                <a:noFill/>
              </a:ln>
            </c:spPr>
            <c:txPr>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'2.1.5'!$E$7:$E$20</c:f>
              <c:strCache>
                <c:ptCount val="14"/>
                <c:pt idx="0">
                  <c:v>Menos de 15 años</c:v>
                </c:pt>
                <c:pt idx="1">
                  <c:v>De 15 a 19 años</c:v>
                </c:pt>
                <c:pt idx="2">
                  <c:v>De 20 a 24 años</c:v>
                </c:pt>
                <c:pt idx="3">
                  <c:v>De 25 a 29 años</c:v>
                </c:pt>
                <c:pt idx="4">
                  <c:v>De 30 a 34 años</c:v>
                </c:pt>
                <c:pt idx="5">
                  <c:v>De 35 a 39 años</c:v>
                </c:pt>
                <c:pt idx="6">
                  <c:v>De 40 a 44 años</c:v>
                </c:pt>
                <c:pt idx="7">
                  <c:v>De 45 a 49 años</c:v>
                </c:pt>
                <c:pt idx="8">
                  <c:v>De 50 a 54 años</c:v>
                </c:pt>
                <c:pt idx="9">
                  <c:v>De 55 a 59 años</c:v>
                </c:pt>
                <c:pt idx="10">
                  <c:v>De 60 a 64 años</c:v>
                </c:pt>
                <c:pt idx="11">
                  <c:v>De 65 a 69 años</c:v>
                </c:pt>
                <c:pt idx="12">
                  <c:v>De 70 años y más</c:v>
                </c:pt>
                <c:pt idx="13">
                  <c:v>Sin Información</c:v>
                </c:pt>
              </c:strCache>
            </c:strRef>
          </c:cat>
          <c:val>
            <c:numRef>
              <c:f>'2.1.5'!$I$7:$I$20</c:f>
              <c:numCache>
                <c:formatCode>0.00%</c:formatCode>
                <c:ptCount val="14"/>
                <c:pt idx="0">
                  <c:v>3.8922621827806319E-5</c:v>
                </c:pt>
                <c:pt idx="1">
                  <c:v>4.1647205355752762E-3</c:v>
                </c:pt>
                <c:pt idx="2">
                  <c:v>5.7761170792464581E-2</c:v>
                </c:pt>
                <c:pt idx="3">
                  <c:v>0.14272925424256577</c:v>
                </c:pt>
                <c:pt idx="4">
                  <c:v>0.17721469718200217</c:v>
                </c:pt>
                <c:pt idx="5">
                  <c:v>0.17215475634438734</c:v>
                </c:pt>
                <c:pt idx="6">
                  <c:v>0.14634905807255177</c:v>
                </c:pt>
                <c:pt idx="7">
                  <c:v>0.11112408531838705</c:v>
                </c:pt>
                <c:pt idx="8">
                  <c:v>8.3683636929783589E-2</c:v>
                </c:pt>
                <c:pt idx="9">
                  <c:v>5.122217032539312E-2</c:v>
                </c:pt>
                <c:pt idx="10">
                  <c:v>2.845243655612642E-2</c:v>
                </c:pt>
                <c:pt idx="11">
                  <c:v>1.4051066479838082E-2</c:v>
                </c:pt>
                <c:pt idx="12">
                  <c:v>1.0703721002646738E-2</c:v>
                </c:pt>
                <c:pt idx="13">
                  <c:v>3.5030359645025691E-4</c:v>
                </c:pt>
              </c:numCache>
            </c:numRef>
          </c:val>
        </c:ser>
        <c:dLbls>
          <c:showLegendKey val="0"/>
          <c:showVal val="0"/>
          <c:showCatName val="0"/>
          <c:showSerName val="0"/>
          <c:showPercent val="0"/>
          <c:showBubbleSize val="0"/>
        </c:dLbls>
        <c:gapWidth val="100"/>
        <c:axId val="162426240"/>
        <c:axId val="162964608"/>
      </c:barChart>
      <c:catAx>
        <c:axId val="162426240"/>
        <c:scaling>
          <c:orientation val="maxMin"/>
        </c:scaling>
        <c:delete val="0"/>
        <c:axPos val="l"/>
        <c:numFmt formatCode="General" sourceLinked="1"/>
        <c:majorTickMark val="out"/>
        <c:minorTickMark val="none"/>
        <c:tickLblPos val="low"/>
        <c:spPr>
          <a:ln>
            <a:solidFill>
              <a:schemeClr val="tx1"/>
            </a:solidFill>
          </a:ln>
        </c:spPr>
        <c:txPr>
          <a:bodyPr rot="0" vert="horz"/>
          <a:lstStyle/>
          <a:p>
            <a:pPr>
              <a:defRPr sz="700" b="0" i="0" u="none" strike="noStrike" baseline="0">
                <a:solidFill>
                  <a:srgbClr val="000000"/>
                </a:solidFill>
                <a:latin typeface="Arial"/>
                <a:ea typeface="Arial"/>
                <a:cs typeface="Arial"/>
              </a:defRPr>
            </a:pPr>
            <a:endParaRPr lang="es-EC"/>
          </a:p>
        </c:txPr>
        <c:crossAx val="162964608"/>
        <c:crosses val="autoZero"/>
        <c:auto val="1"/>
        <c:lblAlgn val="ctr"/>
        <c:lblOffset val="100"/>
        <c:noMultiLvlLbl val="0"/>
      </c:catAx>
      <c:valAx>
        <c:axId val="162964608"/>
        <c:scaling>
          <c:orientation val="minMax"/>
        </c:scaling>
        <c:delete val="1"/>
        <c:axPos val="t"/>
        <c:numFmt formatCode="0.00%" sourceLinked="1"/>
        <c:majorTickMark val="out"/>
        <c:minorTickMark val="none"/>
        <c:tickLblPos val="nextTo"/>
        <c:crossAx val="162426240"/>
        <c:crosses val="autoZero"/>
        <c:crossBetween val="between"/>
      </c:valAx>
    </c:plotArea>
    <c:plotVisOnly val="1"/>
    <c:dispBlanksAs val="zero"/>
    <c:showDLblsOverMax val="0"/>
  </c:chart>
  <c:spPr>
    <a:noFill/>
    <a:ln w="9525">
      <a:noFill/>
    </a:ln>
  </c:spPr>
  <c:txPr>
    <a:bodyPr/>
    <a:lstStyle/>
    <a:p>
      <a:pPr>
        <a:defRPr sz="1150"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 footer="0"/>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Año 2015</a:t>
            </a:r>
          </a:p>
        </c:rich>
      </c:tx>
      <c:layout>
        <c:manualLayout>
          <c:xMode val="edge"/>
          <c:yMode val="edge"/>
          <c:x val="0.43833372941058424"/>
          <c:y val="1.2437050709907551E-2"/>
        </c:manualLayout>
      </c:layout>
      <c:overlay val="0"/>
      <c:spPr>
        <a:noFill/>
        <a:ln w="25400">
          <a:noFill/>
        </a:ln>
      </c:spPr>
    </c:title>
    <c:autoTitleDeleted val="0"/>
    <c:plotArea>
      <c:layout>
        <c:manualLayout>
          <c:layoutTarget val="inner"/>
          <c:xMode val="edge"/>
          <c:yMode val="edge"/>
          <c:x val="0.30181086519114686"/>
          <c:y val="8.9020771513353122E-2"/>
          <c:w val="0.68209255533199198"/>
          <c:h val="0.73887240356083084"/>
        </c:manualLayout>
      </c:layout>
      <c:barChart>
        <c:barDir val="bar"/>
        <c:grouping val="clustered"/>
        <c:varyColors val="0"/>
        <c:ser>
          <c:idx val="0"/>
          <c:order val="0"/>
          <c:tx>
            <c:v>HOMBRES</c:v>
          </c:tx>
          <c:spPr>
            <a:solidFill>
              <a:srgbClr val="95B3D7"/>
            </a:solidFill>
            <a:ln w="12700">
              <a:solidFill>
                <a:srgbClr val="000000"/>
              </a:solidFill>
              <a:prstDash val="solid"/>
            </a:ln>
          </c:spPr>
          <c:invertIfNegative val="0"/>
          <c:dLbls>
            <c:numFmt formatCode="0.0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'2.1.6'!$B$25:$B$34</c:f>
              <c:strCache>
                <c:ptCount val="10"/>
                <c:pt idx="0">
                  <c:v>Ninguno</c:v>
                </c:pt>
                <c:pt idx="1">
                  <c:v>Centro de alfabetización</c:v>
                </c:pt>
                <c:pt idx="2">
                  <c:v>Primaria</c:v>
                </c:pt>
                <c:pt idx="3">
                  <c:v>Secundaria</c:v>
                </c:pt>
                <c:pt idx="4">
                  <c:v>Educación básica</c:v>
                </c:pt>
                <c:pt idx="5">
                  <c:v>Educación media /bachillerato</c:v>
                </c:pt>
                <c:pt idx="6">
                  <c:v>Ciclo posbachillerato</c:v>
                </c:pt>
                <c:pt idx="7">
                  <c:v>Superior</c:v>
                </c:pt>
                <c:pt idx="8">
                  <c:v>Posgrado</c:v>
                </c:pt>
                <c:pt idx="9">
                  <c:v>Se ignora</c:v>
                </c:pt>
              </c:strCache>
            </c:strRef>
          </c:cat>
          <c:val>
            <c:numRef>
              <c:f>'2.1.6'!$D$25:$D$34</c:f>
              <c:numCache>
                <c:formatCode>0.00%</c:formatCode>
                <c:ptCount val="10"/>
                <c:pt idx="0">
                  <c:v>3.377930851768446E-3</c:v>
                </c:pt>
                <c:pt idx="1">
                  <c:v>3.5600741820108624E-3</c:v>
                </c:pt>
                <c:pt idx="2">
                  <c:v>9.6684991389588026E-2</c:v>
                </c:pt>
                <c:pt idx="3">
                  <c:v>0.19254205855080142</c:v>
                </c:pt>
                <c:pt idx="4">
                  <c:v>0.11556166379652934</c:v>
                </c:pt>
                <c:pt idx="5">
                  <c:v>0.27205590144389985</c:v>
                </c:pt>
                <c:pt idx="6">
                  <c:v>8.1683004371439924E-2</c:v>
                </c:pt>
                <c:pt idx="7">
                  <c:v>0.20304013776659161</c:v>
                </c:pt>
                <c:pt idx="8">
                  <c:v>4.3714399258179895E-3</c:v>
                </c:pt>
                <c:pt idx="9">
                  <c:v>2.7122797721552523E-2</c:v>
                </c:pt>
              </c:numCache>
            </c:numRef>
          </c:val>
        </c:ser>
        <c:ser>
          <c:idx val="1"/>
          <c:order val="1"/>
          <c:tx>
            <c:v>MUJERES</c:v>
          </c:tx>
          <c:spPr>
            <a:solidFill>
              <a:srgbClr val="E6B9B8"/>
            </a:solidFill>
            <a:ln w="12700">
              <a:solidFill>
                <a:srgbClr val="000000"/>
              </a:solidFill>
              <a:prstDash val="solid"/>
            </a:ln>
          </c:spPr>
          <c:invertIfNegative val="0"/>
          <c:dLbls>
            <c:numFmt formatCode="0.00%" sourceLinked="0"/>
            <c:spPr>
              <a:noFill/>
              <a:ln w="25400">
                <a:noFill/>
              </a:ln>
            </c:spPr>
            <c:txPr>
              <a:bodyPr/>
              <a:lstStyle/>
              <a:p>
                <a:pPr>
                  <a:defRPr sz="6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'2.1.6'!$B$25:$B$34</c:f>
              <c:strCache>
                <c:ptCount val="10"/>
                <c:pt idx="0">
                  <c:v>Ninguno</c:v>
                </c:pt>
                <c:pt idx="1">
                  <c:v>Centro de alfabetización</c:v>
                </c:pt>
                <c:pt idx="2">
                  <c:v>Primaria</c:v>
                </c:pt>
                <c:pt idx="3">
                  <c:v>Secundaria</c:v>
                </c:pt>
                <c:pt idx="4">
                  <c:v>Educación básica</c:v>
                </c:pt>
                <c:pt idx="5">
                  <c:v>Educación media /bachillerato</c:v>
                </c:pt>
                <c:pt idx="6">
                  <c:v>Ciclo posbachillerato</c:v>
                </c:pt>
                <c:pt idx="7">
                  <c:v>Superior</c:v>
                </c:pt>
                <c:pt idx="8">
                  <c:v>Posgrado</c:v>
                </c:pt>
                <c:pt idx="9">
                  <c:v>Se ignora</c:v>
                </c:pt>
              </c:strCache>
            </c:strRef>
          </c:cat>
          <c:val>
            <c:numRef>
              <c:f>'2.1.6'!$F$25:$F$34</c:f>
              <c:numCache>
                <c:formatCode>0.00%</c:formatCode>
                <c:ptCount val="10"/>
                <c:pt idx="0">
                  <c:v>2.980823369655218E-3</c:v>
                </c:pt>
                <c:pt idx="1">
                  <c:v>3.9081906402146189E-3</c:v>
                </c:pt>
                <c:pt idx="2">
                  <c:v>8.9639982777464974E-2</c:v>
                </c:pt>
                <c:pt idx="3">
                  <c:v>0.19050773358063128</c:v>
                </c:pt>
                <c:pt idx="4">
                  <c:v>0.12396913191799423</c:v>
                </c:pt>
                <c:pt idx="5">
                  <c:v>0.25398271122445598</c:v>
                </c:pt>
                <c:pt idx="6">
                  <c:v>8.4340741231411248E-2</c:v>
                </c:pt>
                <c:pt idx="7">
                  <c:v>0.21466896300466995</c:v>
                </c:pt>
                <c:pt idx="8">
                  <c:v>3.7094690822376047E-3</c:v>
                </c:pt>
                <c:pt idx="9">
                  <c:v>3.2292253171264863E-2</c:v>
                </c:pt>
              </c:numCache>
            </c:numRef>
          </c:val>
        </c:ser>
        <c:dLbls>
          <c:showLegendKey val="0"/>
          <c:showVal val="0"/>
          <c:showCatName val="0"/>
          <c:showSerName val="0"/>
          <c:showPercent val="0"/>
          <c:showBubbleSize val="0"/>
        </c:dLbls>
        <c:gapWidth val="11"/>
        <c:axId val="172126976"/>
        <c:axId val="172128512"/>
      </c:barChart>
      <c:catAx>
        <c:axId val="172126976"/>
        <c:scaling>
          <c:orientation val="maxMin"/>
        </c:scaling>
        <c:delete val="0"/>
        <c:axPos val="l"/>
        <c:numFmt formatCode="General" sourceLinked="1"/>
        <c:majorTickMark val="in"/>
        <c:minorTickMark val="in"/>
        <c:tickLblPos val="nextTo"/>
        <c:spPr>
          <a:ln w="3175">
            <a:solidFill>
              <a:srgbClr val="000000"/>
            </a:solidFill>
            <a:prstDash val="solid"/>
          </a:ln>
        </c:spPr>
        <c:txPr>
          <a:bodyPr rot="0" vert="horz"/>
          <a:lstStyle/>
          <a:p>
            <a:pPr>
              <a:defRPr sz="600" b="1" i="0" u="none" strike="noStrike" baseline="0">
                <a:solidFill>
                  <a:srgbClr val="000000"/>
                </a:solidFill>
                <a:latin typeface="Arial"/>
                <a:ea typeface="Arial"/>
                <a:cs typeface="Arial"/>
              </a:defRPr>
            </a:pPr>
            <a:endParaRPr lang="es-EC"/>
          </a:p>
        </c:txPr>
        <c:crossAx val="172128512"/>
        <c:crosses val="autoZero"/>
        <c:auto val="1"/>
        <c:lblAlgn val="ctr"/>
        <c:lblOffset val="100"/>
        <c:noMultiLvlLbl val="0"/>
      </c:catAx>
      <c:valAx>
        <c:axId val="172128512"/>
        <c:scaling>
          <c:orientation val="minMax"/>
        </c:scaling>
        <c:delete val="1"/>
        <c:axPos val="t"/>
        <c:numFmt formatCode="0.00%" sourceLinked="1"/>
        <c:majorTickMark val="out"/>
        <c:minorTickMark val="none"/>
        <c:tickLblPos val="nextTo"/>
        <c:crossAx val="172126976"/>
        <c:crosses val="autoZero"/>
        <c:crossBetween val="between"/>
      </c:valAx>
      <c:spPr>
        <a:noFill/>
        <a:ln w="25400">
          <a:noFill/>
        </a:ln>
      </c:spPr>
    </c:plotArea>
    <c:legend>
      <c:legendPos val="r"/>
      <c:layout>
        <c:manualLayout>
          <c:xMode val="edge"/>
          <c:yMode val="edge"/>
          <c:wMode val="edge"/>
          <c:hMode val="edge"/>
          <c:x val="0.19517102615694165"/>
          <c:y val="0.88235270294477275"/>
          <c:w val="0.84708249496981891"/>
          <c:h val="0.96284804162091009"/>
        </c:manualLayout>
      </c:layout>
      <c:overlay val="0"/>
      <c:spPr>
        <a:noFill/>
        <a:ln w="3175">
          <a:noFill/>
          <a:prstDash val="solid"/>
        </a:ln>
      </c:spPr>
      <c:txPr>
        <a:bodyPr/>
        <a:lstStyle/>
        <a:p>
          <a:pPr>
            <a:defRPr sz="520" b="1" i="0" u="none" strike="noStrike" baseline="0">
              <a:solidFill>
                <a:srgbClr val="000000"/>
              </a:solidFill>
              <a:latin typeface="Arial"/>
              <a:ea typeface="Arial"/>
              <a:cs typeface="Arial"/>
            </a:defRPr>
          </a:pPr>
          <a:endParaRPr lang="es-EC"/>
        </a:p>
      </c:txPr>
    </c:legend>
    <c:plotVisOnly val="1"/>
    <c:dispBlanksAs val="zero"/>
    <c:showDLblsOverMax val="0"/>
  </c:chart>
  <c:spPr>
    <a:noFill/>
    <a:ln w="9525">
      <a:noFill/>
    </a:ln>
  </c:spPr>
  <c:txPr>
    <a:bodyPr/>
    <a:lstStyle/>
    <a:p>
      <a:pPr>
        <a:defRPr sz="1100"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 footer="0"/>
    <c:pageSetup orientation="landscape"/>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Año 2006</a:t>
            </a:r>
          </a:p>
        </c:rich>
      </c:tx>
      <c:layout>
        <c:manualLayout>
          <c:xMode val="edge"/>
          <c:yMode val="edge"/>
          <c:x val="0.45352209545235411"/>
          <c:y val="2.2877561357461895E-2"/>
        </c:manualLayout>
      </c:layout>
      <c:overlay val="0"/>
      <c:spPr>
        <a:noFill/>
        <a:ln w="25400">
          <a:noFill/>
        </a:ln>
      </c:spPr>
    </c:title>
    <c:autoTitleDeleted val="0"/>
    <c:plotArea>
      <c:layout>
        <c:manualLayout>
          <c:layoutTarget val="inner"/>
          <c:xMode val="edge"/>
          <c:yMode val="edge"/>
          <c:x val="0.24317786479898568"/>
          <c:y val="0.12418300653594772"/>
          <c:w val="0.68100514173695825"/>
          <c:h val="0.72617122506330112"/>
        </c:manualLayout>
      </c:layout>
      <c:barChart>
        <c:barDir val="bar"/>
        <c:grouping val="clustered"/>
        <c:varyColors val="0"/>
        <c:ser>
          <c:idx val="0"/>
          <c:order val="0"/>
          <c:tx>
            <c:v>HOMBRES</c:v>
          </c:tx>
          <c:spPr>
            <a:solidFill>
              <a:srgbClr val="95B3D7"/>
            </a:solidFill>
            <a:ln w="12700">
              <a:solidFill>
                <a:srgbClr val="000000"/>
              </a:solidFill>
              <a:prstDash val="solid"/>
            </a:ln>
          </c:spPr>
          <c:invertIfNegative val="0"/>
          <c:dLbls>
            <c:numFmt formatCode="0.0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'2.1.6'!$B$8:$B$17</c:f>
              <c:strCache>
                <c:ptCount val="10"/>
                <c:pt idx="0">
                  <c:v>Ninguno</c:v>
                </c:pt>
                <c:pt idx="1">
                  <c:v>C. de alfabetización</c:v>
                </c:pt>
                <c:pt idx="2">
                  <c:v>Primaria</c:v>
                </c:pt>
                <c:pt idx="3">
                  <c:v>Secundaria</c:v>
                </c:pt>
                <c:pt idx="4">
                  <c:v>Educación Básica</c:v>
                </c:pt>
                <c:pt idx="5">
                  <c:v>Educación Media</c:v>
                </c:pt>
                <c:pt idx="6">
                  <c:v>Ciclo Posbachillerato</c:v>
                </c:pt>
                <c:pt idx="7">
                  <c:v>Superior</c:v>
                </c:pt>
                <c:pt idx="8">
                  <c:v>Posgrado</c:v>
                </c:pt>
                <c:pt idx="9">
                  <c:v>Se Ignora</c:v>
                </c:pt>
              </c:strCache>
            </c:strRef>
          </c:cat>
          <c:val>
            <c:numRef>
              <c:f>'2.1.6'!$D$8:$D$17</c:f>
              <c:numCache>
                <c:formatCode>0.00%</c:formatCode>
                <c:ptCount val="10"/>
                <c:pt idx="0">
                  <c:v>6.1000000000000004E-3</c:v>
                </c:pt>
                <c:pt idx="1">
                  <c:v>7.4999999999999997E-3</c:v>
                </c:pt>
                <c:pt idx="2">
                  <c:v>0.2999</c:v>
                </c:pt>
                <c:pt idx="3">
                  <c:v>0.45689999999999997</c:v>
                </c:pt>
                <c:pt idx="4">
                  <c:v>6.1100000000000002E-2</c:v>
                </c:pt>
                <c:pt idx="5">
                  <c:v>2.1600000000000001E-2</c:v>
                </c:pt>
                <c:pt idx="6">
                  <c:v>2.1100000000000001E-2</c:v>
                </c:pt>
                <c:pt idx="7">
                  <c:v>0.10580000000000001</c:v>
                </c:pt>
                <c:pt idx="8">
                  <c:v>3.5000000000000001E-3</c:v>
                </c:pt>
                <c:pt idx="9">
                  <c:v>1.6500000000000001E-2</c:v>
                </c:pt>
              </c:numCache>
            </c:numRef>
          </c:val>
        </c:ser>
        <c:ser>
          <c:idx val="1"/>
          <c:order val="1"/>
          <c:tx>
            <c:v>MUJERES</c:v>
          </c:tx>
          <c:spPr>
            <a:solidFill>
              <a:srgbClr val="E6B9B8"/>
            </a:solidFill>
            <a:ln w="12700">
              <a:solidFill>
                <a:srgbClr val="000000"/>
              </a:solidFill>
              <a:prstDash val="solid"/>
            </a:ln>
          </c:spPr>
          <c:invertIfNegative val="0"/>
          <c:dLbls>
            <c:numFmt formatCode="0.0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'2.1.6'!$B$8:$B$17</c:f>
              <c:strCache>
                <c:ptCount val="10"/>
                <c:pt idx="0">
                  <c:v>Ninguno</c:v>
                </c:pt>
                <c:pt idx="1">
                  <c:v>C. de alfabetización</c:v>
                </c:pt>
                <c:pt idx="2">
                  <c:v>Primaria</c:v>
                </c:pt>
                <c:pt idx="3">
                  <c:v>Secundaria</c:v>
                </c:pt>
                <c:pt idx="4">
                  <c:v>Educación Básica</c:v>
                </c:pt>
                <c:pt idx="5">
                  <c:v>Educación Media</c:v>
                </c:pt>
                <c:pt idx="6">
                  <c:v>Ciclo Posbachillerato</c:v>
                </c:pt>
                <c:pt idx="7">
                  <c:v>Superior</c:v>
                </c:pt>
                <c:pt idx="8">
                  <c:v>Posgrado</c:v>
                </c:pt>
                <c:pt idx="9">
                  <c:v>Se Ignora</c:v>
                </c:pt>
              </c:strCache>
            </c:strRef>
          </c:cat>
          <c:val>
            <c:numRef>
              <c:f>'2.1.6'!$F$8:$F$17</c:f>
              <c:numCache>
                <c:formatCode>0.00%</c:formatCode>
                <c:ptCount val="10"/>
                <c:pt idx="0">
                  <c:v>7.6E-3</c:v>
                </c:pt>
                <c:pt idx="1">
                  <c:v>7.1999999999999998E-3</c:v>
                </c:pt>
                <c:pt idx="2">
                  <c:v>0.28720000000000001</c:v>
                </c:pt>
                <c:pt idx="3">
                  <c:v>0.47499999999999998</c:v>
                </c:pt>
                <c:pt idx="4">
                  <c:v>5.9400000000000001E-2</c:v>
                </c:pt>
                <c:pt idx="5">
                  <c:v>2.1100000000000001E-2</c:v>
                </c:pt>
                <c:pt idx="6">
                  <c:v>2.29E-2</c:v>
                </c:pt>
                <c:pt idx="7">
                  <c:v>9.74E-2</c:v>
                </c:pt>
                <c:pt idx="8">
                  <c:v>2E-3</c:v>
                </c:pt>
                <c:pt idx="9">
                  <c:v>2.0199999999999999E-2</c:v>
                </c:pt>
              </c:numCache>
            </c:numRef>
          </c:val>
        </c:ser>
        <c:dLbls>
          <c:showLegendKey val="0"/>
          <c:showVal val="0"/>
          <c:showCatName val="0"/>
          <c:showSerName val="0"/>
          <c:showPercent val="0"/>
          <c:showBubbleSize val="0"/>
        </c:dLbls>
        <c:gapWidth val="96"/>
        <c:axId val="172175360"/>
        <c:axId val="172176896"/>
      </c:barChart>
      <c:dateAx>
        <c:axId val="172175360"/>
        <c:scaling>
          <c:orientation val="maxMin"/>
        </c:scaling>
        <c:delete val="0"/>
        <c:axPos val="l"/>
        <c:numFmt formatCode="General" sourceLinked="0"/>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es-EC"/>
          </a:p>
        </c:txPr>
        <c:crossAx val="172176896"/>
        <c:crosses val="autoZero"/>
        <c:auto val="0"/>
        <c:lblOffset val="100"/>
        <c:baseTimeUnit val="days"/>
      </c:dateAx>
      <c:valAx>
        <c:axId val="172176896"/>
        <c:scaling>
          <c:orientation val="minMax"/>
        </c:scaling>
        <c:delete val="1"/>
        <c:axPos val="t"/>
        <c:numFmt formatCode="0.00%" sourceLinked="1"/>
        <c:majorTickMark val="out"/>
        <c:minorTickMark val="none"/>
        <c:tickLblPos val="nextTo"/>
        <c:crossAx val="172175360"/>
        <c:crosses val="autoZero"/>
        <c:crossBetween val="between"/>
      </c:valAx>
      <c:spPr>
        <a:noFill/>
        <a:ln w="25400">
          <a:noFill/>
        </a:ln>
      </c:spPr>
    </c:plotArea>
    <c:legend>
      <c:legendPos val="r"/>
      <c:layout>
        <c:manualLayout>
          <c:xMode val="edge"/>
          <c:yMode val="edge"/>
          <c:wMode val="edge"/>
          <c:hMode val="edge"/>
          <c:x val="0.24919813594729229"/>
          <c:y val="0.8494208223972004"/>
          <c:w val="0.83717392468798535"/>
          <c:h val="0.94645264078832259"/>
        </c:manualLayout>
      </c:layout>
      <c:overlay val="0"/>
      <c:spPr>
        <a:noFill/>
        <a:ln w="3175">
          <a:noFill/>
          <a:prstDash val="solid"/>
        </a:ln>
      </c:spPr>
      <c:txPr>
        <a:bodyPr/>
        <a:lstStyle/>
        <a:p>
          <a:pPr>
            <a:defRPr sz="520" b="1" i="0" u="none" strike="noStrike" baseline="0">
              <a:solidFill>
                <a:srgbClr val="000000"/>
              </a:solidFill>
              <a:latin typeface="Arial"/>
              <a:ea typeface="Arial"/>
              <a:cs typeface="Arial"/>
            </a:defRPr>
          </a:pPr>
          <a:endParaRPr lang="es-EC"/>
        </a:p>
      </c:txPr>
    </c:legend>
    <c:plotVisOnly val="1"/>
    <c:dispBlanksAs val="zero"/>
    <c:showDLblsOverMax val="0"/>
  </c:chart>
  <c:spPr>
    <a:noFill/>
    <a:ln w="9525">
      <a:noFill/>
    </a:ln>
  </c:spPr>
  <c:txPr>
    <a:bodyPr/>
    <a:lstStyle/>
    <a:p>
      <a:pPr>
        <a:defRPr sz="1100" b="0" i="0" u="none" strike="noStrike" baseline="0">
          <a:solidFill>
            <a:srgbClr val="000000"/>
          </a:solidFill>
          <a:latin typeface="Arial"/>
          <a:ea typeface="Arial"/>
          <a:cs typeface="Arial"/>
        </a:defRPr>
      </a:pPr>
      <a:endParaRPr lang="es-EC"/>
    </a:p>
  </c:txPr>
  <c:printSettings>
    <c:headerFooter alignWithMargins="0">
      <c:oddHeader>&amp;A</c:oddHeader>
      <c:oddFooter>Page &amp;P</c:oddFooter>
    </c:headerFooter>
    <c:pageMargins b="1" l="0.75000000000000266" r="0.75000000000000266" t="1" header="0.5" footer="0.5"/>
    <c:pageSetup orientation="landscape"/>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Divorcios por sexo según nivel de instrucción  </a:t>
            </a:r>
          </a:p>
        </c:rich>
      </c:tx>
      <c:overlay val="0"/>
      <c:spPr>
        <a:noFill/>
        <a:ln w="25400">
          <a:noFill/>
        </a:ln>
      </c:spPr>
    </c:title>
    <c:autoTitleDeleted val="0"/>
    <c:plotArea>
      <c:layout/>
      <c:barChart>
        <c:barDir val="bar"/>
        <c:grouping val="clustered"/>
        <c:varyColors val="0"/>
        <c:ser>
          <c:idx val="0"/>
          <c:order val="0"/>
          <c:tx>
            <c:strRef>
              <c:f>'2.1.7'!$B$5:$C$5</c:f>
              <c:strCache>
                <c:ptCount val="1"/>
                <c:pt idx="0">
                  <c:v>*Hombres</c:v>
                </c:pt>
              </c:strCache>
            </c:strRef>
          </c:tx>
          <c:spPr>
            <a:solidFill>
              <a:srgbClr val="95B3D7"/>
            </a:solidFill>
          </c:spPr>
          <c:invertIfNegative val="0"/>
          <c:dLbls>
            <c:numFmt formatCode="0.00%" sourceLinked="0"/>
            <c:spPr>
              <a:noFill/>
              <a:ln w="25400">
                <a:noFill/>
              </a:ln>
            </c:spPr>
            <c:txPr>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'2.1.7'!$A$8:$A$17</c:f>
              <c:strCache>
                <c:ptCount val="10"/>
                <c:pt idx="0">
                  <c:v>Ninguna</c:v>
                </c:pt>
                <c:pt idx="1">
                  <c:v>Centro de alfabetización</c:v>
                </c:pt>
                <c:pt idx="2">
                  <c:v>Primaria</c:v>
                </c:pt>
                <c:pt idx="3">
                  <c:v>Secundaria</c:v>
                </c:pt>
                <c:pt idx="4">
                  <c:v>Educación básica</c:v>
                </c:pt>
                <c:pt idx="5">
                  <c:v>Educación media/bachillerato</c:v>
                </c:pt>
                <c:pt idx="6">
                  <c:v>Ciclo posbachillerato</c:v>
                </c:pt>
                <c:pt idx="7">
                  <c:v>Superior</c:v>
                </c:pt>
                <c:pt idx="8">
                  <c:v>Posgrado</c:v>
                </c:pt>
                <c:pt idx="9">
                  <c:v>Se ignora</c:v>
                </c:pt>
              </c:strCache>
            </c:strRef>
          </c:cat>
          <c:val>
            <c:numRef>
              <c:f>'2.1.7'!$C$8:$C$17</c:f>
              <c:numCache>
                <c:formatCode>0.00%</c:formatCode>
                <c:ptCount val="10"/>
                <c:pt idx="0">
                  <c:v>1.7547964436125409E-3</c:v>
                </c:pt>
                <c:pt idx="1">
                  <c:v>3.4316019341756356E-3</c:v>
                </c:pt>
                <c:pt idx="2">
                  <c:v>0.12509748869131182</c:v>
                </c:pt>
                <c:pt idx="3">
                  <c:v>0.26684604585868038</c:v>
                </c:pt>
                <c:pt idx="4">
                  <c:v>6.8905007019185768E-2</c:v>
                </c:pt>
                <c:pt idx="5">
                  <c:v>0.35517080018717828</c:v>
                </c:pt>
                <c:pt idx="6">
                  <c:v>2.6048978318515052E-2</c:v>
                </c:pt>
                <c:pt idx="7">
                  <c:v>8.3294337856808606E-2</c:v>
                </c:pt>
                <c:pt idx="8">
                  <c:v>1.0138823896428013E-3</c:v>
                </c:pt>
                <c:pt idx="9">
                  <c:v>6.8437061300889099E-2</c:v>
                </c:pt>
              </c:numCache>
            </c:numRef>
          </c:val>
        </c:ser>
        <c:ser>
          <c:idx val="1"/>
          <c:order val="1"/>
          <c:tx>
            <c:strRef>
              <c:f>'2.1.7'!$D$5:$E$5</c:f>
              <c:strCache>
                <c:ptCount val="1"/>
                <c:pt idx="0">
                  <c:v>*Mujeres</c:v>
                </c:pt>
              </c:strCache>
            </c:strRef>
          </c:tx>
          <c:spPr>
            <a:solidFill>
              <a:srgbClr val="E6B9B8"/>
            </a:solidFill>
          </c:spPr>
          <c:invertIfNegative val="0"/>
          <c:dLbls>
            <c:numFmt formatCode="0.00%" sourceLinked="0"/>
            <c:spPr>
              <a:noFill/>
              <a:ln w="25400">
                <a:noFill/>
              </a:ln>
            </c:spPr>
            <c:txPr>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'2.1.7'!$A$8:$A$17</c:f>
              <c:strCache>
                <c:ptCount val="10"/>
                <c:pt idx="0">
                  <c:v>Ninguna</c:v>
                </c:pt>
                <c:pt idx="1">
                  <c:v>Centro de alfabetización</c:v>
                </c:pt>
                <c:pt idx="2">
                  <c:v>Primaria</c:v>
                </c:pt>
                <c:pt idx="3">
                  <c:v>Secundaria</c:v>
                </c:pt>
                <c:pt idx="4">
                  <c:v>Educación básica</c:v>
                </c:pt>
                <c:pt idx="5">
                  <c:v>Educación media/bachillerato</c:v>
                </c:pt>
                <c:pt idx="6">
                  <c:v>Ciclo posbachillerato</c:v>
                </c:pt>
                <c:pt idx="7">
                  <c:v>Superior</c:v>
                </c:pt>
                <c:pt idx="8">
                  <c:v>Posgrado</c:v>
                </c:pt>
                <c:pt idx="9">
                  <c:v>Se ignora</c:v>
                </c:pt>
              </c:strCache>
            </c:strRef>
          </c:cat>
          <c:val>
            <c:numRef>
              <c:f>'2.1.7'!$E$8:$E$17</c:f>
              <c:numCache>
                <c:formatCode>0.00%</c:formatCode>
                <c:ptCount val="10"/>
                <c:pt idx="0">
                  <c:v>2.4197010498380363E-3</c:v>
                </c:pt>
                <c:pt idx="1">
                  <c:v>3.0831674667291106E-3</c:v>
                </c:pt>
                <c:pt idx="2">
                  <c:v>0.11747258322600788</c:v>
                </c:pt>
                <c:pt idx="3">
                  <c:v>0.27034305116496898</c:v>
                </c:pt>
                <c:pt idx="4">
                  <c:v>6.5331928345626969E-2</c:v>
                </c:pt>
                <c:pt idx="5">
                  <c:v>0.34828084143152638</c:v>
                </c:pt>
                <c:pt idx="6">
                  <c:v>2.5406861023299379E-2</c:v>
                </c:pt>
                <c:pt idx="7">
                  <c:v>9.1051008859228039E-2</c:v>
                </c:pt>
                <c:pt idx="8">
                  <c:v>8.5860359832962575E-4</c:v>
                </c:pt>
                <c:pt idx="9">
                  <c:v>7.5752253834445615E-2</c:v>
                </c:pt>
              </c:numCache>
            </c:numRef>
          </c:val>
        </c:ser>
        <c:dLbls>
          <c:showLegendKey val="0"/>
          <c:showVal val="0"/>
          <c:showCatName val="0"/>
          <c:showSerName val="0"/>
          <c:showPercent val="0"/>
          <c:showBubbleSize val="0"/>
        </c:dLbls>
        <c:gapWidth val="75"/>
        <c:overlap val="-25"/>
        <c:axId val="163058432"/>
        <c:axId val="163059968"/>
      </c:barChart>
      <c:catAx>
        <c:axId val="163058432"/>
        <c:scaling>
          <c:orientation val="maxMin"/>
        </c:scaling>
        <c:delete val="0"/>
        <c:axPos val="l"/>
        <c:numFmt formatCode="General" sourceLinked="1"/>
        <c:majorTickMark val="none"/>
        <c:minorTickMark val="none"/>
        <c:tickLblPos val="nextTo"/>
        <c:txPr>
          <a:bodyPr rot="0" vert="horz"/>
          <a:lstStyle/>
          <a:p>
            <a:pPr>
              <a:defRPr sz="600" b="0" i="0" u="none" strike="noStrike" baseline="0">
                <a:solidFill>
                  <a:srgbClr val="000000"/>
                </a:solidFill>
                <a:latin typeface="Arial"/>
                <a:ea typeface="Arial"/>
                <a:cs typeface="Arial"/>
              </a:defRPr>
            </a:pPr>
            <a:endParaRPr lang="es-EC"/>
          </a:p>
        </c:txPr>
        <c:crossAx val="163059968"/>
        <c:crosses val="autoZero"/>
        <c:auto val="1"/>
        <c:lblAlgn val="ctr"/>
        <c:lblOffset val="100"/>
        <c:noMultiLvlLbl val="0"/>
      </c:catAx>
      <c:valAx>
        <c:axId val="163059968"/>
        <c:scaling>
          <c:orientation val="minMax"/>
        </c:scaling>
        <c:delete val="1"/>
        <c:axPos val="t"/>
        <c:numFmt formatCode="0.00%" sourceLinked="1"/>
        <c:majorTickMark val="out"/>
        <c:minorTickMark val="none"/>
        <c:tickLblPos val="nextTo"/>
        <c:crossAx val="163058432"/>
        <c:crosses val="autoZero"/>
        <c:crossBetween val="between"/>
      </c:valAx>
    </c:plotArea>
    <c:legend>
      <c:legendPos val="b"/>
      <c:overlay val="0"/>
      <c:txPr>
        <a:bodyPr/>
        <a:lstStyle/>
        <a:p>
          <a:pPr>
            <a:defRPr sz="710" b="0" i="0" u="none" strike="noStrike" baseline="0">
              <a:solidFill>
                <a:srgbClr val="000000"/>
              </a:solidFill>
              <a:latin typeface="Calibri"/>
              <a:ea typeface="Calibri"/>
              <a:cs typeface="Calibri"/>
            </a:defRPr>
          </a:pPr>
          <a:endParaRPr lang="es-EC"/>
        </a:p>
      </c:txPr>
    </c:legend>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66" l="0.70000000000000062" r="0.70000000000000062" t="0.75000000000000266" header="0.30000000000000032" footer="0.30000000000000032"/>
    <c:pageSetup orientation="portrait"/>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s-EC"/>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Estado civil anterior de los hombres</a:t>
            </a:r>
          </a:p>
        </c:rich>
      </c:tx>
      <c:overlay val="0"/>
    </c:title>
    <c:autoTitleDeleted val="0"/>
    <c:plotArea>
      <c:layout/>
      <c:barChart>
        <c:barDir val="bar"/>
        <c:grouping val="clustered"/>
        <c:varyColors val="0"/>
        <c:ser>
          <c:idx val="0"/>
          <c:order val="0"/>
          <c:invertIfNegative val="0"/>
          <c:dLbls>
            <c:spPr>
              <a:noFill/>
              <a:ln w="25400">
                <a:noFill/>
              </a:ln>
            </c:spPr>
            <c:txPr>
              <a:bodyPr/>
              <a:lstStyle/>
              <a:p>
                <a:pPr>
                  <a:defRPr sz="10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('2.1.8'!$H$5,'2.1.8'!$F$5,'2.1.8'!$D$5,'2.1.8'!$B$5)</c:f>
              <c:strCache>
                <c:ptCount val="4"/>
                <c:pt idx="0">
                  <c:v>Ignorados</c:v>
                </c:pt>
                <c:pt idx="1">
                  <c:v>Viudos</c:v>
                </c:pt>
                <c:pt idx="2">
                  <c:v>Divorciados</c:v>
                </c:pt>
                <c:pt idx="3">
                  <c:v>Solteros</c:v>
                </c:pt>
              </c:strCache>
            </c:strRef>
          </c:cat>
          <c:val>
            <c:numRef>
              <c:f>('2.1.8'!$H$8,'2.1.8'!$F$8,'2.1.8'!$D$8,'2.1.8'!$B$8)</c:f>
              <c:numCache>
                <c:formatCode>0.00%</c:formatCode>
                <c:ptCount val="4"/>
                <c:pt idx="0">
                  <c:v>3.2983706049211688E-4</c:v>
                </c:pt>
                <c:pt idx="1">
                  <c:v>1.1544297117224092E-2</c:v>
                </c:pt>
                <c:pt idx="2">
                  <c:v>0.11265584801108253</c:v>
                </c:pt>
                <c:pt idx="3">
                  <c:v>0.87547001781120126</c:v>
                </c:pt>
              </c:numCache>
            </c:numRef>
          </c:val>
        </c:ser>
        <c:dLbls>
          <c:showLegendKey val="0"/>
          <c:showVal val="0"/>
          <c:showCatName val="0"/>
          <c:showSerName val="0"/>
          <c:showPercent val="0"/>
          <c:showBubbleSize val="0"/>
        </c:dLbls>
        <c:gapWidth val="34"/>
        <c:overlap val="-25"/>
        <c:axId val="172245376"/>
        <c:axId val="172246912"/>
      </c:barChart>
      <c:catAx>
        <c:axId val="172245376"/>
        <c:scaling>
          <c:orientation val="minMax"/>
        </c:scaling>
        <c:delete val="0"/>
        <c:axPos val="l"/>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EC"/>
          </a:p>
        </c:txPr>
        <c:crossAx val="172246912"/>
        <c:crosses val="autoZero"/>
        <c:auto val="1"/>
        <c:lblAlgn val="ctr"/>
        <c:lblOffset val="100"/>
        <c:noMultiLvlLbl val="0"/>
      </c:catAx>
      <c:valAx>
        <c:axId val="172246912"/>
        <c:scaling>
          <c:orientation val="minMax"/>
        </c:scaling>
        <c:delete val="1"/>
        <c:axPos val="b"/>
        <c:numFmt formatCode="0.00%" sourceLinked="1"/>
        <c:majorTickMark val="out"/>
        <c:minorTickMark val="none"/>
        <c:tickLblPos val="nextTo"/>
        <c:crossAx val="172245376"/>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s-EC"/>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Estado civil anterior de las mujeres</a:t>
            </a:r>
          </a:p>
        </c:rich>
      </c:tx>
      <c:overlay val="0"/>
    </c:title>
    <c:autoTitleDeleted val="0"/>
    <c:plotArea>
      <c:layout>
        <c:manualLayout>
          <c:layoutTarget val="inner"/>
          <c:xMode val="edge"/>
          <c:yMode val="edge"/>
          <c:x val="0.19562193430928901"/>
          <c:y val="0.1791469680519103"/>
          <c:w val="0.73552631811644131"/>
          <c:h val="0.76398097859827685"/>
        </c:manualLayout>
      </c:layout>
      <c:barChart>
        <c:barDir val="bar"/>
        <c:grouping val="clustered"/>
        <c:varyColors val="0"/>
        <c:ser>
          <c:idx val="0"/>
          <c:order val="0"/>
          <c:spPr>
            <a:solidFill>
              <a:schemeClr val="accent2">
                <a:lumMod val="40000"/>
                <a:lumOff val="60000"/>
              </a:schemeClr>
            </a:solidFill>
          </c:spPr>
          <c:invertIfNegative val="0"/>
          <c:dLbls>
            <c:spPr>
              <a:noFill/>
              <a:ln w="25400">
                <a:noFill/>
              </a:ln>
            </c:spPr>
            <c:txPr>
              <a:bodyPr/>
              <a:lstStyle/>
              <a:p>
                <a:pPr>
                  <a:defRPr sz="10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('2.1.8'!$H$5,'2.1.8'!$F$5,'2.1.8'!$D$5,'2.1.8'!$B$5)</c:f>
              <c:strCache>
                <c:ptCount val="4"/>
                <c:pt idx="0">
                  <c:v>Ignorados</c:v>
                </c:pt>
                <c:pt idx="1">
                  <c:v>Viudos</c:v>
                </c:pt>
                <c:pt idx="2">
                  <c:v>Divorciados</c:v>
                </c:pt>
                <c:pt idx="3">
                  <c:v>Solteros</c:v>
                </c:pt>
              </c:strCache>
            </c:strRef>
          </c:cat>
          <c:val>
            <c:numRef>
              <c:f>('2.1.8'!$I$8,'2.1.8'!$G$8,'2.1.8'!$E$8,'2.1.8'!$C$8)</c:f>
              <c:numCache>
                <c:formatCode>0.00%</c:formatCode>
                <c:ptCount val="4"/>
                <c:pt idx="0">
                  <c:v>4.6177188468896367E-4</c:v>
                </c:pt>
                <c:pt idx="1">
                  <c:v>8.1799591002044997E-3</c:v>
                </c:pt>
                <c:pt idx="2">
                  <c:v>8.2838577742595162E-2</c:v>
                </c:pt>
                <c:pt idx="3">
                  <c:v>0.90851969127251142</c:v>
                </c:pt>
              </c:numCache>
            </c:numRef>
          </c:val>
        </c:ser>
        <c:dLbls>
          <c:showLegendKey val="0"/>
          <c:showVal val="0"/>
          <c:showCatName val="0"/>
          <c:showSerName val="0"/>
          <c:showPercent val="0"/>
          <c:showBubbleSize val="0"/>
        </c:dLbls>
        <c:gapWidth val="35"/>
        <c:overlap val="93"/>
        <c:axId val="172271488"/>
        <c:axId val="172273024"/>
      </c:barChart>
      <c:catAx>
        <c:axId val="172271488"/>
        <c:scaling>
          <c:orientation val="minMax"/>
        </c:scaling>
        <c:delete val="0"/>
        <c:axPos val="l"/>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EC"/>
          </a:p>
        </c:txPr>
        <c:crossAx val="172273024"/>
        <c:crosses val="autoZero"/>
        <c:auto val="1"/>
        <c:lblAlgn val="ctr"/>
        <c:lblOffset val="100"/>
        <c:noMultiLvlLbl val="0"/>
      </c:catAx>
      <c:valAx>
        <c:axId val="172273024"/>
        <c:scaling>
          <c:orientation val="minMax"/>
        </c:scaling>
        <c:delete val="1"/>
        <c:axPos val="b"/>
        <c:numFmt formatCode="0.00%" sourceLinked="1"/>
        <c:majorTickMark val="out"/>
        <c:minorTickMark val="none"/>
        <c:tickLblPos val="nextTo"/>
        <c:crossAx val="172271488"/>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Promedio de edad de los contrayentes en el país</a:t>
            </a:r>
          </a:p>
        </c:rich>
      </c:tx>
      <c:overlay val="0"/>
      <c:spPr>
        <a:noFill/>
        <a:ln w="25400">
          <a:noFill/>
        </a:ln>
      </c:spPr>
    </c:title>
    <c:autoTitleDeleted val="0"/>
    <c:plotArea>
      <c:layout>
        <c:manualLayout>
          <c:layoutTarget val="inner"/>
          <c:xMode val="edge"/>
          <c:yMode val="edge"/>
          <c:x val="0.23426367342599896"/>
          <c:y val="0.12590331236528396"/>
          <c:w val="0.72897775382754892"/>
          <c:h val="0.6168779600873916"/>
        </c:manualLayout>
      </c:layout>
      <c:barChart>
        <c:barDir val="bar"/>
        <c:grouping val="clustered"/>
        <c:varyColors val="0"/>
        <c:ser>
          <c:idx val="0"/>
          <c:order val="0"/>
          <c:tx>
            <c:v>PAÍS</c:v>
          </c:tx>
          <c:spPr>
            <a:solidFill>
              <a:srgbClr val="95B3D7"/>
            </a:solidFill>
            <a:ln w="12700">
              <a:solidFill>
                <a:srgbClr val="000000"/>
              </a:solidFill>
              <a:prstDash val="solid"/>
            </a:ln>
          </c:spPr>
          <c:invertIfNegative val="0"/>
          <c:dPt>
            <c:idx val="1"/>
            <c:invertIfNegative val="0"/>
            <c:bubble3D val="0"/>
            <c:spPr>
              <a:solidFill>
                <a:srgbClr val="E6B9B8"/>
              </a:solidFill>
              <a:ln w="12700">
                <a:solidFill>
                  <a:srgbClr val="000000"/>
                </a:solidFill>
                <a:prstDash val="solid"/>
              </a:ln>
            </c:spPr>
          </c:dPt>
          <c:dLbls>
            <c:numFmt formatCode="#,##0" sourceLinked="0"/>
            <c:spPr>
              <a:noFill/>
              <a:ln w="25400">
                <a:noFill/>
              </a:ln>
            </c:spPr>
            <c:txPr>
              <a:bodyPr/>
              <a:lstStyle/>
              <a:p>
                <a:pPr>
                  <a:defRPr sz="10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('2.1.9'!$C$5,'2.1.9'!$D$5)</c:f>
              <c:strCache>
                <c:ptCount val="2"/>
                <c:pt idx="0">
                  <c:v>Hombres</c:v>
                </c:pt>
                <c:pt idx="1">
                  <c:v>Mujeres</c:v>
                </c:pt>
              </c:strCache>
            </c:strRef>
          </c:cat>
          <c:val>
            <c:numRef>
              <c:f>('2.1.9'!$C$6,'2.1.9'!$D$6)</c:f>
              <c:numCache>
                <c:formatCode>###0</c:formatCode>
                <c:ptCount val="2"/>
                <c:pt idx="0">
                  <c:v>32</c:v>
                </c:pt>
                <c:pt idx="1">
                  <c:v>29</c:v>
                </c:pt>
              </c:numCache>
            </c:numRef>
          </c:val>
        </c:ser>
        <c:dLbls>
          <c:showLegendKey val="0"/>
          <c:showVal val="0"/>
          <c:showCatName val="0"/>
          <c:showSerName val="0"/>
          <c:showPercent val="0"/>
          <c:showBubbleSize val="0"/>
        </c:dLbls>
        <c:gapWidth val="60"/>
        <c:axId val="172310912"/>
        <c:axId val="172312448"/>
      </c:barChart>
      <c:catAx>
        <c:axId val="172310912"/>
        <c:scaling>
          <c:orientation val="maxMin"/>
        </c:scaling>
        <c:delete val="0"/>
        <c:axPos val="l"/>
        <c:numFmt formatCode="General" sourceLinked="1"/>
        <c:majorTickMark val="none"/>
        <c:minorTickMark val="none"/>
        <c:tickLblPos val="low"/>
        <c:spPr>
          <a:ln w="9525">
            <a:solidFill>
              <a:schemeClr val="tx1"/>
            </a:solidFill>
          </a:ln>
        </c:spPr>
        <c:txPr>
          <a:bodyPr rot="0" vert="horz"/>
          <a:lstStyle/>
          <a:p>
            <a:pPr>
              <a:defRPr sz="1075" b="0" i="0" u="none" strike="noStrike" baseline="0">
                <a:solidFill>
                  <a:srgbClr val="000000"/>
                </a:solidFill>
                <a:latin typeface="Arial"/>
                <a:ea typeface="Arial"/>
                <a:cs typeface="Arial"/>
              </a:defRPr>
            </a:pPr>
            <a:endParaRPr lang="es-EC"/>
          </a:p>
        </c:txPr>
        <c:crossAx val="172312448"/>
        <c:crosses val="autoZero"/>
        <c:auto val="1"/>
        <c:lblAlgn val="ctr"/>
        <c:lblOffset val="100"/>
        <c:noMultiLvlLbl val="0"/>
      </c:catAx>
      <c:valAx>
        <c:axId val="172312448"/>
        <c:scaling>
          <c:orientation val="minMax"/>
        </c:scaling>
        <c:delete val="1"/>
        <c:axPos val="t"/>
        <c:numFmt formatCode="###0" sourceLinked="1"/>
        <c:majorTickMark val="out"/>
        <c:minorTickMark val="none"/>
        <c:tickLblPos val="nextTo"/>
        <c:crossAx val="172310912"/>
        <c:crosses val="autoZero"/>
        <c:crossBetween val="between"/>
      </c:valAx>
      <c:spPr>
        <a:noFill/>
        <a:ln w="25400">
          <a:noFill/>
        </a:ln>
      </c:spPr>
    </c:plotArea>
    <c:legend>
      <c:legendPos val="b"/>
      <c:layout>
        <c:manualLayout>
          <c:xMode val="edge"/>
          <c:yMode val="edge"/>
          <c:wMode val="edge"/>
          <c:hMode val="edge"/>
          <c:x val="0.25247104918801577"/>
          <c:y val="0.77910599636583888"/>
          <c:w val="0.7274782727087068"/>
          <c:h val="0.84779083383807796"/>
        </c:manualLayout>
      </c:layout>
      <c:overlay val="0"/>
      <c:spPr>
        <a:ln>
          <a:noFill/>
        </a:ln>
      </c:spPr>
      <c:txPr>
        <a:bodyPr/>
        <a:lstStyle/>
        <a:p>
          <a:pPr>
            <a:defRPr sz="710" b="0" i="0" u="none" strike="noStrike" baseline="0">
              <a:solidFill>
                <a:srgbClr val="000000"/>
              </a:solidFill>
              <a:latin typeface="Arial"/>
              <a:ea typeface="Arial"/>
              <a:cs typeface="Arial"/>
            </a:defRPr>
          </a:pPr>
          <a:endParaRPr lang="es-EC"/>
        </a:p>
      </c:txPr>
    </c:legend>
    <c:plotVisOnly val="1"/>
    <c:dispBlanksAs val="gap"/>
    <c:showDLblsOverMax val="0"/>
  </c:chart>
  <c:spPr>
    <a:noFill/>
    <a:ln w="9525">
      <a:noFill/>
    </a:ln>
  </c:spPr>
  <c:txPr>
    <a:bodyPr/>
    <a:lstStyle/>
    <a:p>
      <a:pPr>
        <a:defRPr sz="1000"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5" footer="0.5"/>
    <c:pageSetup orientation="portrait"/>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Promedio de edad de los contrayentes por regiones</a:t>
            </a:r>
          </a:p>
        </c:rich>
      </c:tx>
      <c:layout>
        <c:manualLayout>
          <c:xMode val="edge"/>
          <c:yMode val="edge"/>
          <c:x val="0.13138211382113821"/>
          <c:y val="3.0016127502134524E-3"/>
        </c:manualLayout>
      </c:layout>
      <c:overlay val="0"/>
      <c:spPr>
        <a:noFill/>
        <a:ln w="25400">
          <a:noFill/>
        </a:ln>
      </c:spPr>
    </c:title>
    <c:autoTitleDeleted val="0"/>
    <c:plotArea>
      <c:layout>
        <c:manualLayout>
          <c:layoutTarget val="inner"/>
          <c:xMode val="edge"/>
          <c:yMode val="edge"/>
          <c:x val="0.2507939632545933"/>
          <c:y val="9.3401885175664737E-2"/>
          <c:w val="0.7238615485564307"/>
          <c:h val="0.69237360754070265"/>
        </c:manualLayout>
      </c:layout>
      <c:barChart>
        <c:barDir val="bar"/>
        <c:grouping val="clustered"/>
        <c:varyColors val="0"/>
        <c:ser>
          <c:idx val="1"/>
          <c:order val="0"/>
          <c:tx>
            <c:strRef>
              <c:f>'2.1.9'!$C$5</c:f>
              <c:strCache>
                <c:ptCount val="1"/>
                <c:pt idx="0">
                  <c:v>Hombres</c:v>
                </c:pt>
              </c:strCache>
            </c:strRef>
          </c:tx>
          <c:spPr>
            <a:solidFill>
              <a:srgbClr val="95B3D7"/>
            </a:solidFill>
            <a:ln w="12700">
              <a:solidFill>
                <a:srgbClr val="000000"/>
              </a:solidFill>
              <a:prstDash val="solid"/>
            </a:ln>
          </c:spPr>
          <c:invertIfNegative val="0"/>
          <c:dLbls>
            <c:numFmt formatCode="#,##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'2.1.9'!$B$7:$B$11</c:f>
              <c:strCache>
                <c:ptCount val="5"/>
                <c:pt idx="0">
                  <c:v>Región Sierra</c:v>
                </c:pt>
                <c:pt idx="1">
                  <c:v>Región Costa</c:v>
                </c:pt>
                <c:pt idx="2">
                  <c:v>Región Amazónica</c:v>
                </c:pt>
                <c:pt idx="3">
                  <c:v>Región Insular</c:v>
                </c:pt>
                <c:pt idx="4">
                  <c:v>Exterior</c:v>
                </c:pt>
              </c:strCache>
            </c:strRef>
          </c:cat>
          <c:val>
            <c:numRef>
              <c:f>'2.1.9'!$C$7:$C$11</c:f>
              <c:numCache>
                <c:formatCode>###0</c:formatCode>
                <c:ptCount val="5"/>
                <c:pt idx="0">
                  <c:v>30</c:v>
                </c:pt>
                <c:pt idx="1">
                  <c:v>34</c:v>
                </c:pt>
                <c:pt idx="2">
                  <c:v>32</c:v>
                </c:pt>
                <c:pt idx="3">
                  <c:v>33</c:v>
                </c:pt>
                <c:pt idx="4">
                  <c:v>41</c:v>
                </c:pt>
              </c:numCache>
            </c:numRef>
          </c:val>
        </c:ser>
        <c:ser>
          <c:idx val="0"/>
          <c:order val="1"/>
          <c:tx>
            <c:strRef>
              <c:f>'2.1.9'!$D$5</c:f>
              <c:strCache>
                <c:ptCount val="1"/>
                <c:pt idx="0">
                  <c:v>Mujeres</c:v>
                </c:pt>
              </c:strCache>
            </c:strRef>
          </c:tx>
          <c:spPr>
            <a:solidFill>
              <a:srgbClr val="E6B9B8"/>
            </a:solidFill>
          </c:spPr>
          <c:invertIfNegative val="0"/>
          <c:dLbls>
            <c:numFmt formatCode="#,##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'2.1.9'!$B$7:$B$11</c:f>
              <c:strCache>
                <c:ptCount val="5"/>
                <c:pt idx="0">
                  <c:v>Región Sierra</c:v>
                </c:pt>
                <c:pt idx="1">
                  <c:v>Región Costa</c:v>
                </c:pt>
                <c:pt idx="2">
                  <c:v>Región Amazónica</c:v>
                </c:pt>
                <c:pt idx="3">
                  <c:v>Región Insular</c:v>
                </c:pt>
                <c:pt idx="4">
                  <c:v>Exterior</c:v>
                </c:pt>
              </c:strCache>
            </c:strRef>
          </c:cat>
          <c:val>
            <c:numRef>
              <c:f>'2.1.9'!$D$7:$D$11</c:f>
              <c:numCache>
                <c:formatCode>###0</c:formatCode>
                <c:ptCount val="5"/>
                <c:pt idx="0">
                  <c:v>28</c:v>
                </c:pt>
                <c:pt idx="1">
                  <c:v>30</c:v>
                </c:pt>
                <c:pt idx="2">
                  <c:v>28</c:v>
                </c:pt>
                <c:pt idx="3">
                  <c:v>30</c:v>
                </c:pt>
                <c:pt idx="4">
                  <c:v>34</c:v>
                </c:pt>
              </c:numCache>
            </c:numRef>
          </c:val>
        </c:ser>
        <c:dLbls>
          <c:showLegendKey val="0"/>
          <c:showVal val="0"/>
          <c:showCatName val="0"/>
          <c:showSerName val="0"/>
          <c:showPercent val="0"/>
          <c:showBubbleSize val="0"/>
        </c:dLbls>
        <c:gapWidth val="150"/>
        <c:axId val="172326272"/>
        <c:axId val="172356736"/>
      </c:barChart>
      <c:catAx>
        <c:axId val="172326272"/>
        <c:scaling>
          <c:orientation val="maxMin"/>
        </c:scaling>
        <c:delete val="0"/>
        <c:axPos val="l"/>
        <c:numFmt formatCode="General" sourceLinked="1"/>
        <c:majorTickMark val="out"/>
        <c:minorTickMark val="none"/>
        <c:tickLblPos val="low"/>
        <c:spPr>
          <a:ln w="9525">
            <a:solidFill>
              <a:schemeClr val="tx1"/>
            </a:solidFill>
          </a:ln>
        </c:spPr>
        <c:txPr>
          <a:bodyPr rot="0" vert="horz"/>
          <a:lstStyle/>
          <a:p>
            <a:pPr>
              <a:defRPr sz="800" b="0" i="0" u="none" strike="noStrike" baseline="0">
                <a:solidFill>
                  <a:srgbClr val="000000"/>
                </a:solidFill>
                <a:latin typeface="Arial"/>
                <a:ea typeface="Arial"/>
                <a:cs typeface="Arial"/>
              </a:defRPr>
            </a:pPr>
            <a:endParaRPr lang="es-EC"/>
          </a:p>
        </c:txPr>
        <c:crossAx val="172356736"/>
        <c:crosses val="autoZero"/>
        <c:auto val="1"/>
        <c:lblAlgn val="ctr"/>
        <c:lblOffset val="100"/>
        <c:noMultiLvlLbl val="0"/>
      </c:catAx>
      <c:valAx>
        <c:axId val="172356736"/>
        <c:scaling>
          <c:orientation val="minMax"/>
        </c:scaling>
        <c:delete val="1"/>
        <c:axPos val="t"/>
        <c:numFmt formatCode="###0" sourceLinked="1"/>
        <c:majorTickMark val="out"/>
        <c:minorTickMark val="none"/>
        <c:tickLblPos val="nextTo"/>
        <c:crossAx val="172326272"/>
        <c:crosses val="autoZero"/>
        <c:crossBetween val="between"/>
      </c:valAx>
      <c:spPr>
        <a:noFill/>
        <a:ln w="25400">
          <a:noFill/>
        </a:ln>
      </c:spPr>
    </c:plotArea>
    <c:legend>
      <c:legendPos val="r"/>
      <c:layout>
        <c:manualLayout>
          <c:xMode val="edge"/>
          <c:yMode val="edge"/>
          <c:wMode val="edge"/>
          <c:hMode val="edge"/>
          <c:x val="0.299724445013479"/>
          <c:y val="0.8928880877842077"/>
          <c:w val="0.72190740385094143"/>
          <c:h val="0.95636403883249532"/>
        </c:manualLayout>
      </c:layout>
      <c:overlay val="0"/>
      <c:spPr>
        <a:noFill/>
        <a:ln w="3175">
          <a:noFill/>
          <a:prstDash val="solid"/>
        </a:ln>
      </c:spPr>
      <c:txPr>
        <a:bodyPr/>
        <a:lstStyle/>
        <a:p>
          <a:pPr>
            <a:defRPr sz="630" b="0" i="0" u="none" strike="noStrike" baseline="0">
              <a:solidFill>
                <a:srgbClr val="000000"/>
              </a:solidFill>
              <a:latin typeface="Arial"/>
              <a:ea typeface="Arial"/>
              <a:cs typeface="Arial"/>
            </a:defRPr>
          </a:pPr>
          <a:endParaRPr lang="es-EC"/>
        </a:p>
      </c:txPr>
    </c:legend>
    <c:plotVisOnly val="1"/>
    <c:dispBlanksAs val="gap"/>
    <c:showDLblsOverMax val="0"/>
  </c:chart>
  <c:spPr>
    <a:noFill/>
    <a:ln w="9525">
      <a:noFill/>
    </a:ln>
  </c:spPr>
  <c:txPr>
    <a:bodyPr/>
    <a:lstStyle/>
    <a:p>
      <a:pPr>
        <a:defRPr sz="975" b="0" i="0" u="none" strike="noStrike" baseline="0">
          <a:solidFill>
            <a:srgbClr val="000000"/>
          </a:solidFill>
          <a:latin typeface="Arial"/>
          <a:ea typeface="Arial"/>
          <a:cs typeface="Arial"/>
        </a:defRPr>
      </a:pPr>
      <a:endParaRPr lang="es-EC"/>
    </a:p>
  </c:txPr>
  <c:printSettings>
    <c:headerFooter alignWithMargins="0"/>
    <c:pageMargins b="0.98425196850393704" l="0.74803149606299213" r="0.74803149606299213" t="0.98425196850393704" header="0.51181102362204722" footer="0.51181102362204722"/>
    <c:pageSetup orientation="portrait"/>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Promedio de edad de los divorciados en el país</a:t>
            </a:r>
          </a:p>
        </c:rich>
      </c:tx>
      <c:overlay val="0"/>
      <c:spPr>
        <a:noFill/>
        <a:ln w="25400">
          <a:noFill/>
        </a:ln>
      </c:spPr>
    </c:title>
    <c:autoTitleDeleted val="0"/>
    <c:plotArea>
      <c:layout>
        <c:manualLayout>
          <c:layoutTarget val="inner"/>
          <c:xMode val="edge"/>
          <c:yMode val="edge"/>
          <c:x val="0.23426367342599896"/>
          <c:y val="0.12590331236528396"/>
          <c:w val="0.72897775382754892"/>
          <c:h val="0.6168779600873916"/>
        </c:manualLayout>
      </c:layout>
      <c:barChart>
        <c:barDir val="bar"/>
        <c:grouping val="clustered"/>
        <c:varyColors val="0"/>
        <c:ser>
          <c:idx val="0"/>
          <c:order val="0"/>
          <c:tx>
            <c:v>PAÍS</c:v>
          </c:tx>
          <c:spPr>
            <a:solidFill>
              <a:srgbClr val="95B3D7"/>
            </a:solidFill>
            <a:ln w="12700">
              <a:solidFill>
                <a:srgbClr val="000000"/>
              </a:solidFill>
              <a:prstDash val="solid"/>
            </a:ln>
          </c:spPr>
          <c:invertIfNegative val="0"/>
          <c:dPt>
            <c:idx val="1"/>
            <c:invertIfNegative val="0"/>
            <c:bubble3D val="0"/>
            <c:spPr>
              <a:solidFill>
                <a:srgbClr val="E6B9B8"/>
              </a:solidFill>
              <a:ln w="12700">
                <a:solidFill>
                  <a:srgbClr val="000000"/>
                </a:solidFill>
                <a:prstDash val="solid"/>
              </a:ln>
            </c:spPr>
          </c:dPt>
          <c:dLbls>
            <c:numFmt formatCode="#,##0" sourceLinked="0"/>
            <c:spPr>
              <a:noFill/>
              <a:ln w="25400">
                <a:noFill/>
              </a:ln>
            </c:spPr>
            <c:txPr>
              <a:bodyPr/>
              <a:lstStyle/>
              <a:p>
                <a:pPr>
                  <a:defRPr sz="10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('2.1.10'!$C$5,'2.1.10'!$D$5)</c:f>
              <c:strCache>
                <c:ptCount val="2"/>
                <c:pt idx="0">
                  <c:v>Hombres</c:v>
                </c:pt>
                <c:pt idx="1">
                  <c:v>Mujeres</c:v>
                </c:pt>
              </c:strCache>
            </c:strRef>
          </c:cat>
          <c:val>
            <c:numRef>
              <c:f>('2.1.10'!$C$6,'2.1.10'!$D$6)</c:f>
              <c:numCache>
                <c:formatCode>###0</c:formatCode>
                <c:ptCount val="2"/>
                <c:pt idx="0">
                  <c:v>42</c:v>
                </c:pt>
                <c:pt idx="1">
                  <c:v>39</c:v>
                </c:pt>
              </c:numCache>
            </c:numRef>
          </c:val>
        </c:ser>
        <c:dLbls>
          <c:showLegendKey val="0"/>
          <c:showVal val="0"/>
          <c:showCatName val="0"/>
          <c:showSerName val="0"/>
          <c:showPercent val="0"/>
          <c:showBubbleSize val="0"/>
        </c:dLbls>
        <c:gapWidth val="60"/>
        <c:axId val="169309696"/>
        <c:axId val="169311232"/>
      </c:barChart>
      <c:catAx>
        <c:axId val="169309696"/>
        <c:scaling>
          <c:orientation val="maxMin"/>
        </c:scaling>
        <c:delete val="0"/>
        <c:axPos val="l"/>
        <c:numFmt formatCode="General" sourceLinked="1"/>
        <c:majorTickMark val="none"/>
        <c:minorTickMark val="none"/>
        <c:tickLblPos val="low"/>
        <c:spPr>
          <a:ln w="9525">
            <a:solidFill>
              <a:schemeClr val="tx1"/>
            </a:solidFill>
          </a:ln>
        </c:spPr>
        <c:txPr>
          <a:bodyPr rot="0" vert="horz"/>
          <a:lstStyle/>
          <a:p>
            <a:pPr>
              <a:defRPr sz="1075" b="0" i="0" u="none" strike="noStrike" baseline="0">
                <a:solidFill>
                  <a:srgbClr val="000000"/>
                </a:solidFill>
                <a:latin typeface="Arial"/>
                <a:ea typeface="Arial"/>
                <a:cs typeface="Arial"/>
              </a:defRPr>
            </a:pPr>
            <a:endParaRPr lang="es-EC"/>
          </a:p>
        </c:txPr>
        <c:crossAx val="169311232"/>
        <c:crosses val="autoZero"/>
        <c:auto val="1"/>
        <c:lblAlgn val="ctr"/>
        <c:lblOffset val="100"/>
        <c:noMultiLvlLbl val="0"/>
      </c:catAx>
      <c:valAx>
        <c:axId val="169311232"/>
        <c:scaling>
          <c:orientation val="minMax"/>
        </c:scaling>
        <c:delete val="1"/>
        <c:axPos val="t"/>
        <c:numFmt formatCode="###0" sourceLinked="1"/>
        <c:majorTickMark val="out"/>
        <c:minorTickMark val="none"/>
        <c:tickLblPos val="nextTo"/>
        <c:crossAx val="169309696"/>
        <c:crosses val="autoZero"/>
        <c:crossBetween val="between"/>
      </c:valAx>
      <c:spPr>
        <a:noFill/>
        <a:ln w="25400">
          <a:noFill/>
        </a:ln>
      </c:spPr>
    </c:plotArea>
    <c:legend>
      <c:legendPos val="b"/>
      <c:layout>
        <c:manualLayout>
          <c:xMode val="edge"/>
          <c:yMode val="edge"/>
          <c:wMode val="edge"/>
          <c:hMode val="edge"/>
          <c:x val="0.25247104918801577"/>
          <c:y val="0.77910599636583888"/>
          <c:w val="0.7274782727087068"/>
          <c:h val="0.84779083383807796"/>
        </c:manualLayout>
      </c:layout>
      <c:overlay val="0"/>
      <c:spPr>
        <a:ln>
          <a:noFill/>
        </a:ln>
      </c:spPr>
      <c:txPr>
        <a:bodyPr/>
        <a:lstStyle/>
        <a:p>
          <a:pPr>
            <a:defRPr sz="710" b="0" i="0" u="none" strike="noStrike" baseline="0">
              <a:solidFill>
                <a:srgbClr val="000000"/>
              </a:solidFill>
              <a:latin typeface="Arial"/>
              <a:ea typeface="Arial"/>
              <a:cs typeface="Arial"/>
            </a:defRPr>
          </a:pPr>
          <a:endParaRPr lang="es-EC"/>
        </a:p>
      </c:txPr>
    </c:legend>
    <c:plotVisOnly val="1"/>
    <c:dispBlanksAs val="gap"/>
    <c:showDLblsOverMax val="0"/>
  </c:chart>
  <c:spPr>
    <a:noFill/>
    <a:ln w="9525">
      <a:noFill/>
    </a:ln>
  </c:spPr>
  <c:txPr>
    <a:bodyPr/>
    <a:lstStyle/>
    <a:p>
      <a:pPr>
        <a:defRPr sz="1000" b="0" i="0" u="none" strike="noStrike" baseline="0">
          <a:solidFill>
            <a:srgbClr val="000000"/>
          </a:solidFill>
          <a:latin typeface="Arial"/>
          <a:ea typeface="Arial"/>
          <a:cs typeface="Arial"/>
        </a:defRPr>
      </a:pPr>
      <a:endParaRPr lang="es-EC"/>
    </a:p>
  </c:txPr>
  <c:printSettings>
    <c:headerFooter alignWithMargins="0"/>
    <c:pageMargins b="1" l="0.75000000000000266" r="0.75000000000000266" t="1" header="0.5" footer="0.5"/>
    <c:pageSetup orientation="portrait"/>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Promedio de edad de los divorciados por regiones</a:t>
            </a:r>
          </a:p>
        </c:rich>
      </c:tx>
      <c:layout>
        <c:manualLayout>
          <c:xMode val="edge"/>
          <c:yMode val="edge"/>
          <c:x val="0.13138211382113821"/>
          <c:y val="3.0016127502134524E-3"/>
        </c:manualLayout>
      </c:layout>
      <c:overlay val="0"/>
      <c:spPr>
        <a:noFill/>
        <a:ln w="25400">
          <a:noFill/>
        </a:ln>
      </c:spPr>
    </c:title>
    <c:autoTitleDeleted val="0"/>
    <c:plotArea>
      <c:layout>
        <c:manualLayout>
          <c:layoutTarget val="inner"/>
          <c:xMode val="edge"/>
          <c:yMode val="edge"/>
          <c:x val="0.2507939632545933"/>
          <c:y val="9.3401885175664737E-2"/>
          <c:w val="0.7238615485564307"/>
          <c:h val="0.69237360754070265"/>
        </c:manualLayout>
      </c:layout>
      <c:barChart>
        <c:barDir val="bar"/>
        <c:grouping val="clustered"/>
        <c:varyColors val="0"/>
        <c:ser>
          <c:idx val="1"/>
          <c:order val="0"/>
          <c:tx>
            <c:strRef>
              <c:f>'2.1.10'!$C$5</c:f>
              <c:strCache>
                <c:ptCount val="1"/>
                <c:pt idx="0">
                  <c:v>Hombres</c:v>
                </c:pt>
              </c:strCache>
            </c:strRef>
          </c:tx>
          <c:spPr>
            <a:solidFill>
              <a:srgbClr val="95B3D7"/>
            </a:solidFill>
            <a:ln w="12700">
              <a:solidFill>
                <a:srgbClr val="000000"/>
              </a:solidFill>
              <a:prstDash val="solid"/>
            </a:ln>
          </c:spPr>
          <c:invertIfNegative val="0"/>
          <c:dLbls>
            <c:numFmt formatCode="#,##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'2.1.10'!$B$7:$B$12</c:f>
              <c:strCache>
                <c:ptCount val="6"/>
                <c:pt idx="0">
                  <c:v>Región Sierra</c:v>
                </c:pt>
                <c:pt idx="1">
                  <c:v>Región Costa</c:v>
                </c:pt>
                <c:pt idx="2">
                  <c:v>Región Amazónica</c:v>
                </c:pt>
                <c:pt idx="3">
                  <c:v>Región Insular</c:v>
                </c:pt>
                <c:pt idx="4">
                  <c:v>Zonas no delimitadas</c:v>
                </c:pt>
                <c:pt idx="5">
                  <c:v>Exterior</c:v>
                </c:pt>
              </c:strCache>
            </c:strRef>
          </c:cat>
          <c:val>
            <c:numRef>
              <c:f>'2.1.10'!$C$7:$C$12</c:f>
              <c:numCache>
                <c:formatCode>###0</c:formatCode>
                <c:ptCount val="6"/>
                <c:pt idx="0">
                  <c:v>42</c:v>
                </c:pt>
                <c:pt idx="1">
                  <c:v>43</c:v>
                </c:pt>
                <c:pt idx="2">
                  <c:v>43</c:v>
                </c:pt>
                <c:pt idx="3">
                  <c:v>38</c:v>
                </c:pt>
                <c:pt idx="4">
                  <c:v>0</c:v>
                </c:pt>
                <c:pt idx="5">
                  <c:v>43</c:v>
                </c:pt>
              </c:numCache>
            </c:numRef>
          </c:val>
        </c:ser>
        <c:ser>
          <c:idx val="0"/>
          <c:order val="1"/>
          <c:tx>
            <c:strRef>
              <c:f>'2.1.10'!$D$5</c:f>
              <c:strCache>
                <c:ptCount val="1"/>
                <c:pt idx="0">
                  <c:v>Mujeres</c:v>
                </c:pt>
              </c:strCache>
            </c:strRef>
          </c:tx>
          <c:spPr>
            <a:solidFill>
              <a:srgbClr val="E6B9B8"/>
            </a:solidFill>
          </c:spPr>
          <c:invertIfNegative val="0"/>
          <c:dLbls>
            <c:numFmt formatCode="#,##0" sourceLinked="0"/>
            <c:spPr>
              <a:noFill/>
              <a:ln w="25400">
                <a:noFill/>
              </a:ln>
            </c:spPr>
            <c:txPr>
              <a:bodyPr/>
              <a:lstStyle/>
              <a:p>
                <a:pPr>
                  <a:defRPr sz="7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'2.1.10'!$B$7:$B$12</c:f>
              <c:strCache>
                <c:ptCount val="6"/>
                <c:pt idx="0">
                  <c:v>Región Sierra</c:v>
                </c:pt>
                <c:pt idx="1">
                  <c:v>Región Costa</c:v>
                </c:pt>
                <c:pt idx="2">
                  <c:v>Región Amazónica</c:v>
                </c:pt>
                <c:pt idx="3">
                  <c:v>Región Insular</c:v>
                </c:pt>
                <c:pt idx="4">
                  <c:v>Zonas no delimitadas</c:v>
                </c:pt>
                <c:pt idx="5">
                  <c:v>Exterior</c:v>
                </c:pt>
              </c:strCache>
            </c:strRef>
          </c:cat>
          <c:val>
            <c:numRef>
              <c:f>'2.1.10'!$D$7:$D$12</c:f>
              <c:numCache>
                <c:formatCode>###0</c:formatCode>
                <c:ptCount val="6"/>
                <c:pt idx="0">
                  <c:v>39</c:v>
                </c:pt>
                <c:pt idx="1">
                  <c:v>40</c:v>
                </c:pt>
                <c:pt idx="2">
                  <c:v>39</c:v>
                </c:pt>
                <c:pt idx="3">
                  <c:v>37</c:v>
                </c:pt>
                <c:pt idx="4">
                  <c:v>40</c:v>
                </c:pt>
                <c:pt idx="5">
                  <c:v>40</c:v>
                </c:pt>
              </c:numCache>
            </c:numRef>
          </c:val>
        </c:ser>
        <c:dLbls>
          <c:showLegendKey val="0"/>
          <c:showVal val="0"/>
          <c:showCatName val="0"/>
          <c:showSerName val="0"/>
          <c:showPercent val="0"/>
          <c:showBubbleSize val="0"/>
        </c:dLbls>
        <c:gapWidth val="150"/>
        <c:axId val="170808064"/>
        <c:axId val="170809600"/>
      </c:barChart>
      <c:catAx>
        <c:axId val="170808064"/>
        <c:scaling>
          <c:orientation val="maxMin"/>
        </c:scaling>
        <c:delete val="0"/>
        <c:axPos val="l"/>
        <c:numFmt formatCode="General" sourceLinked="1"/>
        <c:majorTickMark val="out"/>
        <c:minorTickMark val="none"/>
        <c:tickLblPos val="low"/>
        <c:spPr>
          <a:ln w="9525">
            <a:solidFill>
              <a:schemeClr val="tx1"/>
            </a:solidFill>
          </a:ln>
        </c:spPr>
        <c:txPr>
          <a:bodyPr rot="0" vert="horz"/>
          <a:lstStyle/>
          <a:p>
            <a:pPr>
              <a:defRPr sz="800" b="0" i="0" u="none" strike="noStrike" baseline="0">
                <a:solidFill>
                  <a:srgbClr val="000000"/>
                </a:solidFill>
                <a:latin typeface="Arial"/>
                <a:ea typeface="Arial"/>
                <a:cs typeface="Arial"/>
              </a:defRPr>
            </a:pPr>
            <a:endParaRPr lang="es-EC"/>
          </a:p>
        </c:txPr>
        <c:crossAx val="170809600"/>
        <c:crosses val="autoZero"/>
        <c:auto val="1"/>
        <c:lblAlgn val="ctr"/>
        <c:lblOffset val="100"/>
        <c:noMultiLvlLbl val="0"/>
      </c:catAx>
      <c:valAx>
        <c:axId val="170809600"/>
        <c:scaling>
          <c:orientation val="minMax"/>
        </c:scaling>
        <c:delete val="1"/>
        <c:axPos val="t"/>
        <c:numFmt formatCode="###0" sourceLinked="1"/>
        <c:majorTickMark val="out"/>
        <c:minorTickMark val="none"/>
        <c:tickLblPos val="nextTo"/>
        <c:crossAx val="170808064"/>
        <c:crosses val="autoZero"/>
        <c:crossBetween val="between"/>
      </c:valAx>
      <c:spPr>
        <a:noFill/>
        <a:ln w="25400">
          <a:noFill/>
        </a:ln>
      </c:spPr>
    </c:plotArea>
    <c:legend>
      <c:legendPos val="r"/>
      <c:layout>
        <c:manualLayout>
          <c:xMode val="edge"/>
          <c:yMode val="edge"/>
          <c:wMode val="edge"/>
          <c:hMode val="edge"/>
          <c:x val="0.299724445013479"/>
          <c:y val="0.8928880877842077"/>
          <c:w val="0.72190740385094143"/>
          <c:h val="0.95636403883249532"/>
        </c:manualLayout>
      </c:layout>
      <c:overlay val="0"/>
      <c:spPr>
        <a:noFill/>
        <a:ln w="3175">
          <a:noFill/>
          <a:prstDash val="solid"/>
        </a:ln>
      </c:spPr>
      <c:txPr>
        <a:bodyPr/>
        <a:lstStyle/>
        <a:p>
          <a:pPr>
            <a:defRPr sz="630" b="0" i="0" u="none" strike="noStrike" baseline="0">
              <a:solidFill>
                <a:srgbClr val="000000"/>
              </a:solidFill>
              <a:latin typeface="Arial"/>
              <a:ea typeface="Arial"/>
              <a:cs typeface="Arial"/>
            </a:defRPr>
          </a:pPr>
          <a:endParaRPr lang="es-EC"/>
        </a:p>
      </c:txPr>
    </c:legend>
    <c:plotVisOnly val="1"/>
    <c:dispBlanksAs val="gap"/>
    <c:showDLblsOverMax val="0"/>
  </c:chart>
  <c:spPr>
    <a:noFill/>
    <a:ln w="9525">
      <a:noFill/>
    </a:ln>
  </c:spPr>
  <c:txPr>
    <a:bodyPr/>
    <a:lstStyle/>
    <a:p>
      <a:pPr>
        <a:defRPr sz="975" b="0" i="0" u="none" strike="noStrike" baseline="0">
          <a:solidFill>
            <a:srgbClr val="000000"/>
          </a:solidFill>
          <a:latin typeface="Arial"/>
          <a:ea typeface="Arial"/>
          <a:cs typeface="Arial"/>
        </a:defRPr>
      </a:pPr>
      <a:endParaRPr lang="es-EC"/>
    </a:p>
  </c:txPr>
  <c:printSettings>
    <c:headerFooter alignWithMargins="0"/>
    <c:pageMargins b="0.98425196850393704" l="0.74803149606299213" r="0.74803149606299213" t="0.98425196850393704" header="0.51181102362204722" footer="0.51181102362204722"/>
    <c:pageSetup orientation="portrait"/>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sz="1800" b="1" i="0" u="none" strike="noStrike" baseline="0">
              <a:solidFill>
                <a:srgbClr val="000000"/>
              </a:solidFill>
              <a:latin typeface="Calibri"/>
              <a:ea typeface="Calibri"/>
              <a:cs typeface="Calibri"/>
            </a:defRPr>
          </a:pPr>
          <a:endParaRPr lang="es-EC"/>
        </a:p>
      </c:txPr>
    </c:title>
    <c:autoTitleDeleted val="0"/>
    <c:plotArea>
      <c:layout/>
      <c:barChart>
        <c:barDir val="col"/>
        <c:grouping val="clustered"/>
        <c:varyColors val="0"/>
        <c:ser>
          <c:idx val="0"/>
          <c:order val="0"/>
          <c:tx>
            <c:strRef>
              <c:f>'2.1.11'!$C$5</c:f>
              <c:strCache>
                <c:ptCount val="1"/>
                <c:pt idx="0">
                  <c:v>Duración promedio del matrimonio</c:v>
                </c:pt>
              </c:strCache>
            </c:strRef>
          </c:tx>
          <c:spPr>
            <a:solidFill>
              <a:schemeClr val="accent2">
                <a:lumMod val="20000"/>
                <a:lumOff val="80000"/>
              </a:schemeClr>
            </a:solidFill>
          </c:spPr>
          <c:invertIfNegative val="0"/>
          <c:dLbls>
            <c:spPr>
              <a:noFill/>
              <a:ln w="25400">
                <a:noFill/>
              </a:ln>
            </c:spPr>
            <c:txPr>
              <a:bodyPr/>
              <a:lstStyle/>
              <a:p>
                <a:pPr>
                  <a:defRPr sz="10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numRef>
              <c:f>'2.1.11'!$B$6:$B$24</c:f>
              <c:numCache>
                <c:formatCode>General</c:formatCode>
                <c:ptCount val="19"/>
                <c:pt idx="0">
                  <c:v>2015</c:v>
                </c:pt>
                <c:pt idx="1">
                  <c:v>2014</c:v>
                </c:pt>
                <c:pt idx="2">
                  <c:v>2013</c:v>
                </c:pt>
                <c:pt idx="3">
                  <c:v>2012</c:v>
                </c:pt>
                <c:pt idx="4">
                  <c:v>2011</c:v>
                </c:pt>
                <c:pt idx="5">
                  <c:v>2010</c:v>
                </c:pt>
                <c:pt idx="6">
                  <c:v>2009</c:v>
                </c:pt>
                <c:pt idx="7">
                  <c:v>2008</c:v>
                </c:pt>
                <c:pt idx="8">
                  <c:v>2007</c:v>
                </c:pt>
                <c:pt idx="9">
                  <c:v>2006</c:v>
                </c:pt>
                <c:pt idx="10">
                  <c:v>2005</c:v>
                </c:pt>
                <c:pt idx="11">
                  <c:v>2004</c:v>
                </c:pt>
                <c:pt idx="12">
                  <c:v>2003</c:v>
                </c:pt>
                <c:pt idx="13">
                  <c:v>2002</c:v>
                </c:pt>
                <c:pt idx="14">
                  <c:v>2001</c:v>
                </c:pt>
                <c:pt idx="15">
                  <c:v>2000</c:v>
                </c:pt>
                <c:pt idx="16">
                  <c:v>1999</c:v>
                </c:pt>
                <c:pt idx="17">
                  <c:v>1998</c:v>
                </c:pt>
                <c:pt idx="18">
                  <c:v>1997</c:v>
                </c:pt>
              </c:numCache>
            </c:numRef>
          </c:cat>
          <c:val>
            <c:numRef>
              <c:f>'2.1.11'!$C$6:$C$24</c:f>
              <c:numCache>
                <c:formatCode>General</c:formatCode>
                <c:ptCount val="19"/>
                <c:pt idx="0">
                  <c:v>16</c:v>
                </c:pt>
                <c:pt idx="1">
                  <c:v>15</c:v>
                </c:pt>
                <c:pt idx="2" formatCode="0">
                  <c:v>15.16</c:v>
                </c:pt>
                <c:pt idx="3" formatCode="0">
                  <c:v>14.78</c:v>
                </c:pt>
                <c:pt idx="4" formatCode="0">
                  <c:v>14.62</c:v>
                </c:pt>
                <c:pt idx="5" formatCode="0">
                  <c:v>14.27</c:v>
                </c:pt>
                <c:pt idx="6" formatCode="0">
                  <c:v>14.36</c:v>
                </c:pt>
                <c:pt idx="7" formatCode="0">
                  <c:v>14</c:v>
                </c:pt>
                <c:pt idx="8" formatCode="0">
                  <c:v>13.9</c:v>
                </c:pt>
                <c:pt idx="9" formatCode="0">
                  <c:v>13.66</c:v>
                </c:pt>
                <c:pt idx="10" formatCode="0">
                  <c:v>13.54</c:v>
                </c:pt>
                <c:pt idx="11" formatCode="0">
                  <c:v>12.96</c:v>
                </c:pt>
                <c:pt idx="12" formatCode="0">
                  <c:v>12.89</c:v>
                </c:pt>
                <c:pt idx="13" formatCode="0">
                  <c:v>12.74</c:v>
                </c:pt>
                <c:pt idx="14" formatCode="0">
                  <c:v>12.91</c:v>
                </c:pt>
                <c:pt idx="15" formatCode="0">
                  <c:v>12.51</c:v>
                </c:pt>
                <c:pt idx="16" formatCode="0">
                  <c:v>12.16</c:v>
                </c:pt>
                <c:pt idx="17" formatCode="0">
                  <c:v>11.82</c:v>
                </c:pt>
                <c:pt idx="18" formatCode="0">
                  <c:v>11.97</c:v>
                </c:pt>
              </c:numCache>
            </c:numRef>
          </c:val>
        </c:ser>
        <c:dLbls>
          <c:showLegendKey val="0"/>
          <c:showVal val="0"/>
          <c:showCatName val="0"/>
          <c:showSerName val="0"/>
          <c:showPercent val="0"/>
          <c:showBubbleSize val="0"/>
        </c:dLbls>
        <c:gapWidth val="150"/>
        <c:overlap val="-25"/>
        <c:axId val="170859904"/>
        <c:axId val="170869888"/>
      </c:barChart>
      <c:catAx>
        <c:axId val="170859904"/>
        <c:scaling>
          <c:orientation val="minMax"/>
        </c:scaling>
        <c:delete val="0"/>
        <c:axPos val="b"/>
        <c:numFmt formatCode="General" sourceLinked="1"/>
        <c:majorTickMark val="none"/>
        <c:minorTickMark val="none"/>
        <c:tickLblPos val="nextTo"/>
        <c:txPr>
          <a:bodyPr rot="-5400000" vert="horz"/>
          <a:lstStyle/>
          <a:p>
            <a:pPr>
              <a:defRPr sz="1000" b="0" i="0" u="none" strike="noStrike" baseline="0">
                <a:solidFill>
                  <a:srgbClr val="000000"/>
                </a:solidFill>
                <a:latin typeface="Calibri"/>
                <a:ea typeface="Calibri"/>
                <a:cs typeface="Calibri"/>
              </a:defRPr>
            </a:pPr>
            <a:endParaRPr lang="es-EC"/>
          </a:p>
        </c:txPr>
        <c:crossAx val="170869888"/>
        <c:crosses val="autoZero"/>
        <c:auto val="1"/>
        <c:lblAlgn val="ctr"/>
        <c:lblOffset val="100"/>
        <c:noMultiLvlLbl val="0"/>
      </c:catAx>
      <c:valAx>
        <c:axId val="170869888"/>
        <c:scaling>
          <c:orientation val="minMax"/>
        </c:scaling>
        <c:delete val="1"/>
        <c:axPos val="l"/>
        <c:numFmt formatCode="General" sourceLinked="1"/>
        <c:majorTickMark val="out"/>
        <c:minorTickMark val="none"/>
        <c:tickLblPos val="nextTo"/>
        <c:crossAx val="170859904"/>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1362530413625302E-2"/>
          <c:y val="0"/>
          <c:w val="0.77128953771289532"/>
          <c:h val="0"/>
        </c:manualLayout>
      </c:layout>
      <c:lineChart>
        <c:grouping val="standard"/>
        <c:varyColors val="0"/>
        <c:ser>
          <c:idx val="0"/>
          <c:order val="0"/>
          <c:spPr>
            <a:ln w="12700">
              <a:solidFill>
                <a:srgbClr val="000080"/>
              </a:solidFill>
              <a:prstDash val="solid"/>
            </a:ln>
          </c:spPr>
          <c:marker>
            <c:symbol val="diamond"/>
            <c:size val="5"/>
            <c:spPr>
              <a:solidFill>
                <a:srgbClr val="000080"/>
              </a:solidFill>
              <a:ln>
                <a:solidFill>
                  <a:srgbClr val="000080"/>
                </a:solidFill>
                <a:prstDash val="solid"/>
              </a:ln>
            </c:spPr>
          </c:marker>
          <c:val>
            <c:numLit>
              <c:formatCode>General</c:formatCode>
              <c:ptCount val="1"/>
              <c:pt idx="0">
                <c:v>0</c:v>
              </c:pt>
            </c:numLit>
          </c:val>
          <c:smooth val="0"/>
        </c:ser>
        <c:ser>
          <c:idx val="1"/>
          <c:order val="1"/>
          <c:spPr>
            <a:ln w="12700">
              <a:solidFill>
                <a:srgbClr val="FF00FF"/>
              </a:solidFill>
              <a:prstDash val="solid"/>
            </a:ln>
          </c:spPr>
          <c:marker>
            <c:symbol val="square"/>
            <c:size val="5"/>
            <c:spPr>
              <a:solidFill>
                <a:srgbClr val="FF00FF"/>
              </a:solidFill>
              <a:ln>
                <a:solidFill>
                  <a:srgbClr val="FF00FF"/>
                </a:solidFill>
                <a:prstDash val="solid"/>
              </a:ln>
            </c:spPr>
          </c:marker>
          <c:val>
            <c:numLit>
              <c:formatCode>General</c:formatCode>
              <c:ptCount val="1"/>
              <c:pt idx="0">
                <c:v>0</c:v>
              </c:pt>
            </c:numLit>
          </c:val>
          <c:smooth val="0"/>
        </c:ser>
        <c:dLbls>
          <c:showLegendKey val="0"/>
          <c:showVal val="0"/>
          <c:showCatName val="0"/>
          <c:showSerName val="0"/>
          <c:showPercent val="0"/>
          <c:showBubbleSize val="0"/>
        </c:dLbls>
        <c:marker val="1"/>
        <c:smooth val="0"/>
        <c:axId val="170894848"/>
        <c:axId val="170896768"/>
      </c:lineChart>
      <c:catAx>
        <c:axId val="17089484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350" b="0" i="0" u="none" strike="noStrike" baseline="0">
                <a:solidFill>
                  <a:srgbClr val="000000"/>
                </a:solidFill>
                <a:latin typeface="Arial"/>
                <a:ea typeface="Arial"/>
                <a:cs typeface="Arial"/>
              </a:defRPr>
            </a:pPr>
            <a:endParaRPr lang="es-EC"/>
          </a:p>
        </c:txPr>
        <c:crossAx val="170896768"/>
        <c:crossesAt val="1"/>
        <c:auto val="1"/>
        <c:lblAlgn val="ctr"/>
        <c:lblOffset val="100"/>
        <c:tickLblSkip val="1"/>
        <c:tickMarkSkip val="1"/>
        <c:noMultiLvlLbl val="0"/>
      </c:catAx>
      <c:valAx>
        <c:axId val="170896768"/>
        <c:scaling>
          <c:orientation val="minMax"/>
          <c:max val="11"/>
          <c:min val="5"/>
        </c:scaling>
        <c:delete val="0"/>
        <c:axPos val="l"/>
        <c:majorGridlines>
          <c:spPr>
            <a:ln w="3175">
              <a:solidFill>
                <a:srgbClr val="000000"/>
              </a:solidFill>
              <a:prstDash val="solid"/>
            </a:ln>
          </c:spPr>
        </c:majorGridlines>
        <c:numFmt formatCode="General" sourceLinked="0"/>
        <c:majorTickMark val="out"/>
        <c:minorTickMark val="none"/>
        <c:tickLblPos val="nextTo"/>
        <c:spPr>
          <a:ln w="3175">
            <a:solidFill>
              <a:srgbClr val="000000"/>
            </a:solidFill>
            <a:prstDash val="solid"/>
          </a:ln>
        </c:spPr>
        <c:txPr>
          <a:bodyPr rot="0" vert="horz"/>
          <a:lstStyle/>
          <a:p>
            <a:pPr>
              <a:defRPr sz="350" b="0" i="0" u="none" strike="noStrike" baseline="0">
                <a:solidFill>
                  <a:srgbClr val="000000"/>
                </a:solidFill>
                <a:latin typeface="Arial"/>
                <a:ea typeface="Arial"/>
                <a:cs typeface="Arial"/>
              </a:defRPr>
            </a:pPr>
            <a:endParaRPr lang="es-EC"/>
          </a:p>
        </c:txPr>
        <c:crossAx val="170894848"/>
        <c:crosses val="autoZero"/>
        <c:crossBetween val="between"/>
        <c:majorUnit val="11"/>
        <c:minorUnit val="11"/>
      </c:valAx>
      <c:spPr>
        <a:solidFill>
          <a:srgbClr val="C0C0C0"/>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220" b="0" i="0" u="none" strike="noStrike" baseline="0">
              <a:solidFill>
                <a:srgbClr val="000000"/>
              </a:solidFill>
              <a:latin typeface="Arial"/>
              <a:ea typeface="Arial"/>
              <a:cs typeface="Arial"/>
            </a:defRPr>
          </a:pPr>
          <a:endParaRPr lang="es-EC"/>
        </a:p>
      </c:txPr>
    </c:legend>
    <c:plotVisOnly val="1"/>
    <c:dispBlanksAs val="gap"/>
    <c:showDLblsOverMax val="0"/>
  </c:chart>
  <c:spPr>
    <a:solidFill>
      <a:srgbClr val="FFFFFF"/>
    </a:solidFill>
    <a:ln w="3175">
      <a:solidFill>
        <a:srgbClr val="000000"/>
      </a:solidFill>
      <a:prstDash val="solid"/>
    </a:ln>
  </c:spPr>
  <c:txPr>
    <a:bodyPr/>
    <a:lstStyle/>
    <a:p>
      <a:pPr>
        <a:defRPr sz="350" b="0" i="0" u="none" strike="noStrike" baseline="0">
          <a:solidFill>
            <a:srgbClr val="000000"/>
          </a:solidFill>
          <a:latin typeface="Arial"/>
          <a:ea typeface="Arial"/>
          <a:cs typeface="Arial"/>
        </a:defRPr>
      </a:pPr>
      <a:endParaRPr lang="es-EC"/>
    </a:p>
  </c:txPr>
  <c:printSettings>
    <c:headerFooter alignWithMargins="0"/>
    <c:pageMargins b="1" l="0.75000000000000244" r="0.75000000000000244" t="1" header="0" footer="0"/>
    <c:pageSetup orientation="portrait"/>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6898985220430338"/>
          <c:y val="0.13252731943538903"/>
          <c:w val="0.71404774937892124"/>
          <c:h val="0.77272859198910371"/>
        </c:manualLayout>
      </c:layout>
      <c:barChart>
        <c:barDir val="bar"/>
        <c:grouping val="clustered"/>
        <c:varyColors val="0"/>
        <c:ser>
          <c:idx val="0"/>
          <c:order val="0"/>
          <c:tx>
            <c:strRef>
              <c:f>'2.1.12'!$F$5</c:f>
              <c:strCache>
                <c:ptCount val="1"/>
                <c:pt idx="0">
                  <c:v>Masculina</c:v>
                </c:pt>
              </c:strCache>
            </c:strRef>
          </c:tx>
          <c:spPr>
            <a:solidFill>
              <a:srgbClr val="95B3D7"/>
            </a:solidFill>
            <a:ln w="12700">
              <a:solidFill>
                <a:srgbClr val="000000"/>
              </a:solidFill>
              <a:prstDash val="solid"/>
            </a:ln>
          </c:spPr>
          <c:invertIfNegative val="0"/>
          <c:dLbls>
            <c:numFmt formatCode="#,##0.00" sourceLinked="0"/>
            <c:spPr>
              <a:noFill/>
              <a:ln w="25400">
                <a:noFill/>
              </a:ln>
            </c:spPr>
            <c:txPr>
              <a:bodyPr/>
              <a:lstStyle/>
              <a:p>
                <a:pPr>
                  <a:defRPr sz="8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'2.1.12'!$A$7:$A$19</c:f>
              <c:strCache>
                <c:ptCount val="13"/>
                <c:pt idx="0">
                  <c:v>&lt;   15 Años</c:v>
                </c:pt>
                <c:pt idx="1">
                  <c:v>15 a  19 Años</c:v>
                </c:pt>
                <c:pt idx="2">
                  <c:v>20 a  24 Años</c:v>
                </c:pt>
                <c:pt idx="3">
                  <c:v>25 a 29 Años</c:v>
                </c:pt>
                <c:pt idx="4">
                  <c:v>30 a 34 Años</c:v>
                </c:pt>
                <c:pt idx="5">
                  <c:v>35 a 39 Años</c:v>
                </c:pt>
                <c:pt idx="6">
                  <c:v>40 a 44 Años</c:v>
                </c:pt>
                <c:pt idx="7">
                  <c:v>45 a 49 Años</c:v>
                </c:pt>
                <c:pt idx="8">
                  <c:v>50 a 54 Años</c:v>
                </c:pt>
                <c:pt idx="9">
                  <c:v>55 a 59 Años</c:v>
                </c:pt>
                <c:pt idx="10">
                  <c:v>60 a 64 Años</c:v>
                </c:pt>
                <c:pt idx="11">
                  <c:v>65 a 69 Años</c:v>
                </c:pt>
                <c:pt idx="12">
                  <c:v>70  Años y  más</c:v>
                </c:pt>
              </c:strCache>
            </c:strRef>
          </c:cat>
          <c:val>
            <c:numRef>
              <c:f>'2.1.12'!$F$7:$F$19</c:f>
              <c:numCache>
                <c:formatCode>0.00</c:formatCode>
                <c:ptCount val="13"/>
                <c:pt idx="0">
                  <c:v>1.9573493575000735E-3</c:v>
                </c:pt>
                <c:pt idx="1">
                  <c:v>3.2812255383802009</c:v>
                </c:pt>
                <c:pt idx="2">
                  <c:v>19.393152475158288</c:v>
                </c:pt>
                <c:pt idx="3">
                  <c:v>25.828570005742449</c:v>
                </c:pt>
                <c:pt idx="4">
                  <c:v>18.709907953643544</c:v>
                </c:pt>
                <c:pt idx="5">
                  <c:v>11.470460243311626</c:v>
                </c:pt>
                <c:pt idx="6">
                  <c:v>7.5911969172627174</c:v>
                </c:pt>
                <c:pt idx="7">
                  <c:v>5.6303054088944506</c:v>
                </c:pt>
                <c:pt idx="8">
                  <c:v>4.6105732422895791</c:v>
                </c:pt>
                <c:pt idx="9">
                  <c:v>3.9183689914984488</c:v>
                </c:pt>
                <c:pt idx="10">
                  <c:v>3.6532852366265907</c:v>
                </c:pt>
                <c:pt idx="11">
                  <c:v>3.2130606573748426</c:v>
                </c:pt>
                <c:pt idx="12">
                  <c:v>2.4798475220852128</c:v>
                </c:pt>
              </c:numCache>
            </c:numRef>
          </c:val>
        </c:ser>
        <c:ser>
          <c:idx val="1"/>
          <c:order val="1"/>
          <c:tx>
            <c:strRef>
              <c:f>'2.1.12'!$G$5</c:f>
              <c:strCache>
                <c:ptCount val="1"/>
                <c:pt idx="0">
                  <c:v>Femenina</c:v>
                </c:pt>
              </c:strCache>
            </c:strRef>
          </c:tx>
          <c:spPr>
            <a:solidFill>
              <a:srgbClr val="E6B9B8"/>
            </a:solidFill>
            <a:ln w="12700">
              <a:solidFill>
                <a:srgbClr val="000000"/>
              </a:solidFill>
              <a:prstDash val="solid"/>
            </a:ln>
          </c:spPr>
          <c:invertIfNegative val="0"/>
          <c:dLbls>
            <c:numFmt formatCode="#,##0.00" sourceLinked="0"/>
            <c:spPr>
              <a:noFill/>
              <a:ln w="25400">
                <a:noFill/>
              </a:ln>
            </c:spPr>
            <c:txPr>
              <a:bodyPr/>
              <a:lstStyle/>
              <a:p>
                <a:pPr>
                  <a:defRPr sz="8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'2.1.12'!$A$7:$A$19</c:f>
              <c:strCache>
                <c:ptCount val="13"/>
                <c:pt idx="0">
                  <c:v>&lt;   15 Años</c:v>
                </c:pt>
                <c:pt idx="1">
                  <c:v>15 a  19 Años</c:v>
                </c:pt>
                <c:pt idx="2">
                  <c:v>20 a  24 Años</c:v>
                </c:pt>
                <c:pt idx="3">
                  <c:v>25 a 29 Años</c:v>
                </c:pt>
                <c:pt idx="4">
                  <c:v>30 a 34 Años</c:v>
                </c:pt>
                <c:pt idx="5">
                  <c:v>35 a 39 Años</c:v>
                </c:pt>
                <c:pt idx="6">
                  <c:v>40 a 44 Años</c:v>
                </c:pt>
                <c:pt idx="7">
                  <c:v>45 a 49 Años</c:v>
                </c:pt>
                <c:pt idx="8">
                  <c:v>50 a 54 Años</c:v>
                </c:pt>
                <c:pt idx="9">
                  <c:v>55 a 59 Años</c:v>
                </c:pt>
                <c:pt idx="10">
                  <c:v>60 a 64 Años</c:v>
                </c:pt>
                <c:pt idx="11">
                  <c:v>65 a 69 Años</c:v>
                </c:pt>
                <c:pt idx="12">
                  <c:v>70  Años y  más</c:v>
                </c:pt>
              </c:strCache>
            </c:strRef>
          </c:cat>
          <c:val>
            <c:numRef>
              <c:f>'2.1.12'!$G$7:$G$19</c:f>
              <c:numCache>
                <c:formatCode>0.00</c:formatCode>
                <c:ptCount val="13"/>
                <c:pt idx="0">
                  <c:v>4.9521645461034242E-2</c:v>
                </c:pt>
                <c:pt idx="1">
                  <c:v>9.2040997190285623</c:v>
                </c:pt>
                <c:pt idx="2">
                  <c:v>24.653404979115976</c:v>
                </c:pt>
                <c:pt idx="3">
                  <c:v>23.775337708277725</c:v>
                </c:pt>
                <c:pt idx="4">
                  <c:v>13.929378623603785</c:v>
                </c:pt>
                <c:pt idx="5">
                  <c:v>7.9337389502614917</c:v>
                </c:pt>
                <c:pt idx="6">
                  <c:v>5.6857029759976969</c:v>
                </c:pt>
                <c:pt idx="7">
                  <c:v>4.1926816582669186</c:v>
                </c:pt>
                <c:pt idx="8">
                  <c:v>3.2840551032075664</c:v>
                </c:pt>
                <c:pt idx="9">
                  <c:v>2.3536224303953528</c:v>
                </c:pt>
                <c:pt idx="10">
                  <c:v>1.7558922949589648</c:v>
                </c:pt>
                <c:pt idx="11">
                  <c:v>1.5899585721974512</c:v>
                </c:pt>
                <c:pt idx="12">
                  <c:v>0.82920673419519009</c:v>
                </c:pt>
              </c:numCache>
            </c:numRef>
          </c:val>
        </c:ser>
        <c:dLbls>
          <c:showLegendKey val="0"/>
          <c:showVal val="0"/>
          <c:showCatName val="0"/>
          <c:showSerName val="0"/>
          <c:showPercent val="0"/>
          <c:showBubbleSize val="0"/>
        </c:dLbls>
        <c:gapWidth val="29"/>
        <c:axId val="170930944"/>
        <c:axId val="170932864"/>
      </c:barChart>
      <c:catAx>
        <c:axId val="170930944"/>
        <c:scaling>
          <c:orientation val="maxMin"/>
        </c:scaling>
        <c:delete val="0"/>
        <c:axPos val="l"/>
        <c:title>
          <c:tx>
            <c:rich>
              <a:bodyPr/>
              <a:lstStyle/>
              <a:p>
                <a:pPr>
                  <a:defRPr sz="825" b="1" i="0" u="none" strike="noStrike" baseline="0">
                    <a:solidFill>
                      <a:srgbClr val="000000"/>
                    </a:solidFill>
                    <a:latin typeface="Arial"/>
                    <a:ea typeface="Arial"/>
                    <a:cs typeface="Arial"/>
                  </a:defRPr>
                </a:pPr>
                <a:r>
                  <a:rPr lang="es-EC"/>
                  <a:t>Grupos de edad</a:t>
                </a:r>
              </a:p>
            </c:rich>
          </c:tx>
          <c:layout>
            <c:manualLayout>
              <c:xMode val="edge"/>
              <c:yMode val="edge"/>
              <c:x val="1.8906620629640544E-2"/>
              <c:y val="0.37829133146974514"/>
            </c:manualLayout>
          </c:layout>
          <c:overlay val="0"/>
          <c:spPr>
            <a:noFill/>
            <a:ln w="25400">
              <a:noFill/>
            </a:ln>
          </c:spPr>
        </c:title>
        <c:numFmt formatCode="General" sourceLinked="1"/>
        <c:majorTickMark val="out"/>
        <c:minorTickMark val="none"/>
        <c:tickLblPos val="nextTo"/>
        <c:spPr>
          <a:ln w="9525">
            <a:solidFill>
              <a:srgbClr val="000000"/>
            </a:solidFill>
          </a:ln>
        </c:spPr>
        <c:txPr>
          <a:bodyPr rot="0" vert="horz"/>
          <a:lstStyle/>
          <a:p>
            <a:pPr>
              <a:defRPr sz="700" b="0" i="0" u="none" strike="noStrike" baseline="0">
                <a:solidFill>
                  <a:srgbClr val="000000"/>
                </a:solidFill>
                <a:latin typeface="Arial"/>
                <a:ea typeface="Arial"/>
                <a:cs typeface="Arial"/>
              </a:defRPr>
            </a:pPr>
            <a:endParaRPr lang="es-EC"/>
          </a:p>
        </c:txPr>
        <c:crossAx val="170932864"/>
        <c:crosses val="autoZero"/>
        <c:auto val="0"/>
        <c:lblAlgn val="ctr"/>
        <c:lblOffset val="100"/>
        <c:noMultiLvlLbl val="0"/>
      </c:catAx>
      <c:valAx>
        <c:axId val="170932864"/>
        <c:scaling>
          <c:orientation val="minMax"/>
        </c:scaling>
        <c:delete val="1"/>
        <c:axPos val="t"/>
        <c:title>
          <c:tx>
            <c:rich>
              <a:bodyPr/>
              <a:lstStyle/>
              <a:p>
                <a:pPr>
                  <a:defRPr sz="1050" b="1" i="0" u="none" strike="noStrike" baseline="0">
                    <a:solidFill>
                      <a:srgbClr val="000000"/>
                    </a:solidFill>
                    <a:latin typeface="Calibri"/>
                    <a:ea typeface="Calibri"/>
                    <a:cs typeface="Calibri"/>
                  </a:defRPr>
                </a:pPr>
                <a:r>
                  <a:rPr lang="es-EC"/>
                  <a:t>Tasa de nupcialidad por sexo y grupos de edad por 1.000 Habitantes</a:t>
                </a:r>
              </a:p>
            </c:rich>
          </c:tx>
          <c:layout>
            <c:manualLayout>
              <c:xMode val="edge"/>
              <c:yMode val="edge"/>
              <c:x val="0.10450629500189482"/>
              <c:y val="2.1306076577826145E-2"/>
            </c:manualLayout>
          </c:layout>
          <c:overlay val="0"/>
          <c:spPr>
            <a:noFill/>
            <a:ln w="25400">
              <a:noFill/>
            </a:ln>
          </c:spPr>
        </c:title>
        <c:numFmt formatCode="0.00" sourceLinked="1"/>
        <c:majorTickMark val="out"/>
        <c:minorTickMark val="none"/>
        <c:tickLblPos val="nextTo"/>
        <c:crossAx val="170930944"/>
        <c:crosses val="autoZero"/>
        <c:crossBetween val="between"/>
      </c:valAx>
      <c:spPr>
        <a:noFill/>
        <a:ln w="25400">
          <a:noFill/>
        </a:ln>
      </c:spPr>
    </c:plotArea>
    <c:legend>
      <c:legendPos val="r"/>
      <c:layout>
        <c:manualLayout>
          <c:xMode val="edge"/>
          <c:yMode val="edge"/>
          <c:wMode val="edge"/>
          <c:hMode val="edge"/>
          <c:x val="0.48663241961065029"/>
          <c:y val="0.78568707366863688"/>
          <c:w val="0.73236262579477029"/>
          <c:h val="0.86426477178157601"/>
        </c:manualLayout>
      </c:layout>
      <c:overlay val="0"/>
      <c:spPr>
        <a:noFill/>
        <a:ln w="25400">
          <a:noFill/>
        </a:ln>
      </c:spPr>
      <c:txPr>
        <a:bodyPr/>
        <a:lstStyle/>
        <a:p>
          <a:pPr>
            <a:defRPr sz="650" b="0" i="0" u="none" strike="noStrike" baseline="0">
              <a:solidFill>
                <a:srgbClr val="000000"/>
              </a:solidFill>
              <a:latin typeface="Arial"/>
              <a:ea typeface="Arial"/>
              <a:cs typeface="Arial"/>
            </a:defRPr>
          </a:pPr>
          <a:endParaRPr lang="es-EC"/>
        </a:p>
      </c:txPr>
    </c:legend>
    <c:plotVisOnly val="1"/>
    <c:dispBlanksAs val="gap"/>
    <c:showDLblsOverMax val="0"/>
  </c:chart>
  <c:spPr>
    <a:noFill/>
    <a:ln w="12700" cap="sq">
      <a:noFill/>
      <a:prstDash val="solid"/>
      <a:miter lim="800000"/>
    </a:ln>
    <a:effectLst/>
  </c:spPr>
  <c:txPr>
    <a:bodyPr/>
    <a:lstStyle/>
    <a:p>
      <a:pPr>
        <a:defRPr sz="1000" b="0" i="0" u="none" strike="noStrike" baseline="0">
          <a:solidFill>
            <a:srgbClr val="000000"/>
          </a:solidFill>
          <a:latin typeface="Arial"/>
          <a:ea typeface="Arial"/>
          <a:cs typeface="Arial"/>
        </a:defRPr>
      </a:pPr>
      <a:endParaRPr lang="es-EC"/>
    </a:p>
  </c:txPr>
  <c:printSettings>
    <c:headerFooter alignWithMargins="0"/>
    <c:pageMargins b="1" l="0.75000000000000244" r="0.75000000000000244" t="1" header="0.5" footer="0.5"/>
    <c:pageSetup paperSize="9" orientation="landscape"/>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4086454549098343"/>
          <c:y val="0.13549127488771096"/>
          <c:w val="0.75733154726551466"/>
          <c:h val="0.84491100082422887"/>
        </c:manualLayout>
      </c:layout>
      <c:barChart>
        <c:barDir val="bar"/>
        <c:grouping val="clustered"/>
        <c:varyColors val="0"/>
        <c:ser>
          <c:idx val="0"/>
          <c:order val="0"/>
          <c:tx>
            <c:strRef>
              <c:f>'2.1.13'!$F$5</c:f>
              <c:strCache>
                <c:ptCount val="1"/>
                <c:pt idx="0">
                  <c:v>Masculina</c:v>
                </c:pt>
              </c:strCache>
            </c:strRef>
          </c:tx>
          <c:spPr>
            <a:solidFill>
              <a:srgbClr val="95B3D7"/>
            </a:solidFill>
            <a:ln w="12700">
              <a:solidFill>
                <a:srgbClr val="000000"/>
              </a:solidFill>
              <a:prstDash val="solid"/>
            </a:ln>
          </c:spPr>
          <c:invertIfNegative val="1"/>
          <c:dLbls>
            <c:spPr>
              <a:noFill/>
              <a:ln w="25400">
                <a:noFill/>
              </a:ln>
            </c:spPr>
            <c:txPr>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'2.1.13'!$A$8:$A$19</c:f>
              <c:strCache>
                <c:ptCount val="12"/>
                <c:pt idx="0">
                  <c:v>15 a  19 Años</c:v>
                </c:pt>
                <c:pt idx="1">
                  <c:v>20 a  24 Años</c:v>
                </c:pt>
                <c:pt idx="2">
                  <c:v>25 a 29 Años</c:v>
                </c:pt>
                <c:pt idx="3">
                  <c:v>30 a 34 Años</c:v>
                </c:pt>
                <c:pt idx="4">
                  <c:v>35 a 39 Años</c:v>
                </c:pt>
                <c:pt idx="5">
                  <c:v>40 a 44 Años</c:v>
                </c:pt>
                <c:pt idx="6">
                  <c:v>45 a 49 Años</c:v>
                </c:pt>
                <c:pt idx="7">
                  <c:v>50 a 54 Años</c:v>
                </c:pt>
                <c:pt idx="8">
                  <c:v>55 a 59 Años</c:v>
                </c:pt>
                <c:pt idx="9">
                  <c:v>60 a 64 Años</c:v>
                </c:pt>
                <c:pt idx="10">
                  <c:v>65 a 69 Años</c:v>
                </c:pt>
                <c:pt idx="11">
                  <c:v>70  Años y  +</c:v>
                </c:pt>
              </c:strCache>
            </c:strRef>
          </c:cat>
          <c:val>
            <c:numRef>
              <c:f>'2.1.13'!$F$8:$F$19</c:f>
              <c:numCache>
                <c:formatCode>0.00</c:formatCode>
                <c:ptCount val="12"/>
                <c:pt idx="0">
                  <c:v>8.9826275982250334E-2</c:v>
                </c:pt>
                <c:pt idx="1">
                  <c:v>8.4213965435659404</c:v>
                </c:pt>
                <c:pt idx="2">
                  <c:v>41.037500213980145</c:v>
                </c:pt>
                <c:pt idx="3">
                  <c:v>69.62745104776171</c:v>
                </c:pt>
                <c:pt idx="4">
                  <c:v>84.512086634035128</c:v>
                </c:pt>
                <c:pt idx="5">
                  <c:v>85.294592554124648</c:v>
                </c:pt>
                <c:pt idx="6">
                  <c:v>85.57768019569076</c:v>
                </c:pt>
                <c:pt idx="7">
                  <c:v>75.402083233277494</c:v>
                </c:pt>
                <c:pt idx="8">
                  <c:v>58.72517023248318</c:v>
                </c:pt>
                <c:pt idx="9">
                  <c:v>45.739298552495576</c:v>
                </c:pt>
                <c:pt idx="10">
                  <c:v>30.77373974208675</c:v>
                </c:pt>
                <c:pt idx="11">
                  <c:v>16.205238603554449</c:v>
                </c:pt>
              </c:numCache>
            </c:numRef>
          </c:val>
          <c:extLst>
            <c:ext xmlns:c14="http://schemas.microsoft.com/office/drawing/2007/8/2/chart" uri="{6F2FDCE9-48DA-4B69-8628-5D25D57E5C99}">
              <c14:invertSolidFillFmt>
                <c14:spPr xmlns:c14="http://schemas.microsoft.com/office/drawing/2007/8/2/chart">
                  <a:solidFill>
                    <a:srgbClr val="FFFFFF"/>
                  </a:solidFill>
                  <a:ln w="12700">
                    <a:solidFill>
                      <a:srgbClr val="000000"/>
                    </a:solidFill>
                    <a:prstDash val="solid"/>
                  </a:ln>
                </c14:spPr>
              </c14:invertSolidFillFmt>
            </c:ext>
          </c:extLst>
        </c:ser>
        <c:ser>
          <c:idx val="1"/>
          <c:order val="1"/>
          <c:tx>
            <c:strRef>
              <c:f>'2.1.13'!$G$5</c:f>
              <c:strCache>
                <c:ptCount val="1"/>
                <c:pt idx="0">
                  <c:v>Femenina</c:v>
                </c:pt>
              </c:strCache>
            </c:strRef>
          </c:tx>
          <c:spPr>
            <a:solidFill>
              <a:srgbClr val="E6B9B8"/>
            </a:solidFill>
            <a:ln w="12700">
              <a:solidFill>
                <a:srgbClr val="000000"/>
              </a:solidFill>
              <a:prstDash val="solid"/>
            </a:ln>
          </c:spPr>
          <c:invertIfNegative val="0"/>
          <c:dLbls>
            <c:spPr>
              <a:noFill/>
              <a:ln w="25400">
                <a:noFill/>
              </a:ln>
            </c:spPr>
            <c:txPr>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dLbls>
          <c:cat>
            <c:strRef>
              <c:f>'2.1.13'!$A$8:$A$19</c:f>
              <c:strCache>
                <c:ptCount val="12"/>
                <c:pt idx="0">
                  <c:v>15 a  19 Años</c:v>
                </c:pt>
                <c:pt idx="1">
                  <c:v>20 a  24 Años</c:v>
                </c:pt>
                <c:pt idx="2">
                  <c:v>25 a 29 Años</c:v>
                </c:pt>
                <c:pt idx="3">
                  <c:v>30 a 34 Años</c:v>
                </c:pt>
                <c:pt idx="4">
                  <c:v>35 a 39 Años</c:v>
                </c:pt>
                <c:pt idx="5">
                  <c:v>40 a 44 Años</c:v>
                </c:pt>
                <c:pt idx="6">
                  <c:v>45 a 49 Años</c:v>
                </c:pt>
                <c:pt idx="7">
                  <c:v>50 a 54 Años</c:v>
                </c:pt>
                <c:pt idx="8">
                  <c:v>55 a 59 Años</c:v>
                </c:pt>
                <c:pt idx="9">
                  <c:v>60 a 64 Años</c:v>
                </c:pt>
                <c:pt idx="10">
                  <c:v>65 a 69 Años</c:v>
                </c:pt>
                <c:pt idx="11">
                  <c:v>70  Años y  +</c:v>
                </c:pt>
              </c:strCache>
            </c:strRef>
          </c:cat>
          <c:val>
            <c:numRef>
              <c:f>'2.1.13'!$G$8:$G$19</c:f>
              <c:numCache>
                <c:formatCode>0.00</c:formatCode>
                <c:ptCount val="12"/>
                <c:pt idx="0">
                  <c:v>1.4174419544272541</c:v>
                </c:pt>
                <c:pt idx="1">
                  <c:v>21.14044434820762</c:v>
                </c:pt>
                <c:pt idx="2">
                  <c:v>56.25147646703298</c:v>
                </c:pt>
                <c:pt idx="3">
                  <c:v>74.56844311965672</c:v>
                </c:pt>
                <c:pt idx="4">
                  <c:v>78.732168223034719</c:v>
                </c:pt>
                <c:pt idx="5">
                  <c:v>75.169631468886578</c:v>
                </c:pt>
                <c:pt idx="6">
                  <c:v>64.843478517616759</c:v>
                </c:pt>
                <c:pt idx="7">
                  <c:v>56.126537932402762</c:v>
                </c:pt>
                <c:pt idx="8">
                  <c:v>40.970464529104291</c:v>
                </c:pt>
                <c:pt idx="9">
                  <c:v>28.272186511343683</c:v>
                </c:pt>
                <c:pt idx="10">
                  <c:v>17.825311942959001</c:v>
                </c:pt>
                <c:pt idx="11">
                  <c:v>7.125995371989915</c:v>
                </c:pt>
              </c:numCache>
            </c:numRef>
          </c:val>
        </c:ser>
        <c:dLbls>
          <c:showLegendKey val="0"/>
          <c:showVal val="0"/>
          <c:showCatName val="0"/>
          <c:showSerName val="0"/>
          <c:showPercent val="0"/>
          <c:showBubbleSize val="0"/>
        </c:dLbls>
        <c:gapWidth val="22"/>
        <c:axId val="170980864"/>
        <c:axId val="170982784"/>
      </c:barChart>
      <c:catAx>
        <c:axId val="170980864"/>
        <c:scaling>
          <c:orientation val="maxMin"/>
        </c:scaling>
        <c:delete val="0"/>
        <c:axPos val="l"/>
        <c:title>
          <c:tx>
            <c:rich>
              <a:bodyPr/>
              <a:lstStyle/>
              <a:p>
                <a:pPr>
                  <a:defRPr sz="825" b="1" i="0" u="none" strike="noStrike" baseline="0">
                    <a:solidFill>
                      <a:srgbClr val="000000"/>
                    </a:solidFill>
                    <a:latin typeface="Arial"/>
                    <a:ea typeface="Arial"/>
                    <a:cs typeface="Arial"/>
                  </a:defRPr>
                </a:pPr>
                <a:r>
                  <a:rPr lang="es-EC"/>
                  <a:t>Grupos de edad</a:t>
                </a:r>
              </a:p>
            </c:rich>
          </c:tx>
          <c:layout>
            <c:manualLayout>
              <c:xMode val="edge"/>
              <c:yMode val="edge"/>
              <c:x val="1.6803138219436235E-2"/>
              <c:y val="0.31601105564722182"/>
            </c:manualLayout>
          </c:layout>
          <c:overlay val="0"/>
          <c:spPr>
            <a:noFill/>
            <a:ln w="25400">
              <a:noFill/>
            </a:ln>
          </c:spPr>
        </c:title>
        <c:numFmt formatCode="General" sourceLinked="1"/>
        <c:majorTickMark val="out"/>
        <c:minorTickMark val="none"/>
        <c:tickLblPos val="low"/>
        <c:spPr>
          <a:ln w="9525">
            <a:solidFill>
              <a:srgbClr val="000000"/>
            </a:solidFill>
          </a:ln>
        </c:spPr>
        <c:txPr>
          <a:bodyPr rot="0" vert="horz"/>
          <a:lstStyle/>
          <a:p>
            <a:pPr>
              <a:defRPr sz="700" b="0" i="0" u="none" strike="noStrike" baseline="0">
                <a:solidFill>
                  <a:srgbClr val="000000"/>
                </a:solidFill>
                <a:latin typeface="Arial"/>
                <a:ea typeface="Arial"/>
                <a:cs typeface="Arial"/>
              </a:defRPr>
            </a:pPr>
            <a:endParaRPr lang="es-EC"/>
          </a:p>
        </c:txPr>
        <c:crossAx val="170982784"/>
        <c:crosses val="autoZero"/>
        <c:auto val="1"/>
        <c:lblAlgn val="ctr"/>
        <c:lblOffset val="100"/>
        <c:noMultiLvlLbl val="0"/>
      </c:catAx>
      <c:valAx>
        <c:axId val="170982784"/>
        <c:scaling>
          <c:orientation val="minMax"/>
        </c:scaling>
        <c:delete val="1"/>
        <c:axPos val="t"/>
        <c:numFmt formatCode="0.00" sourceLinked="1"/>
        <c:majorTickMark val="out"/>
        <c:minorTickMark val="none"/>
        <c:tickLblPos val="nextTo"/>
        <c:crossAx val="170980864"/>
        <c:crosses val="autoZero"/>
        <c:crossBetween val="between"/>
      </c:valAx>
      <c:spPr>
        <a:noFill/>
        <a:ln w="25400">
          <a:noFill/>
        </a:ln>
      </c:spPr>
    </c:plotArea>
    <c:legend>
      <c:legendPos val="r"/>
      <c:layout>
        <c:manualLayout>
          <c:xMode val="edge"/>
          <c:yMode val="edge"/>
          <c:wMode val="edge"/>
          <c:hMode val="edge"/>
          <c:x val="0.65628959069921033"/>
          <c:y val="0.88277894971351389"/>
          <c:w val="0.81906183635939223"/>
          <c:h val="0.96162270167157482"/>
        </c:manualLayout>
      </c:layout>
      <c:overlay val="0"/>
      <c:spPr>
        <a:solidFill>
          <a:srgbClr val="FFFFFF"/>
        </a:solidFill>
        <a:ln w="3175">
          <a:noFill/>
          <a:prstDash val="solid"/>
        </a:ln>
      </c:spPr>
      <c:txPr>
        <a:bodyPr/>
        <a:lstStyle/>
        <a:p>
          <a:pPr>
            <a:defRPr sz="520" b="0" i="0" u="none" strike="noStrike" baseline="0">
              <a:solidFill>
                <a:srgbClr val="000000"/>
              </a:solidFill>
              <a:latin typeface="Arial"/>
              <a:ea typeface="Arial"/>
              <a:cs typeface="Arial"/>
            </a:defRPr>
          </a:pPr>
          <a:endParaRPr lang="es-EC"/>
        </a:p>
      </c:txPr>
    </c:legend>
    <c:plotVisOnly val="1"/>
    <c:dispBlanksAs val="gap"/>
    <c:showDLblsOverMax val="0"/>
  </c:chart>
  <c:spPr>
    <a:noFill/>
    <a:ln w="9525">
      <a:noFill/>
    </a:ln>
  </c:spPr>
  <c:txPr>
    <a:bodyPr/>
    <a:lstStyle/>
    <a:p>
      <a:pPr>
        <a:defRPr sz="1200" b="0" i="0" u="none" strike="noStrike" baseline="0">
          <a:solidFill>
            <a:srgbClr val="000000"/>
          </a:solidFill>
          <a:latin typeface="Arial"/>
          <a:ea typeface="Arial"/>
          <a:cs typeface="Arial"/>
        </a:defRPr>
      </a:pPr>
      <a:endParaRPr lang="es-EC"/>
    </a:p>
  </c:txPr>
  <c:printSettings>
    <c:headerFooter alignWithMargins="0"/>
    <c:pageMargins b="1" l="0.75000000000000233" r="0.75000000000000233" t="1" header="0" footer="0"/>
    <c:pageSetup paperSize="9" orientation="landscape"/>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Tasa de nupcialidad 2015 </a:t>
            </a:r>
          </a:p>
        </c:rich>
      </c:tx>
      <c:overlay val="0"/>
    </c:title>
    <c:autoTitleDeleted val="0"/>
    <c:plotArea>
      <c:layout>
        <c:manualLayout>
          <c:layoutTarget val="inner"/>
          <c:xMode val="edge"/>
          <c:yMode val="edge"/>
          <c:x val="0.30474133086305383"/>
          <c:y val="0.11082520949563879"/>
          <c:w val="0.66713949645183745"/>
          <c:h val="0.86013188017606201"/>
        </c:manualLayout>
      </c:layout>
      <c:barChart>
        <c:barDir val="bar"/>
        <c:grouping val="clustered"/>
        <c:varyColors val="0"/>
        <c:ser>
          <c:idx val="0"/>
          <c:order val="0"/>
          <c:spPr>
            <a:solidFill>
              <a:srgbClr val="95B3D7"/>
            </a:solidFill>
          </c:spPr>
          <c:invertIfNegative val="0"/>
          <c:dLbls>
            <c:dLbl>
              <c:idx val="0"/>
              <c:spPr/>
              <c:txPr>
                <a:bodyPr/>
                <a:lstStyle/>
                <a:p>
                  <a:pPr>
                    <a:defRPr sz="8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dLbl>
            <c:spPr>
              <a:noFill/>
              <a:ln w="25400">
                <a:noFill/>
              </a:ln>
            </c:spPr>
            <c:txPr>
              <a:bodyPr/>
              <a:lstStyle/>
              <a:p>
                <a:pPr>
                  <a:defRPr sz="10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('2.1.14'!$B$10:$B$20,'2.1.14'!$B$22:$B$27,'2.1.14'!$B$29:$B$34,'2.1.14'!$B$36,'2.1.14'!$B$37)</c:f>
              <c:strCache>
                <c:ptCount val="25"/>
                <c:pt idx="0">
                  <c:v>Azuay</c:v>
                </c:pt>
                <c:pt idx="1">
                  <c:v>Bolívar</c:v>
                </c:pt>
                <c:pt idx="2">
                  <c:v>Cañar</c:v>
                </c:pt>
                <c:pt idx="3">
                  <c:v>Carchi</c:v>
                </c:pt>
                <c:pt idx="4">
                  <c:v>Cotopaxi</c:v>
                </c:pt>
                <c:pt idx="5">
                  <c:v>Chimborazo</c:v>
                </c:pt>
                <c:pt idx="6">
                  <c:v>Imbabura</c:v>
                </c:pt>
                <c:pt idx="7">
                  <c:v>Loja</c:v>
                </c:pt>
                <c:pt idx="8">
                  <c:v>Pichincha</c:v>
                </c:pt>
                <c:pt idx="9">
                  <c:v>Tungurahua</c:v>
                </c:pt>
                <c:pt idx="10">
                  <c:v>Sto Domingo de los Tsáchilas</c:v>
                </c:pt>
                <c:pt idx="11">
                  <c:v>El Oro</c:v>
                </c:pt>
                <c:pt idx="12">
                  <c:v>Esmeraldas</c:v>
                </c:pt>
                <c:pt idx="13">
                  <c:v>Guayas</c:v>
                </c:pt>
                <c:pt idx="14">
                  <c:v>Los Ríos</c:v>
                </c:pt>
                <c:pt idx="15">
                  <c:v>Manabí</c:v>
                </c:pt>
                <c:pt idx="16">
                  <c:v>Sta. Elena</c:v>
                </c:pt>
                <c:pt idx="17">
                  <c:v>Morona</c:v>
                </c:pt>
                <c:pt idx="18">
                  <c:v>Napo</c:v>
                </c:pt>
                <c:pt idx="19">
                  <c:v>Pastaza</c:v>
                </c:pt>
                <c:pt idx="20">
                  <c:v>Zamora</c:v>
                </c:pt>
                <c:pt idx="21">
                  <c:v>Sucumbíos</c:v>
                </c:pt>
                <c:pt idx="22">
                  <c:v>Orellana</c:v>
                </c:pt>
                <c:pt idx="23">
                  <c:v>Galápagos</c:v>
                </c:pt>
                <c:pt idx="24">
                  <c:v>Zonas  no delimitadas</c:v>
                </c:pt>
              </c:strCache>
            </c:strRef>
          </c:cat>
          <c:val>
            <c:numRef>
              <c:f>('2.1.14'!$E$10:$E$20,'2.1.14'!$E$22:$E$27,'2.1.14'!$E$29:$E$34,'2.1.14'!$E$36,'2.1.14'!$E$37)</c:f>
              <c:numCache>
                <c:formatCode>_(* #,##0.00_);_(* \(#,##0.00\);_(* "-"??_);_(@_)</c:formatCode>
                <c:ptCount val="25"/>
                <c:pt idx="0">
                  <c:v>4.8555549522958694</c:v>
                </c:pt>
                <c:pt idx="1">
                  <c:v>2.8630546858330894</c:v>
                </c:pt>
                <c:pt idx="2">
                  <c:v>4.1400657767459856</c:v>
                </c:pt>
                <c:pt idx="3">
                  <c:v>3.014997107382849</c:v>
                </c:pt>
                <c:pt idx="4">
                  <c:v>4.2216508819336953</c:v>
                </c:pt>
                <c:pt idx="5">
                  <c:v>4.9403489744489457</c:v>
                </c:pt>
                <c:pt idx="6">
                  <c:v>4.7891278710619423</c:v>
                </c:pt>
                <c:pt idx="7">
                  <c:v>3.6692877787286262</c:v>
                </c:pt>
                <c:pt idx="8">
                  <c:v>4.7482262850760968</c:v>
                </c:pt>
                <c:pt idx="9">
                  <c:v>4.5124945521851343</c:v>
                </c:pt>
                <c:pt idx="10">
                  <c:v>3.36207062487034</c:v>
                </c:pt>
                <c:pt idx="11">
                  <c:v>3.2211152739510904</c:v>
                </c:pt>
                <c:pt idx="12">
                  <c:v>1.778051944517522</c:v>
                </c:pt>
                <c:pt idx="13">
                  <c:v>3.6790681749712255</c:v>
                </c:pt>
                <c:pt idx="14">
                  <c:v>2.2615388171123487</c:v>
                </c:pt>
                <c:pt idx="15">
                  <c:v>2.5668853743001376</c:v>
                </c:pt>
                <c:pt idx="16">
                  <c:v>3.2990058401319602</c:v>
                </c:pt>
                <c:pt idx="17">
                  <c:v>2.1705107554519802</c:v>
                </c:pt>
                <c:pt idx="18">
                  <c:v>3.9619123718204823</c:v>
                </c:pt>
                <c:pt idx="19">
                  <c:v>3.4049371588803767</c:v>
                </c:pt>
                <c:pt idx="20">
                  <c:v>3.0162692925224364</c:v>
                </c:pt>
                <c:pt idx="21">
                  <c:v>2.8941659451519071</c:v>
                </c:pt>
                <c:pt idx="22">
                  <c:v>3.2587745153235259</c:v>
                </c:pt>
                <c:pt idx="23">
                  <c:v>7.6732421145553928</c:v>
                </c:pt>
                <c:pt idx="24">
                  <c:v>0</c:v>
                </c:pt>
              </c:numCache>
            </c:numRef>
          </c:val>
        </c:ser>
        <c:dLbls>
          <c:showLegendKey val="0"/>
          <c:showVal val="0"/>
          <c:showCatName val="0"/>
          <c:showSerName val="0"/>
          <c:showPercent val="0"/>
          <c:showBubbleSize val="0"/>
        </c:dLbls>
        <c:gapWidth val="25"/>
        <c:axId val="171369600"/>
        <c:axId val="171371136"/>
      </c:barChart>
      <c:catAx>
        <c:axId val="171369600"/>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371136"/>
        <c:crosses val="autoZero"/>
        <c:auto val="1"/>
        <c:lblAlgn val="ctr"/>
        <c:lblOffset val="100"/>
        <c:noMultiLvlLbl val="0"/>
      </c:catAx>
      <c:valAx>
        <c:axId val="171371136"/>
        <c:scaling>
          <c:orientation val="minMax"/>
        </c:scaling>
        <c:delete val="1"/>
        <c:axPos val="t"/>
        <c:numFmt formatCode="_(* #,##0.00_);_(* \(#,##0.00\);_(* &quot;-&quot;??_);_(@_)" sourceLinked="1"/>
        <c:majorTickMark val="out"/>
        <c:minorTickMark val="none"/>
        <c:tickLblPos val="nextTo"/>
        <c:crossAx val="171369600"/>
        <c:crosses val="autoZero"/>
        <c:crossBetween val="between"/>
      </c:valAx>
    </c:plotArea>
    <c:plotVisOnly val="1"/>
    <c:dispBlanksAs val="gap"/>
    <c:showDLblsOverMax val="0"/>
  </c:chart>
  <c:spPr>
    <a:noFill/>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4803149606299368" l="0.70866141732283638" r="0.70866141732283638" t="0.74803149606299368" header="0.31496062992126123" footer="0.31496062992126123"/>
    <c:pageSetup paperSize="9" orientation="portrait"/>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s-EC"/>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s-EC"/>
              <a:t>Tasas de divorcios 2015</a:t>
            </a:r>
          </a:p>
        </c:rich>
      </c:tx>
      <c:overlay val="0"/>
    </c:title>
    <c:autoTitleDeleted val="0"/>
    <c:plotArea>
      <c:layout/>
      <c:barChart>
        <c:barDir val="bar"/>
        <c:grouping val="clustered"/>
        <c:varyColors val="0"/>
        <c:ser>
          <c:idx val="0"/>
          <c:order val="0"/>
          <c:spPr>
            <a:solidFill>
              <a:srgbClr val="E6B9B8"/>
            </a:solidFill>
          </c:spPr>
          <c:invertIfNegative val="0"/>
          <c:dLbls>
            <c:spPr>
              <a:noFill/>
              <a:ln w="25400">
                <a:noFill/>
              </a:ln>
            </c:spPr>
            <c:txPr>
              <a:bodyPr/>
              <a:lstStyle/>
              <a:p>
                <a:pPr>
                  <a:defRPr sz="800" b="0" i="0" u="none" strike="noStrike" baseline="0">
                    <a:solidFill>
                      <a:srgbClr val="000000"/>
                    </a:solidFill>
                    <a:latin typeface="Calibri"/>
                    <a:ea typeface="Calibri"/>
                    <a:cs typeface="Calibri"/>
                  </a:defRPr>
                </a:pPr>
                <a:endParaRPr lang="es-EC"/>
              </a:p>
            </c:txPr>
            <c:showLegendKey val="0"/>
            <c:showVal val="1"/>
            <c:showCatName val="0"/>
            <c:showSerName val="0"/>
            <c:showPercent val="0"/>
            <c:showBubbleSize val="0"/>
            <c:showLeaderLines val="0"/>
          </c:dLbls>
          <c:cat>
            <c:strRef>
              <c:f>('2.1.15'!$B$9:$B$19,'2.1.15'!$B$21:$B$26,'2.1.15'!$B$28:$B$33,'2.1.15'!$B$35,'2.1.15'!$B$36)</c:f>
              <c:strCache>
                <c:ptCount val="25"/>
                <c:pt idx="0">
                  <c:v>Azuay</c:v>
                </c:pt>
                <c:pt idx="1">
                  <c:v>Bolívar</c:v>
                </c:pt>
                <c:pt idx="2">
                  <c:v>Cañar</c:v>
                </c:pt>
                <c:pt idx="3">
                  <c:v>Carchi</c:v>
                </c:pt>
                <c:pt idx="4">
                  <c:v>Cotopaxi</c:v>
                </c:pt>
                <c:pt idx="5">
                  <c:v>Chimborazo</c:v>
                </c:pt>
                <c:pt idx="6">
                  <c:v>Imbabura</c:v>
                </c:pt>
                <c:pt idx="7">
                  <c:v>Loja</c:v>
                </c:pt>
                <c:pt idx="8">
                  <c:v>Pichincha</c:v>
                </c:pt>
                <c:pt idx="9">
                  <c:v>Tungurahua</c:v>
                </c:pt>
                <c:pt idx="10">
                  <c:v>Sto. Domingo de los Tsáchilas</c:v>
                </c:pt>
                <c:pt idx="11">
                  <c:v>El Oro</c:v>
                </c:pt>
                <c:pt idx="12">
                  <c:v>Esmeraldas</c:v>
                </c:pt>
                <c:pt idx="13">
                  <c:v>Guayas</c:v>
                </c:pt>
                <c:pt idx="14">
                  <c:v>Los Ríos</c:v>
                </c:pt>
                <c:pt idx="15">
                  <c:v>Manabí</c:v>
                </c:pt>
                <c:pt idx="16">
                  <c:v>Sta. Elena</c:v>
                </c:pt>
                <c:pt idx="17">
                  <c:v>Morona</c:v>
                </c:pt>
                <c:pt idx="18">
                  <c:v>Napo</c:v>
                </c:pt>
                <c:pt idx="19">
                  <c:v>Pastaza</c:v>
                </c:pt>
                <c:pt idx="20">
                  <c:v>Zamora</c:v>
                </c:pt>
                <c:pt idx="21">
                  <c:v>Sucumbíos</c:v>
                </c:pt>
                <c:pt idx="22">
                  <c:v>Orellana</c:v>
                </c:pt>
                <c:pt idx="23">
                  <c:v>Galápagos</c:v>
                </c:pt>
                <c:pt idx="24">
                  <c:v>Zonas  no delimitadas</c:v>
                </c:pt>
              </c:strCache>
            </c:strRef>
          </c:cat>
          <c:val>
            <c:numRef>
              <c:f>('2.1.15'!$E$9:$E$19,'2.1.15'!$E$21:$E$26,'2.1.15'!$E$28:$E$33,'2.1.15'!$E$35,'2.1.15'!$E$36)</c:f>
              <c:numCache>
                <c:formatCode>_(* #,##0.00_);_(* \(#,##0.00\);_(* "-"??_);_(@_)</c:formatCode>
                <c:ptCount val="25"/>
                <c:pt idx="0">
                  <c:v>22.050512578787089</c:v>
                </c:pt>
                <c:pt idx="1">
                  <c:v>13.943125939672411</c:v>
                </c:pt>
                <c:pt idx="2">
                  <c:v>21.203327529502808</c:v>
                </c:pt>
                <c:pt idx="3">
                  <c:v>15.798139824662901</c:v>
                </c:pt>
                <c:pt idx="4">
                  <c:v>12.177418649596417</c:v>
                </c:pt>
                <c:pt idx="5">
                  <c:v>15.770040511659065</c:v>
                </c:pt>
                <c:pt idx="6">
                  <c:v>19.45302409164935</c:v>
                </c:pt>
                <c:pt idx="7">
                  <c:v>13.805241147691861</c:v>
                </c:pt>
                <c:pt idx="8">
                  <c:v>23.931114757735628</c:v>
                </c:pt>
                <c:pt idx="9">
                  <c:v>19.083045324026163</c:v>
                </c:pt>
                <c:pt idx="10">
                  <c:v>11.549097566348495</c:v>
                </c:pt>
                <c:pt idx="11">
                  <c:v>15.361326075404463</c:v>
                </c:pt>
                <c:pt idx="12">
                  <c:v>7.275498262770677</c:v>
                </c:pt>
                <c:pt idx="13">
                  <c:v>15.009462593692893</c:v>
                </c:pt>
                <c:pt idx="14">
                  <c:v>6.4945570527191627</c:v>
                </c:pt>
                <c:pt idx="15">
                  <c:v>9.7837026502874291</c:v>
                </c:pt>
                <c:pt idx="16">
                  <c:v>5.6005082252240204</c:v>
                </c:pt>
                <c:pt idx="17">
                  <c:v>12.337640083621782</c:v>
                </c:pt>
                <c:pt idx="18">
                  <c:v>6.9083766147289918</c:v>
                </c:pt>
                <c:pt idx="19">
                  <c:v>14.120474688298032</c:v>
                </c:pt>
                <c:pt idx="20">
                  <c:v>10.2089114516144</c:v>
                </c:pt>
                <c:pt idx="21">
                  <c:v>9.095950113334565</c:v>
                </c:pt>
                <c:pt idx="22">
                  <c:v>7.4845837445438708</c:v>
                </c:pt>
                <c:pt idx="23">
                  <c:v>24.445727090618949</c:v>
                </c:pt>
                <c:pt idx="24">
                  <c:v>0</c:v>
                </c:pt>
              </c:numCache>
            </c:numRef>
          </c:val>
        </c:ser>
        <c:dLbls>
          <c:showLegendKey val="0"/>
          <c:showVal val="0"/>
          <c:showCatName val="0"/>
          <c:showSerName val="0"/>
          <c:showPercent val="0"/>
          <c:showBubbleSize val="0"/>
        </c:dLbls>
        <c:gapWidth val="22"/>
        <c:overlap val="-25"/>
        <c:axId val="171475328"/>
        <c:axId val="171476864"/>
      </c:barChart>
      <c:catAx>
        <c:axId val="171475328"/>
        <c:scaling>
          <c:orientation val="maxMin"/>
        </c:scaling>
        <c:delete val="0"/>
        <c:axPos val="l"/>
        <c:numFmt formatCode="General" sourceLinked="1"/>
        <c:majorTickMark val="none"/>
        <c:minorTickMark val="none"/>
        <c:tickLblPos val="nextTo"/>
        <c:txPr>
          <a:bodyPr rot="0" vert="horz"/>
          <a:lstStyle/>
          <a:p>
            <a:pPr>
              <a:defRPr sz="800" b="0" i="0" u="none" strike="noStrike" baseline="0">
                <a:solidFill>
                  <a:srgbClr val="000000"/>
                </a:solidFill>
                <a:latin typeface="Calibri"/>
                <a:ea typeface="Calibri"/>
                <a:cs typeface="Calibri"/>
              </a:defRPr>
            </a:pPr>
            <a:endParaRPr lang="es-EC"/>
          </a:p>
        </c:txPr>
        <c:crossAx val="171476864"/>
        <c:crosses val="autoZero"/>
        <c:auto val="1"/>
        <c:lblAlgn val="ctr"/>
        <c:lblOffset val="100"/>
        <c:noMultiLvlLbl val="0"/>
      </c:catAx>
      <c:valAx>
        <c:axId val="171476864"/>
        <c:scaling>
          <c:orientation val="minMax"/>
        </c:scaling>
        <c:delete val="1"/>
        <c:axPos val="t"/>
        <c:numFmt formatCode="_(* #,##0.00_);_(* \(#,##0.00\);_(* &quot;-&quot;??_);_(@_)" sourceLinked="1"/>
        <c:majorTickMark val="out"/>
        <c:minorTickMark val="none"/>
        <c:tickLblPos val="nextTo"/>
        <c:crossAx val="171475328"/>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233" l="0.70000000000000062" r="0.70000000000000062" t="0.75000000000000233"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chart" Target="../charts/chart14.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17.xml"/><Relationship Id="rId1" Type="http://schemas.openxmlformats.org/officeDocument/2006/relationships/chart" Target="../charts/chart16.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19.xml"/><Relationship Id="rId1" Type="http://schemas.openxmlformats.org/officeDocument/2006/relationships/chart" Target="../charts/chart18.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22.xml"/><Relationship Id="rId1" Type="http://schemas.openxmlformats.org/officeDocument/2006/relationships/chart" Target="../charts/chart21.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0.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21.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22.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png"/><Relationship Id="rId1" Type="http://schemas.openxmlformats.org/officeDocument/2006/relationships/image" Target="../media/image10.png"/><Relationship Id="rId4" Type="http://schemas.openxmlformats.org/officeDocument/2006/relationships/image" Target="../media/image13.png"/></Relationships>
</file>

<file path=xl/drawings/_rels/drawing23.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15.png"/><Relationship Id="rId1" Type="http://schemas.openxmlformats.org/officeDocument/2006/relationships/image" Target="../media/image14.png"/><Relationship Id="rId4" Type="http://schemas.openxmlformats.org/officeDocument/2006/relationships/image" Target="../media/image17.png"/></Relationships>
</file>

<file path=xl/drawings/_rels/drawing24.xml.rels><?xml version="1.0" encoding="UTF-8" standalone="yes"?>
<Relationships xmlns="http://schemas.openxmlformats.org/package/2006/relationships"><Relationship Id="rId2" Type="http://schemas.openxmlformats.org/officeDocument/2006/relationships/image" Target="../media/image19.png"/><Relationship Id="rId1" Type="http://schemas.openxmlformats.org/officeDocument/2006/relationships/image" Target="../media/image18.png"/></Relationships>
</file>

<file path=xl/drawings/_rels/drawing25.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20.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7.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24.png"/><Relationship Id="rId1" Type="http://schemas.openxmlformats.org/officeDocument/2006/relationships/image" Target="../media/image23.png"/></Relationships>
</file>

<file path=xl/drawings/_rels/drawing28.xml.rels><?xml version="1.0" encoding="UTF-8" standalone="yes"?>
<Relationships xmlns="http://schemas.openxmlformats.org/package/2006/relationships"><Relationship Id="rId3" Type="http://schemas.openxmlformats.org/officeDocument/2006/relationships/image" Target="../media/image28.png"/><Relationship Id="rId2" Type="http://schemas.openxmlformats.org/officeDocument/2006/relationships/image" Target="../media/image27.png"/><Relationship Id="rId1" Type="http://schemas.openxmlformats.org/officeDocument/2006/relationships/image" Target="../media/image26.png"/></Relationships>
</file>

<file path=xl/drawings/_rels/drawing29.xml.rels><?xml version="1.0" encoding="UTF-8" standalone="yes"?>
<Relationships xmlns="http://schemas.openxmlformats.org/package/2006/relationships"><Relationship Id="rId3" Type="http://schemas.openxmlformats.org/officeDocument/2006/relationships/image" Target="../media/image31.png"/><Relationship Id="rId2" Type="http://schemas.openxmlformats.org/officeDocument/2006/relationships/image" Target="../media/image30.png"/><Relationship Id="rId1" Type="http://schemas.openxmlformats.org/officeDocument/2006/relationships/image" Target="../media/image29.png"/><Relationship Id="rId4" Type="http://schemas.openxmlformats.org/officeDocument/2006/relationships/image" Target="../media/image32.png"/></Relationships>
</file>

<file path=xl/drawings/_rels/drawing30.xml.rels><?xml version="1.0" encoding="UTF-8" standalone="yes"?>
<Relationships xmlns="http://schemas.openxmlformats.org/package/2006/relationships"><Relationship Id="rId2" Type="http://schemas.openxmlformats.org/officeDocument/2006/relationships/image" Target="../media/image34.png"/><Relationship Id="rId1" Type="http://schemas.openxmlformats.org/officeDocument/2006/relationships/image" Target="../media/image33.png"/></Relationships>
</file>

<file path=xl/drawings/_rels/drawing31.xml.rels><?xml version="1.0" encoding="UTF-8" standalone="yes"?>
<Relationships xmlns="http://schemas.openxmlformats.org/package/2006/relationships"><Relationship Id="rId3" Type="http://schemas.openxmlformats.org/officeDocument/2006/relationships/image" Target="../media/image37.png"/><Relationship Id="rId2" Type="http://schemas.openxmlformats.org/officeDocument/2006/relationships/image" Target="../media/image36.png"/><Relationship Id="rId1" Type="http://schemas.openxmlformats.org/officeDocument/2006/relationships/image" Target="../media/image35.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19</xdr:col>
      <xdr:colOff>0</xdr:colOff>
      <xdr:row>8</xdr:row>
      <xdr:rowOff>0</xdr:rowOff>
    </xdr:from>
    <xdr:to>
      <xdr:col>32</xdr:col>
      <xdr:colOff>152400</xdr:colOff>
      <xdr:row>14</xdr:row>
      <xdr:rowOff>104775</xdr:rowOff>
    </xdr:to>
    <xdr:pic>
      <xdr:nvPicPr>
        <xdr:cNvPr id="27876"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0075" y="1619250"/>
          <a:ext cx="100584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9525</xdr:colOff>
      <xdr:row>5</xdr:row>
      <xdr:rowOff>38100</xdr:rowOff>
    </xdr:from>
    <xdr:to>
      <xdr:col>10</xdr:col>
      <xdr:colOff>581025</xdr:colOff>
      <xdr:row>14</xdr:row>
      <xdr:rowOff>0</xdr:rowOff>
    </xdr:to>
    <xdr:graphicFrame macro="">
      <xdr:nvGraphicFramePr>
        <xdr:cNvPr id="553435" name="3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18</xdr:row>
      <xdr:rowOff>0</xdr:rowOff>
    </xdr:from>
    <xdr:to>
      <xdr:col>10</xdr:col>
      <xdr:colOff>1133475</xdr:colOff>
      <xdr:row>21</xdr:row>
      <xdr:rowOff>152400</xdr:rowOff>
    </xdr:to>
    <xdr:sp macro="" textlink="">
      <xdr:nvSpPr>
        <xdr:cNvPr id="3" name="Rectangle 2"/>
        <xdr:cNvSpPr>
          <a:spLocks noChangeArrowheads="1"/>
        </xdr:cNvSpPr>
      </xdr:nvSpPr>
      <xdr:spPr bwMode="auto">
        <a:xfrm>
          <a:off x="38100" y="4143375"/>
          <a:ext cx="8124825" cy="723900"/>
        </a:xfrm>
        <a:prstGeom prst="rect">
          <a:avLst/>
        </a:prstGeom>
        <a:solidFill>
          <a:srgbClr val="FFFFFF"/>
        </a:solidFill>
        <a:ln>
          <a:noFill/>
        </a:ln>
        <a:extLst/>
      </xdr:spPr>
      <xdr:txBody>
        <a:bodyPr wrap="square" lIns="27432" tIns="22860" rIns="27432" bIns="0" anchor="t" upright="1"/>
        <a:lstStyle/>
        <a:p>
          <a:pPr algn="just">
            <a:spcAft>
              <a:spcPts val="0"/>
            </a:spcAft>
          </a:pPr>
          <a:r>
            <a:rPr lang="es-ES" sz="800" baseline="0">
              <a:solidFill>
                <a:sysClr val="windowText" lastClr="000000"/>
              </a:solidFill>
              <a:effectLst/>
              <a:latin typeface="Calibri"/>
              <a:ea typeface="Times New Roman"/>
              <a:cs typeface="Times New Roman"/>
            </a:rPr>
            <a:t>En el 2015 creció el número de matrimonios un 0,51 % con respecto al 2014 al pasar de 60.328 a 60.636. A partir del año 2010 el comportamiento tiende a la baja hasta el 2013, en el cual se registra el menor número de casos (53.986).</a:t>
          </a:r>
        </a:p>
        <a:p>
          <a:pPr algn="just">
            <a:spcAft>
              <a:spcPts val="0"/>
            </a:spcAft>
          </a:pPr>
          <a:endParaRPr lang="es-ES" sz="800" baseline="0">
            <a:solidFill>
              <a:sysClr val="windowText" lastClr="000000"/>
            </a:solidFill>
            <a:effectLst/>
            <a:latin typeface="Calibri"/>
            <a:ea typeface="Times New Roman"/>
            <a:cs typeface="Times New Roman"/>
          </a:endParaRPr>
        </a:p>
        <a:p>
          <a:pPr algn="just">
            <a:spcAft>
              <a:spcPts val="0"/>
            </a:spcAft>
          </a:pPr>
          <a:r>
            <a:rPr lang="es-ES" sz="800" baseline="0">
              <a:solidFill>
                <a:sysClr val="windowText" lastClr="000000"/>
              </a:solidFill>
              <a:effectLst/>
              <a:latin typeface="Calibri"/>
              <a:ea typeface="Times New Roman"/>
              <a:cs typeface="Times New Roman"/>
            </a:rPr>
            <a:t>El 2015 se registró 25.692 casoos, un 3,72 % más que en el 2014 cuando se registró 24.771 divorcios.   </a:t>
          </a:r>
        </a:p>
        <a:p>
          <a:pPr algn="just">
            <a:spcAft>
              <a:spcPts val="0"/>
            </a:spcAft>
          </a:pPr>
          <a:endParaRPr lang="es-ES" sz="800" baseline="0">
            <a:solidFill>
              <a:sysClr val="windowText" lastClr="000000"/>
            </a:solidFill>
            <a:effectLst/>
            <a:latin typeface="Calibri"/>
            <a:ea typeface="Times New Roman"/>
            <a:cs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514350</xdr:colOff>
      <xdr:row>2</xdr:row>
      <xdr:rowOff>104775</xdr:rowOff>
    </xdr:from>
    <xdr:to>
      <xdr:col>16</xdr:col>
      <xdr:colOff>466725</xdr:colOff>
      <xdr:row>17</xdr:row>
      <xdr:rowOff>76200</xdr:rowOff>
    </xdr:to>
    <xdr:graphicFrame macro="">
      <xdr:nvGraphicFramePr>
        <xdr:cNvPr id="556981" name="10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523875</xdr:colOff>
      <xdr:row>16</xdr:row>
      <xdr:rowOff>66675</xdr:rowOff>
    </xdr:from>
    <xdr:to>
      <xdr:col>16</xdr:col>
      <xdr:colOff>466725</xdr:colOff>
      <xdr:row>31</xdr:row>
      <xdr:rowOff>95250</xdr:rowOff>
    </xdr:to>
    <xdr:graphicFrame macro="">
      <xdr:nvGraphicFramePr>
        <xdr:cNvPr id="556982" name="11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7</xdr:col>
      <xdr:colOff>161925</xdr:colOff>
      <xdr:row>25</xdr:row>
      <xdr:rowOff>138430</xdr:rowOff>
    </xdr:to>
    <xdr:sp macro="" textlink="">
      <xdr:nvSpPr>
        <xdr:cNvPr id="4" name="1 CuadroTexto"/>
        <xdr:cNvSpPr txBox="1"/>
      </xdr:nvSpPr>
      <xdr:spPr>
        <a:xfrm>
          <a:off x="762000" y="4191000"/>
          <a:ext cx="3686175" cy="10909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En el año 2015 el mes de preferencia para contraer nupcias fue</a:t>
          </a:r>
          <a:r>
            <a:rPr lang="es-ES" sz="800" baseline="0">
              <a:solidFill>
                <a:srgbClr val="000000"/>
              </a:solidFill>
              <a:effectLst/>
              <a:ea typeface="Times New Roman"/>
              <a:cs typeface="Times New Roman"/>
            </a:rPr>
            <a:t> diciembre</a:t>
          </a:r>
          <a:r>
            <a:rPr lang="es-ES" sz="800">
              <a:solidFill>
                <a:srgbClr val="000000"/>
              </a:solidFill>
              <a:effectLst/>
              <a:ea typeface="Times New Roman"/>
              <a:cs typeface="Times New Roman"/>
            </a:rPr>
            <a:t>,</a:t>
          </a:r>
          <a:r>
            <a:rPr lang="es-ES" sz="800" baseline="0">
              <a:solidFill>
                <a:srgbClr val="000000"/>
              </a:solidFill>
              <a:effectLst/>
              <a:ea typeface="Times New Roman"/>
              <a:cs typeface="Times New Roman"/>
            </a:rPr>
            <a:t> en el cual se registraron 6.552 matrimonios, lo que representa el 10,81 % del total de eventos en el año.</a:t>
          </a:r>
        </a:p>
        <a:p>
          <a:pPr algn="just">
            <a:spcAft>
              <a:spcPts val="0"/>
            </a:spcAft>
          </a:pPr>
          <a:endParaRPr lang="es-ES" sz="800" baseline="0">
            <a:solidFill>
              <a:srgbClr val="000000"/>
            </a:solidFill>
            <a:effectLst/>
            <a:latin typeface="Times New Roman"/>
            <a:ea typeface="Times New Roman"/>
            <a:cs typeface="Times New Roman"/>
          </a:endParaRPr>
        </a:p>
        <a:p>
          <a:pPr algn="just">
            <a:spcAft>
              <a:spcPts val="0"/>
            </a:spcAft>
          </a:pPr>
          <a:r>
            <a:rPr lang="es-ES" sz="800" baseline="0">
              <a:solidFill>
                <a:srgbClr val="000000"/>
              </a:solidFill>
              <a:effectLst/>
              <a:latin typeface="Times New Roman"/>
              <a:ea typeface="Times New Roman"/>
              <a:cs typeface="Times New Roman"/>
            </a:rPr>
            <a:t>En el año 2006, el mes de diciembre fue el que aportó con mayor número de casos registrados con un total de 7.312  matrimonios.</a:t>
          </a:r>
          <a:endParaRPr lang="es-EC" sz="1200">
            <a:effectLst/>
            <a:latin typeface="Times New Roman"/>
            <a:ea typeface="Times New Roman"/>
          </a:endParaRPr>
        </a:p>
      </xdr:txBody>
    </xdr:sp>
    <xdr:clientData/>
  </xdr:twoCellAnchor>
  <xdr:twoCellAnchor>
    <xdr:from>
      <xdr:col>1</xdr:col>
      <xdr:colOff>0</xdr:colOff>
      <xdr:row>25</xdr:row>
      <xdr:rowOff>152401</xdr:rowOff>
    </xdr:from>
    <xdr:to>
      <xdr:col>7</xdr:col>
      <xdr:colOff>161925</xdr:colOff>
      <xdr:row>30</xdr:row>
      <xdr:rowOff>9525</xdr:rowOff>
    </xdr:to>
    <xdr:sp macro="" textlink="">
      <xdr:nvSpPr>
        <xdr:cNvPr id="5" name="2 CuadroTexto"/>
        <xdr:cNvSpPr txBox="1"/>
      </xdr:nvSpPr>
      <xdr:spPr>
        <a:xfrm>
          <a:off x="762000" y="5295901"/>
          <a:ext cx="3686175" cy="8096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El mayor número de casos registrados de divorcios en el año 2015 se realizó en Septiembre</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y en el</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200</a:t>
          </a:r>
          <a:r>
            <a:rPr lang="es-ES" sz="800" baseline="0">
              <a:solidFill>
                <a:srgbClr val="000000"/>
              </a:solidFill>
              <a:effectLst/>
              <a:ea typeface="Times New Roman"/>
              <a:cs typeface="Times New Roman"/>
            </a:rPr>
            <a:t>6 </a:t>
          </a:r>
          <a:r>
            <a:rPr lang="es-ES" sz="800">
              <a:solidFill>
                <a:srgbClr val="000000"/>
              </a:solidFill>
              <a:effectLst/>
              <a:ea typeface="Times New Roman"/>
              <a:cs typeface="Times New Roman"/>
            </a:rPr>
            <a:t>se registró en  junio.</a:t>
          </a:r>
        </a:p>
        <a:p>
          <a:pPr algn="just">
            <a:spcAft>
              <a:spcPts val="0"/>
            </a:spcAft>
          </a:pPr>
          <a:endParaRPr lang="es-ES" sz="800">
            <a:solidFill>
              <a:srgbClr val="000000"/>
            </a:solidFill>
            <a:effectLst/>
            <a:latin typeface="Times New Roman"/>
            <a:ea typeface="Times New Roman"/>
            <a:cs typeface="Times New Roman"/>
          </a:endParaRPr>
        </a:p>
        <a:p>
          <a:pPr algn="just">
            <a:spcAft>
              <a:spcPts val="0"/>
            </a:spcAft>
          </a:pPr>
          <a:r>
            <a:rPr lang="es-ES" sz="800">
              <a:solidFill>
                <a:srgbClr val="000000"/>
              </a:solidFill>
              <a:effectLst/>
              <a:latin typeface="Times New Roman"/>
              <a:ea typeface="Times New Roman"/>
              <a:cs typeface="Times New Roman"/>
            </a:rPr>
            <a:t>Por otro lado, en el 2015 noviembre fue el mes de menor registro de divorcios</a:t>
          </a:r>
          <a:r>
            <a:rPr lang="es-ES" sz="800" baseline="0">
              <a:solidFill>
                <a:srgbClr val="000000"/>
              </a:solidFill>
              <a:effectLst/>
              <a:latin typeface="Times New Roman"/>
              <a:ea typeface="Times New Roman"/>
              <a:cs typeface="Times New Roman"/>
            </a:rPr>
            <a:t> con 1.931 registros  y  e</a:t>
          </a:r>
          <a:r>
            <a:rPr lang="es-ES" sz="800">
              <a:solidFill>
                <a:srgbClr val="000000"/>
              </a:solidFill>
              <a:effectLst/>
              <a:latin typeface="Times New Roman"/>
              <a:ea typeface="Times New Roman"/>
              <a:cs typeface="Times New Roman"/>
            </a:rPr>
            <a:t>n</a:t>
          </a:r>
          <a:r>
            <a:rPr lang="es-ES" sz="800" baseline="0">
              <a:solidFill>
                <a:srgbClr val="000000"/>
              </a:solidFill>
              <a:effectLst/>
              <a:latin typeface="Times New Roman"/>
              <a:ea typeface="Times New Roman"/>
              <a:cs typeface="Times New Roman"/>
            </a:rPr>
            <a:t> el 2006  fue  Febrero con 1.002 registros</a:t>
          </a:r>
          <a:endParaRPr lang="es-EC" sz="1200">
            <a:effectLst/>
            <a:latin typeface="Times New Roman"/>
            <a:ea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180975</xdr:colOff>
      <xdr:row>13</xdr:row>
      <xdr:rowOff>104775</xdr:rowOff>
    </xdr:from>
    <xdr:to>
      <xdr:col>3</xdr:col>
      <xdr:colOff>381000</xdr:colOff>
      <xdr:row>37</xdr:row>
      <xdr:rowOff>85725</xdr:rowOff>
    </xdr:to>
    <xdr:graphicFrame macro="">
      <xdr:nvGraphicFramePr>
        <xdr:cNvPr id="65874082" name="9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723900</xdr:colOff>
      <xdr:row>13</xdr:row>
      <xdr:rowOff>66675</xdr:rowOff>
    </xdr:from>
    <xdr:to>
      <xdr:col>6</xdr:col>
      <xdr:colOff>828675</xdr:colOff>
      <xdr:row>37</xdr:row>
      <xdr:rowOff>47625</xdr:rowOff>
    </xdr:to>
    <xdr:graphicFrame macro="">
      <xdr:nvGraphicFramePr>
        <xdr:cNvPr id="65874083" name="10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66675</xdr:colOff>
      <xdr:row>13</xdr:row>
      <xdr:rowOff>9525</xdr:rowOff>
    </xdr:from>
    <xdr:to>
      <xdr:col>9</xdr:col>
      <xdr:colOff>1143000</xdr:colOff>
      <xdr:row>36</xdr:row>
      <xdr:rowOff>133350</xdr:rowOff>
    </xdr:to>
    <xdr:graphicFrame macro="">
      <xdr:nvGraphicFramePr>
        <xdr:cNvPr id="65874084" name="11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95250</xdr:colOff>
      <xdr:row>37</xdr:row>
      <xdr:rowOff>76200</xdr:rowOff>
    </xdr:from>
    <xdr:to>
      <xdr:col>4</xdr:col>
      <xdr:colOff>419100</xdr:colOff>
      <xdr:row>41</xdr:row>
      <xdr:rowOff>114300</xdr:rowOff>
    </xdr:to>
    <xdr:sp macro="" textlink="">
      <xdr:nvSpPr>
        <xdr:cNvPr id="5" name="1 CuadroTexto"/>
        <xdr:cNvSpPr txBox="1"/>
      </xdr:nvSpPr>
      <xdr:spPr>
        <a:xfrm>
          <a:off x="95250" y="5857875"/>
          <a:ext cx="3971925"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C" sz="800">
              <a:solidFill>
                <a:srgbClr val="000000"/>
              </a:solidFill>
              <a:effectLst/>
              <a:ea typeface="Times New Roman"/>
              <a:cs typeface="Times New Roman"/>
            </a:rPr>
            <a:t>En</a:t>
          </a:r>
          <a:r>
            <a:rPr lang="es-EC" sz="800" baseline="0">
              <a:solidFill>
                <a:srgbClr val="000000"/>
              </a:solidFill>
              <a:effectLst/>
              <a:ea typeface="Times New Roman"/>
              <a:cs typeface="Times New Roman"/>
            </a:rPr>
            <a:t> </a:t>
          </a:r>
          <a:r>
            <a:rPr lang="es-EC" sz="800">
              <a:solidFill>
                <a:srgbClr val="000000"/>
              </a:solidFill>
              <a:effectLst/>
              <a:ea typeface="Times New Roman"/>
              <a:cs typeface="Times New Roman"/>
            </a:rPr>
            <a:t>los</a:t>
          </a:r>
          <a:r>
            <a:rPr lang="es-EC" sz="800" baseline="0">
              <a:solidFill>
                <a:srgbClr val="000000"/>
              </a:solidFill>
              <a:effectLst/>
              <a:ea typeface="Times New Roman"/>
              <a:cs typeface="Times New Roman"/>
            </a:rPr>
            <a:t> periodos analizados se observa que la Sierra sigue siendo la región donde ocurre el mayor número de matrimonios</a:t>
          </a:r>
          <a:r>
            <a:rPr lang="es-ES" sz="800" baseline="0">
              <a:solidFill>
                <a:srgbClr val="000000"/>
              </a:solidFill>
              <a:effectLst/>
              <a:ea typeface="Times New Roman"/>
              <a:cs typeface="Times New Roman"/>
            </a:rPr>
            <a:t>, seguida por la Costa. Así se evidencia que en el año 2015, las dos regiones en conjunto (Sierra y Costa representan el 95,20%) del total de matrimonios, mientras que la  región insular apenas representa el  0,37 %.</a:t>
          </a:r>
          <a:endParaRPr lang="es-EC" sz="1200">
            <a:effectLst/>
            <a:latin typeface="Times New Roman"/>
            <a:ea typeface="Times New Roman"/>
          </a:endParaRPr>
        </a:p>
      </xdr:txBody>
    </xdr:sp>
    <xdr:clientData/>
  </xdr:twoCellAnchor>
  <xdr:twoCellAnchor>
    <xdr:from>
      <xdr:col>4</xdr:col>
      <xdr:colOff>552450</xdr:colOff>
      <xdr:row>37</xdr:row>
      <xdr:rowOff>114301</xdr:rowOff>
    </xdr:from>
    <xdr:to>
      <xdr:col>9</xdr:col>
      <xdr:colOff>1028700</xdr:colOff>
      <xdr:row>41</xdr:row>
      <xdr:rowOff>19051</xdr:rowOff>
    </xdr:to>
    <xdr:sp macro="" textlink="">
      <xdr:nvSpPr>
        <xdr:cNvPr id="6" name="5 CuadroTexto"/>
        <xdr:cNvSpPr txBox="1">
          <a:spLocks noChangeArrowheads="1"/>
        </xdr:cNvSpPr>
      </xdr:nvSpPr>
      <xdr:spPr bwMode="auto">
        <a:xfrm>
          <a:off x="4203700" y="5845176"/>
          <a:ext cx="4762500" cy="476250"/>
        </a:xfrm>
        <a:prstGeom prst="rect">
          <a:avLst/>
        </a:prstGeom>
        <a:solidFill>
          <a:srgbClr val="FFFFFF"/>
        </a:solidFill>
        <a:ln w="9525">
          <a:noFill/>
          <a:miter lim="800000"/>
          <a:headEnd/>
          <a:tailEnd/>
        </a:ln>
      </xdr:spPr>
      <xdr:txBody>
        <a:bodyPr wrap="square" lIns="27432" tIns="22860" rIns="0" bIns="0" anchor="t" upright="1"/>
        <a:lstStyle/>
        <a:p>
          <a:pPr algn="just">
            <a:spcAft>
              <a:spcPts val="0"/>
            </a:spcAft>
          </a:pPr>
          <a:r>
            <a:rPr lang="es-ES" sz="800">
              <a:effectLst/>
              <a:latin typeface="Calibri"/>
              <a:ea typeface="Times New Roman"/>
              <a:cs typeface="Times New Roman"/>
            </a:rPr>
            <a:t>En</a:t>
          </a:r>
          <a:r>
            <a:rPr lang="es-ES" sz="800" baseline="0">
              <a:effectLst/>
              <a:latin typeface="Calibri"/>
              <a:ea typeface="Times New Roman"/>
              <a:cs typeface="Times New Roman"/>
            </a:rPr>
            <a:t> los divorcios se observa un comportamiento similar, donde las regiones Sierra y Costa representan el mayor  porcentaje del total de divorcios registrados en el país. Para el año 2015 los divorcios en la Sierra y Costa representan el 94,38%.</a:t>
          </a:r>
          <a:endParaRPr lang="es-EC" sz="1200">
            <a:effectLst/>
            <a:latin typeface="Times New Roman"/>
            <a:ea typeface="Times New Roman"/>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400050</xdr:colOff>
      <xdr:row>21</xdr:row>
      <xdr:rowOff>19050</xdr:rowOff>
    </xdr:from>
    <xdr:to>
      <xdr:col>3</xdr:col>
      <xdr:colOff>571500</xdr:colOff>
      <xdr:row>45</xdr:row>
      <xdr:rowOff>95250</xdr:rowOff>
    </xdr:to>
    <xdr:graphicFrame macro="">
      <xdr:nvGraphicFramePr>
        <xdr:cNvPr id="16362658"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114300</xdr:colOff>
      <xdr:row>21</xdr:row>
      <xdr:rowOff>19050</xdr:rowOff>
    </xdr:from>
    <xdr:to>
      <xdr:col>8</xdr:col>
      <xdr:colOff>952500</xdr:colOff>
      <xdr:row>45</xdr:row>
      <xdr:rowOff>133350</xdr:rowOff>
    </xdr:to>
    <xdr:graphicFrame macro="">
      <xdr:nvGraphicFramePr>
        <xdr:cNvPr id="16362659"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831277</xdr:colOff>
      <xdr:row>27</xdr:row>
      <xdr:rowOff>104775</xdr:rowOff>
    </xdr:from>
    <xdr:to>
      <xdr:col>4</xdr:col>
      <xdr:colOff>186174</xdr:colOff>
      <xdr:row>35</xdr:row>
      <xdr:rowOff>85725</xdr:rowOff>
    </xdr:to>
    <xdr:sp macro="" textlink="">
      <xdr:nvSpPr>
        <xdr:cNvPr id="4" name="3 CuadroTexto"/>
        <xdr:cNvSpPr txBox="1"/>
      </xdr:nvSpPr>
      <xdr:spPr>
        <a:xfrm>
          <a:off x="4012627" y="4467225"/>
          <a:ext cx="240722" cy="11239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r>
            <a:rPr lang="es-EC" sz="1100" b="1"/>
            <a:t>Grupos de Edad</a:t>
          </a:r>
        </a:p>
      </xdr:txBody>
    </xdr:sp>
    <xdr:clientData/>
  </xdr:twoCellAnchor>
  <xdr:twoCellAnchor>
    <xdr:from>
      <xdr:col>0</xdr:col>
      <xdr:colOff>206954</xdr:colOff>
      <xdr:row>28</xdr:row>
      <xdr:rowOff>0</xdr:rowOff>
    </xdr:from>
    <xdr:to>
      <xdr:col>0</xdr:col>
      <xdr:colOff>445079</xdr:colOff>
      <xdr:row>35</xdr:row>
      <xdr:rowOff>76200</xdr:rowOff>
    </xdr:to>
    <xdr:sp macro="" textlink="">
      <xdr:nvSpPr>
        <xdr:cNvPr id="5" name="4 CuadroTexto"/>
        <xdr:cNvSpPr txBox="1"/>
      </xdr:nvSpPr>
      <xdr:spPr>
        <a:xfrm>
          <a:off x="206954" y="4505325"/>
          <a:ext cx="238125" cy="1076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r>
            <a:rPr lang="es-EC" sz="1100" b="1"/>
            <a:t>Grupos de Edad</a:t>
          </a:r>
        </a:p>
      </xdr:txBody>
    </xdr:sp>
    <xdr:clientData/>
  </xdr:twoCellAnchor>
  <xdr:twoCellAnchor>
    <xdr:from>
      <xdr:col>0</xdr:col>
      <xdr:colOff>0</xdr:colOff>
      <xdr:row>44</xdr:row>
      <xdr:rowOff>133349</xdr:rowOff>
    </xdr:from>
    <xdr:to>
      <xdr:col>8</xdr:col>
      <xdr:colOff>1028701</xdr:colOff>
      <xdr:row>48</xdr:row>
      <xdr:rowOff>228600</xdr:rowOff>
    </xdr:to>
    <xdr:sp macro="" textlink="">
      <xdr:nvSpPr>
        <xdr:cNvPr id="6" name="3 CuadroTexto"/>
        <xdr:cNvSpPr txBox="1"/>
      </xdr:nvSpPr>
      <xdr:spPr>
        <a:xfrm>
          <a:off x="0" y="6924674"/>
          <a:ext cx="8496301" cy="6477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nSpc>
              <a:spcPts val="900"/>
            </a:lnSpc>
          </a:pPr>
          <a:r>
            <a:rPr lang="es-ES" sz="800">
              <a:solidFill>
                <a:schemeClr val="dk1"/>
              </a:solidFill>
              <a:effectLst/>
              <a:latin typeface="+mn-lt"/>
              <a:ea typeface="+mn-ea"/>
              <a:cs typeface="+mn-cs"/>
            </a:rPr>
            <a:t>Por grupos de edad, se  observa que el mayor porcentaje de matrimonios en hombres corresponde al grupo entre los  25-29 años, con el 27,37% . En el caso de las mujeres, el mayor porcentaje de matrimonios se da en el grupo comprendido entre los  20 y 24 años con el </a:t>
          </a:r>
          <a:r>
            <a:rPr lang="es-ES" sz="800" baseline="0">
              <a:solidFill>
                <a:schemeClr val="dk1"/>
              </a:solidFill>
              <a:effectLst/>
              <a:latin typeface="+mn-lt"/>
              <a:ea typeface="+mn-ea"/>
              <a:cs typeface="+mn-cs"/>
            </a:rPr>
            <a:t> 28,54</a:t>
          </a:r>
          <a:r>
            <a:rPr lang="es-ES" sz="800">
              <a:solidFill>
                <a:schemeClr val="dk1"/>
              </a:solidFill>
              <a:effectLst/>
              <a:latin typeface="+mn-lt"/>
              <a:ea typeface="+mn-ea"/>
              <a:cs typeface="+mn-cs"/>
            </a:rPr>
            <a:t>%  del total de casos.</a:t>
          </a:r>
        </a:p>
        <a:p>
          <a:pPr>
            <a:lnSpc>
              <a:spcPts val="900"/>
            </a:lnSpc>
          </a:pPr>
          <a:endParaRPr lang="es-EC" sz="800">
            <a:solidFill>
              <a:schemeClr val="dk1"/>
            </a:solidFill>
            <a:effectLst/>
            <a:latin typeface="+mn-lt"/>
            <a:ea typeface="+mn-ea"/>
            <a:cs typeface="+mn-cs"/>
          </a:endParaRPr>
        </a:p>
        <a:p>
          <a:pPr>
            <a:lnSpc>
              <a:spcPts val="800"/>
            </a:lnSpc>
          </a:pPr>
          <a:r>
            <a:rPr lang="es-EC" sz="800">
              <a:solidFill>
                <a:schemeClr val="dk1"/>
              </a:solidFill>
              <a:effectLst/>
              <a:latin typeface="+mn-lt"/>
              <a:ea typeface="+mn-ea"/>
              <a:cs typeface="+mn-cs"/>
            </a:rPr>
            <a:t> Se aprecia, además, que  en  las  edades  menores  a 35</a:t>
          </a:r>
          <a:r>
            <a:rPr lang="es-EC" sz="800" baseline="0">
              <a:solidFill>
                <a:schemeClr val="dk1"/>
              </a:solidFill>
              <a:effectLst/>
              <a:latin typeface="+mn-lt"/>
              <a:ea typeface="+mn-ea"/>
              <a:cs typeface="+mn-cs"/>
            </a:rPr>
            <a:t> </a:t>
          </a:r>
          <a:r>
            <a:rPr lang="es-EC" sz="800">
              <a:solidFill>
                <a:schemeClr val="dk1"/>
              </a:solidFill>
              <a:effectLst/>
              <a:latin typeface="+mn-lt"/>
              <a:ea typeface="+mn-ea"/>
              <a:cs typeface="+mn-cs"/>
            </a:rPr>
            <a:t>años  se concentran  los mayores porcentajes de matrimonios, el  79,79</a:t>
          </a:r>
          <a:r>
            <a:rPr lang="es-EC" sz="800" baseline="0">
              <a:solidFill>
                <a:schemeClr val="dk1"/>
              </a:solidFill>
              <a:effectLst/>
              <a:latin typeface="+mn-lt"/>
              <a:ea typeface="+mn-ea"/>
              <a:cs typeface="+mn-cs"/>
            </a:rPr>
            <a:t> </a:t>
          </a:r>
          <a:r>
            <a:rPr lang="es-EC" sz="800">
              <a:solidFill>
                <a:schemeClr val="dk1"/>
              </a:solidFill>
              <a:effectLst/>
              <a:latin typeface="+mn-lt"/>
              <a:ea typeface="+mn-ea"/>
              <a:cs typeface="+mn-cs"/>
            </a:rPr>
            <a:t>%  para el caso de las mujeres  y el  72,27% en los  h ombres</a:t>
          </a:r>
        </a:p>
        <a:p>
          <a:pPr>
            <a:lnSpc>
              <a:spcPts val="900"/>
            </a:lnSpc>
          </a:pPr>
          <a:r>
            <a:rPr lang="es-EC" sz="800">
              <a:solidFill>
                <a:schemeClr val="dk1"/>
              </a:solidFill>
              <a:effectLst/>
              <a:latin typeface="+mn-lt"/>
              <a:ea typeface="+mn-ea"/>
              <a:cs typeface="+mn-cs"/>
            </a:rPr>
            <a:t> </a:t>
          </a:r>
        </a:p>
        <a:p>
          <a:pPr algn="just">
            <a:lnSpc>
              <a:spcPts val="800"/>
            </a:lnSpc>
            <a:spcAft>
              <a:spcPts val="0"/>
            </a:spcAft>
          </a:pPr>
          <a:endParaRPr lang="es-EC" sz="900">
            <a:effectLst/>
            <a:latin typeface="Times New Roman"/>
            <a:ea typeface="Times New Roman"/>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66675</xdr:colOff>
      <xdr:row>20</xdr:row>
      <xdr:rowOff>76200</xdr:rowOff>
    </xdr:from>
    <xdr:to>
      <xdr:col>5</xdr:col>
      <xdr:colOff>409575</xdr:colOff>
      <xdr:row>42</xdr:row>
      <xdr:rowOff>171450</xdr:rowOff>
    </xdr:to>
    <xdr:graphicFrame macro="">
      <xdr:nvGraphicFramePr>
        <xdr:cNvPr id="9298082"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133350</xdr:colOff>
      <xdr:row>20</xdr:row>
      <xdr:rowOff>95250</xdr:rowOff>
    </xdr:from>
    <xdr:to>
      <xdr:col>10</xdr:col>
      <xdr:colOff>800100</xdr:colOff>
      <xdr:row>42</xdr:row>
      <xdr:rowOff>142875</xdr:rowOff>
    </xdr:to>
    <xdr:graphicFrame macro="">
      <xdr:nvGraphicFramePr>
        <xdr:cNvPr id="9298083"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85725</xdr:colOff>
      <xdr:row>27</xdr:row>
      <xdr:rowOff>9526</xdr:rowOff>
    </xdr:from>
    <xdr:to>
      <xdr:col>1</xdr:col>
      <xdr:colOff>200025</xdr:colOff>
      <xdr:row>36</xdr:row>
      <xdr:rowOff>85726</xdr:rowOff>
    </xdr:to>
    <xdr:sp macro="" textlink="">
      <xdr:nvSpPr>
        <xdr:cNvPr id="4" name="3 CuadroTexto"/>
        <xdr:cNvSpPr txBox="1"/>
      </xdr:nvSpPr>
      <xdr:spPr>
        <a:xfrm>
          <a:off x="85725" y="4724401"/>
          <a:ext cx="238125" cy="1276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s-EC" sz="1100" b="1"/>
            <a:t>Grupos de Edad</a:t>
          </a:r>
        </a:p>
      </xdr:txBody>
    </xdr:sp>
    <xdr:clientData/>
  </xdr:twoCellAnchor>
  <xdr:twoCellAnchor>
    <xdr:from>
      <xdr:col>5</xdr:col>
      <xdr:colOff>790575</xdr:colOff>
      <xdr:row>26</xdr:row>
      <xdr:rowOff>114299</xdr:rowOff>
    </xdr:from>
    <xdr:to>
      <xdr:col>6</xdr:col>
      <xdr:colOff>219075</xdr:colOff>
      <xdr:row>35</xdr:row>
      <xdr:rowOff>104774</xdr:rowOff>
    </xdr:to>
    <xdr:sp macro="" textlink="">
      <xdr:nvSpPr>
        <xdr:cNvPr id="5" name="4 CuadroTexto"/>
        <xdr:cNvSpPr txBox="1"/>
      </xdr:nvSpPr>
      <xdr:spPr>
        <a:xfrm>
          <a:off x="4657725" y="4695824"/>
          <a:ext cx="238125" cy="1190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r>
            <a:rPr lang="es-EC" sz="1100" b="1"/>
            <a:t>Grupos de Edad</a:t>
          </a:r>
        </a:p>
      </xdr:txBody>
    </xdr:sp>
    <xdr:clientData/>
  </xdr:twoCellAnchor>
  <xdr:twoCellAnchor>
    <xdr:from>
      <xdr:col>0</xdr:col>
      <xdr:colOff>34646</xdr:colOff>
      <xdr:row>42</xdr:row>
      <xdr:rowOff>233800</xdr:rowOff>
    </xdr:from>
    <xdr:to>
      <xdr:col>11</xdr:col>
      <xdr:colOff>0</xdr:colOff>
      <xdr:row>47</xdr:row>
      <xdr:rowOff>9525</xdr:rowOff>
    </xdr:to>
    <xdr:sp macro="" textlink="">
      <xdr:nvSpPr>
        <xdr:cNvPr id="6" name="3 CuadroTexto"/>
        <xdr:cNvSpPr txBox="1"/>
      </xdr:nvSpPr>
      <xdr:spPr>
        <a:xfrm>
          <a:off x="34646" y="7053700"/>
          <a:ext cx="8852179" cy="632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algn="just" defTabSz="914400" eaLnBrk="1" fontAlgn="auto" latinLnBrk="0" hangingPunct="1">
            <a:lnSpc>
              <a:spcPct val="100000"/>
            </a:lnSpc>
            <a:spcBef>
              <a:spcPts val="0"/>
            </a:spcBef>
            <a:spcAft>
              <a:spcPts val="0"/>
            </a:spcAft>
            <a:buClrTx/>
            <a:buSzTx/>
            <a:buFontTx/>
            <a:buNone/>
            <a:tabLst/>
            <a:defRPr/>
          </a:pPr>
          <a:r>
            <a:rPr lang="es-ES" sz="800">
              <a:solidFill>
                <a:srgbClr val="000000"/>
              </a:solidFill>
              <a:effectLst/>
              <a:ea typeface="Times New Roman"/>
              <a:cs typeface="Times New Roman"/>
            </a:rPr>
            <a:t>En el gráfico 2.1.5,  se puede observar que la distribución relativa por grupos de edad  determina que la mayor cantidad de  divorcios  se  ubica en el rango de edad de 35-39 años , con el  17,08 %</a:t>
          </a:r>
          <a:r>
            <a:rPr lang="es-ES" sz="800" baseline="0">
              <a:solidFill>
                <a:srgbClr val="000000"/>
              </a:solidFill>
              <a:effectLst/>
              <a:ea typeface="Times New Roman"/>
              <a:cs typeface="Times New Roman"/>
            </a:rPr>
            <a:t> para los hombres </a:t>
          </a:r>
          <a:r>
            <a:rPr lang="es-ES" sz="800">
              <a:solidFill>
                <a:srgbClr val="000000"/>
              </a:solidFill>
              <a:effectLst/>
              <a:ea typeface="Times New Roman"/>
              <a:cs typeface="Times New Roman"/>
            </a:rPr>
            <a:t>y en el rango 30 a 34 años, con el 17,72 % para las mujeres . El siguiente rango de edad de mayor número de divorcios en las mujeres  es el que está entre 35-39 años, con el 17,22 % </a:t>
          </a:r>
          <a:r>
            <a:rPr lang="es-ES" sz="800" baseline="0">
              <a:solidFill>
                <a:srgbClr val="000000"/>
              </a:solidFill>
              <a:effectLst/>
              <a:ea typeface="Times New Roman"/>
              <a:cs typeface="Times New Roman"/>
            </a:rPr>
            <a:t> y luego viene  el r</a:t>
          </a:r>
          <a:r>
            <a:rPr lang="es-ES" sz="800">
              <a:solidFill>
                <a:srgbClr val="000000"/>
              </a:solidFill>
              <a:effectLst/>
              <a:ea typeface="Times New Roman"/>
              <a:cs typeface="Times New Roman"/>
            </a:rPr>
            <a:t>ango entre los 40-44 años, que representa el 14,63% . Para el caso  de los hombres, el 15,78%  de los divorcios  ocurrió  entre los  30 y 34 años. </a:t>
          </a:r>
          <a:r>
            <a:rPr lang="es-ES" sz="800">
              <a:solidFill>
                <a:schemeClr val="dk1"/>
              </a:solidFill>
              <a:effectLst/>
              <a:latin typeface="+mn-lt"/>
              <a:ea typeface="+mn-ea"/>
              <a:cs typeface="+mn-cs"/>
            </a:rPr>
            <a:t>Se</a:t>
          </a:r>
          <a:r>
            <a:rPr lang="es-EC" sz="800" baseline="0">
              <a:solidFill>
                <a:schemeClr val="dk1"/>
              </a:solidFill>
              <a:effectLst/>
              <a:latin typeface="+mn-lt"/>
              <a:ea typeface="+mn-ea"/>
              <a:cs typeface="+mn-cs"/>
            </a:rPr>
            <a:t> </a:t>
          </a:r>
          <a:r>
            <a:rPr lang="es-ES" sz="800">
              <a:solidFill>
                <a:srgbClr val="000000"/>
              </a:solidFill>
              <a:effectLst/>
              <a:latin typeface="+mn-lt"/>
              <a:ea typeface="Times New Roman"/>
              <a:cs typeface="Times New Roman"/>
            </a:rPr>
            <a:t>destaca, </a:t>
          </a:r>
          <a:r>
            <a:rPr lang="es-ES" sz="800" baseline="0">
              <a:solidFill>
                <a:srgbClr val="000000"/>
              </a:solidFill>
              <a:effectLst/>
              <a:latin typeface="+mn-lt"/>
              <a:ea typeface="Times New Roman"/>
              <a:cs typeface="Times New Roman"/>
            </a:rPr>
            <a:t>además, </a:t>
          </a:r>
          <a:r>
            <a:rPr lang="es-ES" sz="800">
              <a:solidFill>
                <a:srgbClr val="000000"/>
              </a:solidFill>
              <a:effectLst/>
              <a:ea typeface="Times New Roman"/>
              <a:cs typeface="Times New Roman"/>
            </a:rPr>
            <a:t>que en las edades superiores a 39 años es mayor el número de hombres que el de las mujeres  que se divorciaron, pues  sus  porcentajes  si  bien van disminuyendo para ambos casos, son superiores  para el sexo masculino, </a:t>
          </a:r>
          <a:endParaRPr lang="es-EC" sz="1200">
            <a:effectLst/>
            <a:latin typeface="Times New Roman"/>
            <a:ea typeface="Times New Roman"/>
          </a:endParaRPr>
        </a:p>
      </xdr:txBody>
    </xdr:sp>
    <xdr:clientData/>
  </xdr:twoCellAnchor>
</xdr:wsDr>
</file>

<file path=xl/drawings/drawing7.xml><?xml version="1.0" encoding="utf-8"?>
<c:userShapes xmlns:c="http://schemas.openxmlformats.org/drawingml/2006/chart">
  <cdr:relSizeAnchor xmlns:cdr="http://schemas.openxmlformats.org/drawingml/2006/chartDrawing">
    <cdr:from>
      <cdr:x>0.47643</cdr:x>
      <cdr:y>0.79856</cdr:y>
    </cdr:from>
    <cdr:to>
      <cdr:x>0.49484</cdr:x>
      <cdr:y>0.83028</cdr:y>
    </cdr:to>
    <cdr:sp macro="" textlink="">
      <cdr:nvSpPr>
        <cdr:cNvPr id="12289" name="Text Box 1025"/>
        <cdr:cNvSpPr txBox="1">
          <a:spLocks xmlns:a="http://schemas.openxmlformats.org/drawingml/2006/main" noChangeArrowheads="1"/>
        </cdr:cNvSpPr>
      </cdr:nvSpPr>
      <cdr:spPr bwMode="auto">
        <a:xfrm xmlns:a="http://schemas.openxmlformats.org/drawingml/2006/main">
          <a:off x="2517242" y="2421963"/>
          <a:ext cx="97155" cy="9607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cdr:spPr>
      <cdr:txBody>
        <a:bodyPr xmlns:a="http://schemas.openxmlformats.org/drawingml/2006/main"/>
        <a:lstStyle xmlns:a="http://schemas.openxmlformats.org/drawingml/2006/main"/>
        <a:p xmlns:a="http://schemas.openxmlformats.org/drawingml/2006/main">
          <a:endParaRPr lang="es-EC"/>
        </a:p>
      </cdr:txBody>
    </cdr:sp>
  </cdr:relSizeAnchor>
</c:userShapes>
</file>

<file path=xl/drawings/drawing8.xml><?xml version="1.0" encoding="utf-8"?>
<xdr:wsDr xmlns:xdr="http://schemas.openxmlformats.org/drawingml/2006/spreadsheetDrawing" xmlns:a="http://schemas.openxmlformats.org/drawingml/2006/main">
  <xdr:twoCellAnchor>
    <xdr:from>
      <xdr:col>6</xdr:col>
      <xdr:colOff>704850</xdr:colOff>
      <xdr:row>18</xdr:row>
      <xdr:rowOff>47625</xdr:rowOff>
    </xdr:from>
    <xdr:to>
      <xdr:col>11</xdr:col>
      <xdr:colOff>342900</xdr:colOff>
      <xdr:row>35</xdr:row>
      <xdr:rowOff>38100</xdr:rowOff>
    </xdr:to>
    <xdr:graphicFrame macro="">
      <xdr:nvGraphicFramePr>
        <xdr:cNvPr id="56517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781050</xdr:colOff>
      <xdr:row>3</xdr:row>
      <xdr:rowOff>0</xdr:rowOff>
    </xdr:from>
    <xdr:to>
      <xdr:col>11</xdr:col>
      <xdr:colOff>352425</xdr:colOff>
      <xdr:row>18</xdr:row>
      <xdr:rowOff>19050</xdr:rowOff>
    </xdr:to>
    <xdr:graphicFrame macro="">
      <xdr:nvGraphicFramePr>
        <xdr:cNvPr id="565174"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155865</xdr:colOff>
      <xdr:row>37</xdr:row>
      <xdr:rowOff>88319</xdr:rowOff>
    </xdr:from>
    <xdr:to>
      <xdr:col>11</xdr:col>
      <xdr:colOff>406977</xdr:colOff>
      <xdr:row>41</xdr:row>
      <xdr:rowOff>112564</xdr:rowOff>
    </xdr:to>
    <xdr:sp macro="" textlink="">
      <xdr:nvSpPr>
        <xdr:cNvPr id="4" name="3 CuadroTexto"/>
        <xdr:cNvSpPr txBox="1"/>
      </xdr:nvSpPr>
      <xdr:spPr>
        <a:xfrm>
          <a:off x="155865" y="7146344"/>
          <a:ext cx="9490362" cy="63384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ysClr val="windowText" lastClr="000000"/>
              </a:solidFill>
              <a:effectLst/>
              <a:ea typeface="Times New Roman"/>
              <a:cs typeface="Times New Roman"/>
            </a:rPr>
            <a:t>En el año 2015,</a:t>
          </a:r>
          <a:r>
            <a:rPr lang="es-ES" sz="800" baseline="0">
              <a:solidFill>
                <a:sysClr val="windowText" lastClr="000000"/>
              </a:solidFill>
              <a:effectLst/>
              <a:ea typeface="Times New Roman"/>
              <a:cs typeface="Times New Roman"/>
            </a:rPr>
            <a:t> </a:t>
          </a:r>
          <a:r>
            <a:rPr lang="es-ES" sz="800">
              <a:solidFill>
                <a:sysClr val="windowText" lastClr="000000"/>
              </a:solidFill>
              <a:effectLst/>
              <a:ea typeface="Times New Roman"/>
              <a:cs typeface="Times New Roman"/>
            </a:rPr>
            <a:t>el mayor porcentaje</a:t>
          </a:r>
          <a:r>
            <a:rPr lang="es-ES" sz="800" baseline="0">
              <a:solidFill>
                <a:sysClr val="windowText" lastClr="000000"/>
              </a:solidFill>
              <a:effectLst/>
              <a:ea typeface="Times New Roman"/>
              <a:cs typeface="Times New Roman"/>
            </a:rPr>
            <a:t> de matrimonios </a:t>
          </a:r>
          <a:r>
            <a:rPr lang="es-ES" sz="800">
              <a:solidFill>
                <a:sysClr val="windowText" lastClr="000000"/>
              </a:solidFill>
              <a:effectLst/>
              <a:ea typeface="Times New Roman"/>
              <a:cs typeface="Times New Roman"/>
            </a:rPr>
            <a:t>tanto en hombres como en mujeres  corresponde al nivel de instrucción  Educación</a:t>
          </a:r>
          <a:r>
            <a:rPr lang="es-ES" sz="800" baseline="0">
              <a:solidFill>
                <a:sysClr val="windowText" lastClr="000000"/>
              </a:solidFill>
              <a:effectLst/>
              <a:ea typeface="Times New Roman"/>
              <a:cs typeface="Times New Roman"/>
            </a:rPr>
            <a:t> media /bachillerato</a:t>
          </a:r>
          <a:r>
            <a:rPr lang="es-ES" sz="800">
              <a:solidFill>
                <a:sysClr val="windowText" lastClr="000000"/>
              </a:solidFill>
              <a:effectLst/>
              <a:ea typeface="Times New Roman"/>
              <a:cs typeface="Times New Roman"/>
            </a:rPr>
            <a:t>, con el 27,21%  y el 25,40% respectivamente. En orden de importancia le sigue la población contrayente con instrucción  superior con el 20,30% en los hombres y  con instrucción  superior el 21,47% para las mujeres. .  </a:t>
          </a:r>
        </a:p>
        <a:p>
          <a:pPr algn="just">
            <a:spcAft>
              <a:spcPts val="0"/>
            </a:spcAft>
          </a:pPr>
          <a:endParaRPr lang="es-ES" sz="800">
            <a:solidFill>
              <a:sysClr val="windowText" lastClr="000000"/>
            </a:solidFill>
            <a:effectLst/>
            <a:ea typeface="Times New Roman"/>
            <a:cs typeface="Times New Roman"/>
          </a:endParaRPr>
        </a:p>
        <a:p>
          <a:pPr algn="just">
            <a:spcAft>
              <a:spcPts val="0"/>
            </a:spcAft>
          </a:pPr>
          <a:r>
            <a:rPr lang="es-ES" sz="800">
              <a:solidFill>
                <a:sysClr val="windowText" lastClr="000000"/>
              </a:solidFill>
              <a:effectLst/>
              <a:ea typeface="Times New Roman"/>
              <a:cs typeface="Times New Roman"/>
            </a:rPr>
            <a:t>En el año 2006, el nivel de instrucción de los  contrayentes en su mayoría  correspondió a la instrucción secundaria con  un  porcentaje del 45,69%  para hombres y  47,50%  para  mujeres.  Los contrayentes con instrucción primaria ocupan un  porcentaje  de</a:t>
          </a:r>
          <a:r>
            <a:rPr lang="es-EC" sz="800">
              <a:solidFill>
                <a:sysClr val="windowText" lastClr="000000"/>
              </a:solidFill>
              <a:effectLst/>
              <a:ea typeface="Times New Roman"/>
              <a:cs typeface="Times New Roman"/>
            </a:rPr>
            <a:t>  29,99</a:t>
          </a:r>
          <a:r>
            <a:rPr lang="es-ES" sz="800">
              <a:solidFill>
                <a:sysClr val="windowText" lastClr="000000"/>
              </a:solidFill>
              <a:effectLst/>
              <a:ea typeface="Times New Roman"/>
              <a:cs typeface="Times New Roman"/>
            </a:rPr>
            <a:t>% en hombres  y  28,72% en mujeres. </a:t>
          </a:r>
          <a:endParaRPr lang="es-EC" sz="1200">
            <a:solidFill>
              <a:sysClr val="windowText" lastClr="000000"/>
            </a:solidFill>
            <a:effectLst/>
            <a:latin typeface="Times New Roman"/>
            <a:ea typeface="Times New Roman"/>
          </a:endParaRPr>
        </a:p>
      </xdr:txBody>
    </xdr:sp>
    <xdr:clientData/>
  </xdr:twoCellAnchor>
  <xdr:twoCellAnchor>
    <xdr:from>
      <xdr:col>0</xdr:col>
      <xdr:colOff>155864</xdr:colOff>
      <xdr:row>34</xdr:row>
      <xdr:rowOff>43295</xdr:rowOff>
    </xdr:from>
    <xdr:to>
      <xdr:col>11</xdr:col>
      <xdr:colOff>458932</xdr:colOff>
      <xdr:row>37</xdr:row>
      <xdr:rowOff>69273</xdr:rowOff>
    </xdr:to>
    <xdr:sp macro="" textlink="">
      <xdr:nvSpPr>
        <xdr:cNvPr id="5" name="4 CuadroTexto"/>
        <xdr:cNvSpPr txBox="1"/>
      </xdr:nvSpPr>
      <xdr:spPr>
        <a:xfrm>
          <a:off x="155864" y="6634595"/>
          <a:ext cx="9542318" cy="492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800">
              <a:solidFill>
                <a:schemeClr val="dk1"/>
              </a:solidFill>
              <a:effectLst/>
              <a:latin typeface="+mn-lt"/>
              <a:ea typeface="+mn-ea"/>
              <a:cs typeface="+mn-cs"/>
            </a:rPr>
            <a:t>*</a:t>
          </a:r>
          <a:r>
            <a:rPr lang="es-EC" sz="800" baseline="0">
              <a:solidFill>
                <a:schemeClr val="dk1"/>
              </a:solidFill>
              <a:effectLst/>
              <a:latin typeface="+mn-lt"/>
              <a:ea typeface="+mn-ea"/>
              <a:cs typeface="+mn-cs"/>
            </a:rPr>
            <a:t> </a:t>
          </a:r>
          <a:r>
            <a:rPr lang="es-EC" sz="800">
              <a:solidFill>
                <a:schemeClr val="dk1"/>
              </a:solidFill>
              <a:effectLst/>
              <a:latin typeface="+mn-lt"/>
              <a:ea typeface="+mn-ea"/>
              <a:cs typeface="+mn-cs"/>
            </a:rPr>
            <a:t>En el año 2015 se registraron 60.636 matrimonios , de los cuales 60.392 contrayentes (hombres) declararon que si saben leer y escribir y que tienen algún nivel de instrucción de acuerdo a las categorías expuestas en el instrumento de recolección  (formulario matrimonios) y 244contrayente(hombres) declararon que no saben leer ni escribir, por ende no tienen ningún nivel de instrucción. En cambio </a:t>
          </a:r>
          <a:r>
            <a:rPr lang="es-EC" sz="800" baseline="0">
              <a:solidFill>
                <a:schemeClr val="dk1"/>
              </a:solidFill>
              <a:effectLst/>
              <a:latin typeface="+mn-lt"/>
              <a:ea typeface="+mn-ea"/>
              <a:cs typeface="+mn-cs"/>
            </a:rPr>
            <a:t> 60.386 </a:t>
          </a:r>
          <a:r>
            <a:rPr lang="es-EC" sz="800">
              <a:solidFill>
                <a:schemeClr val="dk1"/>
              </a:solidFill>
              <a:effectLst/>
              <a:latin typeface="+mn-lt"/>
              <a:ea typeface="+mn-ea"/>
              <a:cs typeface="+mn-cs"/>
            </a:rPr>
            <a:t>tontrayentes (mujeres) declararon que si saben leer y escribir y que tienen algún nivel de instrucción de acuerdo a las categorías expuestas en el instrumento de recolección y 250</a:t>
          </a:r>
          <a:r>
            <a:rPr lang="es-EC" sz="800" baseline="0">
              <a:solidFill>
                <a:schemeClr val="dk1"/>
              </a:solidFill>
              <a:effectLst/>
              <a:latin typeface="+mn-lt"/>
              <a:ea typeface="+mn-ea"/>
              <a:cs typeface="+mn-cs"/>
            </a:rPr>
            <a:t> </a:t>
          </a:r>
          <a:r>
            <a:rPr lang="es-EC" sz="800">
              <a:solidFill>
                <a:schemeClr val="dk1"/>
              </a:solidFill>
              <a:effectLst/>
              <a:latin typeface="+mn-lt"/>
              <a:ea typeface="+mn-ea"/>
              <a:cs typeface="+mn-cs"/>
            </a:rPr>
            <a:t>contrayentes (mujeres) declararon que no saben leer ni escribir</a:t>
          </a:r>
          <a:r>
            <a:rPr lang="es-EC" sz="800"/>
            <a:t>.</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638175</xdr:colOff>
      <xdr:row>3</xdr:row>
      <xdr:rowOff>38100</xdr:rowOff>
    </xdr:from>
    <xdr:to>
      <xdr:col>12</xdr:col>
      <xdr:colOff>200025</xdr:colOff>
      <xdr:row>23</xdr:row>
      <xdr:rowOff>85725</xdr:rowOff>
    </xdr:to>
    <xdr:graphicFrame macro="">
      <xdr:nvGraphicFramePr>
        <xdr:cNvPr id="568008" name="2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22</xdr:row>
      <xdr:rowOff>124884</xdr:rowOff>
    </xdr:from>
    <xdr:to>
      <xdr:col>12</xdr:col>
      <xdr:colOff>400050</xdr:colOff>
      <xdr:row>25</xdr:row>
      <xdr:rowOff>124884</xdr:rowOff>
    </xdr:to>
    <xdr:sp macro="" textlink="">
      <xdr:nvSpPr>
        <xdr:cNvPr id="3" name="2 CuadroTexto"/>
        <xdr:cNvSpPr txBox="1"/>
      </xdr:nvSpPr>
      <xdr:spPr>
        <a:xfrm>
          <a:off x="0" y="5344584"/>
          <a:ext cx="9086850"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C" sz="800">
              <a:solidFill>
                <a:srgbClr val="000000"/>
              </a:solidFill>
              <a:effectLst/>
              <a:ea typeface="Times New Roman"/>
              <a:cs typeface="Times New Roman"/>
            </a:rPr>
            <a:t>Para el año 2015, el mayor porcentaje tanto en hombres como en mujeres que inscribieron sus divorcios corresponde al nivel de instrucción </a:t>
          </a:r>
          <a:r>
            <a:rPr lang="es-EC" sz="800" baseline="0">
              <a:solidFill>
                <a:srgbClr val="000000"/>
              </a:solidFill>
              <a:effectLst/>
              <a:ea typeface="Times New Roman"/>
              <a:cs typeface="Times New Roman"/>
            </a:rPr>
            <a:t> </a:t>
          </a:r>
          <a:r>
            <a:rPr lang="es-EC" sz="800">
              <a:solidFill>
                <a:srgbClr val="000000"/>
              </a:solidFill>
              <a:effectLst/>
              <a:ea typeface="Times New Roman"/>
              <a:cs typeface="Times New Roman"/>
            </a:rPr>
            <a:t>Educación media/bachillerato, con porcentajes</a:t>
          </a:r>
          <a:r>
            <a:rPr lang="es-EC" sz="800" baseline="0">
              <a:solidFill>
                <a:srgbClr val="000000"/>
              </a:solidFill>
              <a:effectLst/>
              <a:ea typeface="Times New Roman"/>
              <a:cs typeface="Times New Roman"/>
            </a:rPr>
            <a:t> que superan </a:t>
          </a:r>
          <a:r>
            <a:rPr lang="es-EC" sz="800">
              <a:solidFill>
                <a:srgbClr val="000000"/>
              </a:solidFill>
              <a:effectLst/>
              <a:ea typeface="Times New Roman"/>
              <a:cs typeface="Times New Roman"/>
            </a:rPr>
            <a:t>e 30 % para ambos casos.   Le sigue</a:t>
          </a:r>
          <a:r>
            <a:rPr lang="es-EC" sz="800" baseline="0">
              <a:solidFill>
                <a:srgbClr val="000000"/>
              </a:solidFill>
              <a:effectLst/>
              <a:ea typeface="Times New Roman"/>
              <a:cs typeface="Times New Roman"/>
            </a:rPr>
            <a:t> </a:t>
          </a:r>
          <a:r>
            <a:rPr lang="es-EC" sz="800">
              <a:solidFill>
                <a:srgbClr val="000000"/>
              </a:solidFill>
              <a:effectLst/>
              <a:ea typeface="Times New Roman"/>
              <a:cs typeface="Times New Roman"/>
            </a:rPr>
            <a:t>la población con instrucción secundaria</a:t>
          </a:r>
          <a:r>
            <a:rPr lang="es-EC" sz="800" baseline="0">
              <a:solidFill>
                <a:srgbClr val="000000"/>
              </a:solidFill>
              <a:effectLst/>
              <a:ea typeface="Times New Roman"/>
              <a:cs typeface="Times New Roman"/>
            </a:rPr>
            <a:t> </a:t>
          </a:r>
          <a:r>
            <a:rPr lang="es-EC" sz="800">
              <a:solidFill>
                <a:srgbClr val="000000"/>
              </a:solidFill>
              <a:effectLst/>
              <a:ea typeface="Times New Roman"/>
              <a:cs typeface="Times New Roman"/>
            </a:rPr>
            <a:t>, representando  el </a:t>
          </a:r>
          <a:r>
            <a:rPr lang="es-EC" sz="800" baseline="0">
              <a:solidFill>
                <a:srgbClr val="000000"/>
              </a:solidFill>
              <a:effectLst/>
              <a:ea typeface="Times New Roman"/>
              <a:cs typeface="Times New Roman"/>
            </a:rPr>
            <a:t> </a:t>
          </a:r>
          <a:r>
            <a:rPr lang="es-ES_tradnl" sz="800">
              <a:solidFill>
                <a:srgbClr val="000000"/>
              </a:solidFill>
              <a:effectLst/>
              <a:ea typeface="Times New Roman"/>
              <a:cs typeface="Times New Roman"/>
            </a:rPr>
            <a:t>26,68% y 27,03%  </a:t>
          </a:r>
          <a:r>
            <a:rPr lang="es-EC" sz="800">
              <a:solidFill>
                <a:srgbClr val="000000"/>
              </a:solidFill>
              <a:effectLst/>
              <a:ea typeface="Times New Roman"/>
              <a:cs typeface="Times New Roman"/>
            </a:rPr>
            <a:t>para los hombres y mujeres respectivamente.</a:t>
          </a:r>
          <a:r>
            <a:rPr lang="es-EC" sz="800" baseline="0">
              <a:solidFill>
                <a:srgbClr val="000000"/>
              </a:solidFill>
              <a:effectLst/>
              <a:ea typeface="Times New Roman"/>
              <a:cs typeface="Times New Roman"/>
            </a:rPr>
            <a:t> En el caso de instrucción primaria</a:t>
          </a:r>
          <a:r>
            <a:rPr lang="es-EC" sz="800">
              <a:solidFill>
                <a:srgbClr val="000000"/>
              </a:solidFill>
              <a:effectLst/>
              <a:ea typeface="Times New Roman"/>
              <a:cs typeface="Times New Roman"/>
            </a:rPr>
            <a:t>, el porcentaje  para hombres y mujeres  representa</a:t>
          </a:r>
          <a:r>
            <a:rPr lang="es-EC" sz="800" baseline="0">
              <a:solidFill>
                <a:srgbClr val="000000"/>
              </a:solidFill>
              <a:effectLst/>
              <a:ea typeface="Times New Roman"/>
              <a:cs typeface="Times New Roman"/>
            </a:rPr>
            <a:t> </a:t>
          </a:r>
          <a:r>
            <a:rPr lang="es-EC" sz="800">
              <a:solidFill>
                <a:srgbClr val="000000"/>
              </a:solidFill>
              <a:effectLst/>
              <a:ea typeface="Times New Roman"/>
              <a:cs typeface="Times New Roman"/>
            </a:rPr>
            <a:t>el 12,51% y 11,75%, respectivamente.</a:t>
          </a:r>
          <a:endParaRPr lang="es-EC" sz="1200">
            <a:effectLst/>
            <a:latin typeface="Times New Roman"/>
            <a:ea typeface="Times New Roman"/>
          </a:endParaRPr>
        </a:p>
      </xdr:txBody>
    </xdr:sp>
    <xdr:clientData/>
  </xdr:twoCellAnchor>
  <xdr:twoCellAnchor>
    <xdr:from>
      <xdr:col>0</xdr:col>
      <xdr:colOff>21168</xdr:colOff>
      <xdr:row>17</xdr:row>
      <xdr:rowOff>105836</xdr:rowOff>
    </xdr:from>
    <xdr:to>
      <xdr:col>6</xdr:col>
      <xdr:colOff>423335</xdr:colOff>
      <xdr:row>22</xdr:row>
      <xdr:rowOff>63499</xdr:rowOff>
    </xdr:to>
    <xdr:sp macro="" textlink="">
      <xdr:nvSpPr>
        <xdr:cNvPr id="4" name="3 CuadroTexto"/>
        <xdr:cNvSpPr txBox="1"/>
      </xdr:nvSpPr>
      <xdr:spPr>
        <a:xfrm>
          <a:off x="21168" y="4373036"/>
          <a:ext cx="4926542" cy="91016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800">
              <a:solidFill>
                <a:schemeClr val="dk1"/>
              </a:solidFill>
              <a:effectLst/>
              <a:latin typeface="+mn-lt"/>
              <a:ea typeface="+mn-ea"/>
              <a:cs typeface="+mn-cs"/>
            </a:rPr>
            <a:t>* En el año 2015 se registraron 25.692 divorcios, de los cuales 25.644 divorciados (hombres) declararon que si saben leer y escribir y que tienen algún nivel de instrucción de acuerdo a las categorías expuestas en el instrumento de recolección (formulario divorcios)   y 48 divorciados (hombres) declararon que no saben leer ni escribir, por ende no tienen ningún nivel de instrucción. En cambio 25.623 divorciadas (mujeres) declararon que si saben leer y escribir y que tienen algún nivel de instrucción de acuerdo a las categorías expuestas en el instrumento de recolección y 69 divorciadas (mujeres) declararon que no saben leer ni escribir</a:t>
          </a:r>
        </a:p>
        <a:p>
          <a:endParaRPr lang="es-EC" sz="4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389438</xdr:colOff>
      <xdr:row>33</xdr:row>
      <xdr:rowOff>93134</xdr:rowOff>
    </xdr:from>
    <xdr:to>
      <xdr:col>8</xdr:col>
      <xdr:colOff>458229</xdr:colOff>
      <xdr:row>38</xdr:row>
      <xdr:rowOff>16934</xdr:rowOff>
    </xdr:to>
    <xdr:sp macro="" textlink="">
      <xdr:nvSpPr>
        <xdr:cNvPr id="2" name="3 CuadroTexto"/>
        <xdr:cNvSpPr txBox="1"/>
      </xdr:nvSpPr>
      <xdr:spPr>
        <a:xfrm>
          <a:off x="389438" y="5817659"/>
          <a:ext cx="9155641" cy="628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De  acuerdo al estado civil anterior de los contrayentes,</a:t>
          </a:r>
          <a:r>
            <a:rPr lang="es-ES" sz="800" baseline="0">
              <a:solidFill>
                <a:srgbClr val="000000"/>
              </a:solidFill>
              <a:effectLst/>
              <a:ea typeface="Times New Roman"/>
              <a:cs typeface="Times New Roman"/>
            </a:rPr>
            <a:t> el mayor porcentaje de matrimonios, en el caso de </a:t>
          </a:r>
          <a:r>
            <a:rPr lang="es-ES" sz="800">
              <a:solidFill>
                <a:srgbClr val="000000"/>
              </a:solidFill>
              <a:effectLst/>
              <a:ea typeface="Times New Roman"/>
              <a:cs typeface="Times New Roman"/>
            </a:rPr>
            <a:t>los hombres,</a:t>
          </a:r>
          <a:r>
            <a:rPr lang="es-ES" sz="800" baseline="0">
              <a:solidFill>
                <a:srgbClr val="000000"/>
              </a:solidFill>
              <a:effectLst/>
              <a:ea typeface="Times New Roman"/>
              <a:cs typeface="Times New Roman"/>
            </a:rPr>
            <a:t> corresponde </a:t>
          </a:r>
          <a:r>
            <a:rPr lang="es-ES" sz="800">
              <a:solidFill>
                <a:srgbClr val="000000"/>
              </a:solidFill>
              <a:effectLst/>
              <a:ea typeface="Times New Roman"/>
              <a:cs typeface="Times New Roman"/>
            </a:rPr>
            <a:t>a los solteros con un </a:t>
          </a:r>
          <a:r>
            <a:rPr lang="es-ES" sz="800" b="1">
              <a:solidFill>
                <a:srgbClr val="000000"/>
              </a:solidFill>
              <a:effectLst/>
              <a:ea typeface="Times New Roman"/>
              <a:cs typeface="Times New Roman"/>
            </a:rPr>
            <a:t>87,55 % </a:t>
          </a:r>
          <a:r>
            <a:rPr lang="es-ES" sz="800">
              <a:solidFill>
                <a:srgbClr val="000000"/>
              </a:solidFill>
              <a:effectLst/>
              <a:ea typeface="Times New Roman"/>
              <a:cs typeface="Times New Roman"/>
            </a:rPr>
            <a:t>y el </a:t>
          </a:r>
          <a:r>
            <a:rPr lang="es-ES" sz="800" b="1">
              <a:solidFill>
                <a:srgbClr val="000000"/>
              </a:solidFill>
              <a:effectLst/>
              <a:ea typeface="Times New Roman"/>
              <a:cs typeface="Times New Roman"/>
            </a:rPr>
            <a:t>90,85 %  </a:t>
          </a:r>
          <a:r>
            <a:rPr lang="es-ES" sz="800">
              <a:solidFill>
                <a:srgbClr val="000000"/>
              </a:solidFill>
              <a:effectLst/>
              <a:ea typeface="Times New Roman"/>
              <a:cs typeface="Times New Roman"/>
            </a:rPr>
            <a:t>en las mujeres. En orden de importancia, se sitúan los </a:t>
          </a:r>
          <a:r>
            <a:rPr lang="es-ES" sz="800" baseline="0">
              <a:solidFill>
                <a:srgbClr val="000000"/>
              </a:solidFill>
              <a:effectLst/>
              <a:ea typeface="Times New Roman"/>
              <a:cs typeface="Times New Roman"/>
            </a:rPr>
            <a:t> contrayentes con estado civil </a:t>
          </a:r>
          <a:r>
            <a:rPr lang="es-ES" sz="800">
              <a:solidFill>
                <a:srgbClr val="000000"/>
              </a:solidFill>
              <a:effectLst/>
              <a:ea typeface="Times New Roman"/>
              <a:cs typeface="Times New Roman"/>
            </a:rPr>
            <a:t>divorciados, que representan el </a:t>
          </a:r>
          <a:r>
            <a:rPr lang="es-ES" sz="800" b="1">
              <a:solidFill>
                <a:srgbClr val="000000"/>
              </a:solidFill>
              <a:effectLst/>
              <a:ea typeface="Times New Roman"/>
              <a:cs typeface="Times New Roman"/>
            </a:rPr>
            <a:t>11,27%  en los</a:t>
          </a:r>
          <a:r>
            <a:rPr lang="es-ES" sz="800">
              <a:solidFill>
                <a:srgbClr val="000000"/>
              </a:solidFill>
              <a:effectLst/>
              <a:ea typeface="Times New Roman"/>
              <a:cs typeface="Times New Roman"/>
            </a:rPr>
            <a:t> hombres y </a:t>
          </a:r>
          <a:r>
            <a:rPr lang="es-ES" sz="800" b="1">
              <a:solidFill>
                <a:srgbClr val="000000"/>
              </a:solidFill>
              <a:effectLst/>
              <a:ea typeface="Times New Roman"/>
              <a:cs typeface="Times New Roman"/>
            </a:rPr>
            <a:t>8,28% en las  </a:t>
          </a:r>
          <a:r>
            <a:rPr lang="es-ES" sz="800">
              <a:solidFill>
                <a:srgbClr val="000000"/>
              </a:solidFill>
              <a:effectLst/>
              <a:ea typeface="Times New Roman"/>
              <a:cs typeface="Times New Roman"/>
            </a:rPr>
            <a:t>mujeres; mientras,</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para los contrayentes con estado civil anterior viudos, apenas alcanzan</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el </a:t>
          </a:r>
          <a:r>
            <a:rPr lang="es-ES" sz="800" b="1">
              <a:solidFill>
                <a:srgbClr val="000000"/>
              </a:solidFill>
              <a:effectLst/>
              <a:ea typeface="Times New Roman"/>
              <a:cs typeface="Times New Roman"/>
            </a:rPr>
            <a:t>1,15%  de</a:t>
          </a:r>
          <a:r>
            <a:rPr lang="es-ES" sz="800" b="1" baseline="0">
              <a:solidFill>
                <a:srgbClr val="000000"/>
              </a:solidFill>
              <a:effectLst/>
              <a:ea typeface="Times New Roman"/>
              <a:cs typeface="Times New Roman"/>
            </a:rPr>
            <a:t> los</a:t>
          </a:r>
          <a:r>
            <a:rPr lang="es-ES" sz="800">
              <a:solidFill>
                <a:srgbClr val="000000"/>
              </a:solidFill>
              <a:effectLst/>
              <a:ea typeface="Times New Roman"/>
              <a:cs typeface="Times New Roman"/>
            </a:rPr>
            <a:t> hombres y el </a:t>
          </a:r>
          <a:r>
            <a:rPr lang="es-ES" sz="800" b="1">
              <a:solidFill>
                <a:srgbClr val="000000"/>
              </a:solidFill>
              <a:effectLst/>
              <a:ea typeface="Times New Roman"/>
              <a:cs typeface="Times New Roman"/>
            </a:rPr>
            <a:t>0,82,% </a:t>
          </a:r>
          <a:r>
            <a:rPr lang="es-ES" sz="800" b="1" baseline="0">
              <a:solidFill>
                <a:srgbClr val="000000"/>
              </a:solidFill>
              <a:effectLst/>
              <a:ea typeface="Times New Roman"/>
              <a:cs typeface="Times New Roman"/>
            </a:rPr>
            <a:t> de </a:t>
          </a:r>
          <a:r>
            <a:rPr lang="es-ES" sz="800">
              <a:solidFill>
                <a:srgbClr val="000000"/>
              </a:solidFill>
              <a:effectLst/>
              <a:ea typeface="Times New Roman"/>
              <a:cs typeface="Times New Roman"/>
            </a:rPr>
            <a:t>las mujeres.</a:t>
          </a:r>
          <a:endParaRPr lang="es-EC" sz="1200">
            <a:effectLst/>
            <a:latin typeface="Times New Roman"/>
            <a:ea typeface="Times New Roman"/>
          </a:endParaRPr>
        </a:p>
        <a:p>
          <a:pPr algn="just">
            <a:spcAft>
              <a:spcPts val="0"/>
            </a:spcAft>
          </a:pPr>
          <a:r>
            <a:rPr lang="es-ES" sz="800">
              <a:solidFill>
                <a:srgbClr val="000000"/>
              </a:solidFill>
              <a:effectLst/>
              <a:ea typeface="Times New Roman"/>
              <a:cs typeface="Times New Roman"/>
            </a:rPr>
            <a:t> </a:t>
          </a:r>
          <a:endParaRPr lang="es-EC" sz="1200">
            <a:effectLst/>
            <a:latin typeface="Times New Roman"/>
            <a:ea typeface="Times New Roman"/>
          </a:endParaRPr>
        </a:p>
      </xdr:txBody>
    </xdr:sp>
    <xdr:clientData/>
  </xdr:twoCellAnchor>
  <xdr:twoCellAnchor>
    <xdr:from>
      <xdr:col>0</xdr:col>
      <xdr:colOff>838200</xdr:colOff>
      <xdr:row>15</xdr:row>
      <xdr:rowOff>104775</xdr:rowOff>
    </xdr:from>
    <xdr:to>
      <xdr:col>4</xdr:col>
      <xdr:colOff>9525</xdr:colOff>
      <xdr:row>32</xdr:row>
      <xdr:rowOff>0</xdr:rowOff>
    </xdr:to>
    <xdr:graphicFrame macro="">
      <xdr:nvGraphicFramePr>
        <xdr:cNvPr id="570057" name="2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676275</xdr:colOff>
      <xdr:row>15</xdr:row>
      <xdr:rowOff>85725</xdr:rowOff>
    </xdr:from>
    <xdr:to>
      <xdr:col>8</xdr:col>
      <xdr:colOff>190500</xdr:colOff>
      <xdr:row>32</xdr:row>
      <xdr:rowOff>9525</xdr:rowOff>
    </xdr:to>
    <xdr:graphicFrame macro="">
      <xdr:nvGraphicFramePr>
        <xdr:cNvPr id="570058" name="3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4</xdr:col>
      <xdr:colOff>990600</xdr:colOff>
      <xdr:row>3</xdr:row>
      <xdr:rowOff>142875</xdr:rowOff>
    </xdr:from>
    <xdr:to>
      <xdr:col>9</xdr:col>
      <xdr:colOff>228600</xdr:colOff>
      <xdr:row>11</xdr:row>
      <xdr:rowOff>219075</xdr:rowOff>
    </xdr:to>
    <xdr:graphicFrame macro="">
      <xdr:nvGraphicFramePr>
        <xdr:cNvPr id="57415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904875</xdr:colOff>
      <xdr:row>11</xdr:row>
      <xdr:rowOff>266700</xdr:rowOff>
    </xdr:from>
    <xdr:to>
      <xdr:col>9</xdr:col>
      <xdr:colOff>352425</xdr:colOff>
      <xdr:row>33</xdr:row>
      <xdr:rowOff>9525</xdr:rowOff>
    </xdr:to>
    <xdr:graphicFrame macro="">
      <xdr:nvGraphicFramePr>
        <xdr:cNvPr id="57415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15</xdr:row>
      <xdr:rowOff>95250</xdr:rowOff>
    </xdr:from>
    <xdr:to>
      <xdr:col>3</xdr:col>
      <xdr:colOff>1018540</xdr:colOff>
      <xdr:row>21</xdr:row>
      <xdr:rowOff>123825</xdr:rowOff>
    </xdr:to>
    <xdr:sp macro="" textlink="">
      <xdr:nvSpPr>
        <xdr:cNvPr id="4" name="3 CuadroTexto"/>
        <xdr:cNvSpPr txBox="1"/>
      </xdr:nvSpPr>
      <xdr:spPr>
        <a:xfrm>
          <a:off x="276225" y="4124325"/>
          <a:ext cx="3542665" cy="942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En</a:t>
          </a:r>
          <a:r>
            <a:rPr lang="es-ES" sz="800" baseline="0">
              <a:solidFill>
                <a:srgbClr val="000000"/>
              </a:solidFill>
              <a:effectLst/>
              <a:ea typeface="Times New Roman"/>
              <a:cs typeface="Times New Roman"/>
            </a:rPr>
            <a:t> el </a:t>
          </a:r>
          <a:r>
            <a:rPr lang="es-ES" sz="800">
              <a:solidFill>
                <a:srgbClr val="000000"/>
              </a:solidFill>
              <a:effectLst/>
              <a:ea typeface="Times New Roman"/>
              <a:cs typeface="Times New Roman"/>
            </a:rPr>
            <a:t>país, la edad promedio al contraer matrimonio es de 32 años en los hombres y 29 años  en las mujeres. Por regiones geográficas y sexo se evidencia que el promedio de edad para contraer matrimonio es superior</a:t>
          </a:r>
          <a:r>
            <a:rPr lang="es-ES" sz="800" baseline="0">
              <a:solidFill>
                <a:srgbClr val="000000"/>
              </a:solidFill>
              <a:effectLst/>
              <a:ea typeface="Times New Roman"/>
              <a:cs typeface="Times New Roman"/>
            </a:rPr>
            <a:t> en los </a:t>
          </a:r>
          <a:r>
            <a:rPr lang="es-ES" sz="800">
              <a:solidFill>
                <a:srgbClr val="000000"/>
              </a:solidFill>
              <a:effectLst/>
              <a:ea typeface="Times New Roman"/>
              <a:cs typeface="Times New Roman"/>
            </a:rPr>
            <a:t>hombres </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990600</xdr:colOff>
      <xdr:row>3</xdr:row>
      <xdr:rowOff>142875</xdr:rowOff>
    </xdr:from>
    <xdr:to>
      <xdr:col>9</xdr:col>
      <xdr:colOff>228600</xdr:colOff>
      <xdr:row>11</xdr:row>
      <xdr:rowOff>219075</xdr:rowOff>
    </xdr:to>
    <xdr:graphicFrame macro="">
      <xdr:nvGraphicFramePr>
        <xdr:cNvPr id="623304"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904875</xdr:colOff>
      <xdr:row>11</xdr:row>
      <xdr:rowOff>266700</xdr:rowOff>
    </xdr:from>
    <xdr:to>
      <xdr:col>9</xdr:col>
      <xdr:colOff>352425</xdr:colOff>
      <xdr:row>33</xdr:row>
      <xdr:rowOff>9525</xdr:rowOff>
    </xdr:to>
    <xdr:graphicFrame macro="">
      <xdr:nvGraphicFramePr>
        <xdr:cNvPr id="623305"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16</xdr:row>
      <xdr:rowOff>95250</xdr:rowOff>
    </xdr:from>
    <xdr:to>
      <xdr:col>3</xdr:col>
      <xdr:colOff>1018540</xdr:colOff>
      <xdr:row>22</xdr:row>
      <xdr:rowOff>123825</xdr:rowOff>
    </xdr:to>
    <xdr:sp macro="" textlink="">
      <xdr:nvSpPr>
        <xdr:cNvPr id="4" name="3 CuadroTexto"/>
        <xdr:cNvSpPr txBox="1"/>
      </xdr:nvSpPr>
      <xdr:spPr>
        <a:xfrm>
          <a:off x="276225" y="4276725"/>
          <a:ext cx="3542665" cy="942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En</a:t>
          </a:r>
          <a:r>
            <a:rPr lang="es-ES" sz="800" baseline="0">
              <a:solidFill>
                <a:srgbClr val="000000"/>
              </a:solidFill>
              <a:effectLst/>
              <a:ea typeface="Times New Roman"/>
              <a:cs typeface="Times New Roman"/>
            </a:rPr>
            <a:t> el </a:t>
          </a:r>
          <a:r>
            <a:rPr lang="es-ES" sz="800">
              <a:solidFill>
                <a:srgbClr val="000000"/>
              </a:solidFill>
              <a:effectLst/>
              <a:ea typeface="Times New Roman"/>
              <a:cs typeface="Times New Roman"/>
            </a:rPr>
            <a:t>país, la edad promedio al divorciarse</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es de 42 años en los hombres y 39 años  en las mujeres. Por regiones geográficas y sexo se evidencia que el promedio de edad para divorciarse es superior</a:t>
          </a:r>
          <a:r>
            <a:rPr lang="es-ES" sz="800" baseline="0">
              <a:solidFill>
                <a:srgbClr val="000000"/>
              </a:solidFill>
              <a:effectLst/>
              <a:ea typeface="Times New Roman"/>
              <a:cs typeface="Times New Roman"/>
            </a:rPr>
            <a:t> en los </a:t>
          </a:r>
          <a:r>
            <a:rPr lang="es-ES" sz="800">
              <a:solidFill>
                <a:srgbClr val="000000"/>
              </a:solidFill>
              <a:effectLst/>
              <a:ea typeface="Times New Roman"/>
              <a:cs typeface="Times New Roman"/>
            </a:rPr>
            <a:t>hombres </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361950</xdr:colOff>
      <xdr:row>4</xdr:row>
      <xdr:rowOff>190500</xdr:rowOff>
    </xdr:from>
    <xdr:to>
      <xdr:col>10</xdr:col>
      <xdr:colOff>361950</xdr:colOff>
      <xdr:row>20</xdr:row>
      <xdr:rowOff>0</xdr:rowOff>
    </xdr:to>
    <xdr:graphicFrame macro="">
      <xdr:nvGraphicFramePr>
        <xdr:cNvPr id="625115" name="3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733426</xdr:colOff>
      <xdr:row>24</xdr:row>
      <xdr:rowOff>123825</xdr:rowOff>
    </xdr:from>
    <xdr:to>
      <xdr:col>11</xdr:col>
      <xdr:colOff>152400</xdr:colOff>
      <xdr:row>29</xdr:row>
      <xdr:rowOff>76200</xdr:rowOff>
    </xdr:to>
    <xdr:sp macro="" textlink="">
      <xdr:nvSpPr>
        <xdr:cNvPr id="3" name="2 CuadroTexto"/>
        <xdr:cNvSpPr txBox="1"/>
      </xdr:nvSpPr>
      <xdr:spPr>
        <a:xfrm>
          <a:off x="733426" y="4438650"/>
          <a:ext cx="8239124" cy="762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000"/>
            <a:t>En</a:t>
          </a:r>
          <a:r>
            <a:rPr lang="es-EC" sz="1000" baseline="0"/>
            <a:t> </a:t>
          </a:r>
          <a:r>
            <a:rPr lang="es-EC" sz="1000"/>
            <a:t>el</a:t>
          </a:r>
          <a:r>
            <a:rPr lang="es-EC" sz="1000" baseline="0"/>
            <a:t> </a:t>
          </a:r>
          <a:r>
            <a:rPr lang="es-EC" sz="1000"/>
            <a:t>2014, la duración</a:t>
          </a:r>
          <a:r>
            <a:rPr lang="es-EC" sz="1000" baseline="0"/>
            <a:t> </a:t>
          </a:r>
          <a:r>
            <a:rPr lang="es-EC" sz="1000"/>
            <a:t>promedio del matrimonio fue de 15 años, cifra que se mantiene inalterada desde el 2011. Entre los años 2005 y 2010, el promedio fue de 14 años.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142875</xdr:colOff>
      <xdr:row>47</xdr:row>
      <xdr:rowOff>0</xdr:rowOff>
    </xdr:from>
    <xdr:to>
      <xdr:col>6</xdr:col>
      <xdr:colOff>381000</xdr:colOff>
      <xdr:row>47</xdr:row>
      <xdr:rowOff>0</xdr:rowOff>
    </xdr:to>
    <xdr:graphicFrame macro="">
      <xdr:nvGraphicFramePr>
        <xdr:cNvPr id="626376"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190500</xdr:colOff>
      <xdr:row>2</xdr:row>
      <xdr:rowOff>76200</xdr:rowOff>
    </xdr:from>
    <xdr:to>
      <xdr:col>11</xdr:col>
      <xdr:colOff>704850</xdr:colOff>
      <xdr:row>20</xdr:row>
      <xdr:rowOff>161925</xdr:rowOff>
    </xdr:to>
    <xdr:graphicFrame macro="">
      <xdr:nvGraphicFramePr>
        <xdr:cNvPr id="626377"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38100</xdr:colOff>
      <xdr:row>21</xdr:row>
      <xdr:rowOff>180975</xdr:rowOff>
    </xdr:from>
    <xdr:to>
      <xdr:col>11</xdr:col>
      <xdr:colOff>733424</xdr:colOff>
      <xdr:row>27</xdr:row>
      <xdr:rowOff>104774</xdr:rowOff>
    </xdr:to>
    <xdr:sp macro="" textlink="">
      <xdr:nvSpPr>
        <xdr:cNvPr id="4" name="3 CuadroTexto"/>
        <xdr:cNvSpPr txBox="1"/>
      </xdr:nvSpPr>
      <xdr:spPr>
        <a:xfrm>
          <a:off x="38100" y="4562475"/>
          <a:ext cx="9001124" cy="10667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Las tasas de nupcialidad representan el número de matrimonios ocurridos por cada 1.000 habitantes. En el gráfico, se puede apreciar que</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las tasas más altas de nupcialidad (24,65)  se ubican</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en los grupos de edad de entre 20 y 24 años, para el</a:t>
          </a:r>
          <a:r>
            <a:rPr lang="es-ES" sz="800" baseline="0">
              <a:solidFill>
                <a:srgbClr val="000000"/>
              </a:solidFill>
              <a:effectLst/>
              <a:ea typeface="Times New Roman"/>
              <a:cs typeface="Times New Roman"/>
            </a:rPr>
            <a:t> caso de las mujeres; mientras que de los hombres se ubican </a:t>
          </a:r>
          <a:r>
            <a:rPr lang="es-ES" sz="800">
              <a:solidFill>
                <a:srgbClr val="000000"/>
              </a:solidFill>
              <a:effectLst/>
              <a:ea typeface="Times New Roman"/>
              <a:cs typeface="Times New Roman"/>
            </a:rPr>
            <a:t>en el rango de edad de 25 y 29 años, en donde se registra la tasa de nupcialidad de 25,83. Otro rango notable es el de 25 a 29 años de edad representando el 23,78 en las mujeres y el  rango de edad de  20 a 24 años, representa  el 19,39 en los hombres.</a:t>
          </a:r>
        </a:p>
        <a:p>
          <a:pPr algn="just">
            <a:spcAft>
              <a:spcPts val="0"/>
            </a:spcAft>
          </a:pPr>
          <a:endParaRPr lang="es-EC" sz="1200">
            <a:effectLst/>
            <a:latin typeface="Times New Roman"/>
            <a:ea typeface="Times New Roman"/>
          </a:endParaRPr>
        </a:p>
        <a:p>
          <a:pPr algn="just">
            <a:spcAft>
              <a:spcPts val="0"/>
            </a:spcAft>
          </a:pPr>
          <a:r>
            <a:rPr lang="es-ES" sz="800">
              <a:solidFill>
                <a:srgbClr val="000000"/>
              </a:solidFill>
              <a:effectLst/>
              <a:ea typeface="Times New Roman"/>
              <a:cs typeface="Times New Roman"/>
            </a:rPr>
            <a:t>De acuerdo al comportamiento de estas  tasas, se puede concluir que las mujeres contraen matrimonio en edades más tempranas que los hombres. Esto se evidencia en los grupos de edad comprendidos entre los 20 y 24 años. A partir de los 25 años</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los hombres se casan más que las mujeres, a pesar de que las tasas descienden paulatinamente mientras se incrementa la edad en ambos sexos, las tasas más altas</a:t>
          </a:r>
          <a:r>
            <a:rPr lang="es-ES" sz="800" baseline="0">
              <a:solidFill>
                <a:srgbClr val="000000"/>
              </a:solidFill>
              <a:effectLst/>
              <a:ea typeface="Times New Roman"/>
              <a:cs typeface="Times New Roman"/>
            </a:rPr>
            <a:t> se registran en los hombres</a:t>
          </a:r>
          <a:r>
            <a:rPr lang="es-ES" sz="800">
              <a:solidFill>
                <a:srgbClr val="000000"/>
              </a:solidFill>
              <a:effectLst/>
              <a:ea typeface="Times New Roman"/>
              <a:cs typeface="Times New Roman"/>
            </a:rPr>
            <a:t>. Se observa, además, que existen </a:t>
          </a:r>
          <a:r>
            <a:rPr lang="es-EC" sz="800">
              <a:solidFill>
                <a:srgbClr val="000000"/>
              </a:solidFill>
              <a:effectLst/>
              <a:ea typeface="Times New Roman"/>
              <a:cs typeface="Times New Roman"/>
            </a:rPr>
            <a:t>casos de matrimonios de personas de 70 años y más, siendo mayor el número de hombres que de mujeres.</a:t>
          </a:r>
          <a:endParaRPr lang="es-EC" sz="1200">
            <a:effectLst/>
            <a:latin typeface="Times New Roman"/>
            <a:ea typeface="Times New Roman"/>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180975</xdr:colOff>
      <xdr:row>3</xdr:row>
      <xdr:rowOff>0</xdr:rowOff>
    </xdr:from>
    <xdr:to>
      <xdr:col>11</xdr:col>
      <xdr:colOff>542925</xdr:colOff>
      <xdr:row>21</xdr:row>
      <xdr:rowOff>161925</xdr:rowOff>
    </xdr:to>
    <xdr:graphicFrame macro="">
      <xdr:nvGraphicFramePr>
        <xdr:cNvPr id="628187"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133350</xdr:colOff>
      <xdr:row>22</xdr:row>
      <xdr:rowOff>76200</xdr:rowOff>
    </xdr:from>
    <xdr:to>
      <xdr:col>11</xdr:col>
      <xdr:colOff>685800</xdr:colOff>
      <xdr:row>25</xdr:row>
      <xdr:rowOff>142875</xdr:rowOff>
    </xdr:to>
    <xdr:sp macro="" textlink="">
      <xdr:nvSpPr>
        <xdr:cNvPr id="3" name="2 CuadroTexto"/>
        <xdr:cNvSpPr txBox="1"/>
      </xdr:nvSpPr>
      <xdr:spPr>
        <a:xfrm>
          <a:off x="133350" y="4667250"/>
          <a:ext cx="9763125" cy="638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Las tasas de divorcios equivalen al número de divorcios ocurridos por cada 10.00 0 habitantes. En el gráfico 2.1.13</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se refleja que las tasas más altas de divorcios corresponden al grupo de edad de entre 45y 49años con  el 85,58 para los hombres y  al grupo de  edad  de 35 a  39  años con el  78,73 para las mujeres. Se observa además que entre las  edades de 30 y 54 años  para los hombres  las  tasas de divorcios son considerablemente las más altas  ya que sobrepasan el 60 por 10.000 habitantes; mientras que para el caso de las mujeres  las tasas altas se encuentran entre las edades de 25</a:t>
          </a:r>
          <a:r>
            <a:rPr lang="es-ES" sz="800" baseline="0">
              <a:solidFill>
                <a:srgbClr val="000000"/>
              </a:solidFill>
              <a:effectLst/>
              <a:ea typeface="Times New Roman"/>
              <a:cs typeface="Times New Roman"/>
            </a:rPr>
            <a:t> y </a:t>
          </a:r>
          <a:r>
            <a:rPr lang="es-ES" sz="800">
              <a:solidFill>
                <a:srgbClr val="000000"/>
              </a:solidFill>
              <a:effectLst/>
              <a:ea typeface="Times New Roman"/>
              <a:cs typeface="Times New Roman"/>
            </a:rPr>
            <a:t>49 años de edad,</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sobrepasando el</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50 por 10.000 habitantes.</a:t>
          </a:r>
          <a:endParaRPr lang="es-EC" sz="1200">
            <a:effectLst/>
            <a:latin typeface="Times New Roman"/>
            <a:ea typeface="Times New Roman"/>
          </a:endParaRPr>
        </a:p>
      </xdr:txBody>
    </xdr:sp>
    <xdr:clientData/>
  </xdr:twoCellAnchor>
</xdr:wsDr>
</file>

<file path=xl/drawings/drawing16.xml><?xml version="1.0" encoding="utf-8"?>
<c:userShapes xmlns:c="http://schemas.openxmlformats.org/drawingml/2006/chart">
  <cdr:relSizeAnchor xmlns:cdr="http://schemas.openxmlformats.org/drawingml/2006/chartDrawing">
    <cdr:from>
      <cdr:x>0.12147</cdr:x>
      <cdr:y>0</cdr:y>
    </cdr:from>
    <cdr:to>
      <cdr:x>0.91106</cdr:x>
      <cdr:y>0.09141</cdr:y>
    </cdr:to>
    <cdr:sp macro="" textlink="">
      <cdr:nvSpPr>
        <cdr:cNvPr id="2" name="1 CuadroTexto"/>
        <cdr:cNvSpPr txBox="1"/>
      </cdr:nvSpPr>
      <cdr:spPr>
        <a:xfrm xmlns:a="http://schemas.openxmlformats.org/drawingml/2006/main">
          <a:off x="533399" y="0"/>
          <a:ext cx="3467100" cy="41619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EC" sz="1200" b="1">
              <a:latin typeface="+mn-lt"/>
            </a:rPr>
            <a:t>Tasas de divorcios por</a:t>
          </a:r>
          <a:r>
            <a:rPr lang="es-EC" sz="1200" b="1" baseline="0">
              <a:latin typeface="+mn-lt"/>
            </a:rPr>
            <a:t> sexo y grupos de edad</a:t>
          </a:r>
          <a:endParaRPr lang="es-EC" sz="1200" b="1">
            <a:latin typeface="+mn-lt"/>
          </a:endParaRPr>
        </a:p>
      </cdr:txBody>
    </cdr:sp>
  </cdr:relSizeAnchor>
</c:userShapes>
</file>

<file path=xl/drawings/drawing17.xml><?xml version="1.0" encoding="utf-8"?>
<xdr:wsDr xmlns:xdr="http://schemas.openxmlformats.org/drawingml/2006/spreadsheetDrawing" xmlns:a="http://schemas.openxmlformats.org/drawingml/2006/main">
  <xdr:twoCellAnchor>
    <xdr:from>
      <xdr:col>5</xdr:col>
      <xdr:colOff>104775</xdr:colOff>
      <xdr:row>2</xdr:row>
      <xdr:rowOff>171450</xdr:rowOff>
    </xdr:from>
    <xdr:to>
      <xdr:col>9</xdr:col>
      <xdr:colOff>828675</xdr:colOff>
      <xdr:row>33</xdr:row>
      <xdr:rowOff>19050</xdr:rowOff>
    </xdr:to>
    <xdr:graphicFrame macro="">
      <xdr:nvGraphicFramePr>
        <xdr:cNvPr id="630472" name="1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295271</xdr:colOff>
      <xdr:row>10</xdr:row>
      <xdr:rowOff>114300</xdr:rowOff>
    </xdr:from>
    <xdr:to>
      <xdr:col>6</xdr:col>
      <xdr:colOff>266699</xdr:colOff>
      <xdr:row>19</xdr:row>
      <xdr:rowOff>95250</xdr:rowOff>
    </xdr:to>
    <xdr:sp macro="" textlink="">
      <xdr:nvSpPr>
        <xdr:cNvPr id="3" name="2 CuadroTexto"/>
        <xdr:cNvSpPr txBox="1"/>
      </xdr:nvSpPr>
      <xdr:spPr>
        <a:xfrm flipH="1">
          <a:off x="4581521" y="2209800"/>
          <a:ext cx="323853" cy="1352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s-EC" sz="1100" b="1"/>
            <a:t>Provincias</a:t>
          </a:r>
        </a:p>
      </xdr:txBody>
    </xdr:sp>
    <xdr:clientData/>
  </xdr:twoCellAnchor>
  <xdr:twoCellAnchor>
    <xdr:from>
      <xdr:col>5</xdr:col>
      <xdr:colOff>200025</xdr:colOff>
      <xdr:row>33</xdr:row>
      <xdr:rowOff>133351</xdr:rowOff>
    </xdr:from>
    <xdr:to>
      <xdr:col>9</xdr:col>
      <xdr:colOff>952500</xdr:colOff>
      <xdr:row>39</xdr:row>
      <xdr:rowOff>171451</xdr:rowOff>
    </xdr:to>
    <xdr:sp macro="" textlink="">
      <xdr:nvSpPr>
        <xdr:cNvPr id="4" name="2 CuadroTexto"/>
        <xdr:cNvSpPr txBox="1"/>
      </xdr:nvSpPr>
      <xdr:spPr>
        <a:xfrm>
          <a:off x="4486275" y="5734051"/>
          <a:ext cx="3886200" cy="1057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En el gráfico 2.1.14, se observa que en la región Sierra ocurrieron el mayor número de matrimonios en el año 2015. Al relacionar con la población estimada de esta región la</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tasa de nupcialidad es de 4,45 matrimonios por cada mil habitantes, superior a la tasa nacional de 3,72. Para la región Costa, la tasa se ubica en 3,13, para la Amazonia en 3,03, para la región Insular en. Por provincia, </a:t>
          </a:r>
          <a:r>
            <a:rPr lang="es-ES" sz="800" baseline="0">
              <a:solidFill>
                <a:srgbClr val="000000"/>
              </a:solidFill>
              <a:effectLst/>
              <a:ea typeface="Times New Roman"/>
              <a:cs typeface="Times New Roman"/>
            </a:rPr>
            <a:t>la mayor tasa </a:t>
          </a:r>
          <a:r>
            <a:rPr lang="es-ES" sz="800">
              <a:solidFill>
                <a:srgbClr val="000000"/>
              </a:solidFill>
              <a:effectLst/>
              <a:ea typeface="Times New Roman"/>
              <a:cs typeface="Times New Roman"/>
            </a:rPr>
            <a:t>se observa en Galápagos con 6,02, seguida por Chimborazo con  4,94 y Azuay con 4,86.</a:t>
          </a:r>
          <a:endParaRPr lang="es-EC" sz="1200">
            <a:effectLst/>
            <a:latin typeface="Times New Roman"/>
            <a:ea typeface="Times New Roman"/>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180975</xdr:colOff>
      <xdr:row>3</xdr:row>
      <xdr:rowOff>0</xdr:rowOff>
    </xdr:from>
    <xdr:to>
      <xdr:col>9</xdr:col>
      <xdr:colOff>771525</xdr:colOff>
      <xdr:row>29</xdr:row>
      <xdr:rowOff>66675</xdr:rowOff>
    </xdr:to>
    <xdr:graphicFrame macro="">
      <xdr:nvGraphicFramePr>
        <xdr:cNvPr id="631259" name="1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247650</xdr:colOff>
      <xdr:row>29</xdr:row>
      <xdr:rowOff>133351</xdr:rowOff>
    </xdr:from>
    <xdr:to>
      <xdr:col>9</xdr:col>
      <xdr:colOff>707390</xdr:colOff>
      <xdr:row>38</xdr:row>
      <xdr:rowOff>133351</xdr:rowOff>
    </xdr:to>
    <xdr:sp macro="" textlink="">
      <xdr:nvSpPr>
        <xdr:cNvPr id="3" name="2 CuadroTexto"/>
        <xdr:cNvSpPr txBox="1"/>
      </xdr:nvSpPr>
      <xdr:spPr>
        <a:xfrm>
          <a:off x="4667250" y="5305426"/>
          <a:ext cx="3488690" cy="16192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ES" sz="800">
              <a:solidFill>
                <a:srgbClr val="000000"/>
              </a:solidFill>
              <a:effectLst/>
              <a:ea typeface="Times New Roman"/>
              <a:cs typeface="Times New Roman"/>
            </a:rPr>
            <a:t>En el gráfico 2.1.15</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 se puede observar que la tasa de divorcio a nivel nacional es</a:t>
          </a:r>
          <a:r>
            <a:rPr lang="es-EC" sz="1200" baseline="0">
              <a:solidFill>
                <a:schemeClr val="dk1"/>
              </a:solidFill>
              <a:effectLst/>
              <a:latin typeface="Times New Roman"/>
              <a:ea typeface="Times New Roman"/>
              <a:cs typeface="+mn-cs"/>
            </a:rPr>
            <a:t> </a:t>
          </a:r>
          <a:r>
            <a:rPr lang="es-ES" sz="800">
              <a:solidFill>
                <a:srgbClr val="000000"/>
              </a:solidFill>
              <a:effectLst/>
              <a:ea typeface="Times New Roman"/>
              <a:cs typeface="Times New Roman"/>
            </a:rPr>
            <a:t>de 15,78 por cada 10.000 habitantes. A nivel de regiones, la</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Sierra alcanzó una tasa de 19,74.</a:t>
          </a:r>
          <a:r>
            <a:rPr lang="es-ES" sz="800" baseline="0">
              <a:solidFill>
                <a:srgbClr val="000000"/>
              </a:solidFill>
              <a:effectLst/>
              <a:ea typeface="Times New Roman"/>
              <a:cs typeface="Times New Roman"/>
            </a:rPr>
            <a:t> La tasa </a:t>
          </a:r>
          <a:r>
            <a:rPr lang="es-ES" sz="800">
              <a:solidFill>
                <a:srgbClr val="000000"/>
              </a:solidFill>
              <a:effectLst/>
              <a:ea typeface="Times New Roman"/>
              <a:cs typeface="Times New Roman"/>
            </a:rPr>
            <a:t>más alta</a:t>
          </a:r>
          <a:r>
            <a:rPr lang="es-ES" sz="800" baseline="0">
              <a:solidFill>
                <a:srgbClr val="000000"/>
              </a:solidFill>
              <a:effectLst/>
              <a:ea typeface="Times New Roman"/>
              <a:cs typeface="Times New Roman"/>
            </a:rPr>
            <a:t> a nivel </a:t>
          </a:r>
          <a:r>
            <a:rPr lang="es-ES" sz="800">
              <a:solidFill>
                <a:srgbClr val="000000"/>
              </a:solidFill>
              <a:effectLst/>
              <a:ea typeface="Times New Roman"/>
              <a:cs typeface="Times New Roman"/>
            </a:rPr>
            <a:t>nacional corresponde</a:t>
          </a:r>
          <a:r>
            <a:rPr lang="es-ES" sz="800" baseline="0">
              <a:solidFill>
                <a:srgbClr val="000000"/>
              </a:solidFill>
              <a:effectLst/>
              <a:ea typeface="Times New Roman"/>
              <a:cs typeface="Times New Roman"/>
            </a:rPr>
            <a:t> a</a:t>
          </a:r>
          <a:r>
            <a:rPr lang="es-ES" sz="800">
              <a:solidFill>
                <a:srgbClr val="000000"/>
              </a:solidFill>
              <a:effectLst/>
              <a:ea typeface="Times New Roman"/>
              <a:cs typeface="Times New Roman"/>
            </a:rPr>
            <a:t> la</a:t>
          </a:r>
          <a:r>
            <a:rPr lang="es-ES" sz="800" baseline="0">
              <a:solidFill>
                <a:srgbClr val="000000"/>
              </a:solidFill>
              <a:effectLst/>
              <a:ea typeface="Times New Roman"/>
              <a:cs typeface="Times New Roman"/>
            </a:rPr>
            <a:t> Región Insular</a:t>
          </a:r>
          <a:r>
            <a:rPr lang="es-ES" sz="800">
              <a:solidFill>
                <a:srgbClr val="000000"/>
              </a:solidFill>
              <a:effectLst/>
              <a:ea typeface="Times New Roman"/>
              <a:cs typeface="Times New Roman"/>
            </a:rPr>
            <a:t>. A</a:t>
          </a:r>
          <a:r>
            <a:rPr lang="es-ES" sz="800" baseline="0">
              <a:solidFill>
                <a:srgbClr val="000000"/>
              </a:solidFill>
              <a:effectLst/>
              <a:ea typeface="Times New Roman"/>
              <a:cs typeface="Times New Roman"/>
            </a:rPr>
            <a:t> nivel </a:t>
          </a:r>
          <a:r>
            <a:rPr lang="es-ES" sz="800">
              <a:solidFill>
                <a:srgbClr val="000000"/>
              </a:solidFill>
              <a:effectLst/>
              <a:ea typeface="Times New Roman"/>
              <a:cs typeface="Times New Roman"/>
            </a:rPr>
            <a:t>de provincias, Galápagos es la provincia con la tasa más alta con 24,45, Pichincha con 23,93 Azuay con 22,05;</a:t>
          </a:r>
          <a:r>
            <a:rPr lang="es-ES" sz="800" baseline="0">
              <a:solidFill>
                <a:srgbClr val="000000"/>
              </a:solidFill>
              <a:effectLst/>
              <a:ea typeface="Times New Roman"/>
              <a:cs typeface="Times New Roman"/>
            </a:rPr>
            <a:t> mientras</a:t>
          </a:r>
          <a:r>
            <a:rPr lang="es-ES" sz="800">
              <a:solidFill>
                <a:srgbClr val="000000"/>
              </a:solidFill>
              <a:effectLst/>
              <a:ea typeface="Times New Roman"/>
              <a:cs typeface="Times New Roman"/>
            </a:rPr>
            <a:t> las tasas más bajas corresponden a </a:t>
          </a:r>
          <a:r>
            <a:rPr lang="es-ES" sz="800" baseline="0">
              <a:solidFill>
                <a:srgbClr val="000000"/>
              </a:solidFill>
              <a:effectLst/>
              <a:ea typeface="Times New Roman"/>
              <a:cs typeface="Times New Roman"/>
            </a:rPr>
            <a:t>Santa Elena </a:t>
          </a:r>
          <a:r>
            <a:rPr lang="es-ES" sz="800">
              <a:solidFill>
                <a:srgbClr val="000000"/>
              </a:solidFill>
              <a:effectLst/>
              <a:ea typeface="Times New Roman"/>
              <a:cs typeface="Times New Roman"/>
            </a:rPr>
            <a:t>con 5,60, y Los Ríos</a:t>
          </a:r>
          <a:r>
            <a:rPr lang="es-ES" sz="800" baseline="0">
              <a:solidFill>
                <a:srgbClr val="000000"/>
              </a:solidFill>
              <a:effectLst/>
              <a:ea typeface="Times New Roman"/>
              <a:cs typeface="Times New Roman"/>
            </a:rPr>
            <a:t> </a:t>
          </a:r>
          <a:r>
            <a:rPr lang="es-ES" sz="800">
              <a:solidFill>
                <a:srgbClr val="000000"/>
              </a:solidFill>
              <a:effectLst/>
              <a:ea typeface="Times New Roman"/>
              <a:cs typeface="Times New Roman"/>
            </a:rPr>
            <a:t>con 6,49 divorcios por cada 10.000 habitantes.</a:t>
          </a:r>
          <a:endParaRPr lang="es-EC" sz="1200">
            <a:effectLst/>
            <a:latin typeface="Times New Roman"/>
            <a:ea typeface="Times New Roman"/>
          </a:endParaRPr>
        </a:p>
      </xdr:txBody>
    </xdr:sp>
    <xdr:clientData/>
  </xdr:twoCellAnchor>
</xdr:wsDr>
</file>

<file path=xl/drawings/drawing19.xml><?xml version="1.0" encoding="utf-8"?>
<c:userShapes xmlns:c="http://schemas.openxmlformats.org/drawingml/2006/chart">
  <cdr:relSizeAnchor xmlns:cdr="http://schemas.openxmlformats.org/drawingml/2006/chartDrawing">
    <cdr:from>
      <cdr:x>0.01053</cdr:x>
      <cdr:y>0.34369</cdr:y>
    </cdr:from>
    <cdr:to>
      <cdr:x>0.07368</cdr:x>
      <cdr:y>0.76605</cdr:y>
    </cdr:to>
    <cdr:sp macro="" textlink="">
      <cdr:nvSpPr>
        <cdr:cNvPr id="2" name="1 CuadroTexto"/>
        <cdr:cNvSpPr txBox="1"/>
      </cdr:nvSpPr>
      <cdr:spPr>
        <a:xfrm xmlns:a="http://schemas.openxmlformats.org/drawingml/2006/main">
          <a:off x="38100" y="1581150"/>
          <a:ext cx="228600" cy="1943100"/>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algn="ctr"/>
          <a:r>
            <a:rPr lang="es-EC" sz="1100" b="1"/>
            <a:t>Provincias</a:t>
          </a:r>
        </a:p>
      </cdr:txBody>
    </cdr:sp>
  </cdr:relSizeAnchor>
</c:userShapes>
</file>

<file path=xl/drawings/drawing20.xml><?xml version="1.0" encoding="utf-8"?>
<xdr:wsDr xmlns:xdr="http://schemas.openxmlformats.org/drawingml/2006/spreadsheetDrawing" xmlns:a="http://schemas.openxmlformats.org/drawingml/2006/main">
  <xdr:twoCellAnchor editAs="oneCell">
    <xdr:from>
      <xdr:col>1</xdr:col>
      <xdr:colOff>447675</xdr:colOff>
      <xdr:row>1</xdr:row>
      <xdr:rowOff>38100</xdr:rowOff>
    </xdr:from>
    <xdr:to>
      <xdr:col>6</xdr:col>
      <xdr:colOff>581025</xdr:colOff>
      <xdr:row>13</xdr:row>
      <xdr:rowOff>19050</xdr:rowOff>
    </xdr:to>
    <xdr:pic>
      <xdr:nvPicPr>
        <xdr:cNvPr id="12805"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7275" y="581025"/>
          <a:ext cx="3181350" cy="2266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333375</xdr:colOff>
      <xdr:row>1</xdr:row>
      <xdr:rowOff>47625</xdr:rowOff>
    </xdr:from>
    <xdr:to>
      <xdr:col>13</xdr:col>
      <xdr:colOff>476250</xdr:colOff>
      <xdr:row>13</xdr:row>
      <xdr:rowOff>28575</xdr:rowOff>
    </xdr:to>
    <xdr:pic>
      <xdr:nvPicPr>
        <xdr:cNvPr id="12806"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10175" y="590550"/>
          <a:ext cx="3190875" cy="2266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76200</xdr:colOff>
      <xdr:row>13</xdr:row>
      <xdr:rowOff>76200</xdr:rowOff>
    </xdr:from>
    <xdr:to>
      <xdr:col>10</xdr:col>
      <xdr:colOff>542925</xdr:colOff>
      <xdr:row>26</xdr:row>
      <xdr:rowOff>95250</xdr:rowOff>
    </xdr:to>
    <xdr:pic>
      <xdr:nvPicPr>
        <xdr:cNvPr id="12807"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124200" y="2905125"/>
          <a:ext cx="3514725" cy="2495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3</xdr:col>
      <xdr:colOff>552450</xdr:colOff>
      <xdr:row>1</xdr:row>
      <xdr:rowOff>228600</xdr:rowOff>
    </xdr:from>
    <xdr:to>
      <xdr:col>10</xdr:col>
      <xdr:colOff>171450</xdr:colOff>
      <xdr:row>16</xdr:row>
      <xdr:rowOff>57150</xdr:rowOff>
    </xdr:to>
    <xdr:pic>
      <xdr:nvPicPr>
        <xdr:cNvPr id="13829"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9350" y="41910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571500</xdr:colOff>
      <xdr:row>16</xdr:row>
      <xdr:rowOff>47625</xdr:rowOff>
    </xdr:from>
    <xdr:to>
      <xdr:col>6</xdr:col>
      <xdr:colOff>400050</xdr:colOff>
      <xdr:row>29</xdr:row>
      <xdr:rowOff>66675</xdr:rowOff>
    </xdr:to>
    <xdr:pic>
      <xdr:nvPicPr>
        <xdr:cNvPr id="13830"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1500" y="3152775"/>
          <a:ext cx="3524250" cy="2495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371475</xdr:colOff>
      <xdr:row>16</xdr:row>
      <xdr:rowOff>38100</xdr:rowOff>
    </xdr:from>
    <xdr:to>
      <xdr:col>13</xdr:col>
      <xdr:colOff>238125</xdr:colOff>
      <xdr:row>29</xdr:row>
      <xdr:rowOff>57150</xdr:rowOff>
    </xdr:to>
    <xdr:pic>
      <xdr:nvPicPr>
        <xdr:cNvPr id="13831"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676775" y="3143250"/>
          <a:ext cx="3524250" cy="2495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476250</xdr:colOff>
      <xdr:row>0</xdr:row>
      <xdr:rowOff>276225</xdr:rowOff>
    </xdr:from>
    <xdr:to>
      <xdr:col>7</xdr:col>
      <xdr:colOff>66675</xdr:colOff>
      <xdr:row>14</xdr:row>
      <xdr:rowOff>123825</xdr:rowOff>
    </xdr:to>
    <xdr:pic>
      <xdr:nvPicPr>
        <xdr:cNvPr id="32429"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276225"/>
          <a:ext cx="385762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323850</xdr:colOff>
      <xdr:row>0</xdr:row>
      <xdr:rowOff>285750</xdr:rowOff>
    </xdr:from>
    <xdr:to>
      <xdr:col>13</xdr:col>
      <xdr:colOff>571500</xdr:colOff>
      <xdr:row>14</xdr:row>
      <xdr:rowOff>133350</xdr:rowOff>
    </xdr:to>
    <xdr:pic>
      <xdr:nvPicPr>
        <xdr:cNvPr id="32430"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91050" y="285750"/>
          <a:ext cx="390525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466725</xdr:colOff>
      <xdr:row>14</xdr:row>
      <xdr:rowOff>66675</xdr:rowOff>
    </xdr:from>
    <xdr:to>
      <xdr:col>7</xdr:col>
      <xdr:colOff>104775</xdr:colOff>
      <xdr:row>28</xdr:row>
      <xdr:rowOff>142875</xdr:rowOff>
    </xdr:to>
    <xdr:pic>
      <xdr:nvPicPr>
        <xdr:cNvPr id="32431"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66725" y="2962275"/>
          <a:ext cx="390525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361950</xdr:colOff>
      <xdr:row>14</xdr:row>
      <xdr:rowOff>57150</xdr:rowOff>
    </xdr:from>
    <xdr:to>
      <xdr:col>13</xdr:col>
      <xdr:colOff>600075</xdr:colOff>
      <xdr:row>28</xdr:row>
      <xdr:rowOff>133350</xdr:rowOff>
    </xdr:to>
    <xdr:pic>
      <xdr:nvPicPr>
        <xdr:cNvPr id="32432" name="4 Imagen"/>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629150" y="2952750"/>
          <a:ext cx="389572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266700</xdr:colOff>
      <xdr:row>1</xdr:row>
      <xdr:rowOff>19050</xdr:rowOff>
    </xdr:from>
    <xdr:to>
      <xdr:col>5</xdr:col>
      <xdr:colOff>342900</xdr:colOff>
      <xdr:row>15</xdr:row>
      <xdr:rowOff>95250</xdr:rowOff>
    </xdr:to>
    <xdr:pic>
      <xdr:nvPicPr>
        <xdr:cNvPr id="33445"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276225"/>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295275</xdr:colOff>
      <xdr:row>1</xdr:row>
      <xdr:rowOff>9525</xdr:rowOff>
    </xdr:from>
    <xdr:to>
      <xdr:col>11</xdr:col>
      <xdr:colOff>371475</xdr:colOff>
      <xdr:row>15</xdr:row>
      <xdr:rowOff>85725</xdr:rowOff>
    </xdr:to>
    <xdr:pic>
      <xdr:nvPicPr>
        <xdr:cNvPr id="33446"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26670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352425</xdr:colOff>
      <xdr:row>15</xdr:row>
      <xdr:rowOff>47625</xdr:rowOff>
    </xdr:from>
    <xdr:to>
      <xdr:col>5</xdr:col>
      <xdr:colOff>428625</xdr:colOff>
      <xdr:row>29</xdr:row>
      <xdr:rowOff>123825</xdr:rowOff>
    </xdr:to>
    <xdr:pic>
      <xdr:nvPicPr>
        <xdr:cNvPr id="33447"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2425" y="297180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314325</xdr:colOff>
      <xdr:row>15</xdr:row>
      <xdr:rowOff>9525</xdr:rowOff>
    </xdr:from>
    <xdr:to>
      <xdr:col>11</xdr:col>
      <xdr:colOff>390525</xdr:colOff>
      <xdr:row>29</xdr:row>
      <xdr:rowOff>85725</xdr:rowOff>
    </xdr:to>
    <xdr:pic>
      <xdr:nvPicPr>
        <xdr:cNvPr id="33448" name="4 Imagen"/>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886325" y="293370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190500</xdr:colOff>
      <xdr:row>3</xdr:row>
      <xdr:rowOff>123825</xdr:rowOff>
    </xdr:from>
    <xdr:to>
      <xdr:col>5</xdr:col>
      <xdr:colOff>257175</xdr:colOff>
      <xdr:row>18</xdr:row>
      <xdr:rowOff>9525</xdr:rowOff>
    </xdr:to>
    <xdr:pic>
      <xdr:nvPicPr>
        <xdr:cNvPr id="34127"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866775"/>
          <a:ext cx="387667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438150</xdr:colOff>
      <xdr:row>3</xdr:row>
      <xdr:rowOff>152400</xdr:rowOff>
    </xdr:from>
    <xdr:to>
      <xdr:col>10</xdr:col>
      <xdr:colOff>514350</xdr:colOff>
      <xdr:row>18</xdr:row>
      <xdr:rowOff>38100</xdr:rowOff>
    </xdr:to>
    <xdr:pic>
      <xdr:nvPicPr>
        <xdr:cNvPr id="34128"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48150" y="89535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190500</xdr:colOff>
      <xdr:row>3</xdr:row>
      <xdr:rowOff>76200</xdr:rowOff>
    </xdr:from>
    <xdr:to>
      <xdr:col>5</xdr:col>
      <xdr:colOff>257175</xdr:colOff>
      <xdr:row>17</xdr:row>
      <xdr:rowOff>152400</xdr:rowOff>
    </xdr:to>
    <xdr:pic>
      <xdr:nvPicPr>
        <xdr:cNvPr id="35151"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819150"/>
          <a:ext cx="387667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533400</xdr:colOff>
      <xdr:row>3</xdr:row>
      <xdr:rowOff>85725</xdr:rowOff>
    </xdr:from>
    <xdr:to>
      <xdr:col>10</xdr:col>
      <xdr:colOff>609600</xdr:colOff>
      <xdr:row>17</xdr:row>
      <xdr:rowOff>161925</xdr:rowOff>
    </xdr:to>
    <xdr:pic>
      <xdr:nvPicPr>
        <xdr:cNvPr id="35152"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43400" y="828675"/>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704850</xdr:colOff>
      <xdr:row>1</xdr:row>
      <xdr:rowOff>161925</xdr:rowOff>
    </xdr:from>
    <xdr:to>
      <xdr:col>9</xdr:col>
      <xdr:colOff>723900</xdr:colOff>
      <xdr:row>27</xdr:row>
      <xdr:rowOff>66675</xdr:rowOff>
    </xdr:to>
    <xdr:pic>
      <xdr:nvPicPr>
        <xdr:cNvPr id="36008"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 y="504825"/>
          <a:ext cx="6877050" cy="485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3</xdr:col>
      <xdr:colOff>190500</xdr:colOff>
      <xdr:row>1</xdr:row>
      <xdr:rowOff>66675</xdr:rowOff>
    </xdr:from>
    <xdr:to>
      <xdr:col>8</xdr:col>
      <xdr:colOff>266700</xdr:colOff>
      <xdr:row>15</xdr:row>
      <xdr:rowOff>142875</xdr:rowOff>
    </xdr:to>
    <xdr:pic>
      <xdr:nvPicPr>
        <xdr:cNvPr id="37363"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0" y="38100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180975</xdr:colOff>
      <xdr:row>15</xdr:row>
      <xdr:rowOff>142875</xdr:rowOff>
    </xdr:from>
    <xdr:to>
      <xdr:col>4</xdr:col>
      <xdr:colOff>657225</xdr:colOff>
      <xdr:row>28</xdr:row>
      <xdr:rowOff>161925</xdr:rowOff>
    </xdr:to>
    <xdr:pic>
      <xdr:nvPicPr>
        <xdr:cNvPr id="37364"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975" y="3124200"/>
          <a:ext cx="3524250" cy="2495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9525</xdr:colOff>
      <xdr:row>15</xdr:row>
      <xdr:rowOff>180975</xdr:rowOff>
    </xdr:from>
    <xdr:to>
      <xdr:col>10</xdr:col>
      <xdr:colOff>485775</xdr:colOff>
      <xdr:row>29</xdr:row>
      <xdr:rowOff>9525</xdr:rowOff>
    </xdr:to>
    <xdr:pic>
      <xdr:nvPicPr>
        <xdr:cNvPr id="37365"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581525" y="3162300"/>
          <a:ext cx="3524250" cy="2495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161925</xdr:colOff>
      <xdr:row>1</xdr:row>
      <xdr:rowOff>47625</xdr:rowOff>
    </xdr:from>
    <xdr:to>
      <xdr:col>5</xdr:col>
      <xdr:colOff>228600</xdr:colOff>
      <xdr:row>15</xdr:row>
      <xdr:rowOff>123825</xdr:rowOff>
    </xdr:to>
    <xdr:pic>
      <xdr:nvPicPr>
        <xdr:cNvPr id="38381"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381000"/>
          <a:ext cx="387667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523875</xdr:colOff>
      <xdr:row>1</xdr:row>
      <xdr:rowOff>76200</xdr:rowOff>
    </xdr:from>
    <xdr:to>
      <xdr:col>10</xdr:col>
      <xdr:colOff>600075</xdr:colOff>
      <xdr:row>15</xdr:row>
      <xdr:rowOff>152400</xdr:rowOff>
    </xdr:to>
    <xdr:pic>
      <xdr:nvPicPr>
        <xdr:cNvPr id="38382"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33875" y="409575"/>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266700</xdr:colOff>
      <xdr:row>15</xdr:row>
      <xdr:rowOff>104775</xdr:rowOff>
    </xdr:from>
    <xdr:to>
      <xdr:col>8</xdr:col>
      <xdr:colOff>342900</xdr:colOff>
      <xdr:row>29</xdr:row>
      <xdr:rowOff>180975</xdr:rowOff>
    </xdr:to>
    <xdr:pic>
      <xdr:nvPicPr>
        <xdr:cNvPr id="38383"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52700" y="310515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190500</xdr:colOff>
      <xdr:row>0</xdr:row>
      <xdr:rowOff>342900</xdr:rowOff>
    </xdr:from>
    <xdr:to>
      <xdr:col>5</xdr:col>
      <xdr:colOff>257175</xdr:colOff>
      <xdr:row>15</xdr:row>
      <xdr:rowOff>47625</xdr:rowOff>
    </xdr:to>
    <xdr:pic>
      <xdr:nvPicPr>
        <xdr:cNvPr id="39565"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42900"/>
          <a:ext cx="387667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476250</xdr:colOff>
      <xdr:row>0</xdr:row>
      <xdr:rowOff>352425</xdr:rowOff>
    </xdr:from>
    <xdr:to>
      <xdr:col>10</xdr:col>
      <xdr:colOff>552450</xdr:colOff>
      <xdr:row>15</xdr:row>
      <xdr:rowOff>57150</xdr:rowOff>
    </xdr:to>
    <xdr:pic>
      <xdr:nvPicPr>
        <xdr:cNvPr id="39566"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86250" y="352425"/>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219075</xdr:colOff>
      <xdr:row>15</xdr:row>
      <xdr:rowOff>95250</xdr:rowOff>
    </xdr:from>
    <xdr:to>
      <xdr:col>5</xdr:col>
      <xdr:colOff>285750</xdr:colOff>
      <xdr:row>29</xdr:row>
      <xdr:rowOff>171450</xdr:rowOff>
    </xdr:to>
    <xdr:pic>
      <xdr:nvPicPr>
        <xdr:cNvPr id="39567"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9075" y="3133725"/>
          <a:ext cx="387667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476250</xdr:colOff>
      <xdr:row>15</xdr:row>
      <xdr:rowOff>85725</xdr:rowOff>
    </xdr:from>
    <xdr:to>
      <xdr:col>10</xdr:col>
      <xdr:colOff>552450</xdr:colOff>
      <xdr:row>29</xdr:row>
      <xdr:rowOff>161925</xdr:rowOff>
    </xdr:to>
    <xdr:pic>
      <xdr:nvPicPr>
        <xdr:cNvPr id="39568" name="4 Imagen"/>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286250" y="3124200"/>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171450</xdr:colOff>
      <xdr:row>6</xdr:row>
      <xdr:rowOff>123825</xdr:rowOff>
    </xdr:from>
    <xdr:to>
      <xdr:col>5</xdr:col>
      <xdr:colOff>238125</xdr:colOff>
      <xdr:row>21</xdr:row>
      <xdr:rowOff>9525</xdr:rowOff>
    </xdr:to>
    <xdr:pic>
      <xdr:nvPicPr>
        <xdr:cNvPr id="40263"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1381125"/>
          <a:ext cx="3876675"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523875</xdr:colOff>
      <xdr:row>6</xdr:row>
      <xdr:rowOff>123825</xdr:rowOff>
    </xdr:from>
    <xdr:to>
      <xdr:col>10</xdr:col>
      <xdr:colOff>600075</xdr:colOff>
      <xdr:row>21</xdr:row>
      <xdr:rowOff>9525</xdr:rowOff>
    </xdr:to>
    <xdr:pic>
      <xdr:nvPicPr>
        <xdr:cNvPr id="40264"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33875" y="1381125"/>
          <a:ext cx="3886200" cy="274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457200</xdr:colOff>
      <xdr:row>1</xdr:row>
      <xdr:rowOff>57150</xdr:rowOff>
    </xdr:from>
    <xdr:to>
      <xdr:col>4</xdr:col>
      <xdr:colOff>609600</xdr:colOff>
      <xdr:row>13</xdr:row>
      <xdr:rowOff>38100</xdr:rowOff>
    </xdr:to>
    <xdr:pic>
      <xdr:nvPicPr>
        <xdr:cNvPr id="42474"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400050"/>
          <a:ext cx="3200400" cy="2266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57150</xdr:colOff>
      <xdr:row>1</xdr:row>
      <xdr:rowOff>57150</xdr:rowOff>
    </xdr:from>
    <xdr:to>
      <xdr:col>10</xdr:col>
      <xdr:colOff>209550</xdr:colOff>
      <xdr:row>13</xdr:row>
      <xdr:rowOff>38100</xdr:rowOff>
    </xdr:to>
    <xdr:pic>
      <xdr:nvPicPr>
        <xdr:cNvPr id="42475" name="2 Imagen"/>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29150" y="400050"/>
          <a:ext cx="3200400" cy="2266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304800</xdr:colOff>
      <xdr:row>13</xdr:row>
      <xdr:rowOff>161925</xdr:rowOff>
    </xdr:from>
    <xdr:to>
      <xdr:col>7</xdr:col>
      <xdr:colOff>457200</xdr:colOff>
      <xdr:row>25</xdr:row>
      <xdr:rowOff>142875</xdr:rowOff>
    </xdr:to>
    <xdr:pic>
      <xdr:nvPicPr>
        <xdr:cNvPr id="42476" name="3 Imagen"/>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90800" y="2790825"/>
          <a:ext cx="3200400" cy="2266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57150</xdr:colOff>
      <xdr:row>2</xdr:row>
      <xdr:rowOff>57150</xdr:rowOff>
    </xdr:from>
    <xdr:to>
      <xdr:col>10</xdr:col>
      <xdr:colOff>76200</xdr:colOff>
      <xdr:row>27</xdr:row>
      <xdr:rowOff>152400</xdr:rowOff>
    </xdr:to>
    <xdr:pic>
      <xdr:nvPicPr>
        <xdr:cNvPr id="45219"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657225"/>
          <a:ext cx="6877050" cy="485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9.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0.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1.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12.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13.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14.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15.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17.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18.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45.v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50.v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51.v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vmlDrawing" Target="../drawings/vmlDrawing52.v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53.v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54.v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vmlDrawing" Target="../drawings/vmlDrawing55.v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vmlDrawing" Target="../drawings/vmlDrawing56.v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vmlDrawing" Target="../drawings/vmlDrawing57.v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vmlDrawing" Target="../drawings/vmlDrawing58.v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vmlDrawing" Target="../drawings/vmlDrawing59.v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3" Type="http://schemas.openxmlformats.org/officeDocument/2006/relationships/vmlDrawing" Target="../drawings/vmlDrawing60.vml"/><Relationship Id="rId2" Type="http://schemas.openxmlformats.org/officeDocument/2006/relationships/drawing" Target="../drawings/drawing20.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3" Type="http://schemas.openxmlformats.org/officeDocument/2006/relationships/vmlDrawing" Target="../drawings/vmlDrawing61.vml"/><Relationship Id="rId2" Type="http://schemas.openxmlformats.org/officeDocument/2006/relationships/drawing" Target="../drawings/drawing21.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3" Type="http://schemas.openxmlformats.org/officeDocument/2006/relationships/vmlDrawing" Target="../drawings/vmlDrawing62.vml"/><Relationship Id="rId2" Type="http://schemas.openxmlformats.org/officeDocument/2006/relationships/drawing" Target="../drawings/drawing22.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3" Type="http://schemas.openxmlformats.org/officeDocument/2006/relationships/vmlDrawing" Target="../drawings/vmlDrawing63.vml"/><Relationship Id="rId2" Type="http://schemas.openxmlformats.org/officeDocument/2006/relationships/drawing" Target="../drawings/drawing23.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3" Type="http://schemas.openxmlformats.org/officeDocument/2006/relationships/vmlDrawing" Target="../drawings/vmlDrawing64.vml"/><Relationship Id="rId2" Type="http://schemas.openxmlformats.org/officeDocument/2006/relationships/drawing" Target="../drawings/drawing24.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3" Type="http://schemas.openxmlformats.org/officeDocument/2006/relationships/vmlDrawing" Target="../drawings/vmlDrawing65.vml"/><Relationship Id="rId2" Type="http://schemas.openxmlformats.org/officeDocument/2006/relationships/drawing" Target="../drawings/drawing25.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3" Type="http://schemas.openxmlformats.org/officeDocument/2006/relationships/vmlDrawing" Target="../drawings/vmlDrawing66.vml"/><Relationship Id="rId2" Type="http://schemas.openxmlformats.org/officeDocument/2006/relationships/drawing" Target="../drawings/drawing26.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3" Type="http://schemas.openxmlformats.org/officeDocument/2006/relationships/vmlDrawing" Target="../drawings/vmlDrawing67.vml"/><Relationship Id="rId2" Type="http://schemas.openxmlformats.org/officeDocument/2006/relationships/drawing" Target="../drawings/drawing27.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3" Type="http://schemas.openxmlformats.org/officeDocument/2006/relationships/vmlDrawing" Target="../drawings/vmlDrawing68.vml"/><Relationship Id="rId2" Type="http://schemas.openxmlformats.org/officeDocument/2006/relationships/drawing" Target="../drawings/drawing28.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3" Type="http://schemas.openxmlformats.org/officeDocument/2006/relationships/vmlDrawing" Target="../drawings/vmlDrawing69.vml"/><Relationship Id="rId2" Type="http://schemas.openxmlformats.org/officeDocument/2006/relationships/drawing" Target="../drawings/drawing29.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3" Type="http://schemas.openxmlformats.org/officeDocument/2006/relationships/vmlDrawing" Target="../drawings/vmlDrawing70.vml"/><Relationship Id="rId2" Type="http://schemas.openxmlformats.org/officeDocument/2006/relationships/drawing" Target="../drawings/drawing30.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3" Type="http://schemas.openxmlformats.org/officeDocument/2006/relationships/vmlDrawing" Target="../drawings/vmlDrawing71.vml"/><Relationship Id="rId2" Type="http://schemas.openxmlformats.org/officeDocument/2006/relationships/drawing" Target="../drawings/drawing31.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3" Type="http://schemas.openxmlformats.org/officeDocument/2006/relationships/vmlDrawing" Target="../drawings/vmlDrawing72.vml"/><Relationship Id="rId2" Type="http://schemas.openxmlformats.org/officeDocument/2006/relationships/drawing" Target="../drawings/drawing32.xml"/><Relationship Id="rId1" Type="http://schemas.openxmlformats.org/officeDocument/2006/relationships/printerSettings" Target="../printerSettings/printerSettings7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B109"/>
  <sheetViews>
    <sheetView tabSelected="1" zoomScale="90" zoomScaleNormal="90" workbookViewId="0">
      <selection activeCell="D4" sqref="D4"/>
    </sheetView>
  </sheetViews>
  <sheetFormatPr baseColWidth="10" defaultRowHeight="15" x14ac:dyDescent="0.25"/>
  <cols>
    <col min="1" max="1" width="8" style="910" customWidth="1"/>
    <col min="2" max="2" width="173.28515625" style="548" customWidth="1"/>
    <col min="3" max="16384" width="11.42578125" style="548"/>
  </cols>
  <sheetData>
    <row r="1" spans="1:2" x14ac:dyDescent="0.25">
      <c r="A1" s="908"/>
      <c r="B1" s="917"/>
    </row>
    <row r="2" spans="1:2" x14ac:dyDescent="0.25">
      <c r="A2" s="1253" t="s">
        <v>861</v>
      </c>
      <c r="B2" s="1253"/>
    </row>
    <row r="3" spans="1:2" x14ac:dyDescent="0.25">
      <c r="A3" s="905" t="s">
        <v>232</v>
      </c>
      <c r="B3" s="905" t="s">
        <v>233</v>
      </c>
    </row>
    <row r="4" spans="1:2" x14ac:dyDescent="0.25">
      <c r="A4" s="906" t="s">
        <v>234</v>
      </c>
      <c r="B4" s="906" t="s">
        <v>713</v>
      </c>
    </row>
    <row r="5" spans="1:2" x14ac:dyDescent="0.25">
      <c r="A5" s="908" t="s">
        <v>235</v>
      </c>
      <c r="B5" s="921" t="s">
        <v>714</v>
      </c>
    </row>
    <row r="6" spans="1:2" x14ac:dyDescent="0.25">
      <c r="A6" s="908" t="s">
        <v>236</v>
      </c>
      <c r="B6" s="921" t="s">
        <v>715</v>
      </c>
    </row>
    <row r="7" spans="1:2" x14ac:dyDescent="0.25">
      <c r="A7" s="908" t="s">
        <v>237</v>
      </c>
      <c r="B7" s="947" t="s">
        <v>716</v>
      </c>
    </row>
    <row r="8" spans="1:2" x14ac:dyDescent="0.25">
      <c r="A8" s="908" t="s">
        <v>238</v>
      </c>
      <c r="B8" s="921" t="s">
        <v>717</v>
      </c>
    </row>
    <row r="9" spans="1:2" x14ac:dyDescent="0.25">
      <c r="A9" s="908" t="s">
        <v>239</v>
      </c>
      <c r="B9" s="921" t="s">
        <v>718</v>
      </c>
    </row>
    <row r="10" spans="1:2" x14ac:dyDescent="0.25">
      <c r="A10" s="906" t="s">
        <v>240</v>
      </c>
      <c r="B10" s="911" t="s">
        <v>719</v>
      </c>
    </row>
    <row r="11" spans="1:2" x14ac:dyDescent="0.25">
      <c r="A11" s="908" t="s">
        <v>241</v>
      </c>
      <c r="B11" s="921" t="s">
        <v>720</v>
      </c>
    </row>
    <row r="12" spans="1:2" x14ac:dyDescent="0.25">
      <c r="A12" s="908" t="s">
        <v>242</v>
      </c>
      <c r="B12" s="921" t="s">
        <v>721</v>
      </c>
    </row>
    <row r="13" spans="1:2" x14ac:dyDescent="0.25">
      <c r="A13" s="908" t="s">
        <v>243</v>
      </c>
      <c r="B13" s="947" t="s">
        <v>722</v>
      </c>
    </row>
    <row r="14" spans="1:2" x14ac:dyDescent="0.25">
      <c r="A14" s="908" t="s">
        <v>244</v>
      </c>
      <c r="B14" s="921" t="s">
        <v>723</v>
      </c>
    </row>
    <row r="15" spans="1:2" x14ac:dyDescent="0.25">
      <c r="A15" s="908" t="s">
        <v>245</v>
      </c>
      <c r="B15" s="921" t="s">
        <v>724</v>
      </c>
    </row>
    <row r="16" spans="1:2" s="907" customFormat="1" x14ac:dyDescent="0.25">
      <c r="A16" s="905" t="s">
        <v>246</v>
      </c>
      <c r="B16" s="905" t="s">
        <v>725</v>
      </c>
    </row>
    <row r="17" spans="1:2" s="907" customFormat="1" x14ac:dyDescent="0.25">
      <c r="A17" s="906" t="s">
        <v>247</v>
      </c>
      <c r="B17" s="906" t="s">
        <v>726</v>
      </c>
    </row>
    <row r="18" spans="1:2" x14ac:dyDescent="0.25">
      <c r="A18" s="909" t="s">
        <v>248</v>
      </c>
      <c r="B18" s="921" t="s">
        <v>768</v>
      </c>
    </row>
    <row r="19" spans="1:2" x14ac:dyDescent="0.25">
      <c r="A19" s="909" t="s">
        <v>249</v>
      </c>
      <c r="B19" s="921" t="s">
        <v>769</v>
      </c>
    </row>
    <row r="20" spans="1:2" x14ac:dyDescent="0.25">
      <c r="A20" s="909" t="s">
        <v>250</v>
      </c>
      <c r="B20" s="921" t="s">
        <v>832</v>
      </c>
    </row>
    <row r="21" spans="1:2" x14ac:dyDescent="0.25">
      <c r="A21" s="909" t="s">
        <v>251</v>
      </c>
      <c r="B21" s="921" t="s">
        <v>727</v>
      </c>
    </row>
    <row r="22" spans="1:2" x14ac:dyDescent="0.25">
      <c r="A22" s="909" t="s">
        <v>252</v>
      </c>
      <c r="B22" s="921" t="s">
        <v>728</v>
      </c>
    </row>
    <row r="23" spans="1:2" x14ac:dyDescent="0.25">
      <c r="A23" s="909" t="s">
        <v>253</v>
      </c>
      <c r="B23" s="921" t="s">
        <v>770</v>
      </c>
    </row>
    <row r="24" spans="1:2" x14ac:dyDescent="0.25">
      <c r="A24" s="909" t="s">
        <v>254</v>
      </c>
      <c r="B24" s="921" t="s">
        <v>729</v>
      </c>
    </row>
    <row r="25" spans="1:2" x14ac:dyDescent="0.25">
      <c r="A25" s="909" t="s">
        <v>255</v>
      </c>
      <c r="B25" s="921" t="s">
        <v>730</v>
      </c>
    </row>
    <row r="26" spans="1:2" x14ac:dyDescent="0.25">
      <c r="A26" s="909" t="s">
        <v>256</v>
      </c>
      <c r="B26" s="921" t="s">
        <v>731</v>
      </c>
    </row>
    <row r="27" spans="1:2" x14ac:dyDescent="0.25">
      <c r="A27" s="909" t="s">
        <v>257</v>
      </c>
      <c r="B27" s="921" t="s">
        <v>732</v>
      </c>
    </row>
    <row r="28" spans="1:2" x14ac:dyDescent="0.25">
      <c r="A28" s="909" t="s">
        <v>258</v>
      </c>
      <c r="B28" s="921" t="s">
        <v>771</v>
      </c>
    </row>
    <row r="29" spans="1:2" x14ac:dyDescent="0.25">
      <c r="A29" s="909" t="s">
        <v>259</v>
      </c>
      <c r="B29" s="921" t="s">
        <v>733</v>
      </c>
    </row>
    <row r="30" spans="1:2" x14ac:dyDescent="0.25">
      <c r="A30" s="909" t="s">
        <v>260</v>
      </c>
      <c r="B30" s="921" t="s">
        <v>734</v>
      </c>
    </row>
    <row r="31" spans="1:2" x14ac:dyDescent="0.25">
      <c r="A31" s="909" t="s">
        <v>261</v>
      </c>
      <c r="B31" s="921" t="s">
        <v>735</v>
      </c>
    </row>
    <row r="32" spans="1:2" x14ac:dyDescent="0.25">
      <c r="A32" s="909" t="s">
        <v>385</v>
      </c>
      <c r="B32" s="921" t="s">
        <v>736</v>
      </c>
    </row>
    <row r="33" spans="1:2" s="907" customFormat="1" x14ac:dyDescent="0.25">
      <c r="A33" s="905" t="s">
        <v>262</v>
      </c>
      <c r="B33" s="905" t="s">
        <v>263</v>
      </c>
    </row>
    <row r="34" spans="1:2" s="907" customFormat="1" x14ac:dyDescent="0.25">
      <c r="A34" s="906" t="s">
        <v>264</v>
      </c>
      <c r="B34" s="906" t="s">
        <v>737</v>
      </c>
    </row>
    <row r="35" spans="1:2" x14ac:dyDescent="0.25">
      <c r="A35" s="909" t="s">
        <v>265</v>
      </c>
      <c r="B35" s="921" t="s">
        <v>738</v>
      </c>
    </row>
    <row r="36" spans="1:2" x14ac:dyDescent="0.25">
      <c r="A36" s="909" t="s">
        <v>266</v>
      </c>
      <c r="B36" s="921" t="s">
        <v>739</v>
      </c>
    </row>
    <row r="37" spans="1:2" x14ac:dyDescent="0.25">
      <c r="A37" s="909" t="s">
        <v>267</v>
      </c>
      <c r="B37" s="921" t="s">
        <v>740</v>
      </c>
    </row>
    <row r="38" spans="1:2" x14ac:dyDescent="0.25">
      <c r="A38" s="909" t="s">
        <v>268</v>
      </c>
      <c r="B38" s="921" t="s">
        <v>741</v>
      </c>
    </row>
    <row r="39" spans="1:2" x14ac:dyDescent="0.25">
      <c r="A39" s="909" t="s">
        <v>269</v>
      </c>
      <c r="B39" s="921" t="s">
        <v>742</v>
      </c>
    </row>
    <row r="40" spans="1:2" x14ac:dyDescent="0.25">
      <c r="A40" s="909" t="s">
        <v>270</v>
      </c>
      <c r="B40" s="921" t="s">
        <v>743</v>
      </c>
    </row>
    <row r="41" spans="1:2" x14ac:dyDescent="0.25">
      <c r="A41" s="909" t="s">
        <v>271</v>
      </c>
      <c r="B41" s="921" t="s">
        <v>744</v>
      </c>
    </row>
    <row r="42" spans="1:2" x14ac:dyDescent="0.25">
      <c r="A42" s="909" t="s">
        <v>272</v>
      </c>
      <c r="B42" s="921" t="s">
        <v>745</v>
      </c>
    </row>
    <row r="43" spans="1:2" x14ac:dyDescent="0.25">
      <c r="A43" s="909" t="s">
        <v>273</v>
      </c>
      <c r="B43" s="921" t="s">
        <v>746</v>
      </c>
    </row>
    <row r="44" spans="1:2" x14ac:dyDescent="0.25">
      <c r="A44" s="909" t="s">
        <v>274</v>
      </c>
      <c r="B44" s="921" t="s">
        <v>747</v>
      </c>
    </row>
    <row r="45" spans="1:2" x14ac:dyDescent="0.25">
      <c r="A45" s="909" t="s">
        <v>275</v>
      </c>
      <c r="B45" s="921" t="s">
        <v>748</v>
      </c>
    </row>
    <row r="46" spans="1:2" x14ac:dyDescent="0.25">
      <c r="A46" s="909" t="s">
        <v>276</v>
      </c>
      <c r="B46" s="921" t="s">
        <v>749</v>
      </c>
    </row>
    <row r="47" spans="1:2" x14ac:dyDescent="0.25">
      <c r="A47" s="909" t="s">
        <v>277</v>
      </c>
      <c r="B47" s="921" t="s">
        <v>750</v>
      </c>
    </row>
    <row r="48" spans="1:2" s="907" customFormat="1" x14ac:dyDescent="0.25">
      <c r="A48" s="906" t="s">
        <v>278</v>
      </c>
      <c r="B48" s="906" t="s">
        <v>751</v>
      </c>
    </row>
    <row r="49" spans="1:2" x14ac:dyDescent="0.25">
      <c r="A49" s="909" t="s">
        <v>279</v>
      </c>
      <c r="B49" s="921" t="s">
        <v>752</v>
      </c>
    </row>
    <row r="50" spans="1:2" x14ac:dyDescent="0.25">
      <c r="A50" s="909" t="s">
        <v>280</v>
      </c>
      <c r="B50" s="921" t="s">
        <v>753</v>
      </c>
    </row>
    <row r="51" spans="1:2" x14ac:dyDescent="0.25">
      <c r="A51" s="909" t="s">
        <v>281</v>
      </c>
      <c r="B51" s="921" t="s">
        <v>754</v>
      </c>
    </row>
    <row r="52" spans="1:2" x14ac:dyDescent="0.25">
      <c r="A52" s="909" t="s">
        <v>282</v>
      </c>
      <c r="B52" s="921" t="s">
        <v>755</v>
      </c>
    </row>
    <row r="53" spans="1:2" x14ac:dyDescent="0.25">
      <c r="A53" s="909" t="s">
        <v>283</v>
      </c>
      <c r="B53" s="921" t="s">
        <v>756</v>
      </c>
    </row>
    <row r="54" spans="1:2" x14ac:dyDescent="0.25">
      <c r="A54" s="909" t="s">
        <v>284</v>
      </c>
      <c r="B54" s="921" t="s">
        <v>757</v>
      </c>
    </row>
    <row r="55" spans="1:2" x14ac:dyDescent="0.25">
      <c r="A55" s="909" t="s">
        <v>285</v>
      </c>
      <c r="B55" s="921" t="s">
        <v>758</v>
      </c>
    </row>
    <row r="56" spans="1:2" x14ac:dyDescent="0.25">
      <c r="A56" s="909" t="s">
        <v>286</v>
      </c>
      <c r="B56" s="921" t="s">
        <v>759</v>
      </c>
    </row>
    <row r="57" spans="1:2" x14ac:dyDescent="0.25">
      <c r="A57" s="909" t="s">
        <v>287</v>
      </c>
      <c r="B57" s="921" t="s">
        <v>760</v>
      </c>
    </row>
    <row r="58" spans="1:2" x14ac:dyDescent="0.25">
      <c r="A58" s="906" t="s">
        <v>288</v>
      </c>
      <c r="B58" s="906" t="s">
        <v>761</v>
      </c>
    </row>
    <row r="59" spans="1:2" x14ac:dyDescent="0.25">
      <c r="A59" s="909" t="s">
        <v>289</v>
      </c>
      <c r="B59" s="921" t="s">
        <v>290</v>
      </c>
    </row>
    <row r="60" spans="1:2" x14ac:dyDescent="0.25">
      <c r="A60" s="909" t="s">
        <v>291</v>
      </c>
      <c r="B60" s="921" t="s">
        <v>292</v>
      </c>
    </row>
    <row r="61" spans="1:2" s="907" customFormat="1" x14ac:dyDescent="0.25">
      <c r="A61" s="905" t="s">
        <v>293</v>
      </c>
      <c r="B61" s="905" t="s">
        <v>166</v>
      </c>
    </row>
    <row r="62" spans="1:2" s="907" customFormat="1" x14ac:dyDescent="0.25">
      <c r="A62" s="906" t="s">
        <v>294</v>
      </c>
      <c r="B62" s="906" t="s">
        <v>762</v>
      </c>
    </row>
    <row r="63" spans="1:2" x14ac:dyDescent="0.25">
      <c r="A63" s="909" t="s">
        <v>295</v>
      </c>
      <c r="B63" s="921" t="s">
        <v>763</v>
      </c>
    </row>
    <row r="64" spans="1:2" x14ac:dyDescent="0.25">
      <c r="A64" s="909" t="s">
        <v>297</v>
      </c>
      <c r="B64" s="921" t="s">
        <v>296</v>
      </c>
    </row>
    <row r="65" spans="1:2" x14ac:dyDescent="0.25">
      <c r="A65" s="909" t="s">
        <v>299</v>
      </c>
      <c r="B65" s="921" t="s">
        <v>298</v>
      </c>
    </row>
    <row r="66" spans="1:2" x14ac:dyDescent="0.25">
      <c r="A66" s="909" t="s">
        <v>301</v>
      </c>
      <c r="B66" s="921" t="s">
        <v>300</v>
      </c>
    </row>
    <row r="67" spans="1:2" x14ac:dyDescent="0.25">
      <c r="A67" s="909" t="s">
        <v>303</v>
      </c>
      <c r="B67" s="921" t="s">
        <v>302</v>
      </c>
    </row>
    <row r="68" spans="1:2" x14ac:dyDescent="0.25">
      <c r="A68" s="909" t="s">
        <v>305</v>
      </c>
      <c r="B68" s="921" t="s">
        <v>304</v>
      </c>
    </row>
    <row r="69" spans="1:2" x14ac:dyDescent="0.25">
      <c r="A69" s="909" t="s">
        <v>307</v>
      </c>
      <c r="B69" s="921" t="s">
        <v>306</v>
      </c>
    </row>
    <row r="70" spans="1:2" x14ac:dyDescent="0.25">
      <c r="A70" s="909" t="s">
        <v>309</v>
      </c>
      <c r="B70" s="921" t="s">
        <v>308</v>
      </c>
    </row>
    <row r="71" spans="1:2" x14ac:dyDescent="0.25">
      <c r="A71" s="909" t="s">
        <v>311</v>
      </c>
      <c r="B71" s="921" t="s">
        <v>310</v>
      </c>
    </row>
    <row r="72" spans="1:2" x14ac:dyDescent="0.25">
      <c r="A72" s="909" t="s">
        <v>313</v>
      </c>
      <c r="B72" s="921" t="s">
        <v>312</v>
      </c>
    </row>
    <row r="73" spans="1:2" s="907" customFormat="1" x14ac:dyDescent="0.25">
      <c r="A73" s="905" t="s">
        <v>314</v>
      </c>
      <c r="B73" s="905" t="s">
        <v>315</v>
      </c>
    </row>
    <row r="74" spans="1:2" s="907" customFormat="1" x14ac:dyDescent="0.25">
      <c r="A74" s="906" t="s">
        <v>316</v>
      </c>
      <c r="B74" s="906" t="s">
        <v>165</v>
      </c>
    </row>
    <row r="75" spans="1:2" x14ac:dyDescent="0.25">
      <c r="A75" s="909" t="s">
        <v>317</v>
      </c>
      <c r="B75" s="921" t="s">
        <v>318</v>
      </c>
    </row>
    <row r="76" spans="1:2" x14ac:dyDescent="0.25">
      <c r="A76" s="909" t="s">
        <v>319</v>
      </c>
      <c r="B76" s="921" t="s">
        <v>320</v>
      </c>
    </row>
    <row r="77" spans="1:2" x14ac:dyDescent="0.25">
      <c r="A77" s="909" t="s">
        <v>321</v>
      </c>
      <c r="B77" s="921" t="s">
        <v>322</v>
      </c>
    </row>
    <row r="78" spans="1:2" x14ac:dyDescent="0.25">
      <c r="A78" s="909" t="s">
        <v>323</v>
      </c>
      <c r="B78" s="921" t="s">
        <v>324</v>
      </c>
    </row>
    <row r="79" spans="1:2" x14ac:dyDescent="0.25">
      <c r="A79" s="909" t="s">
        <v>325</v>
      </c>
      <c r="B79" s="921" t="s">
        <v>326</v>
      </c>
    </row>
    <row r="80" spans="1:2" x14ac:dyDescent="0.25">
      <c r="A80" s="909" t="s">
        <v>327</v>
      </c>
      <c r="B80" s="921" t="s">
        <v>328</v>
      </c>
    </row>
    <row r="81" spans="1:2" x14ac:dyDescent="0.25">
      <c r="A81" s="909" t="s">
        <v>329</v>
      </c>
      <c r="B81" s="921" t="s">
        <v>677</v>
      </c>
    </row>
    <row r="82" spans="1:2" x14ac:dyDescent="0.25">
      <c r="A82" s="909" t="s">
        <v>330</v>
      </c>
      <c r="B82" s="921" t="s">
        <v>678</v>
      </c>
    </row>
    <row r="83" spans="1:2" x14ac:dyDescent="0.25">
      <c r="A83" s="909" t="s">
        <v>331</v>
      </c>
      <c r="B83" s="921" t="s">
        <v>679</v>
      </c>
    </row>
    <row r="84" spans="1:2" x14ac:dyDescent="0.25">
      <c r="A84" s="909" t="s">
        <v>332</v>
      </c>
      <c r="B84" s="921" t="s">
        <v>680</v>
      </c>
    </row>
    <row r="85" spans="1:2" x14ac:dyDescent="0.25">
      <c r="A85" s="909" t="s">
        <v>333</v>
      </c>
      <c r="B85" s="921" t="s">
        <v>334</v>
      </c>
    </row>
    <row r="86" spans="1:2" x14ac:dyDescent="0.25">
      <c r="A86" s="909" t="s">
        <v>335</v>
      </c>
      <c r="B86" s="921" t="s">
        <v>336</v>
      </c>
    </row>
    <row r="87" spans="1:2" x14ac:dyDescent="0.25">
      <c r="A87" s="909" t="s">
        <v>337</v>
      </c>
      <c r="B87" s="921" t="s">
        <v>338</v>
      </c>
    </row>
    <row r="88" spans="1:2" x14ac:dyDescent="0.25">
      <c r="A88" s="909" t="s">
        <v>339</v>
      </c>
      <c r="B88" s="921" t="s">
        <v>340</v>
      </c>
    </row>
    <row r="89" spans="1:2" x14ac:dyDescent="0.25">
      <c r="A89" s="909" t="s">
        <v>341</v>
      </c>
      <c r="B89" s="921" t="s">
        <v>688</v>
      </c>
    </row>
    <row r="90" spans="1:2" x14ac:dyDescent="0.25">
      <c r="A90" s="909" t="s">
        <v>342</v>
      </c>
      <c r="B90" s="921" t="s">
        <v>689</v>
      </c>
    </row>
    <row r="91" spans="1:2" x14ac:dyDescent="0.25">
      <c r="A91" s="909" t="s">
        <v>343</v>
      </c>
      <c r="B91" s="921" t="s">
        <v>764</v>
      </c>
    </row>
    <row r="92" spans="1:2" x14ac:dyDescent="0.25">
      <c r="A92" s="909" t="s">
        <v>344</v>
      </c>
      <c r="B92" s="921" t="s">
        <v>765</v>
      </c>
    </row>
    <row r="93" spans="1:2" x14ac:dyDescent="0.25">
      <c r="A93" s="909" t="s">
        <v>345</v>
      </c>
      <c r="B93" s="921" t="s">
        <v>772</v>
      </c>
    </row>
    <row r="94" spans="1:2" s="912" customFormat="1" x14ac:dyDescent="0.25">
      <c r="A94" s="906" t="s">
        <v>346</v>
      </c>
      <c r="B94" s="906" t="s">
        <v>164</v>
      </c>
    </row>
    <row r="95" spans="1:2" x14ac:dyDescent="0.25">
      <c r="A95" s="909" t="s">
        <v>366</v>
      </c>
      <c r="B95" s="921" t="s">
        <v>347</v>
      </c>
    </row>
    <row r="96" spans="1:2" x14ac:dyDescent="0.25">
      <c r="A96" s="909" t="s">
        <v>367</v>
      </c>
      <c r="B96" s="921" t="s">
        <v>348</v>
      </c>
    </row>
    <row r="97" spans="1:2" x14ac:dyDescent="0.25">
      <c r="A97" s="909" t="s">
        <v>368</v>
      </c>
      <c r="B97" s="921" t="s">
        <v>349</v>
      </c>
    </row>
    <row r="98" spans="1:2" x14ac:dyDescent="0.25">
      <c r="A98" s="909" t="s">
        <v>369</v>
      </c>
      <c r="B98" s="921" t="s">
        <v>350</v>
      </c>
    </row>
    <row r="99" spans="1:2" x14ac:dyDescent="0.25">
      <c r="A99" s="909" t="s">
        <v>370</v>
      </c>
      <c r="B99" s="921" t="s">
        <v>351</v>
      </c>
    </row>
    <row r="100" spans="1:2" x14ac:dyDescent="0.25">
      <c r="A100" s="909" t="s">
        <v>371</v>
      </c>
      <c r="B100" s="921" t="s">
        <v>352</v>
      </c>
    </row>
    <row r="101" spans="1:2" x14ac:dyDescent="0.25">
      <c r="A101" s="909" t="s">
        <v>372</v>
      </c>
      <c r="B101" s="921" t="s">
        <v>353</v>
      </c>
    </row>
    <row r="102" spans="1:2" x14ac:dyDescent="0.25">
      <c r="A102" s="909" t="s">
        <v>373</v>
      </c>
      <c r="B102" s="921" t="s">
        <v>354</v>
      </c>
    </row>
    <row r="103" spans="1:2" x14ac:dyDescent="0.25">
      <c r="A103" s="909" t="s">
        <v>374</v>
      </c>
      <c r="B103" s="921" t="s">
        <v>355</v>
      </c>
    </row>
    <row r="104" spans="1:2" x14ac:dyDescent="0.25">
      <c r="A104" s="909" t="s">
        <v>375</v>
      </c>
      <c r="B104" s="921" t="s">
        <v>356</v>
      </c>
    </row>
    <row r="105" spans="1:2" x14ac:dyDescent="0.25">
      <c r="A105" s="909" t="s">
        <v>376</v>
      </c>
      <c r="B105" s="921" t="s">
        <v>357</v>
      </c>
    </row>
    <row r="106" spans="1:2" x14ac:dyDescent="0.25">
      <c r="A106" s="909" t="s">
        <v>377</v>
      </c>
      <c r="B106" s="921" t="s">
        <v>358</v>
      </c>
    </row>
    <row r="107" spans="1:2" x14ac:dyDescent="0.25">
      <c r="A107" s="909" t="s">
        <v>378</v>
      </c>
      <c r="B107" s="921" t="s">
        <v>766</v>
      </c>
    </row>
    <row r="108" spans="1:2" x14ac:dyDescent="0.25">
      <c r="A108" s="909" t="s">
        <v>379</v>
      </c>
      <c r="B108" s="921" t="s">
        <v>767</v>
      </c>
    </row>
    <row r="109" spans="1:2" x14ac:dyDescent="0.25">
      <c r="A109" s="909" t="s">
        <v>380</v>
      </c>
      <c r="B109" s="921" t="s">
        <v>773</v>
      </c>
    </row>
  </sheetData>
  <mergeCells count="1">
    <mergeCell ref="A2:B2"/>
  </mergeCells>
  <hyperlinks>
    <hyperlink ref="B5" location="'1.1.1'!A1" display="Tasas de nupcialidad a nivel nacional. Período 2014 - 1997"/>
    <hyperlink ref="B6" location="'1.1.2'!A1" display="Edad promedio de matrimonios a nivel nacional . Periodo 2014 - 1997 "/>
    <hyperlink ref="B7" location="'1.1.3'!A1" display="Matrimonios por provincia de inscripción. Periodo 2014 - 2000 "/>
    <hyperlink ref="B8" location="'1.1.4'!A1" display="Matrimonios por provincia de resiencia habitual del contrayente. Periodo 2014 - 2000  "/>
    <hyperlink ref="B9" location="'1.1.5'!A1" display="Rangos de edad de matrimonios por sexo a nivel nacional . Periodo 2014 - 1997 "/>
    <hyperlink ref="B11" location="'1.2.1'!A1" display="Tasas de divorcios a nivel nacional. Periodo 2014-1997"/>
    <hyperlink ref="B12" location="'1.2.2'!A1" display="Edad promedio de divorcios a nivel nacional. Periodo 2014-1997"/>
    <hyperlink ref="B13" location="'1.2.3'!A1" display="Divorcios por provincia de inscripción. Periodo 2014-1997"/>
    <hyperlink ref="B14" location="'1.2.4'!A1" display="Divorcios por provincia de residencia habitual del divorciado. Periodo 2014 - 2000"/>
    <hyperlink ref="B18" location="'2.1.1'!A1" display="Número de matrimonios y divorcios registrados. Año 2005-2014"/>
    <hyperlink ref="B19" location="'2.1.2'!A1" display="Matrimonios y divorcios por mes de inscripción . Año 2005-2014 "/>
    <hyperlink ref="B20" location="'2.1.3'!A1" display="Matrimonios y divorcios por regiones del contrayente y el divorciado . Año 2005,2009 y 2014"/>
    <hyperlink ref="B21" location="'2.1.4'!A1" display="Estructura porcentual de matrimonios, según grupos de edad y sexo de los contrayentes. Año 2014"/>
    <hyperlink ref="B22" location="'2.1.5'!A1" display="Estructura porcentual de divorcios , según grupos de edad y sexo de los divorcios. Año 2014"/>
    <hyperlink ref="B23" location="'2.1.6'!A1" display="Matrimonios por sexo, según nivel de instrucción. Año 2005-2014 "/>
    <hyperlink ref="B24" location="'2.1.7'!A1" display="Divorcios por sexo, según nivel de instrucción. Año 2005-2014"/>
    <hyperlink ref="B25" location="'2.1.8'!A1" display="Matrimonios por estado civil anterior de los contrayentes y región de residencia habitual de los contrayentes. Año 2014"/>
    <hyperlink ref="B26" location="'2.1.9'!A1" display="Edad promedio de matrimonios por sexo, según regiones.Año 2014"/>
    <hyperlink ref="B27" location="'2.1.10'!A1" display="Edad promedio de divorcios por sexo, según regiones. Año 2014"/>
    <hyperlink ref="B28" location="'2.1.11'!A1" display="Duración promedio del matrimonio a nivel nacional. Periodo 2014 - 1997 "/>
    <hyperlink ref="B29" location="'2.1.12'!A1" display="Tasas de nupcialidad por sexo y grupos de edad. Año 2014"/>
    <hyperlink ref="B30" location="'2.1.13'!A1" display="Tasas de divorcios por sexo y grupos de edad. Año 2014"/>
    <hyperlink ref="B31" location="'2.1.14'!A1" display="Tasa de nupcialidad según regiones y provincias de residencia habitual del contrayente  . Año 2014"/>
    <hyperlink ref="B32" location="'2.1.15'!A1" display="Tasa de divorcios según regiones y provincias de residencia habitual del divorciado  . Año 2014"/>
    <hyperlink ref="B35" location="'3.1.1'!A1" display="Matrimonios por mes de inscripción, según regiones y provincias de inscripción . Año 2014"/>
    <hyperlink ref="B36" location="'3.1.2'!A1" display="Matrimonios por mes de inscripción, según regiones, provincias y cantones de residencia habitual del contrayente. Año 2014"/>
    <hyperlink ref="B37" location="'3.1.3'!A1" display="Matrimonios por grupos de edad de la contrayente, según regiones de residencia habitual y grupos de edad del contrayente.Año 2014"/>
    <hyperlink ref="B38" location="'3.1.4'!A1" display="Matrimonios  por estado civil anterior de la contrayente, según regiones de residencia habitual y estado civil anterior del contrayente. Año 2014"/>
    <hyperlink ref="B39" location="'3.1.5'!A1" display="Matrimonios por número de matrimonios anteriores de la contrayente, según regiones de residencia habitual  y matrimonios anteriores del contrayente. Año 2014"/>
    <hyperlink ref="B40" location="'3.1.6'!A1" display="Matrimonios por número de matrimonios anteriores de la contrayente,según regiones y provincias de residencia habitual  y matrimonios anteriores del contrayente. Año 2014"/>
    <hyperlink ref="B41" location="'3.1.7'!A1" display="Matrimonios por número de hijos reconocidos según regiones y provincias de residencia habitual del contrayente. Año 2014"/>
    <hyperlink ref="B42" location="'3.1.8'!A1" display="Matrimonios por grupos de edad del contrayente, según regiones de residencia habitual y estado civil anterior del mismo.Año 2014"/>
    <hyperlink ref="B43" location="'3.1.9'!A1" display="Matrimonios por grupos de edad del contrayente, según provincias de residencia habitual y estado civil anterior del mismo.Año 2014"/>
    <hyperlink ref="B44" location="'3.1.10'!A1" display="Matrimonios por grupos de edad de la contrayente, según regiones de residencia habitual y estado civil anterior de la misma.Año 2014"/>
    <hyperlink ref="B45" location="'3.1.11'!A1" display="Matrimonios por grupos de edad de la contrayente, según provincias de residencia habitual y estado civil anterior de la misma.Año 2014"/>
    <hyperlink ref="B46" location="'3.1.12'!A1" display="Matrimonios  por nivel de instrucción de la contrayente, según regiones de residencia habitual y nivel de instrucción del contrayente. Año 2014"/>
    <hyperlink ref="B47" location="'3.1.13'!A1" display="Matrimonios  por nivel de instrucción de la contrayente, según provincias de residencia habitual y nivel de instrucción del contrayente. Año 2014"/>
    <hyperlink ref="B49" location="'3.2.1'!A1" display="Divorcios  por mes de inscripción, según regiones y provincias de inscripción. Año 2014"/>
    <hyperlink ref="B50" location="'3.2.2 '!A1" display="Divorcios por mes de inscripción , según regiones , provincias y cantones de residencia habitual del divorciado . Año 2014"/>
    <hyperlink ref="B51" location="'3.2.3'!A1" display="Divorcios por grupos de edad de la divorciada, según grupos de edad del divorciado. Año 2014"/>
    <hyperlink ref="B52" location="'3.2.4'!A1" display="Divorcios  por grupos de edad del divorciado, según tiempo de duración del matrimonio. Año 2014"/>
    <hyperlink ref="B53" location="'3.2.5'!A1" display="Divorcios por grupos de edad de la divorciada, según tiempo de duración del matrimonio. Año 2014"/>
    <hyperlink ref="B54" location="'3.2.6'!A1" display="Divorcios  por número de hijos a cargo del divorciado, según tiempo de duración del matrimonio. Año 2014"/>
    <hyperlink ref="B55" location="'3.2.7'!A1" display="Divorcios por número de hijos a cargo de la divorciada, según tiempo de duración del matrimonio.Año 2014"/>
    <hyperlink ref="B56" location="'3.2.8'!A1" display="Divorcios por nivel de instrucción  de la divorciada, según provincias de resdiencia habitual y nivel de instrucción del divorciado. Año 2014"/>
    <hyperlink ref="B57" location="'3.2.9'!A1" display="Causas del divorcio, según provincias de residencia habitual del contrayente. Año 2014"/>
    <hyperlink ref="B59" location="'3.3.1'!A1" display="Reconocimientos según regiones  y provincias"/>
    <hyperlink ref="B60" location="'3.3.2'!A1" display="Adopciones según regiones y provincias"/>
    <hyperlink ref="B63" location="'4.1.1'!A1" display="Población total matrimonios,divorcios, tasas de nupcialidad y divorcios, según regiones y provincias de residencia habitual de los contrayentes  y divorciados. Año 2014"/>
    <hyperlink ref="B64" location="'4.1.2'!A1" display="Población total matrimonios,divorcios, tasas de nupcialidad y divorcios, según regiones y provincias de residencia habitual de los contrayentes  y divorciados. Año 2013"/>
    <hyperlink ref="B65" location="'4.1.3'!A1" display="Población total matrimonios,divorcios, tasas de nupcialidad y divorcios, según regiones y provincias de residencia habitual de los contrayentes  y divorciados. Año 2012"/>
    <hyperlink ref="B66" location="'4.1.4'!A1" display="Población total matrimonios,divorcios, tasas de nupcialidad y divorcios, según regiones y provincias de residencia habitual de los contrayentes  y divorciados. Año 2011"/>
    <hyperlink ref="B67" location="'4.1.5'!A1" display="Población total matrimonios,divorcios, tasas de nupcialidad y divorcios, según regiones y provincias de residencia habitual de los contrayentes  y divorciados. Año 2010"/>
    <hyperlink ref="B68" location="'4.1.6'!A1" display="Población total matrimonios,divorcios, tasas de nupcialidad y divorcios, según regiones y provincias de residencia habitual de los contrayentes  y divorciados. Año 2009"/>
    <hyperlink ref="B69" location="'4.1.7'!A1" display="Población total matrimonios,divorcios, tasas de nupcialidad y divorcios, según regiones y provincias de residencia habitual de los contrayentes  y divorciados. Año 2008"/>
    <hyperlink ref="B70" location="'4.1.8'!A1" display="Población total matrimonios,divorcios, tasas de nupcialidad y divorcios, según regiones y provincias de residencia habitual de los contrayentes  y divorciados. Año 2007"/>
    <hyperlink ref="B71" location="'4.1.9'!A1" display="Población total matrimonios,divorcios, tasas de nupcialidad y divorcios, según regiones y provincias de residencia habitual de los contrayentes  y divorciados. Año 2006"/>
    <hyperlink ref="B72" location="'4.1.10'!A1" display="Población total matrimonios,divorcios, tasas de nupcialidad y divorcios, según regiones y provincias de residencia habitual de los contrayentes  y divorciados. Año 2005"/>
    <hyperlink ref="B75" location="'5.1.1-5.1.3'!A1" display="Matrimonios por región de inscripción "/>
    <hyperlink ref="B76" location="'5.1.1-5.1.3'!A1" display="Matrimonios  por región de residencia habitual de la contrayente"/>
    <hyperlink ref="B77" location="'5.1.1-5.1.3'!A1" display="Matrimonios por región de residencia habitual del contrayente"/>
    <hyperlink ref="B78" location="'5.1.4-5.1.6'!A1" display="Matrimonios por provincia de inscripción"/>
    <hyperlink ref="B79" location="'5.1.4-5.1.6'!A1" display="Matrimonios por provincia  de residencia habitual de la contrayente"/>
    <hyperlink ref="B81" location="'5.1.7-5.1.10'!A1" display="Los Contrayentes según nivel de instrucción, por provincia de residencia habitual"/>
    <hyperlink ref="B82" location="'5.1.7-5.1.10'!A1" display="Los Contrayentes según nivel de instrucción, por provincia de residencia habitual"/>
    <hyperlink ref="B83" location="'5.1.7-5.1.10'!A1" display="Los Contrayentes según nivel de instrucción, por regiones naturales de residencia habitual"/>
    <hyperlink ref="B84" location="'5.1.7-5.1.10'!A1" display="Las Contrayentes según nivel de instrucción, por regiones naturales de residencia habitual"/>
    <hyperlink ref="B85" location="'5.1.11-5.1.14'!A1" display="Edad promedio del contrayente por regiones naturales"/>
    <hyperlink ref="B86" location="'5.1.11-5.1.14'!A1" display="Edad promedio de la contrayente por regiones naturales"/>
    <hyperlink ref="B87" location="'5.1.11-5.1.14'!A1" display="Estructura porcentual de los contrayentes, según grupos de edad, por regiones naturales de residencia habitual "/>
    <hyperlink ref="B88" location="'5.1.11-5.1.14'!A1" display="Estructura porcentual de las contrayentes, según grupos de edad, por regiones naturales de residencia habitual "/>
    <hyperlink ref="B89" location="'5.1.15-5.1.16'!A1" display="Edad promedio del contrayente por provincias"/>
    <hyperlink ref="B90" location="'5.1.15-5.1.16'!A1" display="Edad promedio de la contrayente por provincias"/>
    <hyperlink ref="B91" location="'5.1.17-5.1.18'!A1" display="Tasa de nupcialidad 2013, por regiones naturales"/>
    <hyperlink ref="B92" location="'5.1.17-5.1.18'!A1" display="Tasa de nupcialidad 2013 por provincias "/>
    <hyperlink ref="B93" location="'5.1.19'!A1" display="Evolución de la tasa de nupcialidad 2005-2014 por provincias"/>
    <hyperlink ref="B95" location="'5.2.1-5.2.3'!A1" display="Divorcios  por región de inscripción"/>
    <hyperlink ref="B96" location="'5.2.1-5.2.3'!A1" display="Divorcios por región  de residencia habitual del divorciado"/>
    <hyperlink ref="B97" location="'5.2.1-5.2.3'!A1" display="Divorcios por región  de residencia habitual de la divorciada"/>
    <hyperlink ref="B98" location="'5.2.4-5.2.6'!A1" display="Divorcios  por provincia de inscripción"/>
    <hyperlink ref="B99" location="'5.2.4-5.2.6'!A1" display="Divorcios por provincia  de residencia habitual del divorciado"/>
    <hyperlink ref="B100" location="'5.2.4-5.2.6'!A1" display="Divorcios por provincia  de residencia habitual de la divorciada"/>
    <hyperlink ref="B101" location="'5.2.7-5.2.10'!A1" display="Divorciados según nivel de instrucción, por regiones naturales de residencia habitual"/>
    <hyperlink ref="B104" location="'5.2.7-5.2.10'!A1" display="Divorciadas según nivel de instrucción, por provincia de residencia habitual"/>
    <hyperlink ref="B102" location="'5.2.7-5.2.10'!A1" display="Divorciadas según nivel de instrucción, por regiones naturales de residencia habitual"/>
    <hyperlink ref="B103" location="'5.2.7-5.2.10'!A1" display="Divorciados según nivel de instrucción, por provincia de residencia habitual"/>
    <hyperlink ref="B105" location="'5.2.11-5.2.12'!A1" display="Estructura porcentual de los divorciados, según grupos de edad, por regiones naturales de residencia habitual "/>
    <hyperlink ref="B106" location="'5.2.11-5.2.12'!A1" display="Estructura porcentual de las divorciadas, según grupos de edad, por regiones naturales de residencia habitual "/>
    <hyperlink ref="B107" location="'5.2.13-5.2.14'!A1" display="Tasa de divorcios 2013 por regiones naturales"/>
    <hyperlink ref="B108" location="'5.2.13-5.2.14'!A1" display="Tasa de divorcios 2013 por provincias"/>
    <hyperlink ref="B109" location="'5.2.15'!A1" display="Evolución de la tasa de divorcio 2005-2014 por provincias"/>
    <hyperlink ref="B80" location="'5.1.4-5.1.6'!A1" display="Matrimonios por provincia  de residencia habitual del contrayente"/>
    <hyperlink ref="B15" location="'1.2.5'!A1" display="Rango de edad de divorcios por sexo a nivel nacional . Periodo 2014 - 1997 "/>
  </hyperlink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2:O29"/>
  <sheetViews>
    <sheetView zoomScaleNormal="100" workbookViewId="0">
      <selection activeCell="K2" sqref="K2"/>
    </sheetView>
  </sheetViews>
  <sheetFormatPr baseColWidth="10" defaultRowHeight="12.75" x14ac:dyDescent="0.2"/>
  <cols>
    <col min="1" max="3" width="11.42578125" style="1"/>
    <col min="4" max="7" width="15" style="1" customWidth="1"/>
    <col min="8" max="8" width="16.5703125" style="1" bestFit="1" customWidth="1"/>
    <col min="9" max="9" width="12.42578125" style="1" bestFit="1" customWidth="1"/>
    <col min="10" max="10" width="11.42578125" style="1"/>
    <col min="11" max="11" width="11.42578125" style="381"/>
    <col min="12" max="16384" width="11.42578125" style="1"/>
  </cols>
  <sheetData>
    <row r="2" spans="1:15" s="3" customFormat="1" ht="15" customHeight="1" x14ac:dyDescent="0.25">
      <c r="A2" s="1257" t="s">
        <v>390</v>
      </c>
      <c r="B2" s="1257"/>
      <c r="C2" s="1257"/>
      <c r="D2" s="1257"/>
      <c r="E2" s="1257"/>
      <c r="F2" s="1257"/>
      <c r="G2" s="1257"/>
      <c r="H2" s="1257"/>
      <c r="I2" s="1257"/>
      <c r="J2" s="1257"/>
      <c r="K2" s="429" t="s">
        <v>85</v>
      </c>
      <c r="L2" s="234"/>
      <c r="M2" s="234"/>
      <c r="N2" s="234"/>
      <c r="O2" s="234"/>
    </row>
    <row r="3" spans="1:15" s="3" customFormat="1" ht="15" customHeight="1" x14ac:dyDescent="0.25">
      <c r="A3" s="1257" t="s">
        <v>774</v>
      </c>
      <c r="B3" s="1257"/>
      <c r="C3" s="1257"/>
      <c r="D3" s="1257"/>
      <c r="E3" s="1257"/>
      <c r="F3" s="1257"/>
      <c r="G3" s="1257"/>
      <c r="H3" s="1257"/>
      <c r="I3" s="1257"/>
      <c r="J3" s="1257"/>
      <c r="K3" s="383"/>
      <c r="L3" s="234"/>
      <c r="M3" s="234"/>
      <c r="N3" s="234"/>
    </row>
    <row r="4" spans="1:15" s="3" customFormat="1" ht="15" x14ac:dyDescent="0.25">
      <c r="D4" s="383"/>
      <c r="E4" s="383"/>
      <c r="F4" s="383"/>
      <c r="G4" s="383"/>
      <c r="K4" s="383"/>
    </row>
    <row r="5" spans="1:15" s="3" customFormat="1" ht="15" customHeight="1" x14ac:dyDescent="0.25">
      <c r="D5" s="1254" t="s">
        <v>84</v>
      </c>
      <c r="E5" s="1256" t="s">
        <v>681</v>
      </c>
      <c r="F5" s="1254" t="s">
        <v>83</v>
      </c>
      <c r="G5" s="1254"/>
      <c r="K5" s="383"/>
    </row>
    <row r="6" spans="1:15" s="3" customFormat="1" ht="29.25" customHeight="1" x14ac:dyDescent="0.25">
      <c r="D6" s="1255"/>
      <c r="E6" s="1255"/>
      <c r="F6" s="965" t="s">
        <v>112</v>
      </c>
      <c r="G6" s="965" t="s">
        <v>696</v>
      </c>
      <c r="K6" s="383"/>
    </row>
    <row r="7" spans="1:15" x14ac:dyDescent="0.2">
      <c r="D7" s="966">
        <v>2015</v>
      </c>
      <c r="E7" s="967">
        <v>16278844</v>
      </c>
      <c r="F7" s="967">
        <v>60636</v>
      </c>
      <c r="G7" s="968">
        <v>3.7248345152763918</v>
      </c>
      <c r="H7" s="937"/>
      <c r="I7" s="412"/>
    </row>
    <row r="8" spans="1:15" x14ac:dyDescent="0.2">
      <c r="D8" s="570">
        <v>2014</v>
      </c>
      <c r="E8" s="571">
        <v>16027466</v>
      </c>
      <c r="F8" s="571">
        <v>60328</v>
      </c>
      <c r="G8" s="572">
        <v>3.76403855731155</v>
      </c>
      <c r="H8" s="937"/>
    </row>
    <row r="9" spans="1:15" x14ac:dyDescent="0.2">
      <c r="D9" s="966">
        <v>2013</v>
      </c>
      <c r="E9" s="967">
        <v>15774749</v>
      </c>
      <c r="F9" s="967">
        <v>53986</v>
      </c>
      <c r="G9" s="968">
        <v>3.4223048493513302</v>
      </c>
    </row>
    <row r="10" spans="1:15" x14ac:dyDescent="0.2">
      <c r="D10" s="570">
        <v>2012</v>
      </c>
      <c r="E10" s="571">
        <v>15520973</v>
      </c>
      <c r="F10" s="571">
        <v>57753</v>
      </c>
      <c r="G10" s="572">
        <v>3.7209651740261385</v>
      </c>
    </row>
    <row r="11" spans="1:15" x14ac:dyDescent="0.2">
      <c r="D11" s="966">
        <v>2011</v>
      </c>
      <c r="E11" s="967">
        <v>15266431</v>
      </c>
      <c r="F11" s="967">
        <v>73579</v>
      </c>
      <c r="G11" s="968">
        <v>4.8196595523865398</v>
      </c>
    </row>
    <row r="12" spans="1:15" x14ac:dyDescent="0.2">
      <c r="D12" s="570">
        <v>2010</v>
      </c>
      <c r="E12" s="571">
        <v>15012228</v>
      </c>
      <c r="F12" s="571">
        <v>74800</v>
      </c>
      <c r="G12" s="572">
        <v>4.9826048471952333</v>
      </c>
    </row>
    <row r="13" spans="1:15" x14ac:dyDescent="0.2">
      <c r="D13" s="966">
        <v>2009</v>
      </c>
      <c r="E13" s="967">
        <v>14738472</v>
      </c>
      <c r="F13" s="967">
        <v>76892</v>
      </c>
      <c r="G13" s="968">
        <v>5.2170944179288057</v>
      </c>
    </row>
    <row r="14" spans="1:15" x14ac:dyDescent="0.2">
      <c r="D14" s="570">
        <v>2008</v>
      </c>
      <c r="E14" s="571">
        <v>14472881</v>
      </c>
      <c r="F14" s="571">
        <v>76354</v>
      </c>
      <c r="G14" s="572">
        <v>5.2756600430833362</v>
      </c>
    </row>
    <row r="15" spans="1:15" x14ac:dyDescent="0.2">
      <c r="D15" s="966">
        <v>2007</v>
      </c>
      <c r="E15" s="967">
        <v>14214982</v>
      </c>
      <c r="F15" s="967">
        <v>76154</v>
      </c>
      <c r="G15" s="968">
        <v>5.3573054119941901</v>
      </c>
    </row>
    <row r="16" spans="1:15" x14ac:dyDescent="0.2">
      <c r="D16" s="570">
        <v>2006</v>
      </c>
      <c r="E16" s="571">
        <v>13964606</v>
      </c>
      <c r="F16" s="571">
        <v>74036</v>
      </c>
      <c r="G16" s="572">
        <v>5.3016891418203995</v>
      </c>
    </row>
    <row r="17" spans="2:8" x14ac:dyDescent="0.2">
      <c r="D17" s="966">
        <v>2005</v>
      </c>
      <c r="E17" s="967">
        <v>13721297</v>
      </c>
      <c r="F17" s="967">
        <v>66612</v>
      </c>
      <c r="G17" s="968">
        <v>4.8546431142770246</v>
      </c>
    </row>
    <row r="18" spans="2:8" x14ac:dyDescent="0.2">
      <c r="D18" s="570">
        <v>2004</v>
      </c>
      <c r="E18" s="571">
        <v>13551875</v>
      </c>
      <c r="F18" s="571">
        <v>63299</v>
      </c>
      <c r="G18" s="572">
        <v>4.6708665775031131</v>
      </c>
    </row>
    <row r="19" spans="2:8" x14ac:dyDescent="0.2">
      <c r="D19" s="966">
        <v>2003</v>
      </c>
      <c r="E19" s="967">
        <v>13319575</v>
      </c>
      <c r="F19" s="967">
        <v>65393</v>
      </c>
      <c r="G19" s="968">
        <v>4.9095410326530686</v>
      </c>
    </row>
    <row r="20" spans="2:8" x14ac:dyDescent="0.2">
      <c r="D20" s="570">
        <v>2002</v>
      </c>
      <c r="E20" s="571">
        <v>13093527</v>
      </c>
      <c r="F20" s="571">
        <v>66208</v>
      </c>
      <c r="G20" s="572">
        <v>5.0565443520298237</v>
      </c>
    </row>
    <row r="21" spans="2:8" x14ac:dyDescent="0.2">
      <c r="D21" s="966">
        <v>2001</v>
      </c>
      <c r="E21" s="967">
        <v>12814503</v>
      </c>
      <c r="F21" s="967">
        <v>67741</v>
      </c>
      <c r="G21" s="968">
        <v>5.2862760264678235</v>
      </c>
    </row>
    <row r="22" spans="2:8" x14ac:dyDescent="0.2">
      <c r="D22" s="570">
        <v>2000</v>
      </c>
      <c r="E22" s="571">
        <v>12531210</v>
      </c>
      <c r="F22" s="571">
        <v>74875</v>
      </c>
      <c r="G22" s="572">
        <v>5.9750814167187372</v>
      </c>
    </row>
    <row r="23" spans="2:8" x14ac:dyDescent="0.2">
      <c r="D23" s="966">
        <v>1999</v>
      </c>
      <c r="E23" s="967">
        <v>12257190</v>
      </c>
      <c r="F23" s="967">
        <v>77593</v>
      </c>
      <c r="G23" s="968">
        <v>6.3304068877124369</v>
      </c>
    </row>
    <row r="24" spans="2:8" x14ac:dyDescent="0.2">
      <c r="D24" s="570">
        <v>1998</v>
      </c>
      <c r="E24" s="571">
        <v>11992073</v>
      </c>
      <c r="F24" s="571">
        <v>69867</v>
      </c>
      <c r="G24" s="572">
        <v>5.8260986236491394</v>
      </c>
    </row>
    <row r="25" spans="2:8" x14ac:dyDescent="0.2">
      <c r="D25" s="966">
        <v>1997</v>
      </c>
      <c r="E25" s="967">
        <v>11735391</v>
      </c>
      <c r="F25" s="967">
        <v>66967</v>
      </c>
      <c r="G25" s="968">
        <v>5.7064140427873253</v>
      </c>
    </row>
    <row r="26" spans="2:8" x14ac:dyDescent="0.2">
      <c r="B26" s="573" t="s">
        <v>695</v>
      </c>
      <c r="H26" s="385"/>
    </row>
    <row r="27" spans="2:8" x14ac:dyDescent="0.2">
      <c r="B27" s="923" t="s">
        <v>697</v>
      </c>
      <c r="E27" s="385"/>
      <c r="F27" s="385"/>
      <c r="G27" s="385"/>
    </row>
    <row r="28" spans="2:8" x14ac:dyDescent="0.2">
      <c r="E28" s="385"/>
      <c r="F28" s="385"/>
      <c r="G28" s="385"/>
    </row>
    <row r="29" spans="2:8" x14ac:dyDescent="0.2">
      <c r="B29" s="418" t="s">
        <v>775</v>
      </c>
    </row>
  </sheetData>
  <mergeCells count="5">
    <mergeCell ref="D5:D6"/>
    <mergeCell ref="E5:E6"/>
    <mergeCell ref="F5:G5"/>
    <mergeCell ref="A3:J3"/>
    <mergeCell ref="A2:J2"/>
  </mergeCells>
  <hyperlinks>
    <hyperlink ref="K2" location="indice!B5" display="INICIO"/>
  </hyperlinks>
  <printOptions horizontalCentered="1"/>
  <pageMargins left="0.19685039370078741" right="0.19685039370078741" top="1.5354330708661419" bottom="0.74803149606299213" header="0.19685039370078741" footer="0.31496062992125984"/>
  <pageSetup paperSize="9" scale="95" firstPageNumber="20" orientation="landscape" useFirstPageNumber="1" r:id="rId1"/>
  <headerFooter>
    <oddHeader>&amp;C&amp;G</oddHeader>
    <oddFooter>&amp;C 20</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2:L27"/>
  <sheetViews>
    <sheetView zoomScaleNormal="100" workbookViewId="0">
      <selection activeCell="H7" sqref="H7"/>
    </sheetView>
  </sheetViews>
  <sheetFormatPr baseColWidth="10" defaultRowHeight="12.75" x14ac:dyDescent="0.2"/>
  <cols>
    <col min="1" max="4" width="11.42578125" style="312"/>
    <col min="5" max="7" width="16.28515625" style="389" customWidth="1"/>
    <col min="8" max="11" width="11.42578125" style="312"/>
    <col min="12" max="12" width="11.42578125" style="389"/>
    <col min="13" max="16384" width="11.42578125" style="312"/>
  </cols>
  <sheetData>
    <row r="2" spans="1:12" s="386" customFormat="1" ht="15" x14ac:dyDescent="0.25">
      <c r="A2" s="1259" t="s">
        <v>391</v>
      </c>
      <c r="B2" s="1259"/>
      <c r="C2" s="1259"/>
      <c r="D2" s="1259"/>
      <c r="E2" s="1259"/>
      <c r="F2" s="1259"/>
      <c r="G2" s="1259"/>
      <c r="H2" s="1259"/>
      <c r="I2" s="1259"/>
      <c r="J2" s="1259"/>
      <c r="K2" s="1259"/>
      <c r="L2" s="387"/>
    </row>
    <row r="3" spans="1:12" s="386" customFormat="1" ht="15" x14ac:dyDescent="0.25">
      <c r="A3" s="1259" t="s">
        <v>776</v>
      </c>
      <c r="B3" s="1259"/>
      <c r="C3" s="1259"/>
      <c r="D3" s="1259"/>
      <c r="E3" s="1259"/>
      <c r="F3" s="1259"/>
      <c r="G3" s="1259"/>
      <c r="H3" s="1259"/>
      <c r="I3" s="1259"/>
      <c r="J3" s="1259"/>
      <c r="K3" s="1259"/>
      <c r="L3" s="363" t="s">
        <v>85</v>
      </c>
    </row>
    <row r="4" spans="1:12" s="386" customFormat="1" ht="15" x14ac:dyDescent="0.25">
      <c r="E4" s="387"/>
      <c r="F4" s="387"/>
      <c r="G4" s="387"/>
      <c r="L4" s="387"/>
    </row>
    <row r="5" spans="1:12" s="386" customFormat="1" ht="15" x14ac:dyDescent="0.25">
      <c r="E5" s="1258" t="s">
        <v>84</v>
      </c>
      <c r="F5" s="1258" t="s">
        <v>359</v>
      </c>
      <c r="G5" s="1258"/>
      <c r="L5" s="387"/>
    </row>
    <row r="6" spans="1:12" s="387" customFormat="1" ht="15" x14ac:dyDescent="0.25">
      <c r="E6" s="1258"/>
      <c r="F6" s="388" t="s">
        <v>104</v>
      </c>
      <c r="G6" s="388" t="s">
        <v>103</v>
      </c>
    </row>
    <row r="7" spans="1:12" x14ac:dyDescent="0.2">
      <c r="E7" s="969">
        <v>2015</v>
      </c>
      <c r="F7" s="969">
        <v>32</v>
      </c>
      <c r="G7" s="969">
        <v>29</v>
      </c>
      <c r="H7" s="985"/>
      <c r="I7" s="984"/>
      <c r="J7" s="430"/>
    </row>
    <row r="8" spans="1:12" x14ac:dyDescent="0.2">
      <c r="E8" s="574">
        <v>2014</v>
      </c>
      <c r="F8" s="574">
        <v>31</v>
      </c>
      <c r="G8" s="574">
        <v>28</v>
      </c>
      <c r="H8" s="430"/>
      <c r="I8" s="430"/>
    </row>
    <row r="9" spans="1:12" x14ac:dyDescent="0.2">
      <c r="E9" s="969">
        <v>2013</v>
      </c>
      <c r="F9" s="969">
        <v>30</v>
      </c>
      <c r="G9" s="969">
        <v>27</v>
      </c>
    </row>
    <row r="10" spans="1:12" x14ac:dyDescent="0.2">
      <c r="E10" s="574">
        <v>2012</v>
      </c>
      <c r="F10" s="574">
        <v>30</v>
      </c>
      <c r="G10" s="574">
        <v>27</v>
      </c>
    </row>
    <row r="11" spans="1:12" x14ac:dyDescent="0.2">
      <c r="E11" s="969">
        <v>2011</v>
      </c>
      <c r="F11" s="969">
        <v>30</v>
      </c>
      <c r="G11" s="969">
        <v>27</v>
      </c>
    </row>
    <row r="12" spans="1:12" x14ac:dyDescent="0.2">
      <c r="E12" s="574">
        <v>2010</v>
      </c>
      <c r="F12" s="574">
        <v>30</v>
      </c>
      <c r="G12" s="574">
        <v>27</v>
      </c>
    </row>
    <row r="13" spans="1:12" x14ac:dyDescent="0.2">
      <c r="E13" s="969">
        <v>2009</v>
      </c>
      <c r="F13" s="969">
        <v>30</v>
      </c>
      <c r="G13" s="969">
        <v>26</v>
      </c>
    </row>
    <row r="14" spans="1:12" x14ac:dyDescent="0.2">
      <c r="E14" s="574">
        <v>2008</v>
      </c>
      <c r="F14" s="574">
        <v>29</v>
      </c>
      <c r="G14" s="574">
        <v>26</v>
      </c>
    </row>
    <row r="15" spans="1:12" x14ac:dyDescent="0.2">
      <c r="E15" s="969">
        <v>2007</v>
      </c>
      <c r="F15" s="969">
        <v>29</v>
      </c>
      <c r="G15" s="969">
        <v>26</v>
      </c>
    </row>
    <row r="16" spans="1:12" x14ac:dyDescent="0.2">
      <c r="E16" s="574">
        <v>2006</v>
      </c>
      <c r="F16" s="574">
        <v>29</v>
      </c>
      <c r="G16" s="574">
        <v>26</v>
      </c>
    </row>
    <row r="17" spans="2:7" x14ac:dyDescent="0.2">
      <c r="E17" s="969">
        <v>2005</v>
      </c>
      <c r="F17" s="969">
        <v>28</v>
      </c>
      <c r="G17" s="969">
        <v>25</v>
      </c>
    </row>
    <row r="18" spans="2:7" x14ac:dyDescent="0.2">
      <c r="E18" s="574">
        <v>2004</v>
      </c>
      <c r="F18" s="574">
        <v>28</v>
      </c>
      <c r="G18" s="574">
        <v>25</v>
      </c>
    </row>
    <row r="19" spans="2:7" x14ac:dyDescent="0.2">
      <c r="E19" s="969">
        <v>2003</v>
      </c>
      <c r="F19" s="969">
        <v>28</v>
      </c>
      <c r="G19" s="969">
        <v>25</v>
      </c>
    </row>
    <row r="20" spans="2:7" x14ac:dyDescent="0.2">
      <c r="E20" s="574">
        <v>2002</v>
      </c>
      <c r="F20" s="574">
        <v>28</v>
      </c>
      <c r="G20" s="574">
        <v>25</v>
      </c>
    </row>
    <row r="21" spans="2:7" x14ac:dyDescent="0.2">
      <c r="E21" s="969">
        <v>2001</v>
      </c>
      <c r="F21" s="969">
        <v>27</v>
      </c>
      <c r="G21" s="969">
        <v>24</v>
      </c>
    </row>
    <row r="22" spans="2:7" x14ac:dyDescent="0.2">
      <c r="E22" s="574">
        <v>2000</v>
      </c>
      <c r="F22" s="574">
        <v>28</v>
      </c>
      <c r="G22" s="574">
        <v>24</v>
      </c>
    </row>
    <row r="23" spans="2:7" x14ac:dyDescent="0.2">
      <c r="E23" s="969">
        <v>1999</v>
      </c>
      <c r="F23" s="969">
        <v>27</v>
      </c>
      <c r="G23" s="969">
        <v>24</v>
      </c>
    </row>
    <row r="24" spans="2:7" x14ac:dyDescent="0.2">
      <c r="E24" s="574">
        <v>1998</v>
      </c>
      <c r="F24" s="574">
        <v>27</v>
      </c>
      <c r="G24" s="574">
        <v>24</v>
      </c>
    </row>
    <row r="25" spans="2:7" x14ac:dyDescent="0.2">
      <c r="E25" s="969">
        <v>1997</v>
      </c>
      <c r="F25" s="969">
        <v>27</v>
      </c>
      <c r="G25" s="969">
        <v>24</v>
      </c>
    </row>
    <row r="27" spans="2:7" x14ac:dyDescent="0.2">
      <c r="B27" s="418" t="s">
        <v>777</v>
      </c>
    </row>
  </sheetData>
  <mergeCells count="4">
    <mergeCell ref="E5:E6"/>
    <mergeCell ref="F5:G5"/>
    <mergeCell ref="A3:K3"/>
    <mergeCell ref="A2:K2"/>
  </mergeCells>
  <hyperlinks>
    <hyperlink ref="L3" location="indice!B6" display="INICIO"/>
  </hyperlinks>
  <printOptions horizontalCentered="1"/>
  <pageMargins left="0.19685039370078741" right="0.19685039370078741" top="1.5354330708661419" bottom="0.74803149606299213" header="0.19685039370078741" footer="0.31496062992125984"/>
  <pageSetup paperSize="9" scale="95" orientation="landscape" r:id="rId1"/>
  <headerFooter>
    <oddHeader>&amp;C&amp;G</oddHeader>
    <oddFooter>&amp;C 21</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A2:Y34"/>
  <sheetViews>
    <sheetView zoomScale="80" zoomScaleNormal="80" workbookViewId="0">
      <selection activeCell="T16" sqref="T16"/>
    </sheetView>
  </sheetViews>
  <sheetFormatPr baseColWidth="10" defaultColWidth="17.42578125" defaultRowHeight="12.75" x14ac:dyDescent="0.2"/>
  <cols>
    <col min="1" max="2" width="13.42578125" style="394" customWidth="1"/>
    <col min="3" max="17" width="8.42578125" style="396" customWidth="1"/>
    <col min="18" max="18" width="17.42578125" style="389"/>
    <col min="19" max="16384" width="17.42578125" style="396"/>
  </cols>
  <sheetData>
    <row r="2" spans="1:25" s="398" customFormat="1" ht="15" customHeight="1" x14ac:dyDescent="0.25">
      <c r="A2" s="1259" t="s">
        <v>392</v>
      </c>
      <c r="B2" s="1259"/>
      <c r="C2" s="1259"/>
      <c r="D2" s="1259"/>
      <c r="E2" s="1259"/>
      <c r="F2" s="1259"/>
      <c r="G2" s="1259"/>
      <c r="H2" s="1259"/>
      <c r="I2" s="1259"/>
      <c r="J2" s="1259"/>
      <c r="K2" s="1259"/>
      <c r="L2" s="1259"/>
      <c r="M2" s="1259"/>
      <c r="N2" s="1259"/>
      <c r="O2" s="1259"/>
      <c r="P2" s="1259"/>
      <c r="Q2" s="1259"/>
      <c r="R2" s="363" t="s">
        <v>218</v>
      </c>
    </row>
    <row r="3" spans="1:25" s="398" customFormat="1" ht="15" customHeight="1" x14ac:dyDescent="0.25">
      <c r="A3" s="1259" t="s">
        <v>778</v>
      </c>
      <c r="B3" s="1259"/>
      <c r="C3" s="1259"/>
      <c r="D3" s="1259"/>
      <c r="E3" s="1259"/>
      <c r="F3" s="1259"/>
      <c r="G3" s="1259"/>
      <c r="H3" s="1259"/>
      <c r="I3" s="1259"/>
      <c r="J3" s="1259"/>
      <c r="K3" s="1259"/>
      <c r="L3" s="1259"/>
      <c r="M3" s="1259"/>
      <c r="N3" s="1259"/>
      <c r="O3" s="1259"/>
      <c r="P3" s="1259"/>
      <c r="Q3" s="1259"/>
      <c r="R3" s="387"/>
    </row>
    <row r="4" spans="1:25" s="398" customFormat="1" ht="15" customHeight="1" x14ac:dyDescent="0.25">
      <c r="A4" s="387"/>
      <c r="B4" s="387"/>
      <c r="C4" s="387"/>
      <c r="D4" s="387"/>
      <c r="E4" s="387"/>
      <c r="F4" s="387"/>
      <c r="G4" s="387"/>
      <c r="H4" s="387"/>
      <c r="I4" s="387"/>
      <c r="J4" s="387"/>
      <c r="K4" s="387"/>
      <c r="L4" s="387"/>
      <c r="M4" s="387"/>
      <c r="N4" s="387"/>
      <c r="O4" s="387"/>
      <c r="P4" s="387"/>
      <c r="Q4" s="387"/>
      <c r="R4" s="387"/>
    </row>
    <row r="5" spans="1:25" ht="15" customHeight="1" x14ac:dyDescent="0.2">
      <c r="A5" s="1260" t="s">
        <v>360</v>
      </c>
      <c r="B5" s="1261" t="s">
        <v>84</v>
      </c>
      <c r="C5" s="1262"/>
      <c r="D5" s="1262"/>
      <c r="E5" s="1262"/>
      <c r="F5" s="1262"/>
      <c r="G5" s="1262"/>
      <c r="H5" s="1262"/>
      <c r="I5" s="1262"/>
      <c r="J5" s="1262"/>
      <c r="K5" s="1262"/>
      <c r="L5" s="1262"/>
      <c r="M5" s="1262"/>
      <c r="N5" s="1262"/>
      <c r="O5" s="1262"/>
      <c r="P5" s="1262"/>
      <c r="Q5" s="1263"/>
      <c r="R5" s="396"/>
    </row>
    <row r="6" spans="1:25" s="392" customFormat="1" x14ac:dyDescent="0.25">
      <c r="A6" s="1260"/>
      <c r="B6" s="401">
        <v>2015</v>
      </c>
      <c r="C6" s="401">
        <v>2014</v>
      </c>
      <c r="D6" s="401">
        <v>2013</v>
      </c>
      <c r="E6" s="401">
        <v>2012</v>
      </c>
      <c r="F6" s="401">
        <v>2011</v>
      </c>
      <c r="G6" s="401">
        <v>2010</v>
      </c>
      <c r="H6" s="401">
        <v>2009</v>
      </c>
      <c r="I6" s="401">
        <v>2008</v>
      </c>
      <c r="J6" s="401">
        <v>2007</v>
      </c>
      <c r="K6" s="401">
        <v>2006</v>
      </c>
      <c r="L6" s="401">
        <v>2005</v>
      </c>
      <c r="M6" s="401">
        <v>2004</v>
      </c>
      <c r="N6" s="401">
        <v>2003</v>
      </c>
      <c r="O6" s="401">
        <v>2002</v>
      </c>
      <c r="P6" s="401">
        <v>2001</v>
      </c>
      <c r="Q6" s="401">
        <v>2000</v>
      </c>
      <c r="R6" s="399"/>
      <c r="S6" s="399"/>
      <c r="T6" s="399"/>
      <c r="U6" s="399"/>
      <c r="V6" s="399"/>
      <c r="W6" s="399"/>
      <c r="X6" s="399"/>
      <c r="Y6" s="399"/>
    </row>
    <row r="7" spans="1:25" s="391" customFormat="1" x14ac:dyDescent="0.25">
      <c r="A7" s="1241" t="s">
        <v>863</v>
      </c>
      <c r="B7" s="987">
        <v>60636</v>
      </c>
      <c r="C7" s="400">
        <f>+SUM(C8:C31)</f>
        <v>60328</v>
      </c>
      <c r="D7" s="400">
        <v>53986</v>
      </c>
      <c r="E7" s="400">
        <v>57753</v>
      </c>
      <c r="F7" s="400">
        <v>73579</v>
      </c>
      <c r="G7" s="400">
        <v>74800</v>
      </c>
      <c r="H7" s="400">
        <v>76892</v>
      </c>
      <c r="I7" s="400">
        <v>76354</v>
      </c>
      <c r="J7" s="400">
        <v>76154</v>
      </c>
      <c r="K7" s="400">
        <v>74036</v>
      </c>
      <c r="L7" s="400">
        <v>66612</v>
      </c>
      <c r="M7" s="400">
        <v>63299</v>
      </c>
      <c r="N7" s="400">
        <v>65393</v>
      </c>
      <c r="O7" s="400">
        <v>66208</v>
      </c>
      <c r="P7" s="400">
        <v>67741</v>
      </c>
      <c r="Q7" s="400">
        <v>74875</v>
      </c>
      <c r="R7" s="399"/>
    </row>
    <row r="8" spans="1:25" s="298" customFormat="1" x14ac:dyDescent="0.25">
      <c r="A8" s="575" t="s">
        <v>1</v>
      </c>
      <c r="B8" s="986">
        <v>3934</v>
      </c>
      <c r="C8" s="576">
        <v>4082</v>
      </c>
      <c r="D8" s="576">
        <v>3878</v>
      </c>
      <c r="E8" s="576">
        <v>3893</v>
      </c>
      <c r="F8" s="576">
        <v>5346</v>
      </c>
      <c r="G8" s="576">
        <v>4390</v>
      </c>
      <c r="H8" s="576">
        <v>4172</v>
      </c>
      <c r="I8" s="576">
        <v>4398</v>
      </c>
      <c r="J8" s="576">
        <v>4594</v>
      </c>
      <c r="K8" s="576">
        <v>4287</v>
      </c>
      <c r="L8" s="576">
        <v>4381</v>
      </c>
      <c r="M8" s="576">
        <v>4164</v>
      </c>
      <c r="N8" s="576">
        <v>4273</v>
      </c>
      <c r="O8" s="576">
        <v>3909</v>
      </c>
      <c r="P8" s="576">
        <v>3654</v>
      </c>
      <c r="Q8" s="576">
        <v>4418</v>
      </c>
      <c r="R8" s="399"/>
    </row>
    <row r="9" spans="1:25" s="298" customFormat="1" x14ac:dyDescent="0.25">
      <c r="A9" s="395" t="s">
        <v>2</v>
      </c>
      <c r="B9" s="987">
        <v>542</v>
      </c>
      <c r="C9" s="393">
        <v>595</v>
      </c>
      <c r="D9" s="393">
        <v>617</v>
      </c>
      <c r="E9" s="393">
        <v>671</v>
      </c>
      <c r="F9" s="393">
        <v>863</v>
      </c>
      <c r="G9" s="393">
        <v>888</v>
      </c>
      <c r="H9" s="393">
        <v>899</v>
      </c>
      <c r="I9" s="393">
        <v>896</v>
      </c>
      <c r="J9" s="393">
        <v>1013</v>
      </c>
      <c r="K9" s="393">
        <v>942</v>
      </c>
      <c r="L9" s="393">
        <v>916</v>
      </c>
      <c r="M9" s="393">
        <v>892</v>
      </c>
      <c r="N9" s="393">
        <v>892</v>
      </c>
      <c r="O9" s="393">
        <v>1004</v>
      </c>
      <c r="P9" s="393">
        <v>1046</v>
      </c>
      <c r="Q9" s="393">
        <v>1149</v>
      </c>
      <c r="R9" s="399"/>
    </row>
    <row r="10" spans="1:25" s="298" customFormat="1" x14ac:dyDescent="0.25">
      <c r="A10" s="575" t="s">
        <v>3</v>
      </c>
      <c r="B10" s="986">
        <v>1076</v>
      </c>
      <c r="C10" s="576">
        <v>1111</v>
      </c>
      <c r="D10" s="576">
        <v>1000</v>
      </c>
      <c r="E10" s="576">
        <v>1223</v>
      </c>
      <c r="F10" s="576">
        <v>1457</v>
      </c>
      <c r="G10" s="576">
        <v>1498</v>
      </c>
      <c r="H10" s="576">
        <v>1454</v>
      </c>
      <c r="I10" s="576">
        <v>1667</v>
      </c>
      <c r="J10" s="576">
        <v>1603</v>
      </c>
      <c r="K10" s="576">
        <v>1445</v>
      </c>
      <c r="L10" s="576">
        <v>1524</v>
      </c>
      <c r="M10" s="576">
        <v>1258</v>
      </c>
      <c r="N10" s="576">
        <v>1402</v>
      </c>
      <c r="O10" s="576">
        <v>1359</v>
      </c>
      <c r="P10" s="576">
        <v>1345</v>
      </c>
      <c r="Q10" s="576">
        <v>1589</v>
      </c>
      <c r="R10" s="399"/>
    </row>
    <row r="11" spans="1:25" s="298" customFormat="1" x14ac:dyDescent="0.25">
      <c r="A11" s="395" t="s">
        <v>4</v>
      </c>
      <c r="B11" s="987">
        <v>519</v>
      </c>
      <c r="C11" s="393">
        <v>525</v>
      </c>
      <c r="D11" s="393">
        <v>522</v>
      </c>
      <c r="E11" s="393">
        <v>580</v>
      </c>
      <c r="F11" s="393">
        <v>659</v>
      </c>
      <c r="G11" s="393">
        <v>757</v>
      </c>
      <c r="H11" s="393">
        <v>682</v>
      </c>
      <c r="I11" s="393">
        <v>776</v>
      </c>
      <c r="J11" s="393">
        <v>876</v>
      </c>
      <c r="K11" s="393">
        <v>834</v>
      </c>
      <c r="L11" s="393">
        <v>832</v>
      </c>
      <c r="M11" s="393">
        <v>767</v>
      </c>
      <c r="N11" s="393">
        <v>828</v>
      </c>
      <c r="O11" s="393">
        <v>920</v>
      </c>
      <c r="P11" s="393">
        <v>953</v>
      </c>
      <c r="Q11" s="393">
        <v>999</v>
      </c>
      <c r="R11" s="399"/>
    </row>
    <row r="12" spans="1:25" s="298" customFormat="1" x14ac:dyDescent="0.25">
      <c r="A12" s="575" t="s">
        <v>5</v>
      </c>
      <c r="B12" s="986">
        <v>1895</v>
      </c>
      <c r="C12" s="576">
        <v>1899</v>
      </c>
      <c r="D12" s="576">
        <v>1578</v>
      </c>
      <c r="E12" s="576">
        <v>2013</v>
      </c>
      <c r="F12" s="576">
        <v>2436</v>
      </c>
      <c r="G12" s="576">
        <v>2517</v>
      </c>
      <c r="H12" s="576">
        <v>2400</v>
      </c>
      <c r="I12" s="576">
        <v>2429</v>
      </c>
      <c r="J12" s="576">
        <v>2534</v>
      </c>
      <c r="K12" s="576">
        <v>2511</v>
      </c>
      <c r="L12" s="576">
        <v>2555</v>
      </c>
      <c r="M12" s="576">
        <v>2302</v>
      </c>
      <c r="N12" s="576">
        <v>2464</v>
      </c>
      <c r="O12" s="576">
        <v>2524</v>
      </c>
      <c r="P12" s="576">
        <v>2697</v>
      </c>
      <c r="Q12" s="576">
        <v>2691</v>
      </c>
      <c r="R12" s="399"/>
    </row>
    <row r="13" spans="1:25" s="298" customFormat="1" x14ac:dyDescent="0.25">
      <c r="A13" s="395" t="s">
        <v>6</v>
      </c>
      <c r="B13" s="987">
        <v>2572</v>
      </c>
      <c r="C13" s="393">
        <v>2686</v>
      </c>
      <c r="D13" s="393">
        <v>2475</v>
      </c>
      <c r="E13" s="393">
        <v>2812</v>
      </c>
      <c r="F13" s="393">
        <v>3236</v>
      </c>
      <c r="G13" s="393">
        <v>3150</v>
      </c>
      <c r="H13" s="393">
        <v>3335</v>
      </c>
      <c r="I13" s="393">
        <v>3347</v>
      </c>
      <c r="J13" s="393">
        <v>3580</v>
      </c>
      <c r="K13" s="393">
        <v>3566</v>
      </c>
      <c r="L13" s="393">
        <v>3219</v>
      </c>
      <c r="M13" s="393">
        <v>3115</v>
      </c>
      <c r="N13" s="393">
        <v>3299</v>
      </c>
      <c r="O13" s="393">
        <v>3321</v>
      </c>
      <c r="P13" s="393">
        <v>3323</v>
      </c>
      <c r="Q13" s="393">
        <v>3358</v>
      </c>
      <c r="R13" s="399"/>
    </row>
    <row r="14" spans="1:25" s="298" customFormat="1" x14ac:dyDescent="0.25">
      <c r="A14" s="575" t="s">
        <v>12</v>
      </c>
      <c r="B14" s="986">
        <v>2209</v>
      </c>
      <c r="C14" s="576">
        <v>2220</v>
      </c>
      <c r="D14" s="576">
        <v>1900</v>
      </c>
      <c r="E14" s="576">
        <v>2042</v>
      </c>
      <c r="F14" s="576">
        <v>2829</v>
      </c>
      <c r="G14" s="576">
        <v>2786</v>
      </c>
      <c r="H14" s="576">
        <v>2866</v>
      </c>
      <c r="I14" s="576">
        <v>3042</v>
      </c>
      <c r="J14" s="576">
        <v>3144</v>
      </c>
      <c r="K14" s="576">
        <v>3021</v>
      </c>
      <c r="L14" s="576">
        <v>2840</v>
      </c>
      <c r="M14" s="576">
        <v>1993</v>
      </c>
      <c r="N14" s="576">
        <v>2363</v>
      </c>
      <c r="O14" s="576">
        <v>2516</v>
      </c>
      <c r="P14" s="576">
        <v>2617</v>
      </c>
      <c r="Q14" s="576">
        <v>2862</v>
      </c>
      <c r="R14" s="399"/>
    </row>
    <row r="15" spans="1:25" s="298" customFormat="1" x14ac:dyDescent="0.25">
      <c r="A15" s="395" t="s">
        <v>13</v>
      </c>
      <c r="B15" s="987">
        <v>921</v>
      </c>
      <c r="C15" s="393">
        <v>832</v>
      </c>
      <c r="D15" s="393">
        <v>575</v>
      </c>
      <c r="E15" s="393">
        <v>829</v>
      </c>
      <c r="F15" s="393">
        <v>1294</v>
      </c>
      <c r="G15" s="393">
        <v>1278</v>
      </c>
      <c r="H15" s="393">
        <v>1293</v>
      </c>
      <c r="I15" s="393">
        <v>1354</v>
      </c>
      <c r="J15" s="393">
        <v>1239</v>
      </c>
      <c r="K15" s="393">
        <v>1187</v>
      </c>
      <c r="L15" s="393">
        <v>1104</v>
      </c>
      <c r="M15" s="393">
        <v>1000</v>
      </c>
      <c r="N15" s="393">
        <v>981</v>
      </c>
      <c r="O15" s="393">
        <v>992</v>
      </c>
      <c r="P15" s="393">
        <v>1113</v>
      </c>
      <c r="Q15" s="393">
        <v>1357</v>
      </c>
      <c r="R15" s="399"/>
    </row>
    <row r="16" spans="1:25" s="298" customFormat="1" x14ac:dyDescent="0.25">
      <c r="A16" s="575" t="s">
        <v>14</v>
      </c>
      <c r="B16" s="986">
        <v>14849</v>
      </c>
      <c r="C16" s="576">
        <v>15210</v>
      </c>
      <c r="D16" s="576">
        <v>14144</v>
      </c>
      <c r="E16" s="576">
        <v>14146</v>
      </c>
      <c r="F16" s="576">
        <v>18101</v>
      </c>
      <c r="G16" s="576">
        <v>18155</v>
      </c>
      <c r="H16" s="576">
        <v>18795</v>
      </c>
      <c r="I16" s="576">
        <v>18600</v>
      </c>
      <c r="J16" s="576">
        <v>17508</v>
      </c>
      <c r="K16" s="576">
        <v>17815</v>
      </c>
      <c r="L16" s="576">
        <v>13062</v>
      </c>
      <c r="M16" s="576">
        <v>13624</v>
      </c>
      <c r="N16" s="576">
        <v>14083</v>
      </c>
      <c r="O16" s="576">
        <v>14329</v>
      </c>
      <c r="P16" s="576">
        <v>15488</v>
      </c>
      <c r="Q16" s="576">
        <v>17843</v>
      </c>
      <c r="R16" s="399"/>
    </row>
    <row r="17" spans="1:18" s="298" customFormat="1" x14ac:dyDescent="0.25">
      <c r="A17" s="395" t="s">
        <v>7</v>
      </c>
      <c r="B17" s="987">
        <v>2181</v>
      </c>
      <c r="C17" s="393">
        <v>2250</v>
      </c>
      <c r="D17" s="393">
        <v>1913</v>
      </c>
      <c r="E17" s="393">
        <v>2228</v>
      </c>
      <c r="F17" s="393">
        <v>2363</v>
      </c>
      <c r="G17" s="393">
        <v>2437</v>
      </c>
      <c r="H17" s="393">
        <v>2589</v>
      </c>
      <c r="I17" s="393">
        <v>2788</v>
      </c>
      <c r="J17" s="393">
        <v>2849</v>
      </c>
      <c r="K17" s="393">
        <v>2491</v>
      </c>
      <c r="L17" s="393">
        <v>2449</v>
      </c>
      <c r="M17" s="393">
        <v>2261</v>
      </c>
      <c r="N17" s="393">
        <v>2454</v>
      </c>
      <c r="O17" s="393">
        <v>2508</v>
      </c>
      <c r="P17" s="393">
        <v>2565</v>
      </c>
      <c r="Q17" s="393">
        <v>2544</v>
      </c>
      <c r="R17" s="399"/>
    </row>
    <row r="18" spans="1:18" s="298" customFormat="1" x14ac:dyDescent="0.25">
      <c r="A18" s="575" t="s">
        <v>8</v>
      </c>
      <c r="B18" s="986">
        <v>1882</v>
      </c>
      <c r="C18" s="576">
        <v>2053</v>
      </c>
      <c r="D18" s="576">
        <v>1967</v>
      </c>
      <c r="E18" s="576">
        <v>2174</v>
      </c>
      <c r="F18" s="576">
        <v>2318</v>
      </c>
      <c r="G18" s="576">
        <v>2490</v>
      </c>
      <c r="H18" s="576">
        <v>2568</v>
      </c>
      <c r="I18" s="576">
        <v>2663</v>
      </c>
      <c r="J18" s="576">
        <v>2809</v>
      </c>
      <c r="K18" s="576">
        <v>2829</v>
      </c>
      <c r="L18" s="576">
        <v>2501</v>
      </c>
      <c r="M18" s="576">
        <v>2438</v>
      </c>
      <c r="N18" s="576">
        <v>2540</v>
      </c>
      <c r="O18" s="576">
        <v>2505</v>
      </c>
      <c r="P18" s="576">
        <v>2164</v>
      </c>
      <c r="Q18" s="576">
        <v>2737</v>
      </c>
      <c r="R18" s="399"/>
    </row>
    <row r="19" spans="1:18" s="298" customFormat="1" x14ac:dyDescent="0.25">
      <c r="A19" s="395" t="s">
        <v>15</v>
      </c>
      <c r="B19" s="987">
        <v>2175</v>
      </c>
      <c r="C19" s="393">
        <v>1898</v>
      </c>
      <c r="D19" s="393">
        <v>1783</v>
      </c>
      <c r="E19" s="393">
        <v>1745</v>
      </c>
      <c r="F19" s="393">
        <v>2464</v>
      </c>
      <c r="G19" s="393">
        <v>2701</v>
      </c>
      <c r="H19" s="393">
        <v>2314</v>
      </c>
      <c r="I19" s="393">
        <v>2322</v>
      </c>
      <c r="J19" s="393">
        <v>2274</v>
      </c>
      <c r="K19" s="393">
        <v>2197</v>
      </c>
      <c r="L19" s="393">
        <v>2133</v>
      </c>
      <c r="M19" s="393">
        <v>1904</v>
      </c>
      <c r="N19" s="393">
        <v>1970</v>
      </c>
      <c r="O19" s="393">
        <v>1813</v>
      </c>
      <c r="P19" s="393">
        <v>1941</v>
      </c>
      <c r="Q19" s="393">
        <v>2238</v>
      </c>
      <c r="R19" s="399"/>
    </row>
    <row r="20" spans="1:18" s="298" customFormat="1" x14ac:dyDescent="0.25">
      <c r="A20" s="575" t="s">
        <v>16</v>
      </c>
      <c r="B20" s="986">
        <v>3917</v>
      </c>
      <c r="C20" s="576">
        <v>3759</v>
      </c>
      <c r="D20" s="576">
        <v>3772</v>
      </c>
      <c r="E20" s="576">
        <v>3788</v>
      </c>
      <c r="F20" s="576">
        <v>5424</v>
      </c>
      <c r="G20" s="576">
        <v>5073</v>
      </c>
      <c r="H20" s="576">
        <v>5277</v>
      </c>
      <c r="I20" s="576">
        <v>5386</v>
      </c>
      <c r="J20" s="576">
        <v>5370</v>
      </c>
      <c r="K20" s="576">
        <v>5186</v>
      </c>
      <c r="L20" s="576">
        <v>4769</v>
      </c>
      <c r="M20" s="576">
        <v>4238</v>
      </c>
      <c r="N20" s="576">
        <v>4354</v>
      </c>
      <c r="O20" s="576">
        <v>4852</v>
      </c>
      <c r="P20" s="576">
        <v>5249</v>
      </c>
      <c r="Q20" s="576">
        <v>5847</v>
      </c>
      <c r="R20" s="399"/>
    </row>
    <row r="21" spans="1:18" s="298" customFormat="1" ht="25.5" x14ac:dyDescent="0.25">
      <c r="A21" s="397" t="s">
        <v>19</v>
      </c>
      <c r="B21" s="988">
        <v>381</v>
      </c>
      <c r="C21" s="393">
        <v>407</v>
      </c>
      <c r="D21" s="393">
        <v>407</v>
      </c>
      <c r="E21" s="393">
        <v>388</v>
      </c>
      <c r="F21" s="393">
        <v>456</v>
      </c>
      <c r="G21" s="393">
        <v>510</v>
      </c>
      <c r="H21" s="393">
        <v>425</v>
      </c>
      <c r="I21" s="393">
        <v>384</v>
      </c>
      <c r="J21" s="393">
        <v>416</v>
      </c>
      <c r="K21" s="393">
        <v>410</v>
      </c>
      <c r="L21" s="393">
        <v>381</v>
      </c>
      <c r="M21" s="393">
        <v>311</v>
      </c>
      <c r="N21" s="393">
        <v>401</v>
      </c>
      <c r="O21" s="393">
        <v>397</v>
      </c>
      <c r="P21" s="393">
        <v>363</v>
      </c>
      <c r="Q21" s="393">
        <v>485</v>
      </c>
    </row>
    <row r="22" spans="1:18" s="298" customFormat="1" x14ac:dyDescent="0.25">
      <c r="A22" s="575" t="s">
        <v>20</v>
      </c>
      <c r="B22" s="986">
        <v>477</v>
      </c>
      <c r="C22" s="576">
        <v>435</v>
      </c>
      <c r="D22" s="576">
        <v>368</v>
      </c>
      <c r="E22" s="576">
        <v>339</v>
      </c>
      <c r="F22" s="576">
        <v>508</v>
      </c>
      <c r="G22" s="576">
        <v>637</v>
      </c>
      <c r="H22" s="576">
        <v>415</v>
      </c>
      <c r="I22" s="576">
        <v>459</v>
      </c>
      <c r="J22" s="576">
        <v>495</v>
      </c>
      <c r="K22" s="576">
        <v>461</v>
      </c>
      <c r="L22" s="576">
        <v>417</v>
      </c>
      <c r="M22" s="576">
        <v>384</v>
      </c>
      <c r="N22" s="576">
        <v>397</v>
      </c>
      <c r="O22" s="576">
        <v>436</v>
      </c>
      <c r="P22" s="576">
        <v>388</v>
      </c>
      <c r="Q22" s="576">
        <v>474</v>
      </c>
    </row>
    <row r="23" spans="1:18" s="298" customFormat="1" x14ac:dyDescent="0.25">
      <c r="A23" s="395" t="s">
        <v>21</v>
      </c>
      <c r="B23" s="987">
        <v>349</v>
      </c>
      <c r="C23" s="393">
        <v>317</v>
      </c>
      <c r="D23" s="393">
        <v>272</v>
      </c>
      <c r="E23" s="393">
        <v>311</v>
      </c>
      <c r="F23" s="393">
        <v>419</v>
      </c>
      <c r="G23" s="393">
        <v>379</v>
      </c>
      <c r="H23" s="393">
        <v>361</v>
      </c>
      <c r="I23" s="393">
        <v>349</v>
      </c>
      <c r="J23" s="393">
        <v>323</v>
      </c>
      <c r="K23" s="393">
        <v>359</v>
      </c>
      <c r="L23" s="393">
        <v>315</v>
      </c>
      <c r="M23" s="393">
        <v>276</v>
      </c>
      <c r="N23" s="393">
        <v>268</v>
      </c>
      <c r="O23" s="393">
        <v>291</v>
      </c>
      <c r="P23" s="393">
        <v>270</v>
      </c>
      <c r="Q23" s="393">
        <v>309</v>
      </c>
    </row>
    <row r="24" spans="1:18" s="298" customFormat="1" x14ac:dyDescent="0.25">
      <c r="A24" s="575" t="s">
        <v>9</v>
      </c>
      <c r="B24" s="986">
        <v>13703</v>
      </c>
      <c r="C24" s="576">
        <v>13015</v>
      </c>
      <c r="D24" s="576">
        <v>10739</v>
      </c>
      <c r="E24" s="576">
        <v>11998</v>
      </c>
      <c r="F24" s="576">
        <v>14435</v>
      </c>
      <c r="G24" s="576">
        <v>15745</v>
      </c>
      <c r="H24" s="576">
        <v>18001</v>
      </c>
      <c r="I24" s="576">
        <v>17159</v>
      </c>
      <c r="J24" s="576">
        <v>17033</v>
      </c>
      <c r="K24" s="576">
        <v>16096</v>
      </c>
      <c r="L24" s="576">
        <v>15274</v>
      </c>
      <c r="M24" s="576">
        <v>14995</v>
      </c>
      <c r="N24" s="576">
        <v>14911</v>
      </c>
      <c r="O24" s="576">
        <v>14860</v>
      </c>
      <c r="P24" s="576">
        <v>15080</v>
      </c>
      <c r="Q24" s="576">
        <v>15510</v>
      </c>
    </row>
    <row r="25" spans="1:18" s="298" customFormat="1" x14ac:dyDescent="0.25">
      <c r="A25" s="395" t="s">
        <v>10</v>
      </c>
      <c r="B25" s="987">
        <v>2659</v>
      </c>
      <c r="C25" s="393">
        <v>2798</v>
      </c>
      <c r="D25" s="393">
        <v>2590</v>
      </c>
      <c r="E25" s="393">
        <v>2782</v>
      </c>
      <c r="F25" s="393">
        <v>3416</v>
      </c>
      <c r="G25" s="393">
        <v>3615</v>
      </c>
      <c r="H25" s="393">
        <v>3468</v>
      </c>
      <c r="I25" s="393">
        <v>3530</v>
      </c>
      <c r="J25" s="393">
        <v>3633</v>
      </c>
      <c r="K25" s="393">
        <v>3656</v>
      </c>
      <c r="L25" s="393">
        <v>3480</v>
      </c>
      <c r="M25" s="393">
        <v>3432</v>
      </c>
      <c r="N25" s="393">
        <v>3644</v>
      </c>
      <c r="O25" s="393">
        <v>3716</v>
      </c>
      <c r="P25" s="393">
        <v>3727</v>
      </c>
      <c r="Q25" s="393">
        <v>3804</v>
      </c>
    </row>
    <row r="26" spans="1:18" s="298" customFormat="1" ht="25.5" x14ac:dyDescent="0.25">
      <c r="A26" s="577" t="s">
        <v>22</v>
      </c>
      <c r="B26" s="989">
        <v>301</v>
      </c>
      <c r="C26" s="576">
        <v>278</v>
      </c>
      <c r="D26" s="576">
        <v>296</v>
      </c>
      <c r="E26" s="576">
        <v>330</v>
      </c>
      <c r="F26" s="576">
        <v>344</v>
      </c>
      <c r="G26" s="576">
        <v>384</v>
      </c>
      <c r="H26" s="576">
        <v>299</v>
      </c>
      <c r="I26" s="576">
        <v>347</v>
      </c>
      <c r="J26" s="576">
        <v>376</v>
      </c>
      <c r="K26" s="576">
        <v>388</v>
      </c>
      <c r="L26" s="576">
        <v>299</v>
      </c>
      <c r="M26" s="576">
        <v>260</v>
      </c>
      <c r="N26" s="576">
        <v>278</v>
      </c>
      <c r="O26" s="576">
        <v>342</v>
      </c>
      <c r="P26" s="576">
        <v>248</v>
      </c>
      <c r="Q26" s="576">
        <v>345</v>
      </c>
    </row>
    <row r="27" spans="1:18" s="298" customFormat="1" x14ac:dyDescent="0.25">
      <c r="A27" s="395" t="s">
        <v>26</v>
      </c>
      <c r="B27" s="987">
        <v>214</v>
      </c>
      <c r="C27" s="393">
        <v>155</v>
      </c>
      <c r="D27" s="393">
        <v>114</v>
      </c>
      <c r="E27" s="393">
        <v>196</v>
      </c>
      <c r="F27" s="393">
        <v>241</v>
      </c>
      <c r="G27" s="393">
        <v>231</v>
      </c>
      <c r="H27" s="393">
        <v>240</v>
      </c>
      <c r="I27" s="393">
        <v>190</v>
      </c>
      <c r="J27" s="393">
        <v>38</v>
      </c>
      <c r="K27" s="393">
        <v>20</v>
      </c>
      <c r="L27" s="393">
        <v>67</v>
      </c>
      <c r="M27" s="393">
        <v>116</v>
      </c>
      <c r="N27" s="393">
        <v>132</v>
      </c>
      <c r="O27" s="393">
        <v>107</v>
      </c>
      <c r="P27" s="393">
        <v>112</v>
      </c>
      <c r="Q27" s="393">
        <v>91</v>
      </c>
    </row>
    <row r="28" spans="1:18" s="298" customFormat="1" x14ac:dyDescent="0.25">
      <c r="A28" s="575" t="s">
        <v>23</v>
      </c>
      <c r="B28" s="986">
        <v>587</v>
      </c>
      <c r="C28" s="576">
        <v>662</v>
      </c>
      <c r="D28" s="576">
        <v>432</v>
      </c>
      <c r="E28" s="576">
        <v>405</v>
      </c>
      <c r="F28" s="576">
        <v>661</v>
      </c>
      <c r="G28" s="576">
        <v>797</v>
      </c>
      <c r="H28" s="576">
        <v>679</v>
      </c>
      <c r="I28" s="576">
        <v>544</v>
      </c>
      <c r="J28" s="576">
        <v>575</v>
      </c>
      <c r="K28" s="576">
        <v>570</v>
      </c>
      <c r="L28" s="576">
        <v>572</v>
      </c>
      <c r="M28" s="576">
        <v>410</v>
      </c>
      <c r="N28" s="576">
        <v>540</v>
      </c>
      <c r="O28" s="576">
        <v>574</v>
      </c>
      <c r="P28" s="576">
        <v>522</v>
      </c>
      <c r="Q28" s="576">
        <v>678</v>
      </c>
    </row>
    <row r="29" spans="1:18" s="298" customFormat="1" x14ac:dyDescent="0.25">
      <c r="A29" s="395" t="s">
        <v>24</v>
      </c>
      <c r="B29" s="987">
        <v>489</v>
      </c>
      <c r="C29" s="393">
        <v>486</v>
      </c>
      <c r="D29" s="393">
        <v>504</v>
      </c>
      <c r="E29" s="393">
        <v>503</v>
      </c>
      <c r="F29" s="393">
        <v>756</v>
      </c>
      <c r="G29" s="393">
        <v>707</v>
      </c>
      <c r="H29" s="393">
        <v>568</v>
      </c>
      <c r="I29" s="393">
        <v>561</v>
      </c>
      <c r="J29" s="393">
        <v>564</v>
      </c>
      <c r="K29" s="393">
        <v>493</v>
      </c>
      <c r="L29" s="393">
        <v>464</v>
      </c>
      <c r="M29" s="393">
        <v>323</v>
      </c>
      <c r="N29" s="393">
        <v>324</v>
      </c>
      <c r="O29" s="393">
        <v>340</v>
      </c>
      <c r="P29" s="393">
        <v>343</v>
      </c>
      <c r="Q29" s="393">
        <v>423</v>
      </c>
    </row>
    <row r="30" spans="1:18" s="298" customFormat="1" ht="38.25" x14ac:dyDescent="0.25">
      <c r="A30" s="577" t="s">
        <v>11</v>
      </c>
      <c r="B30" s="989">
        <v>1561</v>
      </c>
      <c r="C30" s="576">
        <v>1334</v>
      </c>
      <c r="D30" s="576">
        <v>968</v>
      </c>
      <c r="E30" s="576">
        <v>1119</v>
      </c>
      <c r="F30" s="576">
        <v>1795</v>
      </c>
      <c r="G30" s="576">
        <v>1769</v>
      </c>
      <c r="H30" s="576">
        <v>1675</v>
      </c>
      <c r="I30" s="576">
        <v>1403</v>
      </c>
      <c r="J30" s="576">
        <v>1455</v>
      </c>
      <c r="K30" s="576">
        <v>1432</v>
      </c>
      <c r="L30" s="576">
        <v>1422</v>
      </c>
      <c r="M30" s="576">
        <v>1379</v>
      </c>
      <c r="N30" s="576">
        <v>1140</v>
      </c>
      <c r="O30" s="576">
        <v>1067</v>
      </c>
      <c r="P30" s="576">
        <v>1120</v>
      </c>
      <c r="Q30" s="576">
        <v>1237</v>
      </c>
    </row>
    <row r="31" spans="1:18" s="298" customFormat="1" x14ac:dyDescent="0.25">
      <c r="A31" s="395" t="s">
        <v>17</v>
      </c>
      <c r="B31" s="987">
        <v>1243</v>
      </c>
      <c r="C31" s="393">
        <v>1321</v>
      </c>
      <c r="D31" s="393">
        <v>1172</v>
      </c>
      <c r="E31" s="393">
        <v>1238</v>
      </c>
      <c r="F31" s="393">
        <v>1758</v>
      </c>
      <c r="G31" s="393">
        <v>1906</v>
      </c>
      <c r="H31" s="393">
        <v>2117</v>
      </c>
      <c r="I31" s="393">
        <v>1760</v>
      </c>
      <c r="J31" s="393">
        <v>1853</v>
      </c>
      <c r="K31" s="393">
        <v>1840</v>
      </c>
      <c r="L31" s="393">
        <v>1636</v>
      </c>
      <c r="M31" s="393">
        <v>1457</v>
      </c>
      <c r="N31" s="393">
        <v>1455</v>
      </c>
      <c r="O31" s="393">
        <v>1526</v>
      </c>
      <c r="P31" s="393">
        <v>1413</v>
      </c>
      <c r="Q31" s="393">
        <v>1887</v>
      </c>
    </row>
    <row r="32" spans="1:18" s="298" customFormat="1" x14ac:dyDescent="0.25">
      <c r="A32" s="395"/>
      <c r="B32" s="395"/>
      <c r="C32" s="393"/>
      <c r="D32" s="393"/>
      <c r="E32" s="393"/>
      <c r="F32" s="393"/>
      <c r="G32" s="393"/>
      <c r="H32" s="393"/>
      <c r="I32" s="393"/>
      <c r="J32" s="393"/>
      <c r="K32" s="393"/>
      <c r="L32" s="393"/>
      <c r="M32" s="393"/>
      <c r="N32" s="393"/>
      <c r="O32" s="393"/>
      <c r="P32" s="393"/>
      <c r="Q32" s="393"/>
    </row>
    <row r="33" spans="1:17" s="298" customFormat="1" x14ac:dyDescent="0.25">
      <c r="A33" s="924" t="s">
        <v>694</v>
      </c>
      <c r="B33" s="924"/>
      <c r="C33" s="393"/>
      <c r="D33" s="393"/>
      <c r="E33" s="393"/>
      <c r="F33" s="393"/>
      <c r="G33" s="393"/>
      <c r="H33" s="393"/>
      <c r="I33" s="393"/>
      <c r="J33" s="393"/>
      <c r="K33" s="393"/>
      <c r="L33" s="393"/>
      <c r="M33" s="393"/>
      <c r="N33" s="393"/>
      <c r="O33" s="393"/>
      <c r="P33" s="393"/>
      <c r="Q33" s="393"/>
    </row>
    <row r="34" spans="1:17" s="298" customFormat="1" x14ac:dyDescent="0.2">
      <c r="A34" s="418" t="s">
        <v>779</v>
      </c>
      <c r="B34" s="418"/>
    </row>
  </sheetData>
  <mergeCells count="4">
    <mergeCell ref="A3:Q3"/>
    <mergeCell ref="A2:Q2"/>
    <mergeCell ref="A5:A6"/>
    <mergeCell ref="B5:Q5"/>
  </mergeCells>
  <hyperlinks>
    <hyperlink ref="R2" location="indice!B7" display="INCIO"/>
  </hyperlinks>
  <printOptions horizontalCentered="1"/>
  <pageMargins left="0.19685039370078741" right="0.19685039370078741" top="1.5354330708661419" bottom="0.74803149606299213" header="0.19685039370078741" footer="0.31496062992125984"/>
  <pageSetup paperSize="9" scale="90" orientation="landscape" r:id="rId1"/>
  <headerFooter>
    <oddHeader>&amp;C&amp;G</oddHeader>
    <oddFooter xml:space="preserve">&amp;C22
</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A2:U36"/>
  <sheetViews>
    <sheetView zoomScale="90" zoomScaleNormal="90" workbookViewId="0">
      <pane ySplit="6" topLeftCell="A7" activePane="bottomLeft" state="frozen"/>
      <selection activeCell="I1" sqref="I1"/>
      <selection pane="bottomLeft" activeCell="A9" sqref="A9"/>
    </sheetView>
  </sheetViews>
  <sheetFormatPr baseColWidth="10" defaultRowHeight="12.75" x14ac:dyDescent="0.2"/>
  <cols>
    <col min="1" max="1" width="15.28515625" style="312" customWidth="1"/>
    <col min="2" max="20" width="8.85546875" style="312" customWidth="1"/>
    <col min="21" max="16384" width="11.42578125" style="312"/>
  </cols>
  <sheetData>
    <row r="2" spans="1:21" s="386" customFormat="1" ht="15" x14ac:dyDescent="0.25">
      <c r="A2" s="1259" t="s">
        <v>393</v>
      </c>
      <c r="B2" s="1259"/>
      <c r="C2" s="1259"/>
      <c r="D2" s="1259"/>
      <c r="E2" s="1259"/>
      <c r="F2" s="1259"/>
      <c r="G2" s="1259"/>
      <c r="H2" s="1259"/>
      <c r="I2" s="1259"/>
      <c r="J2" s="1259"/>
      <c r="K2" s="1259"/>
      <c r="L2" s="1259"/>
      <c r="M2" s="1259"/>
      <c r="N2" s="1259"/>
      <c r="O2" s="1259"/>
      <c r="P2" s="1259"/>
      <c r="Q2" s="1259"/>
      <c r="R2" s="1259"/>
      <c r="S2" s="1259"/>
      <c r="T2" s="1259"/>
      <c r="U2" s="363" t="s">
        <v>85</v>
      </c>
    </row>
    <row r="3" spans="1:21" s="386" customFormat="1" ht="15" x14ac:dyDescent="0.25">
      <c r="A3" s="1259" t="s">
        <v>780</v>
      </c>
      <c r="B3" s="1259"/>
      <c r="C3" s="1259"/>
      <c r="D3" s="1259"/>
      <c r="E3" s="1259"/>
      <c r="F3" s="1259"/>
      <c r="G3" s="1259"/>
      <c r="H3" s="1259"/>
      <c r="I3" s="1259"/>
      <c r="J3" s="1259"/>
      <c r="K3" s="1259"/>
      <c r="L3" s="1259"/>
      <c r="M3" s="1259"/>
      <c r="N3" s="1259"/>
      <c r="O3" s="1259"/>
      <c r="P3" s="1259"/>
      <c r="Q3" s="1259"/>
      <c r="R3" s="1259"/>
      <c r="S3" s="1259"/>
      <c r="T3" s="1259"/>
    </row>
    <row r="5" spans="1:21" ht="15" customHeight="1" x14ac:dyDescent="0.2">
      <c r="A5" s="1264" t="s">
        <v>381</v>
      </c>
      <c r="B5" s="1266" t="s">
        <v>84</v>
      </c>
      <c r="C5" s="1267"/>
      <c r="D5" s="1267"/>
      <c r="E5" s="1267"/>
      <c r="F5" s="1267"/>
      <c r="G5" s="1267"/>
      <c r="H5" s="1267"/>
      <c r="I5" s="1267"/>
      <c r="J5" s="1267"/>
      <c r="K5" s="1267"/>
      <c r="L5" s="1267"/>
      <c r="M5" s="1267"/>
      <c r="N5" s="1267"/>
      <c r="O5" s="1267"/>
      <c r="P5" s="1267"/>
      <c r="Q5" s="1267"/>
      <c r="R5" s="1267"/>
      <c r="S5" s="1267"/>
      <c r="T5" s="1267"/>
    </row>
    <row r="6" spans="1:21" s="391" customFormat="1" ht="25.5" customHeight="1" x14ac:dyDescent="0.25">
      <c r="A6" s="1265"/>
      <c r="B6" s="970">
        <v>2015</v>
      </c>
      <c r="C6" s="964">
        <v>2014</v>
      </c>
      <c r="D6" s="404">
        <v>2013</v>
      </c>
      <c r="E6" s="404">
        <v>2012</v>
      </c>
      <c r="F6" s="404">
        <v>2011</v>
      </c>
      <c r="G6" s="404">
        <v>2010</v>
      </c>
      <c r="H6" s="404">
        <v>2009</v>
      </c>
      <c r="I6" s="404">
        <v>2008</v>
      </c>
      <c r="J6" s="404">
        <v>2007</v>
      </c>
      <c r="K6" s="404">
        <v>2006</v>
      </c>
      <c r="L6" s="404">
        <v>2005</v>
      </c>
      <c r="M6" s="404">
        <v>2004</v>
      </c>
      <c r="N6" s="404">
        <v>2003</v>
      </c>
      <c r="O6" s="404">
        <v>2002</v>
      </c>
      <c r="P6" s="427">
        <v>2001</v>
      </c>
      <c r="Q6" s="404">
        <v>2000</v>
      </c>
      <c r="R6" s="404">
        <v>1999</v>
      </c>
      <c r="S6" s="404">
        <v>1998</v>
      </c>
      <c r="T6" s="404">
        <v>1997</v>
      </c>
    </row>
    <row r="7" spans="1:21" s="317" customFormat="1" x14ac:dyDescent="0.2">
      <c r="A7" s="1240" t="s">
        <v>863</v>
      </c>
      <c r="B7" s="402">
        <v>60636</v>
      </c>
      <c r="C7" s="402">
        <f>+SUM(C8:C33)</f>
        <v>60328</v>
      </c>
      <c r="D7" s="402">
        <v>53986</v>
      </c>
      <c r="E7" s="402">
        <v>57753</v>
      </c>
      <c r="F7" s="402">
        <v>73579</v>
      </c>
      <c r="G7" s="402">
        <v>74800</v>
      </c>
      <c r="H7" s="402">
        <v>76892</v>
      </c>
      <c r="I7" s="402">
        <v>76354</v>
      </c>
      <c r="J7" s="402">
        <v>76154</v>
      </c>
      <c r="K7" s="402">
        <v>74036</v>
      </c>
      <c r="L7" s="402">
        <v>66612</v>
      </c>
      <c r="M7" s="402">
        <v>63299</v>
      </c>
      <c r="N7" s="402">
        <v>65393</v>
      </c>
      <c r="O7" s="402">
        <v>66208</v>
      </c>
      <c r="P7" s="402">
        <v>67741</v>
      </c>
      <c r="Q7" s="402">
        <v>74875</v>
      </c>
      <c r="R7" s="402">
        <f>+SUM(R8:R33)</f>
        <v>77593</v>
      </c>
      <c r="S7" s="402">
        <f>+SUM(S8:S33)</f>
        <v>69867</v>
      </c>
      <c r="T7" s="402">
        <f>+SUM(T8:T33)</f>
        <v>66967</v>
      </c>
    </row>
    <row r="8" spans="1:21" x14ac:dyDescent="0.2">
      <c r="A8" s="578" t="s">
        <v>159</v>
      </c>
      <c r="B8" s="579">
        <v>3935</v>
      </c>
      <c r="C8" s="579">
        <v>4099</v>
      </c>
      <c r="D8" s="579">
        <v>3867</v>
      </c>
      <c r="E8" s="579">
        <v>3933</v>
      </c>
      <c r="F8" s="579">
        <v>5378</v>
      </c>
      <c r="G8" s="579">
        <v>4417</v>
      </c>
      <c r="H8" s="579">
        <v>4173</v>
      </c>
      <c r="I8" s="579">
        <v>4389</v>
      </c>
      <c r="J8" s="579">
        <v>4489</v>
      </c>
      <c r="K8" s="579">
        <v>4220</v>
      </c>
      <c r="L8" s="579">
        <v>4267</v>
      </c>
      <c r="M8" s="579">
        <v>4097</v>
      </c>
      <c r="N8" s="579">
        <v>4180</v>
      </c>
      <c r="O8" s="579">
        <v>3921</v>
      </c>
      <c r="P8" s="579">
        <v>3595</v>
      </c>
      <c r="Q8" s="579">
        <v>4346</v>
      </c>
      <c r="R8" s="579">
        <v>4643</v>
      </c>
      <c r="S8" s="579">
        <v>4552</v>
      </c>
      <c r="T8" s="579">
        <v>4083</v>
      </c>
    </row>
    <row r="9" spans="1:21" x14ac:dyDescent="0.2">
      <c r="A9" s="312" t="s">
        <v>158</v>
      </c>
      <c r="B9" s="403">
        <v>577</v>
      </c>
      <c r="C9" s="403">
        <v>660</v>
      </c>
      <c r="D9" s="403">
        <v>614</v>
      </c>
      <c r="E9" s="403">
        <v>655</v>
      </c>
      <c r="F9" s="403">
        <v>800</v>
      </c>
      <c r="G9" s="403">
        <v>771</v>
      </c>
      <c r="H9" s="403">
        <v>863</v>
      </c>
      <c r="I9" s="403">
        <v>887</v>
      </c>
      <c r="J9" s="403">
        <v>967</v>
      </c>
      <c r="K9" s="403">
        <v>892</v>
      </c>
      <c r="L9" s="403">
        <v>909</v>
      </c>
      <c r="M9" s="403">
        <v>886</v>
      </c>
      <c r="N9" s="403">
        <v>861</v>
      </c>
      <c r="O9" s="403">
        <v>1010</v>
      </c>
      <c r="P9" s="403">
        <v>1009</v>
      </c>
      <c r="Q9" s="403">
        <v>1119</v>
      </c>
      <c r="R9" s="403">
        <v>1207</v>
      </c>
      <c r="S9" s="403">
        <v>1072</v>
      </c>
      <c r="T9" s="403">
        <v>991</v>
      </c>
    </row>
    <row r="10" spans="1:21" x14ac:dyDescent="0.2">
      <c r="A10" s="578" t="s">
        <v>157</v>
      </c>
      <c r="B10" s="579">
        <v>1070</v>
      </c>
      <c r="C10" s="579">
        <v>1103</v>
      </c>
      <c r="D10" s="579">
        <v>992</v>
      </c>
      <c r="E10" s="579">
        <v>1186</v>
      </c>
      <c r="F10" s="579">
        <v>1410</v>
      </c>
      <c r="G10" s="579">
        <v>1420</v>
      </c>
      <c r="H10" s="579">
        <v>1311</v>
      </c>
      <c r="I10" s="579">
        <v>1469</v>
      </c>
      <c r="J10" s="579">
        <v>1468</v>
      </c>
      <c r="K10" s="579">
        <v>1307</v>
      </c>
      <c r="L10" s="579">
        <v>1414</v>
      </c>
      <c r="M10" s="579">
        <v>1169</v>
      </c>
      <c r="N10" s="579">
        <v>1269</v>
      </c>
      <c r="O10" s="579">
        <v>1212</v>
      </c>
      <c r="P10" s="579">
        <v>1181</v>
      </c>
      <c r="Q10" s="579">
        <v>1464</v>
      </c>
      <c r="R10" s="579">
        <v>1571</v>
      </c>
      <c r="S10" s="579">
        <v>1463</v>
      </c>
      <c r="T10" s="579">
        <v>1295</v>
      </c>
    </row>
    <row r="11" spans="1:21" x14ac:dyDescent="0.2">
      <c r="A11" s="312" t="s">
        <v>156</v>
      </c>
      <c r="B11" s="403">
        <v>542</v>
      </c>
      <c r="C11" s="403">
        <v>536</v>
      </c>
      <c r="D11" s="403">
        <v>489</v>
      </c>
      <c r="E11" s="403">
        <v>572</v>
      </c>
      <c r="F11" s="403">
        <v>609</v>
      </c>
      <c r="G11" s="403">
        <v>735</v>
      </c>
      <c r="H11" s="403">
        <v>656</v>
      </c>
      <c r="I11" s="403">
        <v>785</v>
      </c>
      <c r="J11" s="403">
        <v>848</v>
      </c>
      <c r="K11" s="403">
        <v>792</v>
      </c>
      <c r="L11" s="403">
        <v>815</v>
      </c>
      <c r="M11" s="403">
        <v>724</v>
      </c>
      <c r="N11" s="403">
        <v>785</v>
      </c>
      <c r="O11" s="403">
        <v>894</v>
      </c>
      <c r="P11" s="403">
        <v>910</v>
      </c>
      <c r="Q11" s="403">
        <v>949</v>
      </c>
      <c r="R11" s="403">
        <v>1022</v>
      </c>
      <c r="S11" s="403">
        <v>959</v>
      </c>
      <c r="T11" s="403">
        <v>899</v>
      </c>
    </row>
    <row r="12" spans="1:21" x14ac:dyDescent="0.2">
      <c r="A12" s="578" t="s">
        <v>155</v>
      </c>
      <c r="B12" s="579">
        <v>1931</v>
      </c>
      <c r="C12" s="579">
        <v>1944</v>
      </c>
      <c r="D12" s="579">
        <v>1572</v>
      </c>
      <c r="E12" s="579">
        <v>1981</v>
      </c>
      <c r="F12" s="579">
        <v>2435</v>
      </c>
      <c r="G12" s="579">
        <v>2551</v>
      </c>
      <c r="H12" s="579">
        <v>2398</v>
      </c>
      <c r="I12" s="579">
        <v>2470</v>
      </c>
      <c r="J12" s="579">
        <v>2555</v>
      </c>
      <c r="K12" s="579">
        <v>2524</v>
      </c>
      <c r="L12" s="579">
        <v>2516</v>
      </c>
      <c r="M12" s="579">
        <v>2282</v>
      </c>
      <c r="N12" s="579">
        <v>2419</v>
      </c>
      <c r="O12" s="579">
        <v>2462</v>
      </c>
      <c r="P12" s="579">
        <v>2571</v>
      </c>
      <c r="Q12" s="579">
        <v>2603</v>
      </c>
      <c r="R12" s="579">
        <v>2510</v>
      </c>
      <c r="S12" s="579">
        <v>2593</v>
      </c>
      <c r="T12" s="579">
        <v>2236</v>
      </c>
    </row>
    <row r="13" spans="1:21" x14ac:dyDescent="0.2">
      <c r="A13" s="312" t="s">
        <v>154</v>
      </c>
      <c r="B13" s="403">
        <v>2478</v>
      </c>
      <c r="C13" s="403">
        <v>2681</v>
      </c>
      <c r="D13" s="403">
        <v>2490</v>
      </c>
      <c r="E13" s="403">
        <v>2812</v>
      </c>
      <c r="F13" s="403">
        <v>3168</v>
      </c>
      <c r="G13" s="403">
        <v>3105</v>
      </c>
      <c r="H13" s="403">
        <v>3223</v>
      </c>
      <c r="I13" s="403">
        <v>3384</v>
      </c>
      <c r="J13" s="403">
        <v>3587</v>
      </c>
      <c r="K13" s="403">
        <v>3514</v>
      </c>
      <c r="L13" s="403">
        <v>3180</v>
      </c>
      <c r="M13" s="403">
        <v>3066</v>
      </c>
      <c r="N13" s="403">
        <v>3226</v>
      </c>
      <c r="O13" s="403">
        <v>3338</v>
      </c>
      <c r="P13" s="403">
        <v>3239</v>
      </c>
      <c r="Q13" s="403">
        <v>3308</v>
      </c>
      <c r="R13" s="403">
        <v>3594</v>
      </c>
      <c r="S13" s="403">
        <v>3330</v>
      </c>
      <c r="T13" s="403">
        <v>3082</v>
      </c>
    </row>
    <row r="14" spans="1:21" x14ac:dyDescent="0.2">
      <c r="A14" s="578" t="s">
        <v>174</v>
      </c>
      <c r="B14" s="579">
        <v>2164</v>
      </c>
      <c r="C14" s="579">
        <v>2181</v>
      </c>
      <c r="D14" s="579">
        <v>1899</v>
      </c>
      <c r="E14" s="579">
        <v>2045</v>
      </c>
      <c r="F14" s="579">
        <v>2732</v>
      </c>
      <c r="G14" s="579">
        <v>2684</v>
      </c>
      <c r="H14" s="579">
        <v>2729</v>
      </c>
      <c r="I14" s="579">
        <v>2939</v>
      </c>
      <c r="J14" s="579">
        <v>3076</v>
      </c>
      <c r="K14" s="579">
        <v>2920</v>
      </c>
      <c r="L14" s="579">
        <v>2837</v>
      </c>
      <c r="M14" s="579">
        <v>2018</v>
      </c>
      <c r="N14" s="579">
        <v>2395</v>
      </c>
      <c r="O14" s="579">
        <v>2526</v>
      </c>
      <c r="P14" s="579">
        <v>2498</v>
      </c>
      <c r="Q14" s="579">
        <v>2900</v>
      </c>
      <c r="R14" s="579">
        <v>3147</v>
      </c>
      <c r="S14" s="579">
        <v>2797</v>
      </c>
      <c r="T14" s="579">
        <v>2846</v>
      </c>
    </row>
    <row r="15" spans="1:21" x14ac:dyDescent="0.2">
      <c r="A15" s="312" t="s">
        <v>148</v>
      </c>
      <c r="B15" s="403">
        <v>980</v>
      </c>
      <c r="C15" s="403">
        <v>925</v>
      </c>
      <c r="D15" s="403">
        <v>617</v>
      </c>
      <c r="E15" s="403">
        <v>906</v>
      </c>
      <c r="F15" s="403">
        <v>1346</v>
      </c>
      <c r="G15" s="403">
        <v>1317</v>
      </c>
      <c r="H15" s="403">
        <v>1371</v>
      </c>
      <c r="I15" s="403">
        <v>1503</v>
      </c>
      <c r="J15" s="403">
        <v>1332</v>
      </c>
      <c r="K15" s="403">
        <v>1203</v>
      </c>
      <c r="L15" s="403">
        <v>1144</v>
      </c>
      <c r="M15" s="403">
        <v>1007</v>
      </c>
      <c r="N15" s="403">
        <v>981</v>
      </c>
      <c r="O15" s="403">
        <v>1006</v>
      </c>
      <c r="P15" s="403">
        <v>1121</v>
      </c>
      <c r="Q15" s="403">
        <v>1353</v>
      </c>
      <c r="R15" s="403">
        <v>1511</v>
      </c>
      <c r="S15" s="403">
        <v>1126</v>
      </c>
      <c r="T15" s="403">
        <v>1179</v>
      </c>
    </row>
    <row r="16" spans="1:21" x14ac:dyDescent="0.2">
      <c r="A16" s="578" t="s">
        <v>147</v>
      </c>
      <c r="B16" s="579">
        <v>15033</v>
      </c>
      <c r="C16" s="579">
        <v>15318</v>
      </c>
      <c r="D16" s="579">
        <v>14152</v>
      </c>
      <c r="E16" s="579">
        <v>14025</v>
      </c>
      <c r="F16" s="579">
        <v>18089</v>
      </c>
      <c r="G16" s="579">
        <v>17928</v>
      </c>
      <c r="H16" s="579">
        <v>17970</v>
      </c>
      <c r="I16" s="579">
        <v>17201</v>
      </c>
      <c r="J16" s="579">
        <v>16204</v>
      </c>
      <c r="K16" s="579">
        <v>18085</v>
      </c>
      <c r="L16" s="579">
        <v>13466</v>
      </c>
      <c r="M16" s="579">
        <v>13843</v>
      </c>
      <c r="N16" s="579">
        <v>14371</v>
      </c>
      <c r="O16" s="579">
        <v>14665</v>
      </c>
      <c r="P16" s="579">
        <v>15825</v>
      </c>
      <c r="Q16" s="579">
        <v>18022</v>
      </c>
      <c r="R16" s="579">
        <v>18074</v>
      </c>
      <c r="S16" s="579">
        <v>14779</v>
      </c>
      <c r="T16" s="579">
        <v>14490</v>
      </c>
    </row>
    <row r="17" spans="1:20" x14ac:dyDescent="0.2">
      <c r="A17" s="312" t="s">
        <v>153</v>
      </c>
      <c r="B17" s="403">
        <v>2132</v>
      </c>
      <c r="C17" s="403">
        <v>2208</v>
      </c>
      <c r="D17" s="403">
        <v>1890</v>
      </c>
      <c r="E17" s="403">
        <v>2177</v>
      </c>
      <c r="F17" s="403">
        <v>2339</v>
      </c>
      <c r="G17" s="403">
        <v>2325</v>
      </c>
      <c r="H17" s="403">
        <v>2541</v>
      </c>
      <c r="I17" s="403">
        <v>2738</v>
      </c>
      <c r="J17" s="403">
        <v>2849</v>
      </c>
      <c r="K17" s="403">
        <v>2538</v>
      </c>
      <c r="L17" s="403">
        <v>2405</v>
      </c>
      <c r="M17" s="403">
        <v>2310</v>
      </c>
      <c r="N17" s="403">
        <v>2447</v>
      </c>
      <c r="O17" s="403">
        <v>2508</v>
      </c>
      <c r="P17" s="403">
        <v>2596</v>
      </c>
      <c r="Q17" s="403">
        <v>2538</v>
      </c>
      <c r="R17" s="403">
        <v>2734</v>
      </c>
      <c r="S17" s="403">
        <v>2649</v>
      </c>
      <c r="T17" s="403">
        <v>2504</v>
      </c>
    </row>
    <row r="18" spans="1:20" x14ac:dyDescent="0.2">
      <c r="A18" s="578" t="s">
        <v>152</v>
      </c>
      <c r="B18" s="579">
        <v>1818</v>
      </c>
      <c r="C18" s="579">
        <v>1964</v>
      </c>
      <c r="D18" s="579">
        <v>1860</v>
      </c>
      <c r="E18" s="579">
        <v>2012</v>
      </c>
      <c r="F18" s="579">
        <v>2146</v>
      </c>
      <c r="G18" s="579">
        <v>2257</v>
      </c>
      <c r="H18" s="579">
        <v>2348</v>
      </c>
      <c r="I18" s="579">
        <v>2392</v>
      </c>
      <c r="J18" s="579">
        <v>2606</v>
      </c>
      <c r="K18" s="579">
        <v>2576</v>
      </c>
      <c r="L18" s="579">
        <v>2275</v>
      </c>
      <c r="M18" s="579">
        <v>2239</v>
      </c>
      <c r="N18" s="579">
        <v>2355</v>
      </c>
      <c r="O18" s="579">
        <v>2301</v>
      </c>
      <c r="P18" s="579">
        <v>2083</v>
      </c>
      <c r="Q18" s="579">
        <v>2598</v>
      </c>
      <c r="R18" s="579">
        <v>2847</v>
      </c>
      <c r="S18" s="579">
        <v>2514</v>
      </c>
      <c r="T18" s="579">
        <v>2485</v>
      </c>
    </row>
    <row r="19" spans="1:20" x14ac:dyDescent="0.2">
      <c r="A19" s="312" t="s">
        <v>173</v>
      </c>
      <c r="B19" s="403">
        <v>1957</v>
      </c>
      <c r="C19" s="403">
        <v>1792</v>
      </c>
      <c r="D19" s="403">
        <v>1622</v>
      </c>
      <c r="E19" s="403">
        <v>1667</v>
      </c>
      <c r="F19" s="403">
        <v>2378</v>
      </c>
      <c r="G19" s="403">
        <v>2601</v>
      </c>
      <c r="H19" s="403">
        <v>2257</v>
      </c>
      <c r="I19" s="403">
        <v>2352</v>
      </c>
      <c r="J19" s="403">
        <v>2319</v>
      </c>
      <c r="K19" s="403">
        <v>2077</v>
      </c>
      <c r="L19" s="403">
        <v>1934</v>
      </c>
      <c r="M19" s="403">
        <v>1738</v>
      </c>
      <c r="N19" s="403">
        <v>1851</v>
      </c>
      <c r="O19" s="403">
        <v>1543</v>
      </c>
      <c r="P19" s="403">
        <v>2033</v>
      </c>
      <c r="Q19" s="403">
        <v>2233</v>
      </c>
      <c r="R19" s="403">
        <v>2475</v>
      </c>
      <c r="S19" s="403">
        <v>1700</v>
      </c>
      <c r="T19" s="403">
        <v>1748</v>
      </c>
    </row>
    <row r="20" spans="1:20" x14ac:dyDescent="0.2">
      <c r="A20" s="578" t="s">
        <v>146</v>
      </c>
      <c r="B20" s="579">
        <v>3841</v>
      </c>
      <c r="C20" s="579">
        <v>3678</v>
      </c>
      <c r="D20" s="579">
        <v>3573</v>
      </c>
      <c r="E20" s="579">
        <v>3616</v>
      </c>
      <c r="F20" s="579">
        <v>5326</v>
      </c>
      <c r="G20" s="579">
        <v>5005</v>
      </c>
      <c r="H20" s="579">
        <v>5034</v>
      </c>
      <c r="I20" s="579">
        <v>5295</v>
      </c>
      <c r="J20" s="579">
        <v>5234</v>
      </c>
      <c r="K20" s="579">
        <v>4804</v>
      </c>
      <c r="L20" s="579">
        <v>4405</v>
      </c>
      <c r="M20" s="579">
        <v>4005</v>
      </c>
      <c r="N20" s="579">
        <v>4145</v>
      </c>
      <c r="O20" s="579">
        <v>4658</v>
      </c>
      <c r="P20" s="579">
        <v>5055</v>
      </c>
      <c r="Q20" s="579">
        <v>5866</v>
      </c>
      <c r="R20" s="579">
        <v>6112</v>
      </c>
      <c r="S20" s="579">
        <v>4948</v>
      </c>
      <c r="T20" s="579">
        <v>5482</v>
      </c>
    </row>
    <row r="21" spans="1:20" x14ac:dyDescent="0.2">
      <c r="A21" s="316" t="s">
        <v>172</v>
      </c>
      <c r="B21" s="990">
        <v>380</v>
      </c>
      <c r="C21" s="403">
        <v>423</v>
      </c>
      <c r="D21" s="403">
        <v>417</v>
      </c>
      <c r="E21" s="403">
        <v>391</v>
      </c>
      <c r="F21" s="403">
        <v>426</v>
      </c>
      <c r="G21" s="403">
        <v>481</v>
      </c>
      <c r="H21" s="403">
        <v>415</v>
      </c>
      <c r="I21" s="403">
        <v>377</v>
      </c>
      <c r="J21" s="403">
        <v>439</v>
      </c>
      <c r="K21" s="403">
        <v>420</v>
      </c>
      <c r="L21" s="403">
        <v>388</v>
      </c>
      <c r="M21" s="403">
        <v>317</v>
      </c>
      <c r="N21" s="403">
        <v>401</v>
      </c>
      <c r="O21" s="403">
        <v>393</v>
      </c>
      <c r="P21" s="403">
        <v>366</v>
      </c>
      <c r="Q21" s="403">
        <v>496</v>
      </c>
      <c r="R21" s="403">
        <v>551</v>
      </c>
      <c r="S21" s="403">
        <v>492</v>
      </c>
      <c r="T21" s="403">
        <v>525</v>
      </c>
    </row>
    <row r="22" spans="1:20" x14ac:dyDescent="0.2">
      <c r="A22" s="578" t="s">
        <v>143</v>
      </c>
      <c r="B22" s="579">
        <v>476</v>
      </c>
      <c r="C22" s="579">
        <v>407</v>
      </c>
      <c r="D22" s="579">
        <v>367</v>
      </c>
      <c r="E22" s="579">
        <v>340</v>
      </c>
      <c r="F22" s="579">
        <v>501</v>
      </c>
      <c r="G22" s="579">
        <v>611</v>
      </c>
      <c r="H22" s="579">
        <v>394</v>
      </c>
      <c r="I22" s="579">
        <v>431</v>
      </c>
      <c r="J22" s="579">
        <v>460</v>
      </c>
      <c r="K22" s="579">
        <v>423</v>
      </c>
      <c r="L22" s="579">
        <v>377</v>
      </c>
      <c r="M22" s="579">
        <v>352</v>
      </c>
      <c r="N22" s="579">
        <v>368</v>
      </c>
      <c r="O22" s="579">
        <v>386</v>
      </c>
      <c r="P22" s="579">
        <v>360</v>
      </c>
      <c r="Q22" s="579">
        <v>425</v>
      </c>
      <c r="R22" s="579">
        <v>589</v>
      </c>
      <c r="S22" s="579">
        <v>456</v>
      </c>
      <c r="T22" s="579">
        <v>340</v>
      </c>
    </row>
    <row r="23" spans="1:20" x14ac:dyDescent="0.2">
      <c r="A23" s="312" t="s">
        <v>142</v>
      </c>
      <c r="B23" s="403">
        <v>340</v>
      </c>
      <c r="C23" s="403">
        <v>336</v>
      </c>
      <c r="D23" s="403">
        <v>295</v>
      </c>
      <c r="E23" s="403">
        <v>284</v>
      </c>
      <c r="F23" s="403">
        <v>419</v>
      </c>
      <c r="G23" s="403">
        <v>367</v>
      </c>
      <c r="H23" s="403">
        <v>362</v>
      </c>
      <c r="I23" s="403">
        <v>331</v>
      </c>
      <c r="J23" s="403">
        <v>291</v>
      </c>
      <c r="K23" s="403">
        <v>336</v>
      </c>
      <c r="L23" s="403">
        <v>292</v>
      </c>
      <c r="M23" s="403">
        <v>247</v>
      </c>
      <c r="N23" s="403">
        <v>237</v>
      </c>
      <c r="O23" s="403">
        <v>282</v>
      </c>
      <c r="P23" s="403">
        <v>241</v>
      </c>
      <c r="Q23" s="403">
        <v>287</v>
      </c>
      <c r="R23" s="403">
        <v>384</v>
      </c>
      <c r="S23" s="403">
        <v>311</v>
      </c>
      <c r="T23" s="403">
        <v>245</v>
      </c>
    </row>
    <row r="24" spans="1:20" x14ac:dyDescent="0.2">
      <c r="A24" s="578" t="s">
        <v>151</v>
      </c>
      <c r="B24" s="579">
        <v>13996</v>
      </c>
      <c r="C24" s="579">
        <v>13268</v>
      </c>
      <c r="D24" s="579">
        <v>11182</v>
      </c>
      <c r="E24" s="579">
        <v>12461</v>
      </c>
      <c r="F24" s="579">
        <v>14885</v>
      </c>
      <c r="G24" s="579">
        <v>16280</v>
      </c>
      <c r="H24" s="579">
        <v>18143</v>
      </c>
      <c r="I24" s="579">
        <v>17224</v>
      </c>
      <c r="J24" s="579">
        <v>17220</v>
      </c>
      <c r="K24" s="579">
        <v>16174</v>
      </c>
      <c r="L24" s="579">
        <v>15496</v>
      </c>
      <c r="M24" s="579">
        <v>15252</v>
      </c>
      <c r="N24" s="579">
        <v>15240</v>
      </c>
      <c r="O24" s="579">
        <v>15196</v>
      </c>
      <c r="P24" s="579">
        <v>15377</v>
      </c>
      <c r="Q24" s="579">
        <v>15800</v>
      </c>
      <c r="R24" s="579">
        <v>15645</v>
      </c>
      <c r="S24" s="579">
        <v>15967</v>
      </c>
      <c r="T24" s="579">
        <v>14982</v>
      </c>
    </row>
    <row r="25" spans="1:20" x14ac:dyDescent="0.2">
      <c r="A25" s="312" t="s">
        <v>150</v>
      </c>
      <c r="B25" s="403">
        <v>2516</v>
      </c>
      <c r="C25" s="403">
        <v>2447</v>
      </c>
      <c r="D25" s="403">
        <v>2426</v>
      </c>
      <c r="E25" s="403">
        <v>2636</v>
      </c>
      <c r="F25" s="403">
        <v>3336</v>
      </c>
      <c r="G25" s="403">
        <v>3548</v>
      </c>
      <c r="H25" s="403">
        <v>3457</v>
      </c>
      <c r="I25" s="403">
        <v>3459</v>
      </c>
      <c r="J25" s="403">
        <v>3522</v>
      </c>
      <c r="K25" s="403">
        <v>3543</v>
      </c>
      <c r="L25" s="403">
        <v>3352</v>
      </c>
      <c r="M25" s="403">
        <v>3363</v>
      </c>
      <c r="N25" s="403">
        <v>3583</v>
      </c>
      <c r="O25" s="403">
        <v>3592</v>
      </c>
      <c r="P25" s="403">
        <v>3657</v>
      </c>
      <c r="Q25" s="403">
        <v>3763</v>
      </c>
      <c r="R25" s="403">
        <v>3709</v>
      </c>
      <c r="S25" s="403">
        <v>3762</v>
      </c>
      <c r="T25" s="403">
        <v>3457</v>
      </c>
    </row>
    <row r="26" spans="1:20" x14ac:dyDescent="0.2">
      <c r="A26" s="580" t="s">
        <v>171</v>
      </c>
      <c r="B26" s="991">
        <v>325</v>
      </c>
      <c r="C26" s="579">
        <v>313</v>
      </c>
      <c r="D26" s="579">
        <v>312</v>
      </c>
      <c r="E26" s="579">
        <v>327</v>
      </c>
      <c r="F26" s="579">
        <v>353</v>
      </c>
      <c r="G26" s="579">
        <v>428</v>
      </c>
      <c r="H26" s="579">
        <v>354</v>
      </c>
      <c r="I26" s="579">
        <v>406</v>
      </c>
      <c r="J26" s="579">
        <v>392</v>
      </c>
      <c r="K26" s="579">
        <v>436</v>
      </c>
      <c r="L26" s="579">
        <v>335</v>
      </c>
      <c r="M26" s="579">
        <v>289</v>
      </c>
      <c r="N26" s="579">
        <v>309</v>
      </c>
      <c r="O26" s="579">
        <v>376</v>
      </c>
      <c r="P26" s="579">
        <v>267</v>
      </c>
      <c r="Q26" s="579">
        <v>357</v>
      </c>
      <c r="R26" s="579">
        <v>467</v>
      </c>
      <c r="S26" s="579">
        <v>423</v>
      </c>
      <c r="T26" s="579">
        <v>386</v>
      </c>
    </row>
    <row r="27" spans="1:20" x14ac:dyDescent="0.2">
      <c r="A27" s="312" t="s">
        <v>137</v>
      </c>
      <c r="B27" s="403">
        <v>226</v>
      </c>
      <c r="C27" s="403">
        <v>173</v>
      </c>
      <c r="D27" s="403">
        <v>133</v>
      </c>
      <c r="E27" s="403">
        <v>210</v>
      </c>
      <c r="F27" s="403">
        <v>259</v>
      </c>
      <c r="G27" s="403">
        <v>243</v>
      </c>
      <c r="H27" s="403">
        <v>275</v>
      </c>
      <c r="I27" s="403">
        <v>220</v>
      </c>
      <c r="J27" s="403">
        <v>60</v>
      </c>
      <c r="K27" s="403">
        <v>40</v>
      </c>
      <c r="L27" s="403">
        <v>80</v>
      </c>
      <c r="M27" s="403">
        <v>128</v>
      </c>
      <c r="N27" s="403">
        <v>134</v>
      </c>
      <c r="O27" s="403">
        <v>116</v>
      </c>
      <c r="P27" s="403">
        <v>115</v>
      </c>
      <c r="Q27" s="403">
        <v>96</v>
      </c>
      <c r="R27" s="403">
        <v>108</v>
      </c>
      <c r="S27" s="403">
        <v>90</v>
      </c>
      <c r="T27" s="403">
        <v>72</v>
      </c>
    </row>
    <row r="28" spans="1:20" x14ac:dyDescent="0.2">
      <c r="A28" s="578" t="s">
        <v>140</v>
      </c>
      <c r="B28" s="579">
        <v>595</v>
      </c>
      <c r="C28" s="579">
        <v>694</v>
      </c>
      <c r="D28" s="579">
        <v>435</v>
      </c>
      <c r="E28" s="579">
        <v>427</v>
      </c>
      <c r="F28" s="579">
        <v>705</v>
      </c>
      <c r="G28" s="579">
        <v>800</v>
      </c>
      <c r="H28" s="579">
        <v>687</v>
      </c>
      <c r="I28" s="579">
        <v>557</v>
      </c>
      <c r="J28" s="579">
        <v>590</v>
      </c>
      <c r="K28" s="579">
        <v>546</v>
      </c>
      <c r="L28" s="579">
        <v>557</v>
      </c>
      <c r="M28" s="579">
        <v>409</v>
      </c>
      <c r="N28" s="579">
        <v>524</v>
      </c>
      <c r="O28" s="579">
        <v>551</v>
      </c>
      <c r="P28" s="579">
        <v>508</v>
      </c>
      <c r="Q28" s="579">
        <v>645</v>
      </c>
      <c r="R28" s="579">
        <v>804</v>
      </c>
      <c r="S28" s="579">
        <v>640</v>
      </c>
      <c r="T28" s="579">
        <v>562</v>
      </c>
    </row>
    <row r="29" spans="1:20" x14ac:dyDescent="0.2">
      <c r="A29" s="312" t="s">
        <v>139</v>
      </c>
      <c r="B29" s="403">
        <v>492</v>
      </c>
      <c r="C29" s="403">
        <v>444</v>
      </c>
      <c r="D29" s="403">
        <v>445</v>
      </c>
      <c r="E29" s="403">
        <v>444</v>
      </c>
      <c r="F29" s="403">
        <v>676</v>
      </c>
      <c r="G29" s="403">
        <v>693</v>
      </c>
      <c r="H29" s="403">
        <v>599</v>
      </c>
      <c r="I29" s="403">
        <v>598</v>
      </c>
      <c r="J29" s="403">
        <v>591</v>
      </c>
      <c r="K29" s="403">
        <v>519</v>
      </c>
      <c r="L29" s="403">
        <v>488</v>
      </c>
      <c r="M29" s="403">
        <v>342</v>
      </c>
      <c r="N29" s="403">
        <v>353</v>
      </c>
      <c r="O29" s="403">
        <v>351</v>
      </c>
      <c r="P29" s="403">
        <v>361</v>
      </c>
      <c r="Q29" s="403">
        <v>446</v>
      </c>
      <c r="R29" s="403">
        <v>537</v>
      </c>
      <c r="S29" s="403">
        <v>402</v>
      </c>
      <c r="T29" s="403">
        <v>341</v>
      </c>
    </row>
    <row r="30" spans="1:20" ht="25.5" x14ac:dyDescent="0.2">
      <c r="A30" s="580" t="s">
        <v>176</v>
      </c>
      <c r="B30" s="991">
        <v>1572</v>
      </c>
      <c r="C30" s="579">
        <v>1379</v>
      </c>
      <c r="D30" s="579">
        <v>1053</v>
      </c>
      <c r="E30" s="579">
        <v>1246</v>
      </c>
      <c r="F30" s="579">
        <v>1894</v>
      </c>
      <c r="G30" s="579">
        <v>1849</v>
      </c>
      <c r="H30" s="579">
        <v>1882</v>
      </c>
      <c r="I30" s="579">
        <v>1609</v>
      </c>
      <c r="J30" s="579">
        <v>1751</v>
      </c>
      <c r="K30" s="579">
        <v>1642</v>
      </c>
      <c r="L30" s="579">
        <v>1602</v>
      </c>
      <c r="M30" s="579">
        <v>1533</v>
      </c>
      <c r="N30" s="579">
        <v>1299</v>
      </c>
      <c r="O30" s="579">
        <v>1259</v>
      </c>
      <c r="P30" s="579">
        <v>1250</v>
      </c>
      <c r="Q30" s="579">
        <v>1292</v>
      </c>
      <c r="R30" s="579">
        <v>1366</v>
      </c>
      <c r="S30" s="579">
        <v>1239</v>
      </c>
      <c r="T30" s="579">
        <v>1120</v>
      </c>
    </row>
    <row r="31" spans="1:20" x14ac:dyDescent="0.2">
      <c r="A31" s="312" t="s">
        <v>69</v>
      </c>
      <c r="B31" s="403">
        <v>1184</v>
      </c>
      <c r="C31" s="403">
        <v>1267</v>
      </c>
      <c r="D31" s="403">
        <v>1163</v>
      </c>
      <c r="E31" s="403">
        <v>1208</v>
      </c>
      <c r="F31" s="403">
        <v>1726</v>
      </c>
      <c r="G31" s="403">
        <v>1866</v>
      </c>
      <c r="H31" s="403">
        <v>1970</v>
      </c>
      <c r="I31" s="403">
        <v>1756</v>
      </c>
      <c r="J31" s="403">
        <v>1839</v>
      </c>
      <c r="K31" s="403">
        <v>1791</v>
      </c>
      <c r="L31" s="403">
        <v>1601</v>
      </c>
      <c r="M31" s="403">
        <v>1418</v>
      </c>
      <c r="N31" s="403">
        <v>1447</v>
      </c>
      <c r="O31" s="403">
        <v>1471</v>
      </c>
      <c r="P31" s="403">
        <v>1382</v>
      </c>
      <c r="Q31" s="403">
        <v>1875</v>
      </c>
      <c r="R31" s="403">
        <v>1863</v>
      </c>
      <c r="S31" s="403">
        <v>1358</v>
      </c>
      <c r="T31" s="403">
        <v>1540</v>
      </c>
    </row>
    <row r="32" spans="1:20" x14ac:dyDescent="0.2">
      <c r="A32" s="578" t="s">
        <v>27</v>
      </c>
      <c r="B32" s="579">
        <v>76</v>
      </c>
      <c r="C32" s="579">
        <v>85</v>
      </c>
      <c r="D32" s="579">
        <v>118</v>
      </c>
      <c r="E32" s="579">
        <v>190</v>
      </c>
      <c r="F32" s="579">
        <v>238</v>
      </c>
      <c r="G32" s="579">
        <v>515</v>
      </c>
      <c r="H32" s="579">
        <v>1464</v>
      </c>
      <c r="I32" s="579">
        <v>1564</v>
      </c>
      <c r="J32" s="579">
        <v>1463</v>
      </c>
      <c r="K32" s="579">
        <v>708</v>
      </c>
      <c r="L32" s="579">
        <v>474</v>
      </c>
      <c r="M32" s="579">
        <v>225</v>
      </c>
      <c r="N32" s="579">
        <v>213</v>
      </c>
      <c r="O32" s="579">
        <v>191</v>
      </c>
      <c r="P32" s="579">
        <v>141</v>
      </c>
      <c r="Q32" s="579">
        <v>94</v>
      </c>
      <c r="R32" s="579">
        <v>123</v>
      </c>
      <c r="S32" s="579">
        <v>245</v>
      </c>
      <c r="T32" s="579">
        <v>77</v>
      </c>
    </row>
    <row r="33" spans="1:20" ht="25.5" x14ac:dyDescent="0.2">
      <c r="A33" s="590" t="s">
        <v>199</v>
      </c>
      <c r="B33" s="992">
        <v>0</v>
      </c>
      <c r="C33" s="403">
        <v>3</v>
      </c>
      <c r="D33" s="403">
        <v>3</v>
      </c>
      <c r="E33" s="403">
        <v>2</v>
      </c>
      <c r="F33" s="403">
        <v>5</v>
      </c>
      <c r="G33" s="403">
        <v>3</v>
      </c>
      <c r="H33" s="403">
        <v>16</v>
      </c>
      <c r="I33" s="403">
        <v>18</v>
      </c>
      <c r="J33" s="403">
        <v>2</v>
      </c>
      <c r="K33" s="403">
        <v>6</v>
      </c>
      <c r="L33" s="403">
        <v>3</v>
      </c>
      <c r="M33" s="403">
        <v>40</v>
      </c>
      <c r="N33" s="403">
        <v>0</v>
      </c>
      <c r="O33" s="403">
        <v>0</v>
      </c>
      <c r="P33" s="403">
        <v>0</v>
      </c>
      <c r="Q33" s="403">
        <v>0</v>
      </c>
      <c r="R33" s="403">
        <v>0</v>
      </c>
      <c r="S33" s="403">
        <v>0</v>
      </c>
      <c r="T33" s="403">
        <v>0</v>
      </c>
    </row>
    <row r="34" spans="1:20" x14ac:dyDescent="0.2">
      <c r="R34" s="403"/>
      <c r="S34" s="403"/>
      <c r="T34" s="403"/>
    </row>
    <row r="35" spans="1:20" x14ac:dyDescent="0.2">
      <c r="A35" s="924" t="s">
        <v>694</v>
      </c>
      <c r="B35" s="924"/>
      <c r="R35" s="403"/>
      <c r="S35" s="403"/>
      <c r="T35" s="403"/>
    </row>
    <row r="36" spans="1:20" x14ac:dyDescent="0.2">
      <c r="A36" s="418" t="s">
        <v>777</v>
      </c>
      <c r="B36" s="418"/>
      <c r="R36" s="403"/>
      <c r="S36" s="403"/>
      <c r="T36" s="403"/>
    </row>
  </sheetData>
  <mergeCells count="4">
    <mergeCell ref="A5:A6"/>
    <mergeCell ref="A3:T3"/>
    <mergeCell ref="A2:T2"/>
    <mergeCell ref="B5:T5"/>
  </mergeCells>
  <hyperlinks>
    <hyperlink ref="U2" location="indice!B8" display="INICIO"/>
  </hyperlinks>
  <printOptions horizontalCentered="1"/>
  <pageMargins left="0.19685039370078741" right="0.19685039370078741" top="1.5354330708661419" bottom="0.74803149606299213" header="0.19685039370078741" footer="0.31496062992125984"/>
  <pageSetup paperSize="9" scale="75" orientation="landscape" r:id="rId1"/>
  <headerFooter scaleWithDoc="0">
    <oddHeader>&amp;C&amp;G</oddHeader>
    <oddFooter>&amp;C23</oddFooter>
  </headerFooter>
  <colBreaks count="1" manualBreakCount="1">
    <brk id="26" min="2" max="19"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dimension ref="A2:R46"/>
  <sheetViews>
    <sheetView zoomScale="90" zoomScaleNormal="90" workbookViewId="0">
      <selection activeCell="V10" sqref="V10"/>
    </sheetView>
  </sheetViews>
  <sheetFormatPr baseColWidth="10" defaultRowHeight="12.75" x14ac:dyDescent="0.2"/>
  <cols>
    <col min="1" max="1" width="7.140625" style="381" customWidth="1"/>
    <col min="2" max="2" width="8.5703125" style="381" customWidth="1"/>
    <col min="3" max="4" width="8.42578125" style="1" customWidth="1"/>
    <col min="5" max="16" width="8.28515625" style="1" customWidth="1"/>
    <col min="17" max="17" width="7.42578125" style="1" customWidth="1"/>
    <col min="18" max="18" width="11.42578125" style="381"/>
    <col min="19" max="16384" width="11.42578125" style="1"/>
  </cols>
  <sheetData>
    <row r="2" spans="1:18" s="3" customFormat="1" ht="15" x14ac:dyDescent="0.25">
      <c r="A2" s="1268" t="s">
        <v>400</v>
      </c>
      <c r="B2" s="1268"/>
      <c r="C2" s="1268"/>
      <c r="D2" s="1268"/>
      <c r="E2" s="1268"/>
      <c r="F2" s="1268"/>
      <c r="G2" s="1268"/>
      <c r="H2" s="1268"/>
      <c r="I2" s="1268"/>
      <c r="J2" s="1268"/>
      <c r="K2" s="1268"/>
      <c r="L2" s="1268"/>
      <c r="M2" s="1268"/>
      <c r="N2" s="1268"/>
      <c r="O2" s="1268"/>
      <c r="P2" s="1268"/>
      <c r="Q2" s="1268"/>
      <c r="R2" s="362" t="s">
        <v>85</v>
      </c>
    </row>
    <row r="3" spans="1:18" s="3" customFormat="1" ht="15" x14ac:dyDescent="0.25">
      <c r="A3" s="1268" t="s">
        <v>781</v>
      </c>
      <c r="B3" s="1268"/>
      <c r="C3" s="1268"/>
      <c r="D3" s="1268"/>
      <c r="E3" s="1268"/>
      <c r="F3" s="1268"/>
      <c r="G3" s="1268"/>
      <c r="H3" s="1268"/>
      <c r="I3" s="1268"/>
      <c r="J3" s="1268"/>
      <c r="K3" s="1268"/>
      <c r="L3" s="1268"/>
      <c r="M3" s="1268"/>
      <c r="N3" s="1268"/>
      <c r="O3" s="1268"/>
      <c r="P3" s="1268"/>
      <c r="Q3" s="1268"/>
      <c r="R3" s="383"/>
    </row>
    <row r="4" spans="1:18" s="3" customFormat="1" ht="15" x14ac:dyDescent="0.25">
      <c r="A4" s="383"/>
      <c r="B4" s="383"/>
      <c r="C4" s="383"/>
      <c r="D4" s="383"/>
      <c r="E4" s="383"/>
      <c r="F4" s="383"/>
      <c r="G4" s="383"/>
      <c r="H4" s="383"/>
      <c r="I4" s="383"/>
      <c r="J4" s="383"/>
      <c r="K4" s="383"/>
      <c r="L4" s="383"/>
      <c r="M4" s="383"/>
      <c r="N4" s="383"/>
      <c r="O4" s="383"/>
      <c r="P4" s="383"/>
      <c r="Q4" s="383"/>
      <c r="R4" s="383"/>
    </row>
    <row r="5" spans="1:18" ht="15" x14ac:dyDescent="0.25">
      <c r="A5" s="1270" t="s">
        <v>84</v>
      </c>
      <c r="B5" s="1260" t="s">
        <v>384</v>
      </c>
      <c r="C5" s="1269" t="s">
        <v>862</v>
      </c>
      <c r="D5" s="1258" t="s">
        <v>362</v>
      </c>
      <c r="E5" s="1258"/>
      <c r="F5" s="1258"/>
      <c r="G5" s="1258"/>
      <c r="H5" s="1258"/>
      <c r="I5" s="1258"/>
      <c r="J5" s="1258"/>
      <c r="K5" s="1258"/>
      <c r="L5" s="1258"/>
      <c r="M5" s="1258"/>
      <c r="N5" s="1258"/>
      <c r="O5" s="1258"/>
      <c r="P5" s="1258"/>
      <c r="Q5" s="1258"/>
    </row>
    <row r="6" spans="1:18" s="405" customFormat="1" ht="36" customHeight="1" x14ac:dyDescent="0.25">
      <c r="A6" s="1270"/>
      <c r="B6" s="1260"/>
      <c r="C6" s="1260"/>
      <c r="D6" s="401" t="s">
        <v>29</v>
      </c>
      <c r="E6" s="401" t="s">
        <v>57</v>
      </c>
      <c r="F6" s="401" t="s">
        <v>58</v>
      </c>
      <c r="G6" s="401" t="s">
        <v>59</v>
      </c>
      <c r="H6" s="401" t="s">
        <v>60</v>
      </c>
      <c r="I6" s="401" t="s">
        <v>61</v>
      </c>
      <c r="J6" s="401" t="s">
        <v>62</v>
      </c>
      <c r="K6" s="401" t="s">
        <v>63</v>
      </c>
      <c r="L6" s="401" t="s">
        <v>64</v>
      </c>
      <c r="M6" s="401" t="s">
        <v>65</v>
      </c>
      <c r="N6" s="401" t="s">
        <v>66</v>
      </c>
      <c r="O6" s="401" t="s">
        <v>67</v>
      </c>
      <c r="P6" s="401" t="s">
        <v>382</v>
      </c>
      <c r="Q6" s="401" t="s">
        <v>383</v>
      </c>
    </row>
    <row r="7" spans="1:18" s="405" customFormat="1" ht="15.75" customHeight="1" x14ac:dyDescent="0.2">
      <c r="A7" s="419">
        <v>2015</v>
      </c>
      <c r="B7" s="381" t="s">
        <v>104</v>
      </c>
      <c r="C7" s="431">
        <v>60636</v>
      </c>
      <c r="D7" s="431">
        <v>5</v>
      </c>
      <c r="E7" s="431">
        <v>2557</v>
      </c>
      <c r="F7" s="431">
        <v>13771</v>
      </c>
      <c r="G7" s="431">
        <v>16597</v>
      </c>
      <c r="H7" s="431">
        <v>10891</v>
      </c>
      <c r="I7" s="431">
        <v>5957</v>
      </c>
      <c r="J7" s="431">
        <v>3479</v>
      </c>
      <c r="K7" s="431">
        <v>2281</v>
      </c>
      <c r="L7" s="431">
        <v>1632</v>
      </c>
      <c r="M7" s="431">
        <v>1167</v>
      </c>
      <c r="N7" s="431">
        <v>873</v>
      </c>
      <c r="O7" s="431">
        <v>592</v>
      </c>
      <c r="P7" s="431">
        <v>834</v>
      </c>
      <c r="Q7" s="431">
        <v>0</v>
      </c>
      <c r="R7" s="993"/>
    </row>
    <row r="8" spans="1:18" s="405" customFormat="1" ht="15.75" customHeight="1" x14ac:dyDescent="0.2">
      <c r="A8" s="581"/>
      <c r="B8" s="570" t="s">
        <v>103</v>
      </c>
      <c r="C8" s="582">
        <v>60636</v>
      </c>
      <c r="D8" s="582">
        <v>121</v>
      </c>
      <c r="E8" s="582">
        <v>6948</v>
      </c>
      <c r="F8" s="582">
        <v>17306</v>
      </c>
      <c r="G8" s="582">
        <v>15499</v>
      </c>
      <c r="H8" s="582">
        <v>8505</v>
      </c>
      <c r="I8" s="582">
        <v>4457</v>
      </c>
      <c r="J8" s="582">
        <v>2844</v>
      </c>
      <c r="K8" s="582">
        <v>1846</v>
      </c>
      <c r="L8" s="582">
        <v>1258</v>
      </c>
      <c r="M8" s="582">
        <v>756</v>
      </c>
      <c r="N8" s="582">
        <v>454</v>
      </c>
      <c r="O8" s="582">
        <v>322</v>
      </c>
      <c r="P8" s="582">
        <v>320</v>
      </c>
      <c r="Q8" s="582">
        <v>0</v>
      </c>
      <c r="R8" s="993"/>
    </row>
    <row r="9" spans="1:18" s="405" customFormat="1" ht="15.75" customHeight="1" x14ac:dyDescent="0.2">
      <c r="A9" s="419">
        <v>2014</v>
      </c>
      <c r="B9" s="381" t="s">
        <v>104</v>
      </c>
      <c r="C9" s="431">
        <v>60328</v>
      </c>
      <c r="D9" s="431">
        <v>13</v>
      </c>
      <c r="E9" s="431">
        <v>3559</v>
      </c>
      <c r="F9" s="431">
        <v>15111</v>
      </c>
      <c r="G9" s="431">
        <v>16653</v>
      </c>
      <c r="H9" s="431">
        <v>10309</v>
      </c>
      <c r="I9" s="431">
        <v>5330</v>
      </c>
      <c r="J9" s="431">
        <v>3010</v>
      </c>
      <c r="K9" s="431">
        <v>2067</v>
      </c>
      <c r="L9" s="431">
        <v>1401</v>
      </c>
      <c r="M9" s="431">
        <v>970</v>
      </c>
      <c r="N9" s="431">
        <v>720</v>
      </c>
      <c r="O9" s="431">
        <v>469</v>
      </c>
      <c r="P9" s="431">
        <v>713</v>
      </c>
      <c r="Q9" s="431">
        <v>3</v>
      </c>
    </row>
    <row r="10" spans="1:18" s="405" customFormat="1" ht="15.75" customHeight="1" x14ac:dyDescent="0.2">
      <c r="A10" s="581"/>
      <c r="B10" s="570" t="s">
        <v>103</v>
      </c>
      <c r="C10" s="582">
        <v>60328</v>
      </c>
      <c r="D10" s="582">
        <v>362</v>
      </c>
      <c r="E10" s="582">
        <v>9121</v>
      </c>
      <c r="F10" s="582">
        <v>17820</v>
      </c>
      <c r="G10" s="582">
        <v>14849</v>
      </c>
      <c r="H10" s="582">
        <v>7670</v>
      </c>
      <c r="I10" s="582">
        <v>3974</v>
      </c>
      <c r="J10" s="582">
        <v>2396</v>
      </c>
      <c r="K10" s="582">
        <v>1512</v>
      </c>
      <c r="L10" s="582">
        <v>1047</v>
      </c>
      <c r="M10" s="582">
        <v>661</v>
      </c>
      <c r="N10" s="582">
        <v>399</v>
      </c>
      <c r="O10" s="582">
        <v>218</v>
      </c>
      <c r="P10" s="582">
        <v>288</v>
      </c>
      <c r="Q10" s="582">
        <v>11</v>
      </c>
    </row>
    <row r="11" spans="1:18" ht="15.75" customHeight="1" x14ac:dyDescent="0.2">
      <c r="A11" s="419">
        <v>2013</v>
      </c>
      <c r="B11" s="381" t="s">
        <v>104</v>
      </c>
      <c r="C11" s="4">
        <v>53986</v>
      </c>
      <c r="D11" s="4">
        <v>35</v>
      </c>
      <c r="E11" s="4">
        <v>3779</v>
      </c>
      <c r="F11" s="4">
        <v>14590</v>
      </c>
      <c r="G11" s="4">
        <v>14903</v>
      </c>
      <c r="H11" s="4">
        <v>9016</v>
      </c>
      <c r="I11" s="4">
        <v>4339</v>
      </c>
      <c r="J11" s="4">
        <v>2314</v>
      </c>
      <c r="K11" s="4">
        <v>1484</v>
      </c>
      <c r="L11" s="4">
        <v>1014</v>
      </c>
      <c r="M11" s="4">
        <v>810</v>
      </c>
      <c r="N11" s="4">
        <v>544</v>
      </c>
      <c r="O11" s="4">
        <v>387</v>
      </c>
      <c r="P11" s="4">
        <v>569</v>
      </c>
      <c r="Q11" s="4">
        <v>202</v>
      </c>
    </row>
    <row r="12" spans="1:18" ht="15.75" customHeight="1" x14ac:dyDescent="0.2">
      <c r="A12" s="583"/>
      <c r="B12" s="570" t="s">
        <v>103</v>
      </c>
      <c r="C12" s="584">
        <v>53986</v>
      </c>
      <c r="D12" s="584">
        <v>393</v>
      </c>
      <c r="E12" s="584">
        <v>9263</v>
      </c>
      <c r="F12" s="584">
        <v>16575</v>
      </c>
      <c r="G12" s="584">
        <v>13039</v>
      </c>
      <c r="H12" s="584">
        <v>6429</v>
      </c>
      <c r="I12" s="584">
        <v>3027</v>
      </c>
      <c r="J12" s="584">
        <v>1758</v>
      </c>
      <c r="K12" s="584">
        <v>1136</v>
      </c>
      <c r="L12" s="584">
        <v>777</v>
      </c>
      <c r="M12" s="584">
        <v>498</v>
      </c>
      <c r="N12" s="584">
        <v>310</v>
      </c>
      <c r="O12" s="584">
        <v>206</v>
      </c>
      <c r="P12" s="584">
        <v>270</v>
      </c>
      <c r="Q12" s="584">
        <v>305</v>
      </c>
    </row>
    <row r="13" spans="1:18" ht="15.75" customHeight="1" x14ac:dyDescent="0.2">
      <c r="A13" s="381">
        <v>2012</v>
      </c>
      <c r="B13" s="381" t="s">
        <v>104</v>
      </c>
      <c r="C13" s="4">
        <v>57753</v>
      </c>
      <c r="D13" s="938">
        <v>16</v>
      </c>
      <c r="E13" s="4">
        <v>4087</v>
      </c>
      <c r="F13" s="4">
        <v>15554</v>
      </c>
      <c r="G13" s="4">
        <v>15748</v>
      </c>
      <c r="H13" s="4">
        <v>9439</v>
      </c>
      <c r="I13" s="4">
        <v>4548</v>
      </c>
      <c r="J13" s="938">
        <v>2570</v>
      </c>
      <c r="K13" s="4">
        <v>1633</v>
      </c>
      <c r="L13" s="4">
        <v>1155</v>
      </c>
      <c r="M13" s="4">
        <v>820</v>
      </c>
      <c r="N13" s="4">
        <v>574</v>
      </c>
      <c r="O13" s="4">
        <v>431</v>
      </c>
      <c r="P13" s="4">
        <v>614</v>
      </c>
      <c r="Q13" s="4">
        <v>564</v>
      </c>
    </row>
    <row r="14" spans="1:18" ht="15.75" customHeight="1" x14ac:dyDescent="0.2">
      <c r="A14" s="570"/>
      <c r="B14" s="570" t="s">
        <v>103</v>
      </c>
      <c r="C14" s="584">
        <v>57753</v>
      </c>
      <c r="D14" s="584">
        <v>373</v>
      </c>
      <c r="E14" s="584">
        <v>10594</v>
      </c>
      <c r="F14" s="584">
        <v>17401</v>
      </c>
      <c r="G14" s="584">
        <v>13546</v>
      </c>
      <c r="H14" s="584">
        <v>6759</v>
      </c>
      <c r="I14" s="584">
        <v>3157</v>
      </c>
      <c r="J14" s="584">
        <v>1919</v>
      </c>
      <c r="K14" s="584">
        <v>1275</v>
      </c>
      <c r="L14" s="584">
        <v>821</v>
      </c>
      <c r="M14" s="584">
        <v>474</v>
      </c>
      <c r="N14" s="584">
        <v>306</v>
      </c>
      <c r="O14" s="584">
        <v>206</v>
      </c>
      <c r="P14" s="584">
        <v>247</v>
      </c>
      <c r="Q14" s="584">
        <v>675</v>
      </c>
    </row>
    <row r="15" spans="1:18" ht="15.75" customHeight="1" x14ac:dyDescent="0.2">
      <c r="A15" s="381">
        <v>2011</v>
      </c>
      <c r="B15" s="381" t="s">
        <v>104</v>
      </c>
      <c r="C15" s="4">
        <v>73579</v>
      </c>
      <c r="D15" s="4">
        <v>20</v>
      </c>
      <c r="E15" s="4">
        <v>5377</v>
      </c>
      <c r="F15" s="4">
        <v>20140</v>
      </c>
      <c r="G15" s="4">
        <v>19514</v>
      </c>
      <c r="H15" s="4">
        <v>11947</v>
      </c>
      <c r="I15" s="4">
        <v>5842</v>
      </c>
      <c r="J15" s="4">
        <v>3366</v>
      </c>
      <c r="K15" s="4">
        <v>2204</v>
      </c>
      <c r="L15" s="4">
        <v>1605</v>
      </c>
      <c r="M15" s="4">
        <v>1007</v>
      </c>
      <c r="N15" s="4">
        <v>766</v>
      </c>
      <c r="O15" s="4">
        <v>536</v>
      </c>
      <c r="P15" s="4">
        <v>793</v>
      </c>
      <c r="Q15" s="4">
        <v>462</v>
      </c>
    </row>
    <row r="16" spans="1:18" ht="15.75" customHeight="1" x14ac:dyDescent="0.2">
      <c r="A16" s="570"/>
      <c r="B16" s="570" t="s">
        <v>103</v>
      </c>
      <c r="C16" s="584">
        <v>73579</v>
      </c>
      <c r="D16" s="584">
        <v>598</v>
      </c>
      <c r="E16" s="584">
        <v>13673</v>
      </c>
      <c r="F16" s="584">
        <v>22475</v>
      </c>
      <c r="G16" s="584">
        <v>16494</v>
      </c>
      <c r="H16" s="584">
        <v>8511</v>
      </c>
      <c r="I16" s="584">
        <v>4183</v>
      </c>
      <c r="J16" s="584">
        <v>2586</v>
      </c>
      <c r="K16" s="584">
        <v>1702</v>
      </c>
      <c r="L16" s="584">
        <v>1125</v>
      </c>
      <c r="M16" s="584">
        <v>667</v>
      </c>
      <c r="N16" s="584">
        <v>423</v>
      </c>
      <c r="O16" s="584">
        <v>263</v>
      </c>
      <c r="P16" s="584">
        <v>309</v>
      </c>
      <c r="Q16" s="584">
        <v>570</v>
      </c>
    </row>
    <row r="17" spans="1:17" ht="15.75" customHeight="1" x14ac:dyDescent="0.2">
      <c r="A17" s="381">
        <v>2010</v>
      </c>
      <c r="B17" s="381" t="s">
        <v>104</v>
      </c>
      <c r="C17" s="4">
        <v>74800</v>
      </c>
      <c r="D17" s="4">
        <v>12</v>
      </c>
      <c r="E17" s="4">
        <v>5890</v>
      </c>
      <c r="F17" s="4">
        <v>20849</v>
      </c>
      <c r="G17" s="4">
        <v>20366</v>
      </c>
      <c r="H17" s="4">
        <v>11757</v>
      </c>
      <c r="I17" s="4">
        <v>5769</v>
      </c>
      <c r="J17" s="4">
        <v>3414</v>
      </c>
      <c r="K17" s="4">
        <v>2247</v>
      </c>
      <c r="L17" s="4">
        <v>1505</v>
      </c>
      <c r="M17" s="4">
        <v>971</v>
      </c>
      <c r="N17" s="4">
        <v>693</v>
      </c>
      <c r="O17" s="4">
        <v>492</v>
      </c>
      <c r="P17" s="4">
        <v>741</v>
      </c>
      <c r="Q17" s="4">
        <v>94</v>
      </c>
    </row>
    <row r="18" spans="1:17" ht="15.75" customHeight="1" x14ac:dyDescent="0.2">
      <c r="A18" s="570"/>
      <c r="B18" s="570" t="s">
        <v>103</v>
      </c>
      <c r="C18" s="584">
        <v>74800</v>
      </c>
      <c r="D18" s="584">
        <v>578</v>
      </c>
      <c r="E18" s="584">
        <v>14673</v>
      </c>
      <c r="F18" s="584">
        <v>23210</v>
      </c>
      <c r="G18" s="584">
        <v>16769</v>
      </c>
      <c r="H18" s="584">
        <v>8413</v>
      </c>
      <c r="I18" s="584">
        <v>4207</v>
      </c>
      <c r="J18" s="584">
        <v>2502</v>
      </c>
      <c r="K18" s="584">
        <v>1703</v>
      </c>
      <c r="L18" s="584">
        <v>998</v>
      </c>
      <c r="M18" s="584">
        <v>613</v>
      </c>
      <c r="N18" s="584">
        <v>376</v>
      </c>
      <c r="O18" s="584">
        <v>264</v>
      </c>
      <c r="P18" s="584">
        <v>282</v>
      </c>
      <c r="Q18" s="584">
        <v>212</v>
      </c>
    </row>
    <row r="19" spans="1:17" ht="15.75" customHeight="1" x14ac:dyDescent="0.2">
      <c r="A19" s="381">
        <v>2009</v>
      </c>
      <c r="B19" s="381" t="s">
        <v>104</v>
      </c>
      <c r="C19" s="4">
        <v>76892</v>
      </c>
      <c r="D19" s="4">
        <v>24</v>
      </c>
      <c r="E19" s="4">
        <v>6021</v>
      </c>
      <c r="F19" s="4">
        <v>22232</v>
      </c>
      <c r="G19" s="4">
        <v>20172</v>
      </c>
      <c r="H19" s="4">
        <v>11704</v>
      </c>
      <c r="I19" s="4">
        <v>6276</v>
      </c>
      <c r="J19" s="4">
        <v>3660</v>
      </c>
      <c r="K19" s="4">
        <v>2328</v>
      </c>
      <c r="L19" s="4">
        <v>1525</v>
      </c>
      <c r="M19" s="4">
        <v>1019</v>
      </c>
      <c r="N19" s="4">
        <v>668</v>
      </c>
      <c r="O19" s="4">
        <v>437</v>
      </c>
      <c r="P19" s="4">
        <v>632</v>
      </c>
      <c r="Q19" s="4">
        <v>194</v>
      </c>
    </row>
    <row r="20" spans="1:17" ht="15.75" customHeight="1" x14ac:dyDescent="0.2">
      <c r="A20" s="570"/>
      <c r="B20" s="570" t="s">
        <v>103</v>
      </c>
      <c r="C20" s="584">
        <v>76892</v>
      </c>
      <c r="D20" s="584">
        <v>647</v>
      </c>
      <c r="E20" s="584">
        <v>15546</v>
      </c>
      <c r="F20" s="584">
        <v>23978</v>
      </c>
      <c r="G20" s="584">
        <v>16781</v>
      </c>
      <c r="H20" s="584">
        <v>8376</v>
      </c>
      <c r="I20" s="584">
        <v>4335</v>
      </c>
      <c r="J20" s="584">
        <v>2698</v>
      </c>
      <c r="K20" s="584">
        <v>1811</v>
      </c>
      <c r="L20" s="584">
        <v>1050</v>
      </c>
      <c r="M20" s="584">
        <v>574</v>
      </c>
      <c r="N20" s="584">
        <v>347</v>
      </c>
      <c r="O20" s="584">
        <v>204</v>
      </c>
      <c r="P20" s="584">
        <v>252</v>
      </c>
      <c r="Q20" s="584">
        <v>293</v>
      </c>
    </row>
    <row r="21" spans="1:17" ht="15.75" customHeight="1" x14ac:dyDescent="0.2">
      <c r="A21" s="381">
        <v>2008</v>
      </c>
      <c r="B21" s="381" t="s">
        <v>104</v>
      </c>
      <c r="C21" s="4">
        <v>76354</v>
      </c>
      <c r="D21" s="4">
        <v>21</v>
      </c>
      <c r="E21" s="4">
        <v>6171</v>
      </c>
      <c r="F21" s="4">
        <v>22771</v>
      </c>
      <c r="G21" s="4">
        <v>20225</v>
      </c>
      <c r="H21" s="4">
        <v>11132</v>
      </c>
      <c r="I21" s="4">
        <v>5912</v>
      </c>
      <c r="J21" s="4">
        <v>3398</v>
      </c>
      <c r="K21" s="4">
        <v>2230</v>
      </c>
      <c r="L21" s="4">
        <v>1502</v>
      </c>
      <c r="M21" s="4">
        <v>1009</v>
      </c>
      <c r="N21" s="4">
        <v>662</v>
      </c>
      <c r="O21" s="4">
        <v>470</v>
      </c>
      <c r="P21" s="4">
        <v>713</v>
      </c>
      <c r="Q21" s="4">
        <v>138</v>
      </c>
    </row>
    <row r="22" spans="1:17" ht="15.75" customHeight="1" x14ac:dyDescent="0.2">
      <c r="A22" s="570"/>
      <c r="B22" s="570" t="s">
        <v>103</v>
      </c>
      <c r="C22" s="584">
        <v>76354</v>
      </c>
      <c r="D22" s="584">
        <v>626</v>
      </c>
      <c r="E22" s="584">
        <v>15619</v>
      </c>
      <c r="F22" s="584">
        <v>24532</v>
      </c>
      <c r="G22" s="584">
        <v>16674</v>
      </c>
      <c r="H22" s="584">
        <v>7872</v>
      </c>
      <c r="I22" s="584">
        <v>4238</v>
      </c>
      <c r="J22" s="584">
        <v>2525</v>
      </c>
      <c r="K22" s="584">
        <v>1636</v>
      </c>
      <c r="L22" s="584">
        <v>975</v>
      </c>
      <c r="M22" s="584">
        <v>579</v>
      </c>
      <c r="N22" s="584">
        <v>359</v>
      </c>
      <c r="O22" s="584">
        <v>231</v>
      </c>
      <c r="P22" s="584">
        <v>264</v>
      </c>
      <c r="Q22" s="584">
        <v>224</v>
      </c>
    </row>
    <row r="23" spans="1:17" ht="15.75" customHeight="1" x14ac:dyDescent="0.2">
      <c r="A23" s="381">
        <v>2007</v>
      </c>
      <c r="B23" s="381" t="s">
        <v>104</v>
      </c>
      <c r="C23" s="4">
        <v>76154</v>
      </c>
      <c r="D23" s="4">
        <v>16</v>
      </c>
      <c r="E23" s="4">
        <v>6578</v>
      </c>
      <c r="F23" s="4">
        <v>23387</v>
      </c>
      <c r="G23" s="4">
        <v>20121</v>
      </c>
      <c r="H23" s="4">
        <v>10700</v>
      </c>
      <c r="I23" s="4">
        <v>5739</v>
      </c>
      <c r="J23" s="4">
        <v>3352</v>
      </c>
      <c r="K23" s="4">
        <v>2181</v>
      </c>
      <c r="L23" s="4">
        <v>1488</v>
      </c>
      <c r="M23" s="4">
        <v>889</v>
      </c>
      <c r="N23" s="4">
        <v>589</v>
      </c>
      <c r="O23" s="4">
        <v>381</v>
      </c>
      <c r="P23" s="4">
        <v>630</v>
      </c>
      <c r="Q23" s="4">
        <v>103</v>
      </c>
    </row>
    <row r="24" spans="1:17" ht="15.75" customHeight="1" x14ac:dyDescent="0.2">
      <c r="A24" s="570"/>
      <c r="B24" s="570" t="s">
        <v>103</v>
      </c>
      <c r="C24" s="584">
        <v>76154</v>
      </c>
      <c r="D24" s="584">
        <v>656</v>
      </c>
      <c r="E24" s="584">
        <v>16393</v>
      </c>
      <c r="F24" s="584">
        <v>24748</v>
      </c>
      <c r="G24" s="584">
        <v>16381</v>
      </c>
      <c r="H24" s="584">
        <v>7531</v>
      </c>
      <c r="I24" s="584">
        <v>4021</v>
      </c>
      <c r="J24" s="584">
        <v>2534</v>
      </c>
      <c r="K24" s="584">
        <v>1537</v>
      </c>
      <c r="L24" s="584">
        <v>947</v>
      </c>
      <c r="M24" s="584">
        <v>499</v>
      </c>
      <c r="N24" s="584">
        <v>326</v>
      </c>
      <c r="O24" s="584">
        <v>193</v>
      </c>
      <c r="P24" s="584">
        <v>221</v>
      </c>
      <c r="Q24" s="584">
        <v>167</v>
      </c>
    </row>
    <row r="25" spans="1:17" ht="15.75" customHeight="1" x14ac:dyDescent="0.2">
      <c r="A25" s="381">
        <v>2006</v>
      </c>
      <c r="B25" s="381" t="s">
        <v>104</v>
      </c>
      <c r="C25" s="4">
        <v>74036</v>
      </c>
      <c r="D25" s="4">
        <v>18</v>
      </c>
      <c r="E25" s="4">
        <v>6577</v>
      </c>
      <c r="F25" s="4">
        <v>23077</v>
      </c>
      <c r="G25" s="4">
        <v>19505</v>
      </c>
      <c r="H25" s="4">
        <v>10444</v>
      </c>
      <c r="I25" s="4">
        <v>5447</v>
      </c>
      <c r="J25" s="4">
        <v>3275</v>
      </c>
      <c r="K25" s="4">
        <v>2002</v>
      </c>
      <c r="L25" s="4">
        <v>1332</v>
      </c>
      <c r="M25" s="4">
        <v>843</v>
      </c>
      <c r="N25" s="4">
        <v>555</v>
      </c>
      <c r="O25" s="4">
        <v>362</v>
      </c>
      <c r="P25" s="4">
        <v>595</v>
      </c>
      <c r="Q25" s="4">
        <v>4</v>
      </c>
    </row>
    <row r="26" spans="1:17" ht="15.75" customHeight="1" x14ac:dyDescent="0.2">
      <c r="A26" s="570"/>
      <c r="B26" s="570" t="s">
        <v>103</v>
      </c>
      <c r="C26" s="584">
        <v>74036</v>
      </c>
      <c r="D26" s="584">
        <v>667</v>
      </c>
      <c r="E26" s="584">
        <v>16373</v>
      </c>
      <c r="F26" s="584">
        <v>24230</v>
      </c>
      <c r="G26" s="584">
        <v>15752</v>
      </c>
      <c r="H26" s="584">
        <v>7197</v>
      </c>
      <c r="I26" s="584">
        <v>3996</v>
      </c>
      <c r="J26" s="584">
        <v>2322</v>
      </c>
      <c r="K26" s="584">
        <v>1469</v>
      </c>
      <c r="L26" s="584">
        <v>884</v>
      </c>
      <c r="M26" s="584">
        <v>493</v>
      </c>
      <c r="N26" s="584">
        <v>261</v>
      </c>
      <c r="O26" s="584">
        <v>174</v>
      </c>
      <c r="P26" s="584">
        <v>212</v>
      </c>
      <c r="Q26" s="584">
        <v>6</v>
      </c>
    </row>
    <row r="27" spans="1:17" ht="15.75" customHeight="1" x14ac:dyDescent="0.2">
      <c r="A27" s="381">
        <v>2005</v>
      </c>
      <c r="B27" s="381" t="s">
        <v>104</v>
      </c>
      <c r="C27" s="4">
        <v>66612</v>
      </c>
      <c r="D27" s="4">
        <v>18</v>
      </c>
      <c r="E27" s="4">
        <v>6531</v>
      </c>
      <c r="F27" s="4">
        <v>21650</v>
      </c>
      <c r="G27" s="4">
        <v>17113</v>
      </c>
      <c r="H27" s="4">
        <v>8952</v>
      </c>
      <c r="I27" s="4">
        <v>4720</v>
      </c>
      <c r="J27" s="4">
        <v>2786</v>
      </c>
      <c r="K27" s="4">
        <v>1726</v>
      </c>
      <c r="L27" s="4">
        <v>1060</v>
      </c>
      <c r="M27" s="4">
        <v>670</v>
      </c>
      <c r="N27" s="4">
        <v>455</v>
      </c>
      <c r="O27" s="4">
        <v>369</v>
      </c>
      <c r="P27" s="4">
        <v>526</v>
      </c>
      <c r="Q27" s="4">
        <v>36</v>
      </c>
    </row>
    <row r="28" spans="1:17" ht="15.75" customHeight="1" x14ac:dyDescent="0.2">
      <c r="A28" s="570"/>
      <c r="B28" s="570" t="s">
        <v>103</v>
      </c>
      <c r="C28" s="584">
        <v>66612</v>
      </c>
      <c r="D28" s="584">
        <v>591</v>
      </c>
      <c r="E28" s="584">
        <v>15896</v>
      </c>
      <c r="F28" s="584">
        <v>22379</v>
      </c>
      <c r="G28" s="584">
        <v>13407</v>
      </c>
      <c r="H28" s="584">
        <v>6170</v>
      </c>
      <c r="I28" s="584">
        <v>3290</v>
      </c>
      <c r="J28" s="584">
        <v>1965</v>
      </c>
      <c r="K28" s="584">
        <v>1155</v>
      </c>
      <c r="L28" s="584">
        <v>693</v>
      </c>
      <c r="M28" s="584">
        <v>376</v>
      </c>
      <c r="N28" s="584">
        <v>269</v>
      </c>
      <c r="O28" s="584">
        <v>175</v>
      </c>
      <c r="P28" s="584">
        <v>179</v>
      </c>
      <c r="Q28" s="584">
        <v>67</v>
      </c>
    </row>
    <row r="29" spans="1:17" ht="15.75" customHeight="1" x14ac:dyDescent="0.2">
      <c r="A29" s="381">
        <v>2004</v>
      </c>
      <c r="B29" s="381" t="s">
        <v>104</v>
      </c>
      <c r="C29" s="4">
        <v>63299</v>
      </c>
      <c r="D29" s="4">
        <v>30</v>
      </c>
      <c r="E29" s="4">
        <v>6442</v>
      </c>
      <c r="F29" s="4">
        <v>21199</v>
      </c>
      <c r="G29" s="4">
        <v>15879</v>
      </c>
      <c r="H29" s="4">
        <v>8408</v>
      </c>
      <c r="I29" s="4">
        <v>4248</v>
      </c>
      <c r="J29" s="4">
        <v>2524</v>
      </c>
      <c r="K29" s="4">
        <v>1585</v>
      </c>
      <c r="L29" s="4">
        <v>1019</v>
      </c>
      <c r="M29" s="4">
        <v>655</v>
      </c>
      <c r="N29" s="4">
        <v>436</v>
      </c>
      <c r="O29" s="4">
        <v>325</v>
      </c>
      <c r="P29" s="4">
        <v>520</v>
      </c>
      <c r="Q29" s="4">
        <v>29</v>
      </c>
    </row>
    <row r="30" spans="1:17" ht="15.75" customHeight="1" x14ac:dyDescent="0.2">
      <c r="A30" s="570"/>
      <c r="B30" s="570" t="s">
        <v>103</v>
      </c>
      <c r="C30" s="584">
        <v>63299</v>
      </c>
      <c r="D30" s="584">
        <v>532</v>
      </c>
      <c r="E30" s="584">
        <v>15666</v>
      </c>
      <c r="F30" s="584">
        <v>21715</v>
      </c>
      <c r="G30" s="584">
        <v>12299</v>
      </c>
      <c r="H30" s="584">
        <v>5681</v>
      </c>
      <c r="I30" s="584">
        <v>2959</v>
      </c>
      <c r="J30" s="584">
        <v>1737</v>
      </c>
      <c r="K30" s="584">
        <v>1047</v>
      </c>
      <c r="L30" s="584">
        <v>677</v>
      </c>
      <c r="M30" s="584">
        <v>353</v>
      </c>
      <c r="N30" s="584">
        <v>232</v>
      </c>
      <c r="O30" s="584">
        <v>170</v>
      </c>
      <c r="P30" s="584">
        <v>182</v>
      </c>
      <c r="Q30" s="584">
        <v>49</v>
      </c>
    </row>
    <row r="31" spans="1:17" ht="15.75" customHeight="1" x14ac:dyDescent="0.2">
      <c r="A31" s="381">
        <v>2003</v>
      </c>
      <c r="B31" s="381" t="s">
        <v>104</v>
      </c>
      <c r="C31" s="4">
        <v>65393</v>
      </c>
      <c r="D31" s="4">
        <v>30</v>
      </c>
      <c r="E31" s="4">
        <v>7147</v>
      </c>
      <c r="F31" s="4">
        <v>22867</v>
      </c>
      <c r="G31" s="4">
        <v>16072</v>
      </c>
      <c r="H31" s="4">
        <v>8242</v>
      </c>
      <c r="I31" s="4">
        <v>4310</v>
      </c>
      <c r="J31" s="4">
        <v>2432</v>
      </c>
      <c r="K31" s="4">
        <v>1529</v>
      </c>
      <c r="L31" s="4">
        <v>960</v>
      </c>
      <c r="M31" s="4">
        <v>611</v>
      </c>
      <c r="N31" s="4">
        <v>414</v>
      </c>
      <c r="O31" s="4">
        <v>320</v>
      </c>
      <c r="P31" s="4">
        <v>459</v>
      </c>
      <c r="Q31" s="4">
        <v>0</v>
      </c>
    </row>
    <row r="32" spans="1:17" ht="15.75" customHeight="1" x14ac:dyDescent="0.2">
      <c r="A32" s="570"/>
      <c r="B32" s="570" t="s">
        <v>103</v>
      </c>
      <c r="C32" s="584">
        <v>65393</v>
      </c>
      <c r="D32" s="584">
        <v>626</v>
      </c>
      <c r="E32" s="584">
        <v>17214</v>
      </c>
      <c r="F32" s="584">
        <v>22924</v>
      </c>
      <c r="G32" s="584">
        <v>12073</v>
      </c>
      <c r="H32" s="584">
        <v>5514</v>
      </c>
      <c r="I32" s="584">
        <v>2792</v>
      </c>
      <c r="J32" s="584">
        <v>1728</v>
      </c>
      <c r="K32" s="584">
        <v>1058</v>
      </c>
      <c r="L32" s="584">
        <v>605</v>
      </c>
      <c r="M32" s="584">
        <v>336</v>
      </c>
      <c r="N32" s="584">
        <v>211</v>
      </c>
      <c r="O32" s="584">
        <v>160</v>
      </c>
      <c r="P32" s="584">
        <v>152</v>
      </c>
      <c r="Q32" s="584">
        <v>0</v>
      </c>
    </row>
    <row r="33" spans="1:17" ht="15.75" customHeight="1" x14ac:dyDescent="0.2">
      <c r="A33" s="381">
        <v>2002</v>
      </c>
      <c r="B33" s="381" t="s">
        <v>104</v>
      </c>
      <c r="C33" s="4">
        <v>66208</v>
      </c>
      <c r="D33" s="4">
        <v>41</v>
      </c>
      <c r="E33" s="4">
        <v>7701</v>
      </c>
      <c r="F33" s="4">
        <v>23466</v>
      </c>
      <c r="G33" s="4">
        <v>16284</v>
      </c>
      <c r="H33" s="4">
        <v>8059</v>
      </c>
      <c r="I33" s="4">
        <v>4162</v>
      </c>
      <c r="J33" s="4">
        <v>2314</v>
      </c>
      <c r="K33" s="4">
        <v>1523</v>
      </c>
      <c r="L33" s="4">
        <v>942</v>
      </c>
      <c r="M33" s="4">
        <v>605</v>
      </c>
      <c r="N33" s="4">
        <v>409</v>
      </c>
      <c r="O33" s="4">
        <v>263</v>
      </c>
      <c r="P33" s="4">
        <v>439</v>
      </c>
      <c r="Q33" s="4">
        <v>0</v>
      </c>
    </row>
    <row r="34" spans="1:17" ht="15.75" customHeight="1" x14ac:dyDescent="0.2">
      <c r="A34" s="570"/>
      <c r="B34" s="570" t="s">
        <v>103</v>
      </c>
      <c r="C34" s="584">
        <v>66208</v>
      </c>
      <c r="D34" s="584">
        <v>676</v>
      </c>
      <c r="E34" s="584">
        <v>18148</v>
      </c>
      <c r="F34" s="584">
        <v>23091</v>
      </c>
      <c r="G34" s="584">
        <v>12147</v>
      </c>
      <c r="H34" s="584">
        <v>5285</v>
      </c>
      <c r="I34" s="584">
        <v>2903</v>
      </c>
      <c r="J34" s="584">
        <v>1592</v>
      </c>
      <c r="K34" s="584">
        <v>999</v>
      </c>
      <c r="L34" s="584">
        <v>563</v>
      </c>
      <c r="M34" s="584">
        <v>333</v>
      </c>
      <c r="N34" s="584">
        <v>178</v>
      </c>
      <c r="O34" s="584">
        <v>141</v>
      </c>
      <c r="P34" s="584">
        <v>152</v>
      </c>
      <c r="Q34" s="584">
        <v>0</v>
      </c>
    </row>
    <row r="35" spans="1:17" ht="15.75" customHeight="1" x14ac:dyDescent="0.2">
      <c r="A35" s="381">
        <v>2001</v>
      </c>
      <c r="B35" s="381" t="s">
        <v>104</v>
      </c>
      <c r="C35" s="4">
        <v>67741</v>
      </c>
      <c r="D35" s="4">
        <v>22</v>
      </c>
      <c r="E35" s="4">
        <v>8147</v>
      </c>
      <c r="F35" s="4">
        <v>24263</v>
      </c>
      <c r="G35" s="4">
        <v>16320</v>
      </c>
      <c r="H35" s="4">
        <v>8266</v>
      </c>
      <c r="I35" s="4">
        <v>4224</v>
      </c>
      <c r="J35" s="4">
        <v>2410</v>
      </c>
      <c r="K35" s="4">
        <v>1478</v>
      </c>
      <c r="L35" s="4">
        <v>971</v>
      </c>
      <c r="M35" s="4">
        <v>562</v>
      </c>
      <c r="N35" s="4">
        <v>391</v>
      </c>
      <c r="O35" s="4">
        <v>284</v>
      </c>
      <c r="P35" s="4">
        <v>403</v>
      </c>
      <c r="Q35" s="4">
        <v>0</v>
      </c>
    </row>
    <row r="36" spans="1:17" ht="15.75" customHeight="1" x14ac:dyDescent="0.2">
      <c r="A36" s="570"/>
      <c r="B36" s="570" t="s">
        <v>103</v>
      </c>
      <c r="C36" s="584">
        <v>67741</v>
      </c>
      <c r="D36" s="584">
        <v>801</v>
      </c>
      <c r="E36" s="584">
        <v>19164</v>
      </c>
      <c r="F36" s="584">
        <v>23643</v>
      </c>
      <c r="G36" s="584">
        <v>11909</v>
      </c>
      <c r="H36" s="584">
        <v>5491</v>
      </c>
      <c r="I36" s="584">
        <v>2832</v>
      </c>
      <c r="J36" s="584">
        <v>1623</v>
      </c>
      <c r="K36" s="584">
        <v>951</v>
      </c>
      <c r="L36" s="584">
        <v>560</v>
      </c>
      <c r="M36" s="584">
        <v>302</v>
      </c>
      <c r="N36" s="584">
        <v>187</v>
      </c>
      <c r="O36" s="584">
        <v>124</v>
      </c>
      <c r="P36" s="584">
        <v>154</v>
      </c>
      <c r="Q36" s="584">
        <v>0</v>
      </c>
    </row>
    <row r="37" spans="1:17" ht="15.75" customHeight="1" x14ac:dyDescent="0.2">
      <c r="A37" s="381">
        <v>2000</v>
      </c>
      <c r="B37" s="381" t="s">
        <v>104</v>
      </c>
      <c r="C37" s="4">
        <v>74875</v>
      </c>
      <c r="D37" s="4">
        <v>36</v>
      </c>
      <c r="E37" s="4">
        <v>8816</v>
      </c>
      <c r="F37" s="4">
        <v>26452</v>
      </c>
      <c r="G37" s="4">
        <v>18175</v>
      </c>
      <c r="H37" s="4">
        <v>9162</v>
      </c>
      <c r="I37" s="4">
        <v>4917</v>
      </c>
      <c r="J37" s="4">
        <v>2648</v>
      </c>
      <c r="K37" s="4">
        <v>1663</v>
      </c>
      <c r="L37" s="4">
        <v>1090</v>
      </c>
      <c r="M37" s="4">
        <v>675</v>
      </c>
      <c r="N37" s="4">
        <v>447</v>
      </c>
      <c r="O37" s="4">
        <v>329</v>
      </c>
      <c r="P37" s="4">
        <v>465</v>
      </c>
      <c r="Q37" s="4">
        <v>0</v>
      </c>
    </row>
    <row r="38" spans="1:17" ht="15.75" customHeight="1" x14ac:dyDescent="0.2">
      <c r="A38" s="570"/>
      <c r="B38" s="570" t="s">
        <v>103</v>
      </c>
      <c r="C38" s="584">
        <v>74875</v>
      </c>
      <c r="D38" s="584">
        <v>941</v>
      </c>
      <c r="E38" s="584">
        <v>21242</v>
      </c>
      <c r="F38" s="584">
        <v>25780</v>
      </c>
      <c r="G38" s="584">
        <v>13167</v>
      </c>
      <c r="H38" s="584">
        <v>6044</v>
      </c>
      <c r="I38" s="584">
        <v>3225</v>
      </c>
      <c r="J38" s="584">
        <v>1835</v>
      </c>
      <c r="K38" s="584">
        <v>1104</v>
      </c>
      <c r="L38" s="584">
        <v>618</v>
      </c>
      <c r="M38" s="584">
        <v>326</v>
      </c>
      <c r="N38" s="584">
        <v>248</v>
      </c>
      <c r="O38" s="584">
        <v>161</v>
      </c>
      <c r="P38" s="584">
        <v>184</v>
      </c>
      <c r="Q38" s="584">
        <v>0</v>
      </c>
    </row>
    <row r="39" spans="1:17" ht="15.75" customHeight="1" x14ac:dyDescent="0.2">
      <c r="A39" s="381">
        <v>1999</v>
      </c>
      <c r="B39" s="381" t="s">
        <v>104</v>
      </c>
      <c r="C39" s="4">
        <v>77593</v>
      </c>
      <c r="D39" s="4">
        <v>28</v>
      </c>
      <c r="E39" s="4">
        <v>9371</v>
      </c>
      <c r="F39" s="4">
        <v>27901</v>
      </c>
      <c r="G39" s="4">
        <v>18863</v>
      </c>
      <c r="H39" s="4">
        <v>9482</v>
      </c>
      <c r="I39" s="4">
        <v>4845</v>
      </c>
      <c r="J39" s="4">
        <v>2546</v>
      </c>
      <c r="K39" s="4">
        <v>1550</v>
      </c>
      <c r="L39" s="4">
        <v>1066</v>
      </c>
      <c r="M39" s="4">
        <v>649</v>
      </c>
      <c r="N39" s="4">
        <v>474</v>
      </c>
      <c r="O39" s="4">
        <v>358</v>
      </c>
      <c r="P39" s="4">
        <v>460</v>
      </c>
      <c r="Q39" s="4">
        <v>0</v>
      </c>
    </row>
    <row r="40" spans="1:17" ht="15.75" customHeight="1" x14ac:dyDescent="0.2">
      <c r="A40" s="570"/>
      <c r="B40" s="570" t="s">
        <v>103</v>
      </c>
      <c r="C40" s="584">
        <v>77593</v>
      </c>
      <c r="D40" s="584">
        <v>1027</v>
      </c>
      <c r="E40" s="584">
        <v>22932</v>
      </c>
      <c r="F40" s="584">
        <v>26548</v>
      </c>
      <c r="G40" s="584">
        <v>13452</v>
      </c>
      <c r="H40" s="584">
        <v>6111</v>
      </c>
      <c r="I40" s="584">
        <v>3145</v>
      </c>
      <c r="J40" s="584">
        <v>1805</v>
      </c>
      <c r="K40" s="584">
        <v>1008</v>
      </c>
      <c r="L40" s="584">
        <v>632</v>
      </c>
      <c r="M40" s="584">
        <v>340</v>
      </c>
      <c r="N40" s="584">
        <v>250</v>
      </c>
      <c r="O40" s="584">
        <v>166</v>
      </c>
      <c r="P40" s="584">
        <v>177</v>
      </c>
      <c r="Q40" s="584">
        <v>0</v>
      </c>
    </row>
    <row r="41" spans="1:17" ht="15.75" customHeight="1" x14ac:dyDescent="0.2">
      <c r="A41" s="381">
        <v>1998</v>
      </c>
      <c r="B41" s="381" t="s">
        <v>104</v>
      </c>
      <c r="C41" s="4">
        <v>69867</v>
      </c>
      <c r="D41" s="4">
        <v>30</v>
      </c>
      <c r="E41" s="4">
        <v>8421</v>
      </c>
      <c r="F41" s="4">
        <v>25480</v>
      </c>
      <c r="G41" s="4">
        <v>17426</v>
      </c>
      <c r="H41" s="4">
        <v>8620</v>
      </c>
      <c r="I41" s="4">
        <v>4176</v>
      </c>
      <c r="J41" s="4">
        <v>2218</v>
      </c>
      <c r="K41" s="4">
        <v>1239</v>
      </c>
      <c r="L41" s="4">
        <v>790</v>
      </c>
      <c r="M41" s="4">
        <v>507</v>
      </c>
      <c r="N41" s="4">
        <v>334</v>
      </c>
      <c r="O41" s="4">
        <v>263</v>
      </c>
      <c r="P41" s="4">
        <v>360</v>
      </c>
      <c r="Q41" s="4">
        <v>3</v>
      </c>
    </row>
    <row r="42" spans="1:17" ht="15.75" customHeight="1" x14ac:dyDescent="0.2">
      <c r="A42" s="570"/>
      <c r="B42" s="570" t="s">
        <v>103</v>
      </c>
      <c r="C42" s="584">
        <v>69867</v>
      </c>
      <c r="D42" s="584">
        <v>884</v>
      </c>
      <c r="E42" s="584">
        <v>20577</v>
      </c>
      <c r="F42" s="584">
        <v>24604</v>
      </c>
      <c r="G42" s="584">
        <v>12250</v>
      </c>
      <c r="H42" s="584">
        <v>5578</v>
      </c>
      <c r="I42" s="584">
        <v>2636</v>
      </c>
      <c r="J42" s="584">
        <v>1426</v>
      </c>
      <c r="K42" s="584">
        <v>820</v>
      </c>
      <c r="L42" s="584">
        <v>438</v>
      </c>
      <c r="M42" s="584">
        <v>248</v>
      </c>
      <c r="N42" s="584">
        <v>168</v>
      </c>
      <c r="O42" s="584">
        <v>120</v>
      </c>
      <c r="P42" s="584">
        <v>106</v>
      </c>
      <c r="Q42" s="584">
        <v>12</v>
      </c>
    </row>
    <row r="43" spans="1:17" ht="15.75" customHeight="1" x14ac:dyDescent="0.2">
      <c r="A43" s="381">
        <v>1997</v>
      </c>
      <c r="B43" s="381" t="s">
        <v>104</v>
      </c>
      <c r="C43" s="4">
        <v>66967</v>
      </c>
      <c r="D43" s="4">
        <v>15</v>
      </c>
      <c r="E43" s="4">
        <v>8322</v>
      </c>
      <c r="F43" s="4">
        <v>24148</v>
      </c>
      <c r="G43" s="4">
        <v>16751</v>
      </c>
      <c r="H43" s="4">
        <v>8513</v>
      </c>
      <c r="I43" s="4">
        <v>3835</v>
      </c>
      <c r="J43" s="4">
        <v>1972</v>
      </c>
      <c r="K43" s="4">
        <v>1146</v>
      </c>
      <c r="L43" s="4">
        <v>754</v>
      </c>
      <c r="M43" s="4">
        <v>502</v>
      </c>
      <c r="N43" s="4">
        <v>338</v>
      </c>
      <c r="O43" s="4">
        <v>291</v>
      </c>
      <c r="P43" s="4">
        <v>380</v>
      </c>
      <c r="Q43" s="4">
        <v>0</v>
      </c>
    </row>
    <row r="44" spans="1:17" ht="15.75" customHeight="1" x14ac:dyDescent="0.2">
      <c r="A44" s="570"/>
      <c r="B44" s="570" t="s">
        <v>103</v>
      </c>
      <c r="C44" s="584">
        <v>66967</v>
      </c>
      <c r="D44" s="584">
        <v>839</v>
      </c>
      <c r="E44" s="584">
        <v>20216</v>
      </c>
      <c r="F44" s="584">
        <v>23170</v>
      </c>
      <c r="G44" s="584">
        <v>11775</v>
      </c>
      <c r="H44" s="584">
        <v>5276</v>
      </c>
      <c r="I44" s="584">
        <v>2463</v>
      </c>
      <c r="J44" s="584">
        <v>1378</v>
      </c>
      <c r="K44" s="584">
        <v>739</v>
      </c>
      <c r="L44" s="584">
        <v>434</v>
      </c>
      <c r="M44" s="584">
        <v>260</v>
      </c>
      <c r="N44" s="584">
        <v>178</v>
      </c>
      <c r="O44" s="584">
        <v>116</v>
      </c>
      <c r="P44" s="584">
        <v>123</v>
      </c>
      <c r="Q44" s="584">
        <v>0</v>
      </c>
    </row>
    <row r="46" spans="1:17" x14ac:dyDescent="0.2">
      <c r="A46" s="420" t="s">
        <v>777</v>
      </c>
    </row>
  </sheetData>
  <mergeCells count="6">
    <mergeCell ref="A3:Q3"/>
    <mergeCell ref="A2:Q2"/>
    <mergeCell ref="D5:Q5"/>
    <mergeCell ref="C5:C6"/>
    <mergeCell ref="B5:B6"/>
    <mergeCell ref="A5:A6"/>
  </mergeCells>
  <hyperlinks>
    <hyperlink ref="R2" location="indice!B9" display="INICIO"/>
  </hyperlinks>
  <printOptions horizontalCentered="1"/>
  <pageMargins left="0.19685039370078741" right="0.19685039370078741" top="1.5354330708661419" bottom="0.74803149606299213" header="0.19685039370078741" footer="0.31496062992125984"/>
  <pageSetup paperSize="9" scale="95" firstPageNumber="24" orientation="landscape" useFirstPageNumber="1" r:id="rId1"/>
  <headerFooter>
    <oddHeader>&amp;C&amp;G</oddHeader>
    <oddFooter>&amp;C&amp;P</oddFooter>
  </headerFooter>
  <rowBreaks count="1" manualBreakCount="1">
    <brk id="28" max="16" man="1"/>
  </row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dimension ref="A2:O29"/>
  <sheetViews>
    <sheetView zoomScaleNormal="100" workbookViewId="0">
      <selection activeCell="G6" sqref="G6"/>
    </sheetView>
  </sheetViews>
  <sheetFormatPr baseColWidth="10" defaultRowHeight="12.75" x14ac:dyDescent="0.2"/>
  <cols>
    <col min="1" max="3" width="11.42578125" style="312"/>
    <col min="4" max="7" width="15" style="298" customWidth="1"/>
    <col min="8" max="16384" width="11.42578125" style="312"/>
  </cols>
  <sheetData>
    <row r="2" spans="1:15" s="386" customFormat="1" ht="15" customHeight="1" x14ac:dyDescent="0.25">
      <c r="A2" s="1271" t="s">
        <v>394</v>
      </c>
      <c r="B2" s="1271"/>
      <c r="C2" s="1271"/>
      <c r="D2" s="1271"/>
      <c r="E2" s="1271"/>
      <c r="F2" s="1271"/>
      <c r="G2" s="1271"/>
      <c r="H2" s="1271"/>
      <c r="I2" s="1271"/>
      <c r="J2" s="1271"/>
      <c r="K2" s="364" t="s">
        <v>218</v>
      </c>
      <c r="L2" s="390"/>
      <c r="M2" s="390"/>
      <c r="N2" s="390"/>
      <c r="O2" s="390"/>
    </row>
    <row r="3" spans="1:15" s="386" customFormat="1" ht="15" customHeight="1" x14ac:dyDescent="0.25">
      <c r="A3" s="1271" t="s">
        <v>720</v>
      </c>
      <c r="B3" s="1271"/>
      <c r="C3" s="1271"/>
      <c r="D3" s="1271"/>
      <c r="E3" s="1271"/>
      <c r="F3" s="1271"/>
      <c r="G3" s="1271"/>
      <c r="H3" s="1271"/>
      <c r="I3" s="1271"/>
      <c r="J3" s="1271"/>
      <c r="K3" s="390"/>
      <c r="L3" s="390"/>
      <c r="M3" s="390"/>
      <c r="N3" s="390"/>
      <c r="O3" s="390"/>
    </row>
    <row r="5" spans="1:15" s="386" customFormat="1" ht="30" x14ac:dyDescent="0.25">
      <c r="D5" s="236" t="s">
        <v>84</v>
      </c>
      <c r="E5" s="346" t="s">
        <v>681</v>
      </c>
      <c r="F5" s="236" t="s">
        <v>112</v>
      </c>
      <c r="G5" s="236" t="s">
        <v>696</v>
      </c>
    </row>
    <row r="6" spans="1:15" x14ac:dyDescent="0.2">
      <c r="D6" s="971">
        <v>2015</v>
      </c>
      <c r="E6" s="972">
        <v>16278844</v>
      </c>
      <c r="F6" s="972">
        <v>25692</v>
      </c>
      <c r="G6" s="298">
        <v>15.78</v>
      </c>
      <c r="H6" s="432"/>
      <c r="I6" s="973"/>
    </row>
    <row r="7" spans="1:15" x14ac:dyDescent="0.2">
      <c r="D7" s="585">
        <v>2014</v>
      </c>
      <c r="E7" s="576">
        <v>16027466</v>
      </c>
      <c r="F7" s="576">
        <v>24771</v>
      </c>
      <c r="G7" s="585">
        <v>15.46</v>
      </c>
      <c r="H7" s="432"/>
    </row>
    <row r="8" spans="1:15" x14ac:dyDescent="0.2">
      <c r="D8" s="971">
        <v>2013</v>
      </c>
      <c r="E8" s="972">
        <v>15774749</v>
      </c>
      <c r="F8" s="972">
        <v>21122</v>
      </c>
      <c r="G8" s="973">
        <v>13.389753459785636</v>
      </c>
    </row>
    <row r="9" spans="1:15" x14ac:dyDescent="0.2">
      <c r="D9" s="585">
        <v>2012</v>
      </c>
      <c r="E9" s="576">
        <v>15520973</v>
      </c>
      <c r="F9" s="576">
        <v>20299</v>
      </c>
      <c r="G9" s="586">
        <v>13.078432647231587</v>
      </c>
    </row>
    <row r="10" spans="1:15" x14ac:dyDescent="0.2">
      <c r="D10" s="971">
        <v>2011</v>
      </c>
      <c r="E10" s="972">
        <v>15266431</v>
      </c>
      <c r="F10" s="972">
        <v>21466</v>
      </c>
      <c r="G10" s="973">
        <v>14.060915743830369</v>
      </c>
    </row>
    <row r="11" spans="1:15" x14ac:dyDescent="0.2">
      <c r="D11" s="585">
        <v>2010</v>
      </c>
      <c r="E11" s="576">
        <v>15012228</v>
      </c>
      <c r="F11" s="576">
        <v>18231</v>
      </c>
      <c r="G11" s="586">
        <v>12.144100129574372</v>
      </c>
    </row>
    <row r="12" spans="1:15" x14ac:dyDescent="0.2">
      <c r="D12" s="971">
        <v>2009</v>
      </c>
      <c r="E12" s="972">
        <v>14738472</v>
      </c>
      <c r="F12" s="972">
        <v>17117</v>
      </c>
      <c r="G12" s="973">
        <v>11.613822654071603</v>
      </c>
    </row>
    <row r="13" spans="1:15" x14ac:dyDescent="0.2">
      <c r="D13" s="585">
        <v>2008</v>
      </c>
      <c r="E13" s="576">
        <v>14472881</v>
      </c>
      <c r="F13" s="576">
        <v>17111</v>
      </c>
      <c r="G13" s="586">
        <v>11.82280155554378</v>
      </c>
    </row>
    <row r="14" spans="1:15" x14ac:dyDescent="0.2">
      <c r="D14" s="971">
        <v>2007</v>
      </c>
      <c r="E14" s="972">
        <v>14214982</v>
      </c>
      <c r="F14" s="972">
        <v>14942</v>
      </c>
      <c r="G14" s="973">
        <v>10.511444896659032</v>
      </c>
    </row>
    <row r="15" spans="1:15" x14ac:dyDescent="0.2">
      <c r="D15" s="585">
        <v>2006</v>
      </c>
      <c r="E15" s="576">
        <v>13964606</v>
      </c>
      <c r="F15" s="576">
        <v>13981</v>
      </c>
      <c r="G15" s="586">
        <v>10.011739679587093</v>
      </c>
    </row>
    <row r="16" spans="1:15" x14ac:dyDescent="0.2">
      <c r="D16" s="971">
        <v>2005</v>
      </c>
      <c r="E16" s="972">
        <v>13721297</v>
      </c>
      <c r="F16" s="972">
        <v>11725</v>
      </c>
      <c r="G16" s="973">
        <v>8.5451105679003962</v>
      </c>
    </row>
    <row r="17" spans="3:7" x14ac:dyDescent="0.2">
      <c r="D17" s="585">
        <v>2004</v>
      </c>
      <c r="E17" s="576">
        <v>13551875</v>
      </c>
      <c r="F17" s="576">
        <v>11251</v>
      </c>
      <c r="G17" s="586">
        <v>8.3021722086427161</v>
      </c>
    </row>
    <row r="18" spans="3:7" x14ac:dyDescent="0.2">
      <c r="D18" s="971">
        <v>2003</v>
      </c>
      <c r="E18" s="972">
        <v>13319575</v>
      </c>
      <c r="F18" s="972">
        <v>10912</v>
      </c>
      <c r="G18" s="973">
        <v>8.1924535880461651</v>
      </c>
    </row>
    <row r="19" spans="3:7" x14ac:dyDescent="0.2">
      <c r="D19" s="585">
        <v>2002</v>
      </c>
      <c r="E19" s="576">
        <v>13093527</v>
      </c>
      <c r="F19" s="576">
        <v>10987</v>
      </c>
      <c r="G19" s="586">
        <v>8.3911691632056051</v>
      </c>
    </row>
    <row r="20" spans="3:7" x14ac:dyDescent="0.2">
      <c r="D20" s="971">
        <v>2001</v>
      </c>
      <c r="E20" s="972">
        <v>12814503</v>
      </c>
      <c r="F20" s="972">
        <v>11068</v>
      </c>
      <c r="G20" s="973">
        <v>8.6370887735560249</v>
      </c>
    </row>
    <row r="21" spans="3:7" x14ac:dyDescent="0.2">
      <c r="D21" s="585">
        <v>2000</v>
      </c>
      <c r="E21" s="576">
        <v>12531210</v>
      </c>
      <c r="F21" s="576">
        <v>10796</v>
      </c>
      <c r="G21" s="586">
        <v>8.615289345562001</v>
      </c>
    </row>
    <row r="22" spans="3:7" x14ac:dyDescent="0.2">
      <c r="D22" s="971">
        <v>1999</v>
      </c>
      <c r="E22" s="972">
        <v>12257190</v>
      </c>
      <c r="F22" s="972">
        <v>8968</v>
      </c>
      <c r="G22" s="973">
        <v>7.3165219760809777</v>
      </c>
    </row>
    <row r="23" spans="3:7" x14ac:dyDescent="0.2">
      <c r="D23" s="585">
        <v>1998</v>
      </c>
      <c r="E23" s="576">
        <v>11992073</v>
      </c>
      <c r="F23" s="576">
        <v>8907</v>
      </c>
      <c r="G23" s="586">
        <v>7.4274064208915345</v>
      </c>
    </row>
    <row r="24" spans="3:7" x14ac:dyDescent="0.2">
      <c r="D24" s="971">
        <v>1997</v>
      </c>
      <c r="E24" s="972">
        <v>11735391</v>
      </c>
      <c r="F24" s="972">
        <v>8557</v>
      </c>
      <c r="G24" s="973">
        <v>7.2916190010200763</v>
      </c>
    </row>
    <row r="25" spans="3:7" x14ac:dyDescent="0.2">
      <c r="C25" s="573" t="s">
        <v>698</v>
      </c>
    </row>
    <row r="26" spans="3:7" x14ac:dyDescent="0.2">
      <c r="C26" s="573" t="s">
        <v>699</v>
      </c>
      <c r="D26" s="1"/>
      <c r="E26" s="1"/>
    </row>
    <row r="27" spans="3:7" x14ac:dyDescent="0.2">
      <c r="C27" s="1"/>
      <c r="D27" s="1"/>
      <c r="E27" s="1"/>
    </row>
    <row r="28" spans="3:7" x14ac:dyDescent="0.2">
      <c r="C28" s="418" t="s">
        <v>782</v>
      </c>
      <c r="D28" s="1"/>
      <c r="E28" s="1"/>
    </row>
    <row r="29" spans="3:7" x14ac:dyDescent="0.2">
      <c r="C29" s="1"/>
      <c r="D29" s="1"/>
      <c r="E29" s="1"/>
    </row>
  </sheetData>
  <mergeCells count="2">
    <mergeCell ref="A3:J3"/>
    <mergeCell ref="A2:J2"/>
  </mergeCells>
  <hyperlinks>
    <hyperlink ref="K2" location="indice!B11" display="INCIO"/>
  </hyperlinks>
  <printOptions horizontalCentered="1"/>
  <pageMargins left="0.19685039370078741" right="0.19685039370078741" top="1.5354330708661419" bottom="0.74803149606299213" header="0.19685039370078741" footer="0.31496062992125984"/>
  <pageSetup paperSize="9" scale="95" firstPageNumber="28" orientation="landscape" useFirstPageNumber="1" r:id="rId1"/>
  <headerFooter>
    <oddHeader>&amp;C&amp;G</oddHeader>
    <oddFooter>&amp;C&amp;P</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dimension ref="A2:L26"/>
  <sheetViews>
    <sheetView workbookViewId="0">
      <selection activeCell="G7" sqref="G7"/>
    </sheetView>
  </sheetViews>
  <sheetFormatPr baseColWidth="10" defaultRowHeight="12.75" x14ac:dyDescent="0.2"/>
  <cols>
    <col min="1" max="4" width="11.42578125" style="1"/>
    <col min="5" max="7" width="17" style="381" customWidth="1"/>
    <col min="8" max="10" width="11.42578125" style="1"/>
    <col min="11" max="11" width="11.42578125" style="1" customWidth="1"/>
    <col min="12" max="16384" width="11.42578125" style="1"/>
  </cols>
  <sheetData>
    <row r="2" spans="1:12" ht="15" customHeight="1" x14ac:dyDescent="0.25">
      <c r="A2" s="1268" t="s">
        <v>395</v>
      </c>
      <c r="B2" s="1268"/>
      <c r="C2" s="1268"/>
      <c r="D2" s="1268"/>
      <c r="E2" s="1268"/>
      <c r="F2" s="1268"/>
      <c r="G2" s="1268"/>
      <c r="H2" s="1268"/>
      <c r="I2" s="1268"/>
      <c r="J2" s="1268"/>
      <c r="K2" s="1268"/>
      <c r="L2" s="362" t="s">
        <v>85</v>
      </c>
    </row>
    <row r="3" spans="1:12" ht="15" customHeight="1" x14ac:dyDescent="0.25">
      <c r="A3" s="1268" t="s">
        <v>721</v>
      </c>
      <c r="B3" s="1268"/>
      <c r="C3" s="1268"/>
      <c r="D3" s="1268"/>
      <c r="E3" s="1268"/>
      <c r="F3" s="1268"/>
      <c r="G3" s="1268"/>
      <c r="H3" s="1268"/>
      <c r="I3" s="1268"/>
      <c r="J3" s="1268"/>
      <c r="K3" s="1268"/>
    </row>
    <row r="5" spans="1:12" ht="15" x14ac:dyDescent="0.25">
      <c r="E5" s="388"/>
      <c r="F5" s="1258" t="s">
        <v>359</v>
      </c>
      <c r="G5" s="1258"/>
    </row>
    <row r="6" spans="1:12" ht="15" x14ac:dyDescent="0.25">
      <c r="E6" s="388" t="s">
        <v>361</v>
      </c>
      <c r="F6" s="388" t="s">
        <v>363</v>
      </c>
      <c r="G6" s="388" t="s">
        <v>364</v>
      </c>
    </row>
    <row r="7" spans="1:12" x14ac:dyDescent="0.2">
      <c r="E7" s="966">
        <v>2015</v>
      </c>
      <c r="F7" s="966">
        <v>42</v>
      </c>
      <c r="G7" s="966">
        <v>39</v>
      </c>
      <c r="H7" s="411"/>
      <c r="I7" s="411"/>
    </row>
    <row r="8" spans="1:12" x14ac:dyDescent="0.2">
      <c r="E8" s="570">
        <v>2014</v>
      </c>
      <c r="F8" s="570">
        <v>42</v>
      </c>
      <c r="G8" s="570">
        <v>39</v>
      </c>
    </row>
    <row r="9" spans="1:12" x14ac:dyDescent="0.2">
      <c r="E9" s="966">
        <v>2013</v>
      </c>
      <c r="F9" s="966">
        <v>42</v>
      </c>
      <c r="G9" s="966">
        <v>39</v>
      </c>
    </row>
    <row r="10" spans="1:12" x14ac:dyDescent="0.2">
      <c r="E10" s="570">
        <v>2012</v>
      </c>
      <c r="F10" s="570">
        <v>42</v>
      </c>
      <c r="G10" s="570">
        <v>39</v>
      </c>
    </row>
    <row r="11" spans="1:12" x14ac:dyDescent="0.2">
      <c r="E11" s="966">
        <v>2011</v>
      </c>
      <c r="F11" s="966">
        <v>41</v>
      </c>
      <c r="G11" s="966">
        <v>38</v>
      </c>
    </row>
    <row r="12" spans="1:12" x14ac:dyDescent="0.2">
      <c r="E12" s="570">
        <v>2010</v>
      </c>
      <c r="F12" s="570">
        <v>41</v>
      </c>
      <c r="G12" s="570">
        <v>38</v>
      </c>
    </row>
    <row r="13" spans="1:12" x14ac:dyDescent="0.2">
      <c r="E13" s="966">
        <v>2009</v>
      </c>
      <c r="F13" s="966">
        <v>41</v>
      </c>
      <c r="G13" s="966">
        <v>38</v>
      </c>
    </row>
    <row r="14" spans="1:12" x14ac:dyDescent="0.2">
      <c r="E14" s="570">
        <v>2008</v>
      </c>
      <c r="F14" s="570">
        <v>40</v>
      </c>
      <c r="G14" s="570">
        <v>37</v>
      </c>
    </row>
    <row r="15" spans="1:12" x14ac:dyDescent="0.2">
      <c r="E15" s="966">
        <v>2007</v>
      </c>
      <c r="F15" s="966">
        <v>40</v>
      </c>
      <c r="G15" s="966">
        <v>37</v>
      </c>
    </row>
    <row r="16" spans="1:12" x14ac:dyDescent="0.2">
      <c r="E16" s="570">
        <v>2006</v>
      </c>
      <c r="F16" s="570">
        <v>40</v>
      </c>
      <c r="G16" s="570">
        <v>37</v>
      </c>
    </row>
    <row r="17" spans="4:7" x14ac:dyDescent="0.2">
      <c r="E17" s="966">
        <v>2005</v>
      </c>
      <c r="F17" s="966">
        <v>40</v>
      </c>
      <c r="G17" s="966">
        <v>37</v>
      </c>
    </row>
    <row r="18" spans="4:7" x14ac:dyDescent="0.2">
      <c r="E18" s="570">
        <v>2004</v>
      </c>
      <c r="F18" s="570">
        <v>39</v>
      </c>
      <c r="G18" s="570">
        <v>36</v>
      </c>
    </row>
    <row r="19" spans="4:7" x14ac:dyDescent="0.2">
      <c r="E19" s="966">
        <v>2003</v>
      </c>
      <c r="F19" s="966">
        <v>39</v>
      </c>
      <c r="G19" s="966">
        <v>36</v>
      </c>
    </row>
    <row r="20" spans="4:7" x14ac:dyDescent="0.2">
      <c r="E20" s="570">
        <v>2002</v>
      </c>
      <c r="F20" s="570">
        <v>39</v>
      </c>
      <c r="G20" s="570">
        <v>36</v>
      </c>
    </row>
    <row r="21" spans="4:7" x14ac:dyDescent="0.2">
      <c r="E21" s="966">
        <v>2001</v>
      </c>
      <c r="F21" s="966">
        <v>38</v>
      </c>
      <c r="G21" s="966">
        <v>35</v>
      </c>
    </row>
    <row r="22" spans="4:7" x14ac:dyDescent="0.2">
      <c r="E22" s="570">
        <v>2000</v>
      </c>
      <c r="F22" s="570">
        <v>38</v>
      </c>
      <c r="G22" s="570">
        <v>35</v>
      </c>
    </row>
    <row r="23" spans="4:7" x14ac:dyDescent="0.2">
      <c r="E23" s="966">
        <v>1999</v>
      </c>
      <c r="F23" s="966">
        <v>38</v>
      </c>
      <c r="G23" s="966">
        <v>35</v>
      </c>
    </row>
    <row r="24" spans="4:7" x14ac:dyDescent="0.2">
      <c r="E24" s="570">
        <v>1998</v>
      </c>
      <c r="F24" s="570">
        <v>37</v>
      </c>
      <c r="G24" s="570">
        <v>34</v>
      </c>
    </row>
    <row r="25" spans="4:7" x14ac:dyDescent="0.2">
      <c r="E25" s="966">
        <v>1997</v>
      </c>
      <c r="F25" s="966">
        <v>37</v>
      </c>
      <c r="G25" s="966">
        <v>34</v>
      </c>
    </row>
    <row r="26" spans="4:7" x14ac:dyDescent="0.2">
      <c r="D26" s="420" t="s">
        <v>783</v>
      </c>
    </row>
  </sheetData>
  <mergeCells count="3">
    <mergeCell ref="A3:K3"/>
    <mergeCell ref="A2:K2"/>
    <mergeCell ref="F5:G5"/>
  </mergeCells>
  <hyperlinks>
    <hyperlink ref="L2" location="indice!B12" display="INICIO"/>
  </hyperlinks>
  <printOptions horizontalCentered="1"/>
  <pageMargins left="0.19685039370078741" right="0.19685039370078741" top="1.5354330708661419" bottom="0.74803149606299213" header="0.19685039370078741" footer="0.31496062992125984"/>
  <pageSetup paperSize="9" scale="95" firstPageNumber="29" orientation="landscape" useFirstPageNumber="1" r:id="rId1"/>
  <headerFooter>
    <oddHeader>&amp;C&amp;G</oddHeader>
    <oddFooter>&amp;C&amp;P</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
  <dimension ref="A2:U34"/>
  <sheetViews>
    <sheetView zoomScale="90" zoomScaleNormal="90" workbookViewId="0">
      <selection activeCell="T11" sqref="T11"/>
    </sheetView>
  </sheetViews>
  <sheetFormatPr baseColWidth="10" defaultRowHeight="12.75" x14ac:dyDescent="0.2"/>
  <cols>
    <col min="1" max="1" width="15.42578125" style="1" customWidth="1"/>
    <col min="2" max="17" width="8.42578125" style="1" customWidth="1"/>
    <col min="18" max="16384" width="11.42578125" style="1"/>
  </cols>
  <sheetData>
    <row r="2" spans="1:21" s="3" customFormat="1" ht="15" x14ac:dyDescent="0.25">
      <c r="A2" s="1268" t="s">
        <v>396</v>
      </c>
      <c r="B2" s="1268"/>
      <c r="C2" s="1268"/>
      <c r="D2" s="1268"/>
      <c r="E2" s="1268"/>
      <c r="F2" s="1268"/>
      <c r="G2" s="1268"/>
      <c r="H2" s="1268"/>
      <c r="I2" s="1268"/>
      <c r="J2" s="1268"/>
      <c r="K2" s="1268"/>
      <c r="L2" s="1268"/>
      <c r="M2" s="1268"/>
      <c r="N2" s="1268"/>
      <c r="O2" s="1268"/>
      <c r="P2" s="1268"/>
      <c r="Q2" s="1268"/>
      <c r="R2" s="362" t="s">
        <v>85</v>
      </c>
    </row>
    <row r="3" spans="1:21" s="3" customFormat="1" ht="15" x14ac:dyDescent="0.25">
      <c r="A3" s="1268" t="s">
        <v>722</v>
      </c>
      <c r="B3" s="1268"/>
      <c r="C3" s="1268"/>
      <c r="D3" s="1268"/>
      <c r="E3" s="1268"/>
      <c r="F3" s="1268"/>
      <c r="G3" s="1268"/>
      <c r="H3" s="1268"/>
      <c r="I3" s="1268"/>
      <c r="J3" s="1268"/>
      <c r="K3" s="1268"/>
      <c r="L3" s="1268"/>
      <c r="M3" s="1268"/>
      <c r="N3" s="1268"/>
      <c r="O3" s="1268"/>
      <c r="P3" s="1268"/>
      <c r="Q3" s="1268"/>
    </row>
    <row r="5" spans="1:21" s="2" customFormat="1" ht="15" customHeight="1" x14ac:dyDescent="0.2">
      <c r="A5" s="1272" t="s">
        <v>360</v>
      </c>
      <c r="B5" s="1274" t="s">
        <v>84</v>
      </c>
      <c r="C5" s="1275"/>
      <c r="D5" s="1275"/>
      <c r="E5" s="1275"/>
      <c r="F5" s="1275"/>
      <c r="G5" s="1275"/>
      <c r="H5" s="1275"/>
      <c r="I5" s="1275"/>
      <c r="J5" s="1275"/>
      <c r="K5" s="1275"/>
      <c r="L5" s="1275"/>
      <c r="M5" s="1275"/>
      <c r="N5" s="1275"/>
      <c r="O5" s="1275"/>
      <c r="P5" s="1275"/>
      <c r="Q5" s="1276"/>
    </row>
    <row r="6" spans="1:21" s="406" customFormat="1" ht="18.75" customHeight="1" x14ac:dyDescent="0.25">
      <c r="A6" s="1273"/>
      <c r="B6" s="970">
        <v>2015</v>
      </c>
      <c r="C6" s="964">
        <v>2014</v>
      </c>
      <c r="D6" s="404">
        <v>2013</v>
      </c>
      <c r="E6" s="404">
        <v>2012</v>
      </c>
      <c r="F6" s="404">
        <v>2011</v>
      </c>
      <c r="G6" s="404">
        <v>2010</v>
      </c>
      <c r="H6" s="404">
        <v>2009</v>
      </c>
      <c r="I6" s="404">
        <v>2008</v>
      </c>
      <c r="J6" s="404">
        <v>2007</v>
      </c>
      <c r="K6" s="404">
        <v>2006</v>
      </c>
      <c r="L6" s="404">
        <v>2005</v>
      </c>
      <c r="M6" s="404">
        <v>2004</v>
      </c>
      <c r="N6" s="404">
        <v>2003</v>
      </c>
      <c r="O6" s="404">
        <v>2002</v>
      </c>
      <c r="P6" s="404">
        <v>2001</v>
      </c>
      <c r="Q6" s="404">
        <v>2000</v>
      </c>
    </row>
    <row r="7" spans="1:21" s="2" customFormat="1" x14ac:dyDescent="0.2">
      <c r="A7" s="1242" t="s">
        <v>863</v>
      </c>
      <c r="B7" s="408">
        <f>+SUM(B8:B31)</f>
        <v>25692</v>
      </c>
      <c r="C7" s="408">
        <f>+SUM(C8:C31)</f>
        <v>24771</v>
      </c>
      <c r="D7" s="408">
        <v>21122</v>
      </c>
      <c r="E7" s="408">
        <v>20299</v>
      </c>
      <c r="F7" s="408">
        <v>21466</v>
      </c>
      <c r="G7" s="408">
        <v>18231</v>
      </c>
      <c r="H7" s="408">
        <v>17117</v>
      </c>
      <c r="I7" s="408">
        <v>17111</v>
      </c>
      <c r="J7" s="408">
        <v>14942</v>
      </c>
      <c r="K7" s="408">
        <v>13981</v>
      </c>
      <c r="L7" s="408">
        <v>11725</v>
      </c>
      <c r="M7" s="408">
        <v>11251</v>
      </c>
      <c r="N7" s="408">
        <v>10912</v>
      </c>
      <c r="O7" s="408">
        <v>10987</v>
      </c>
      <c r="P7" s="408">
        <v>11068</v>
      </c>
      <c r="Q7" s="408">
        <v>10796</v>
      </c>
      <c r="T7" s="408"/>
      <c r="U7" s="408"/>
    </row>
    <row r="8" spans="1:21" x14ac:dyDescent="0.2">
      <c r="A8" s="587" t="s">
        <v>1</v>
      </c>
      <c r="B8" s="584">
        <v>2123</v>
      </c>
      <c r="C8" s="584">
        <v>2064</v>
      </c>
      <c r="D8" s="584">
        <v>1721</v>
      </c>
      <c r="E8" s="584">
        <v>1556</v>
      </c>
      <c r="F8" s="584">
        <v>1794</v>
      </c>
      <c r="G8" s="584">
        <v>1445</v>
      </c>
      <c r="H8" s="584">
        <v>1427</v>
      </c>
      <c r="I8" s="584">
        <v>1340</v>
      </c>
      <c r="J8" s="584">
        <v>1263</v>
      </c>
      <c r="K8" s="584">
        <v>1187</v>
      </c>
      <c r="L8" s="584">
        <v>1013</v>
      </c>
      <c r="M8" s="584">
        <v>910</v>
      </c>
      <c r="N8" s="584">
        <v>996</v>
      </c>
      <c r="O8" s="584">
        <v>886</v>
      </c>
      <c r="P8" s="584">
        <v>979</v>
      </c>
      <c r="Q8" s="584">
        <v>796</v>
      </c>
      <c r="T8" s="408"/>
      <c r="U8" s="408"/>
    </row>
    <row r="9" spans="1:21" x14ac:dyDescent="0.2">
      <c r="A9" s="1" t="s">
        <v>2</v>
      </c>
      <c r="B9" s="4">
        <v>301</v>
      </c>
      <c r="C9" s="4">
        <v>254</v>
      </c>
      <c r="D9" s="4">
        <v>243</v>
      </c>
      <c r="E9" s="4">
        <v>259</v>
      </c>
      <c r="F9" s="4">
        <v>257</v>
      </c>
      <c r="G9" s="4">
        <v>230</v>
      </c>
      <c r="H9" s="4">
        <v>206</v>
      </c>
      <c r="I9" s="4">
        <v>185</v>
      </c>
      <c r="J9" s="4">
        <v>129</v>
      </c>
      <c r="K9" s="4">
        <v>126</v>
      </c>
      <c r="L9" s="4">
        <v>85</v>
      </c>
      <c r="M9" s="4">
        <v>109</v>
      </c>
      <c r="N9" s="4">
        <v>155</v>
      </c>
      <c r="O9" s="4">
        <v>140</v>
      </c>
      <c r="P9" s="4">
        <v>124</v>
      </c>
      <c r="Q9" s="4">
        <v>148</v>
      </c>
      <c r="T9" s="408"/>
      <c r="U9" s="408"/>
    </row>
    <row r="10" spans="1:21" x14ac:dyDescent="0.2">
      <c r="A10" s="587" t="s">
        <v>3</v>
      </c>
      <c r="B10" s="584">
        <v>661</v>
      </c>
      <c r="C10" s="584">
        <v>627</v>
      </c>
      <c r="D10" s="584">
        <v>621</v>
      </c>
      <c r="E10" s="584">
        <v>505</v>
      </c>
      <c r="F10" s="584">
        <v>531</v>
      </c>
      <c r="G10" s="584">
        <v>384</v>
      </c>
      <c r="H10" s="584">
        <v>351</v>
      </c>
      <c r="I10" s="584">
        <v>431</v>
      </c>
      <c r="J10" s="584">
        <v>322</v>
      </c>
      <c r="K10" s="584">
        <v>303</v>
      </c>
      <c r="L10" s="584">
        <v>270</v>
      </c>
      <c r="M10" s="584">
        <v>218</v>
      </c>
      <c r="N10" s="584">
        <v>230</v>
      </c>
      <c r="O10" s="584">
        <v>269</v>
      </c>
      <c r="P10" s="584">
        <v>266</v>
      </c>
      <c r="Q10" s="584">
        <v>226</v>
      </c>
      <c r="T10" s="408"/>
      <c r="U10" s="408"/>
    </row>
    <row r="11" spans="1:21" x14ac:dyDescent="0.2">
      <c r="A11" s="1" t="s">
        <v>4</v>
      </c>
      <c r="B11" s="4">
        <v>277</v>
      </c>
      <c r="C11" s="4">
        <v>276</v>
      </c>
      <c r="D11" s="4">
        <v>262</v>
      </c>
      <c r="E11" s="4">
        <v>230</v>
      </c>
      <c r="F11" s="4">
        <v>231</v>
      </c>
      <c r="G11" s="4">
        <v>222</v>
      </c>
      <c r="H11" s="4">
        <v>172</v>
      </c>
      <c r="I11" s="4">
        <v>164</v>
      </c>
      <c r="J11" s="4">
        <v>162</v>
      </c>
      <c r="K11" s="4">
        <v>155</v>
      </c>
      <c r="L11" s="4">
        <v>135</v>
      </c>
      <c r="M11" s="4">
        <v>92</v>
      </c>
      <c r="N11" s="4">
        <v>118</v>
      </c>
      <c r="O11" s="4">
        <v>137</v>
      </c>
      <c r="P11" s="4">
        <v>143</v>
      </c>
      <c r="Q11" s="4">
        <v>138</v>
      </c>
      <c r="T11" s="408"/>
      <c r="U11" s="408"/>
    </row>
    <row r="12" spans="1:21" x14ac:dyDescent="0.2">
      <c r="A12" s="587" t="s">
        <v>5</v>
      </c>
      <c r="B12" s="584">
        <v>607</v>
      </c>
      <c r="C12" s="584">
        <v>585</v>
      </c>
      <c r="D12" s="584">
        <v>461</v>
      </c>
      <c r="E12" s="584">
        <v>498</v>
      </c>
      <c r="F12" s="584">
        <v>525</v>
      </c>
      <c r="G12" s="584">
        <v>444</v>
      </c>
      <c r="H12" s="584">
        <v>399</v>
      </c>
      <c r="I12" s="584">
        <v>342</v>
      </c>
      <c r="J12" s="584">
        <v>318</v>
      </c>
      <c r="K12" s="584">
        <v>292</v>
      </c>
      <c r="L12" s="584">
        <v>309</v>
      </c>
      <c r="M12" s="584">
        <v>237</v>
      </c>
      <c r="N12" s="584">
        <v>264</v>
      </c>
      <c r="O12" s="584">
        <v>256</v>
      </c>
      <c r="P12" s="584">
        <v>292</v>
      </c>
      <c r="Q12" s="584">
        <v>226</v>
      </c>
      <c r="T12" s="408"/>
      <c r="U12" s="408"/>
    </row>
    <row r="13" spans="1:21" x14ac:dyDescent="0.2">
      <c r="A13" s="1" t="s">
        <v>6</v>
      </c>
      <c r="B13" s="4">
        <v>857</v>
      </c>
      <c r="C13" s="4">
        <v>777</v>
      </c>
      <c r="D13" s="4">
        <v>669</v>
      </c>
      <c r="E13" s="4">
        <v>705</v>
      </c>
      <c r="F13" s="4">
        <v>755</v>
      </c>
      <c r="G13" s="4">
        <v>588</v>
      </c>
      <c r="H13" s="4">
        <v>588</v>
      </c>
      <c r="I13" s="4">
        <v>530</v>
      </c>
      <c r="J13" s="4">
        <v>478</v>
      </c>
      <c r="K13" s="4">
        <v>458</v>
      </c>
      <c r="L13" s="4">
        <v>427</v>
      </c>
      <c r="M13" s="4">
        <v>347</v>
      </c>
      <c r="N13" s="4">
        <v>335</v>
      </c>
      <c r="O13" s="4">
        <v>385</v>
      </c>
      <c r="P13" s="4">
        <v>381</v>
      </c>
      <c r="Q13" s="4">
        <v>287</v>
      </c>
      <c r="T13" s="408"/>
      <c r="U13" s="408"/>
    </row>
    <row r="14" spans="1:21" x14ac:dyDescent="0.2">
      <c r="A14" s="587" t="s">
        <v>12</v>
      </c>
      <c r="B14" s="584">
        <v>1078</v>
      </c>
      <c r="C14" s="584">
        <v>1290</v>
      </c>
      <c r="D14" s="584">
        <v>1173</v>
      </c>
      <c r="E14" s="584">
        <v>1256</v>
      </c>
      <c r="F14" s="584">
        <v>1427</v>
      </c>
      <c r="G14" s="584">
        <v>1005</v>
      </c>
      <c r="H14" s="584">
        <v>1078</v>
      </c>
      <c r="I14" s="584">
        <v>1068</v>
      </c>
      <c r="J14" s="584">
        <v>868</v>
      </c>
      <c r="K14" s="584">
        <v>796</v>
      </c>
      <c r="L14" s="584">
        <v>750</v>
      </c>
      <c r="M14" s="584">
        <v>633</v>
      </c>
      <c r="N14" s="584">
        <v>593</v>
      </c>
      <c r="O14" s="584">
        <v>574</v>
      </c>
      <c r="P14" s="584">
        <v>560</v>
      </c>
      <c r="Q14" s="584">
        <v>540</v>
      </c>
      <c r="T14" s="408"/>
      <c r="U14" s="408"/>
    </row>
    <row r="15" spans="1:21" x14ac:dyDescent="0.2">
      <c r="A15" s="1" t="s">
        <v>13</v>
      </c>
      <c r="B15" s="4">
        <v>364</v>
      </c>
      <c r="C15" s="4">
        <v>427</v>
      </c>
      <c r="D15" s="4">
        <v>254</v>
      </c>
      <c r="E15" s="4">
        <v>315</v>
      </c>
      <c r="F15" s="4">
        <v>263</v>
      </c>
      <c r="G15" s="4">
        <v>226</v>
      </c>
      <c r="H15" s="4">
        <v>293</v>
      </c>
      <c r="I15" s="4">
        <v>293</v>
      </c>
      <c r="J15" s="4">
        <v>146</v>
      </c>
      <c r="K15" s="4">
        <v>201</v>
      </c>
      <c r="L15" s="4">
        <v>186</v>
      </c>
      <c r="M15" s="4">
        <v>194</v>
      </c>
      <c r="N15" s="4">
        <v>200</v>
      </c>
      <c r="O15" s="4">
        <v>190</v>
      </c>
      <c r="P15" s="4">
        <v>220</v>
      </c>
      <c r="Q15" s="4">
        <v>199</v>
      </c>
      <c r="T15" s="408"/>
      <c r="U15" s="408"/>
    </row>
    <row r="16" spans="1:21" x14ac:dyDescent="0.2">
      <c r="A16" s="587" t="s">
        <v>14</v>
      </c>
      <c r="B16" s="584">
        <v>5895</v>
      </c>
      <c r="C16" s="584">
        <v>5953</v>
      </c>
      <c r="D16" s="584">
        <v>5186</v>
      </c>
      <c r="E16" s="584">
        <v>4858</v>
      </c>
      <c r="F16" s="584">
        <v>5036</v>
      </c>
      <c r="G16" s="584">
        <v>4126</v>
      </c>
      <c r="H16" s="584">
        <v>3599</v>
      </c>
      <c r="I16" s="584">
        <v>4099</v>
      </c>
      <c r="J16" s="584">
        <v>3642</v>
      </c>
      <c r="K16" s="584">
        <v>3254</v>
      </c>
      <c r="L16" s="584">
        <v>2801</v>
      </c>
      <c r="M16" s="584">
        <v>2679</v>
      </c>
      <c r="N16" s="584">
        <v>2597</v>
      </c>
      <c r="O16" s="584">
        <v>2482</v>
      </c>
      <c r="P16" s="584">
        <v>2610</v>
      </c>
      <c r="Q16" s="584">
        <v>2624</v>
      </c>
      <c r="T16" s="408"/>
      <c r="U16" s="408"/>
    </row>
    <row r="17" spans="1:21" x14ac:dyDescent="0.2">
      <c r="A17" s="1" t="s">
        <v>7</v>
      </c>
      <c r="B17" s="4">
        <v>857</v>
      </c>
      <c r="C17" s="4">
        <v>631</v>
      </c>
      <c r="D17" s="4">
        <v>527</v>
      </c>
      <c r="E17" s="4">
        <v>636</v>
      </c>
      <c r="F17" s="4">
        <v>686</v>
      </c>
      <c r="G17" s="4">
        <v>528</v>
      </c>
      <c r="H17" s="4">
        <v>533</v>
      </c>
      <c r="I17" s="4">
        <v>492</v>
      </c>
      <c r="J17" s="4">
        <v>421</v>
      </c>
      <c r="K17" s="4">
        <v>409</v>
      </c>
      <c r="L17" s="4">
        <v>284</v>
      </c>
      <c r="M17" s="4">
        <v>333</v>
      </c>
      <c r="N17" s="4">
        <v>313</v>
      </c>
      <c r="O17" s="4">
        <v>363</v>
      </c>
      <c r="P17" s="4">
        <v>340</v>
      </c>
      <c r="Q17" s="4">
        <v>355</v>
      </c>
      <c r="T17" s="408"/>
      <c r="U17" s="408"/>
    </row>
    <row r="18" spans="1:21" x14ac:dyDescent="0.2">
      <c r="A18" s="587" t="s">
        <v>8</v>
      </c>
      <c r="B18" s="584">
        <v>805</v>
      </c>
      <c r="C18" s="584">
        <v>874</v>
      </c>
      <c r="D18" s="584">
        <v>730</v>
      </c>
      <c r="E18" s="584">
        <v>581</v>
      </c>
      <c r="F18" s="584">
        <v>749</v>
      </c>
      <c r="G18" s="584">
        <v>659</v>
      </c>
      <c r="H18" s="584">
        <v>586</v>
      </c>
      <c r="I18" s="584">
        <v>593</v>
      </c>
      <c r="J18" s="584">
        <v>517</v>
      </c>
      <c r="K18" s="584">
        <v>492</v>
      </c>
      <c r="L18" s="584">
        <v>385</v>
      </c>
      <c r="M18" s="584">
        <v>385</v>
      </c>
      <c r="N18" s="584">
        <v>384</v>
      </c>
      <c r="O18" s="584">
        <v>445</v>
      </c>
      <c r="P18" s="584">
        <v>372</v>
      </c>
      <c r="Q18" s="584">
        <v>409</v>
      </c>
      <c r="T18" s="408"/>
      <c r="U18" s="408"/>
    </row>
    <row r="19" spans="1:21" x14ac:dyDescent="0.2">
      <c r="A19" s="1" t="s">
        <v>15</v>
      </c>
      <c r="B19" s="4">
        <v>629</v>
      </c>
      <c r="C19" s="4">
        <v>532</v>
      </c>
      <c r="D19" s="4">
        <v>464</v>
      </c>
      <c r="E19" s="4">
        <v>493</v>
      </c>
      <c r="F19" s="4">
        <v>585</v>
      </c>
      <c r="G19" s="4">
        <v>456</v>
      </c>
      <c r="H19" s="4">
        <v>432</v>
      </c>
      <c r="I19" s="4">
        <v>353</v>
      </c>
      <c r="J19" s="4">
        <v>242</v>
      </c>
      <c r="K19" s="4">
        <v>243</v>
      </c>
      <c r="L19" s="4">
        <v>217</v>
      </c>
      <c r="M19" s="4">
        <v>248</v>
      </c>
      <c r="N19" s="4">
        <v>229</v>
      </c>
      <c r="O19" s="4">
        <v>297</v>
      </c>
      <c r="P19" s="4">
        <v>245</v>
      </c>
      <c r="Q19" s="4">
        <v>259</v>
      </c>
      <c r="T19" s="408"/>
      <c r="U19" s="408"/>
    </row>
    <row r="20" spans="1:21" x14ac:dyDescent="0.2">
      <c r="A20" s="587" t="s">
        <v>16</v>
      </c>
      <c r="B20" s="584">
        <v>1763</v>
      </c>
      <c r="C20" s="584">
        <v>1653</v>
      </c>
      <c r="D20" s="584">
        <v>1602</v>
      </c>
      <c r="E20" s="584">
        <v>1556</v>
      </c>
      <c r="F20" s="584">
        <v>1648</v>
      </c>
      <c r="G20" s="584">
        <v>1425</v>
      </c>
      <c r="H20" s="584">
        <v>1330</v>
      </c>
      <c r="I20" s="584">
        <v>1222</v>
      </c>
      <c r="J20" s="584">
        <v>1040</v>
      </c>
      <c r="K20" s="584">
        <v>1033</v>
      </c>
      <c r="L20" s="584">
        <v>795</v>
      </c>
      <c r="M20" s="584">
        <v>773</v>
      </c>
      <c r="N20" s="584">
        <v>728</v>
      </c>
      <c r="O20" s="584">
        <v>637</v>
      </c>
      <c r="P20" s="584">
        <v>799</v>
      </c>
      <c r="Q20" s="584">
        <v>902</v>
      </c>
      <c r="T20" s="408"/>
      <c r="U20" s="408"/>
    </row>
    <row r="21" spans="1:21" x14ac:dyDescent="0.2">
      <c r="A21" s="347" t="s">
        <v>19</v>
      </c>
      <c r="B21" s="4">
        <v>213</v>
      </c>
      <c r="C21" s="4">
        <v>173</v>
      </c>
      <c r="D21" s="4">
        <v>195</v>
      </c>
      <c r="E21" s="4">
        <v>206</v>
      </c>
      <c r="F21" s="4">
        <v>205</v>
      </c>
      <c r="G21" s="4">
        <v>159</v>
      </c>
      <c r="H21" s="4">
        <v>126</v>
      </c>
      <c r="I21" s="4">
        <v>150</v>
      </c>
      <c r="J21" s="4">
        <v>126</v>
      </c>
      <c r="K21" s="4">
        <v>107</v>
      </c>
      <c r="L21" s="4">
        <v>104</v>
      </c>
      <c r="M21" s="4">
        <v>139</v>
      </c>
      <c r="N21" s="4">
        <v>126</v>
      </c>
      <c r="O21" s="4">
        <v>102</v>
      </c>
      <c r="P21" s="4">
        <v>98</v>
      </c>
      <c r="Q21" s="4">
        <v>93</v>
      </c>
      <c r="T21" s="408"/>
      <c r="U21" s="408"/>
    </row>
    <row r="22" spans="1:21" x14ac:dyDescent="0.2">
      <c r="A22" s="587" t="s">
        <v>20</v>
      </c>
      <c r="B22" s="584">
        <v>88</v>
      </c>
      <c r="C22" s="584">
        <v>75</v>
      </c>
      <c r="D22" s="584">
        <v>98</v>
      </c>
      <c r="E22" s="584">
        <v>71</v>
      </c>
      <c r="F22" s="584">
        <v>86</v>
      </c>
      <c r="G22" s="584">
        <v>61</v>
      </c>
      <c r="H22" s="584">
        <v>89</v>
      </c>
      <c r="I22" s="584">
        <v>73</v>
      </c>
      <c r="J22" s="584">
        <v>69</v>
      </c>
      <c r="K22" s="584">
        <v>40</v>
      </c>
      <c r="L22" s="584">
        <v>39</v>
      </c>
      <c r="M22" s="584">
        <v>35</v>
      </c>
      <c r="N22" s="584">
        <v>39</v>
      </c>
      <c r="O22" s="584">
        <v>39</v>
      </c>
      <c r="P22" s="584">
        <v>27</v>
      </c>
      <c r="Q22" s="584">
        <v>40</v>
      </c>
    </row>
    <row r="23" spans="1:21" x14ac:dyDescent="0.2">
      <c r="A23" s="1" t="s">
        <v>21</v>
      </c>
      <c r="B23" s="4">
        <v>147</v>
      </c>
      <c r="C23" s="4">
        <v>135</v>
      </c>
      <c r="D23" s="4">
        <v>105</v>
      </c>
      <c r="E23" s="4">
        <v>124</v>
      </c>
      <c r="F23" s="4">
        <v>153</v>
      </c>
      <c r="G23" s="4">
        <v>122</v>
      </c>
      <c r="H23" s="4">
        <v>97</v>
      </c>
      <c r="I23" s="4">
        <v>63</v>
      </c>
      <c r="J23" s="4">
        <v>41</v>
      </c>
      <c r="K23" s="4">
        <v>46</v>
      </c>
      <c r="L23" s="4">
        <v>1</v>
      </c>
      <c r="M23" s="4">
        <v>27</v>
      </c>
      <c r="N23" s="4">
        <v>44</v>
      </c>
      <c r="O23" s="4">
        <v>62</v>
      </c>
      <c r="P23" s="4">
        <v>61</v>
      </c>
      <c r="Q23" s="4">
        <v>41</v>
      </c>
    </row>
    <row r="24" spans="1:21" x14ac:dyDescent="0.2">
      <c r="A24" s="587" t="s">
        <v>9</v>
      </c>
      <c r="B24" s="584">
        <v>6742</v>
      </c>
      <c r="C24" s="584">
        <v>6207</v>
      </c>
      <c r="D24" s="584">
        <v>5031</v>
      </c>
      <c r="E24" s="584">
        <v>4578</v>
      </c>
      <c r="F24" s="584">
        <v>4517</v>
      </c>
      <c r="G24" s="584">
        <v>4365</v>
      </c>
      <c r="H24" s="584">
        <v>4229</v>
      </c>
      <c r="I24" s="584">
        <v>4180</v>
      </c>
      <c r="J24" s="584">
        <v>3818</v>
      </c>
      <c r="K24" s="584">
        <v>3565</v>
      </c>
      <c r="L24" s="584">
        <v>2893</v>
      </c>
      <c r="M24" s="584">
        <v>2900</v>
      </c>
      <c r="N24" s="584">
        <v>2608</v>
      </c>
      <c r="O24" s="584">
        <v>2782</v>
      </c>
      <c r="P24" s="584">
        <v>2723</v>
      </c>
      <c r="Q24" s="584">
        <v>2692</v>
      </c>
    </row>
    <row r="25" spans="1:21" x14ac:dyDescent="0.2">
      <c r="A25" s="1" t="s">
        <v>10</v>
      </c>
      <c r="B25" s="4">
        <v>1082</v>
      </c>
      <c r="C25" s="4">
        <v>993</v>
      </c>
      <c r="D25" s="4">
        <v>887</v>
      </c>
      <c r="E25" s="4">
        <v>918</v>
      </c>
      <c r="F25" s="4">
        <v>996</v>
      </c>
      <c r="G25" s="4">
        <v>922</v>
      </c>
      <c r="H25" s="4">
        <v>811</v>
      </c>
      <c r="I25" s="4">
        <v>744</v>
      </c>
      <c r="J25" s="4">
        <v>727</v>
      </c>
      <c r="K25" s="4">
        <v>700</v>
      </c>
      <c r="L25" s="4">
        <v>557</v>
      </c>
      <c r="M25" s="4">
        <v>547</v>
      </c>
      <c r="N25" s="4">
        <v>521</v>
      </c>
      <c r="O25" s="4">
        <v>520</v>
      </c>
      <c r="P25" s="4">
        <v>478</v>
      </c>
      <c r="Q25" s="4">
        <v>479</v>
      </c>
    </row>
    <row r="26" spans="1:21" x14ac:dyDescent="0.2">
      <c r="A26" s="588" t="s">
        <v>22</v>
      </c>
      <c r="B26" s="584">
        <v>110</v>
      </c>
      <c r="C26" s="584">
        <v>102</v>
      </c>
      <c r="D26" s="584">
        <v>97</v>
      </c>
      <c r="E26" s="584">
        <v>103</v>
      </c>
      <c r="F26" s="584">
        <v>142</v>
      </c>
      <c r="G26" s="584">
        <v>102</v>
      </c>
      <c r="H26" s="584">
        <v>114</v>
      </c>
      <c r="I26" s="584">
        <v>101</v>
      </c>
      <c r="J26" s="584">
        <v>77</v>
      </c>
      <c r="K26" s="584">
        <v>75</v>
      </c>
      <c r="L26" s="584">
        <v>63</v>
      </c>
      <c r="M26" s="584">
        <v>77</v>
      </c>
      <c r="N26" s="584">
        <v>65</v>
      </c>
      <c r="O26" s="584">
        <v>56</v>
      </c>
      <c r="P26" s="584">
        <v>53</v>
      </c>
      <c r="Q26" s="584">
        <v>56</v>
      </c>
    </row>
    <row r="27" spans="1:21" x14ac:dyDescent="0.2">
      <c r="A27" s="1" t="s">
        <v>26</v>
      </c>
      <c r="B27" s="4">
        <v>65</v>
      </c>
      <c r="C27" s="4">
        <v>65</v>
      </c>
      <c r="D27" s="4">
        <v>34</v>
      </c>
      <c r="E27" s="4">
        <v>50</v>
      </c>
      <c r="F27" s="4">
        <v>51</v>
      </c>
      <c r="G27" s="4">
        <v>56</v>
      </c>
      <c r="H27" s="4">
        <v>25</v>
      </c>
      <c r="I27" s="4">
        <v>16</v>
      </c>
      <c r="J27" s="4">
        <v>0</v>
      </c>
      <c r="K27" s="4">
        <v>0</v>
      </c>
      <c r="L27" s="4">
        <v>1</v>
      </c>
      <c r="M27" s="4">
        <v>8</v>
      </c>
      <c r="N27" s="4">
        <v>12</v>
      </c>
      <c r="O27" s="4">
        <v>13</v>
      </c>
      <c r="P27" s="4">
        <v>17</v>
      </c>
      <c r="Q27" s="4">
        <v>11</v>
      </c>
    </row>
    <row r="28" spans="1:21" x14ac:dyDescent="0.2">
      <c r="A28" s="587" t="s">
        <v>23</v>
      </c>
      <c r="B28" s="584">
        <v>191</v>
      </c>
      <c r="C28" s="584">
        <v>162</v>
      </c>
      <c r="D28" s="584">
        <v>207</v>
      </c>
      <c r="E28" s="584">
        <v>172</v>
      </c>
      <c r="F28" s="584">
        <v>179</v>
      </c>
      <c r="G28" s="584">
        <v>132</v>
      </c>
      <c r="H28" s="584">
        <v>114</v>
      </c>
      <c r="I28" s="584">
        <v>130</v>
      </c>
      <c r="J28" s="584">
        <v>106</v>
      </c>
      <c r="K28" s="584">
        <v>87</v>
      </c>
      <c r="L28" s="584">
        <v>66</v>
      </c>
      <c r="M28" s="584">
        <v>49</v>
      </c>
      <c r="N28" s="584">
        <v>48</v>
      </c>
      <c r="O28" s="584">
        <v>56</v>
      </c>
      <c r="P28" s="584">
        <v>42</v>
      </c>
      <c r="Q28" s="584">
        <v>53</v>
      </c>
    </row>
    <row r="29" spans="1:21" x14ac:dyDescent="0.2">
      <c r="A29" s="1" t="s">
        <v>24</v>
      </c>
      <c r="B29" s="4">
        <v>102</v>
      </c>
      <c r="C29" s="4">
        <v>137</v>
      </c>
      <c r="D29" s="4">
        <v>95</v>
      </c>
      <c r="E29" s="4">
        <v>88</v>
      </c>
      <c r="F29" s="4">
        <v>87</v>
      </c>
      <c r="G29" s="4">
        <v>94</v>
      </c>
      <c r="H29" s="4">
        <v>66</v>
      </c>
      <c r="I29" s="4">
        <v>60</v>
      </c>
      <c r="J29" s="4">
        <v>50</v>
      </c>
      <c r="K29" s="4">
        <v>44</v>
      </c>
      <c r="L29" s="4">
        <v>35</v>
      </c>
      <c r="M29" s="4">
        <v>38</v>
      </c>
      <c r="N29" s="4">
        <v>34</v>
      </c>
      <c r="O29" s="4">
        <v>28</v>
      </c>
      <c r="P29" s="4">
        <v>29</v>
      </c>
      <c r="Q29" s="4">
        <v>27</v>
      </c>
    </row>
    <row r="30" spans="1:21" ht="25.5" x14ac:dyDescent="0.2">
      <c r="A30" s="588" t="s">
        <v>11</v>
      </c>
      <c r="B30" s="584">
        <v>518</v>
      </c>
      <c r="C30" s="584">
        <v>501</v>
      </c>
      <c r="D30" s="584">
        <v>382</v>
      </c>
      <c r="E30" s="584">
        <v>410</v>
      </c>
      <c r="F30" s="584">
        <v>434</v>
      </c>
      <c r="G30" s="584">
        <v>373</v>
      </c>
      <c r="H30" s="584">
        <v>356</v>
      </c>
      <c r="I30" s="584">
        <v>370</v>
      </c>
      <c r="J30" s="584">
        <v>281</v>
      </c>
      <c r="K30" s="584">
        <v>274</v>
      </c>
      <c r="L30" s="584">
        <v>226</v>
      </c>
      <c r="M30" s="584">
        <v>217</v>
      </c>
      <c r="N30" s="584">
        <v>188</v>
      </c>
      <c r="O30" s="584">
        <v>210</v>
      </c>
      <c r="P30" s="584">
        <v>157</v>
      </c>
      <c r="Q30" s="584">
        <v>106</v>
      </c>
    </row>
    <row r="31" spans="1:21" x14ac:dyDescent="0.2">
      <c r="A31" s="1" t="s">
        <v>17</v>
      </c>
      <c r="B31" s="4">
        <v>217</v>
      </c>
      <c r="C31" s="4">
        <v>278</v>
      </c>
      <c r="D31" s="4">
        <v>78</v>
      </c>
      <c r="E31" s="4">
        <v>131</v>
      </c>
      <c r="F31" s="4">
        <v>129</v>
      </c>
      <c r="G31" s="4">
        <v>107</v>
      </c>
      <c r="H31" s="4">
        <v>96</v>
      </c>
      <c r="I31" s="4">
        <v>112</v>
      </c>
      <c r="J31" s="4">
        <v>99</v>
      </c>
      <c r="K31" s="4">
        <v>94</v>
      </c>
      <c r="L31" s="4">
        <v>83</v>
      </c>
      <c r="M31" s="4">
        <v>56</v>
      </c>
      <c r="N31" s="4">
        <v>85</v>
      </c>
      <c r="O31" s="4">
        <v>58</v>
      </c>
      <c r="P31" s="4">
        <v>52</v>
      </c>
      <c r="Q31" s="4">
        <v>89</v>
      </c>
    </row>
    <row r="33" spans="1:2" x14ac:dyDescent="0.2">
      <c r="A33" s="924" t="s">
        <v>694</v>
      </c>
      <c r="B33" s="924"/>
    </row>
    <row r="34" spans="1:2" x14ac:dyDescent="0.2">
      <c r="A34" s="420" t="s">
        <v>784</v>
      </c>
      <c r="B34" s="420"/>
    </row>
  </sheetData>
  <mergeCells count="4">
    <mergeCell ref="A2:Q2"/>
    <mergeCell ref="A3:Q3"/>
    <mergeCell ref="A5:A6"/>
    <mergeCell ref="B5:Q5"/>
  </mergeCells>
  <hyperlinks>
    <hyperlink ref="R2" location="indice!B13" display="INICIO"/>
  </hyperlinks>
  <printOptions horizontalCentered="1"/>
  <pageMargins left="0.19685039370078741" right="0.19685039370078741" top="1.5354330708661419" bottom="0.74803149606299213" header="0.19685039370078741" footer="0.31496062992125984"/>
  <pageSetup paperSize="9" scale="95" firstPageNumber="30" orientation="landscape" useFirstPageNumber="1" r:id="rId1"/>
  <headerFooter>
    <oddHeader>&amp;C&amp;G</oddHeader>
    <oddFooter>&amp;C&amp;P</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dimension ref="A2:U36"/>
  <sheetViews>
    <sheetView zoomScale="90" zoomScaleNormal="90" workbookViewId="0">
      <selection activeCell="U10" sqref="U10"/>
    </sheetView>
  </sheetViews>
  <sheetFormatPr baseColWidth="10" defaultRowHeight="12.75" x14ac:dyDescent="0.2"/>
  <cols>
    <col min="1" max="1" width="16.140625" style="1" customWidth="1"/>
    <col min="2" max="2" width="7.85546875" style="1" customWidth="1"/>
    <col min="3" max="17" width="7.85546875" style="381" customWidth="1"/>
    <col min="18" max="20" width="7.85546875" style="1" customWidth="1"/>
    <col min="21" max="16384" width="11.42578125" style="1"/>
  </cols>
  <sheetData>
    <row r="2" spans="1:21" s="3" customFormat="1" ht="15" x14ac:dyDescent="0.25">
      <c r="A2" s="1268" t="s">
        <v>397</v>
      </c>
      <c r="B2" s="1268"/>
      <c r="C2" s="1268"/>
      <c r="D2" s="1268"/>
      <c r="E2" s="1268"/>
      <c r="F2" s="1268"/>
      <c r="G2" s="1268"/>
      <c r="H2" s="1268"/>
      <c r="I2" s="1268"/>
      <c r="J2" s="1268"/>
      <c r="K2" s="1268"/>
      <c r="L2" s="1268"/>
      <c r="M2" s="1268"/>
      <c r="N2" s="1268"/>
      <c r="O2" s="1268"/>
      <c r="P2" s="1268"/>
      <c r="Q2" s="1268"/>
      <c r="R2" s="1268"/>
      <c r="S2" s="1268"/>
      <c r="T2" s="1268"/>
      <c r="U2" s="362" t="s">
        <v>85</v>
      </c>
    </row>
    <row r="3" spans="1:21" s="3" customFormat="1" ht="15" x14ac:dyDescent="0.25">
      <c r="A3" s="1268" t="s">
        <v>785</v>
      </c>
      <c r="B3" s="1268"/>
      <c r="C3" s="1268"/>
      <c r="D3" s="1268"/>
      <c r="E3" s="1268"/>
      <c r="F3" s="1268"/>
      <c r="G3" s="1268"/>
      <c r="H3" s="1268"/>
      <c r="I3" s="1268"/>
      <c r="J3" s="1268"/>
      <c r="K3" s="1268"/>
      <c r="L3" s="1268"/>
      <c r="M3" s="1268"/>
      <c r="N3" s="1268"/>
      <c r="O3" s="1268"/>
      <c r="P3" s="1268"/>
      <c r="Q3" s="1268"/>
      <c r="R3" s="1268"/>
      <c r="S3" s="1268"/>
      <c r="T3" s="1268"/>
    </row>
    <row r="5" spans="1:21" s="2" customFormat="1" ht="15" customHeight="1" x14ac:dyDescent="0.2">
      <c r="A5" s="1277" t="s">
        <v>386</v>
      </c>
      <c r="B5" s="1278" t="s">
        <v>84</v>
      </c>
      <c r="C5" s="1279"/>
      <c r="D5" s="1279"/>
      <c r="E5" s="1279"/>
      <c r="F5" s="1279"/>
      <c r="G5" s="1279"/>
      <c r="H5" s="1279"/>
      <c r="I5" s="1279"/>
      <c r="J5" s="1279"/>
      <c r="K5" s="1279"/>
      <c r="L5" s="1279"/>
      <c r="M5" s="1279"/>
      <c r="N5" s="1279"/>
      <c r="O5" s="1279"/>
      <c r="P5" s="1279"/>
      <c r="Q5" s="1279"/>
      <c r="R5" s="1279"/>
      <c r="S5" s="1279"/>
      <c r="T5" s="1280"/>
    </row>
    <row r="6" spans="1:21" s="2" customFormat="1" x14ac:dyDescent="0.2">
      <c r="A6" s="1277"/>
      <c r="B6" s="974">
        <v>2015</v>
      </c>
      <c r="C6" s="410">
        <v>2014</v>
      </c>
      <c r="D6" s="410">
        <v>2013</v>
      </c>
      <c r="E6" s="410">
        <v>2012</v>
      </c>
      <c r="F6" s="410">
        <v>2011</v>
      </c>
      <c r="G6" s="410">
        <v>2010</v>
      </c>
      <c r="H6" s="410">
        <v>2009</v>
      </c>
      <c r="I6" s="410">
        <v>2008</v>
      </c>
      <c r="J6" s="410">
        <v>2007</v>
      </c>
      <c r="K6" s="410">
        <v>2006</v>
      </c>
      <c r="L6" s="410">
        <v>2005</v>
      </c>
      <c r="M6" s="410">
        <v>2004</v>
      </c>
      <c r="N6" s="410">
        <v>2003</v>
      </c>
      <c r="O6" s="410">
        <v>2002</v>
      </c>
      <c r="P6" s="410">
        <v>2001</v>
      </c>
      <c r="Q6" s="410">
        <v>2000</v>
      </c>
      <c r="R6" s="428">
        <v>1999</v>
      </c>
      <c r="S6" s="428">
        <v>1998</v>
      </c>
      <c r="T6" s="428">
        <v>1997</v>
      </c>
    </row>
    <row r="7" spans="1:21" s="2" customFormat="1" x14ac:dyDescent="0.2">
      <c r="A7" s="1242" t="s">
        <v>863</v>
      </c>
      <c r="B7" s="409">
        <f>+SUM(B8:B33)</f>
        <v>25692</v>
      </c>
      <c r="C7" s="409">
        <f>+SUM(C8:C33)</f>
        <v>24771</v>
      </c>
      <c r="D7" s="409">
        <v>21122</v>
      </c>
      <c r="E7" s="409">
        <v>20299</v>
      </c>
      <c r="F7" s="409">
        <v>21466</v>
      </c>
      <c r="G7" s="409">
        <v>18231</v>
      </c>
      <c r="H7" s="409">
        <v>17117</v>
      </c>
      <c r="I7" s="409">
        <v>17111</v>
      </c>
      <c r="J7" s="409">
        <v>14942</v>
      </c>
      <c r="K7" s="409">
        <v>13981</v>
      </c>
      <c r="L7" s="409">
        <v>11725</v>
      </c>
      <c r="M7" s="409">
        <v>11251</v>
      </c>
      <c r="N7" s="409">
        <v>10912</v>
      </c>
      <c r="O7" s="409">
        <v>10987</v>
      </c>
      <c r="P7" s="409">
        <v>11068</v>
      </c>
      <c r="Q7" s="409">
        <v>10796</v>
      </c>
      <c r="R7" s="408">
        <f>+SUM(R8:R33)</f>
        <v>8968</v>
      </c>
      <c r="S7" s="408">
        <f>+SUM(S8:S33)</f>
        <v>8907</v>
      </c>
      <c r="T7" s="408">
        <f>+SUM(T8:T33)</f>
        <v>8557</v>
      </c>
    </row>
    <row r="8" spans="1:21" x14ac:dyDescent="0.2">
      <c r="A8" s="587" t="s">
        <v>159</v>
      </c>
      <c r="B8" s="571">
        <v>1787</v>
      </c>
      <c r="C8" s="571">
        <v>1680</v>
      </c>
      <c r="D8" s="571">
        <v>1404</v>
      </c>
      <c r="E8" s="571">
        <v>1205</v>
      </c>
      <c r="F8" s="571">
        <v>1431</v>
      </c>
      <c r="G8" s="571">
        <v>1141</v>
      </c>
      <c r="H8" s="571">
        <v>1069</v>
      </c>
      <c r="I8" s="571">
        <v>976</v>
      </c>
      <c r="J8" s="571">
        <v>958</v>
      </c>
      <c r="K8" s="571">
        <v>882</v>
      </c>
      <c r="L8" s="571">
        <v>763</v>
      </c>
      <c r="M8" s="571">
        <v>687</v>
      </c>
      <c r="N8" s="571">
        <v>743</v>
      </c>
      <c r="O8" s="571">
        <v>712</v>
      </c>
      <c r="P8" s="571">
        <v>867</v>
      </c>
      <c r="Q8" s="571">
        <v>687</v>
      </c>
      <c r="R8" s="584">
        <v>623</v>
      </c>
      <c r="S8" s="584">
        <v>711</v>
      </c>
      <c r="T8" s="584">
        <v>602</v>
      </c>
    </row>
    <row r="9" spans="1:21" x14ac:dyDescent="0.2">
      <c r="A9" s="1" t="s">
        <v>158</v>
      </c>
      <c r="B9" s="382">
        <v>281</v>
      </c>
      <c r="C9" s="382">
        <v>204</v>
      </c>
      <c r="D9" s="382">
        <v>170</v>
      </c>
      <c r="E9" s="382">
        <v>197</v>
      </c>
      <c r="F9" s="382">
        <v>215</v>
      </c>
      <c r="G9" s="382">
        <v>195</v>
      </c>
      <c r="H9" s="382">
        <v>160</v>
      </c>
      <c r="I9" s="382">
        <v>145</v>
      </c>
      <c r="J9" s="382">
        <v>97</v>
      </c>
      <c r="K9" s="382">
        <v>95</v>
      </c>
      <c r="L9" s="382">
        <v>63</v>
      </c>
      <c r="M9" s="382">
        <v>97</v>
      </c>
      <c r="N9" s="382">
        <v>138</v>
      </c>
      <c r="O9" s="382">
        <v>109</v>
      </c>
      <c r="P9" s="382">
        <v>110</v>
      </c>
      <c r="Q9" s="382">
        <v>135</v>
      </c>
      <c r="R9" s="4">
        <v>116</v>
      </c>
      <c r="S9" s="4">
        <v>100</v>
      </c>
      <c r="T9" s="4">
        <v>92</v>
      </c>
    </row>
    <row r="10" spans="1:21" x14ac:dyDescent="0.2">
      <c r="A10" s="587" t="s">
        <v>157</v>
      </c>
      <c r="B10" s="571">
        <v>548</v>
      </c>
      <c r="C10" s="571">
        <v>487</v>
      </c>
      <c r="D10" s="571">
        <v>490</v>
      </c>
      <c r="E10" s="571">
        <v>402</v>
      </c>
      <c r="F10" s="571">
        <v>427</v>
      </c>
      <c r="G10" s="571">
        <v>305</v>
      </c>
      <c r="H10" s="571">
        <v>271</v>
      </c>
      <c r="I10" s="571">
        <v>298</v>
      </c>
      <c r="J10" s="571">
        <v>222</v>
      </c>
      <c r="K10" s="571">
        <v>236</v>
      </c>
      <c r="L10" s="571">
        <v>218</v>
      </c>
      <c r="M10" s="571">
        <v>146</v>
      </c>
      <c r="N10" s="571">
        <v>146</v>
      </c>
      <c r="O10" s="571">
        <v>165</v>
      </c>
      <c r="P10" s="571">
        <v>202</v>
      </c>
      <c r="Q10" s="571">
        <v>163</v>
      </c>
      <c r="R10" s="584">
        <v>145</v>
      </c>
      <c r="S10" s="584">
        <v>126</v>
      </c>
      <c r="T10" s="584">
        <v>175</v>
      </c>
    </row>
    <row r="11" spans="1:21" x14ac:dyDescent="0.2">
      <c r="A11" s="1" t="s">
        <v>156</v>
      </c>
      <c r="B11" s="382">
        <v>284</v>
      </c>
      <c r="C11" s="382">
        <v>257</v>
      </c>
      <c r="D11" s="382">
        <v>232</v>
      </c>
      <c r="E11" s="382">
        <v>206</v>
      </c>
      <c r="F11" s="382">
        <v>195</v>
      </c>
      <c r="G11" s="382">
        <v>190</v>
      </c>
      <c r="H11" s="382">
        <v>159</v>
      </c>
      <c r="I11" s="382">
        <v>142</v>
      </c>
      <c r="J11" s="382">
        <v>145</v>
      </c>
      <c r="K11" s="382">
        <v>123</v>
      </c>
      <c r="L11" s="382">
        <v>116</v>
      </c>
      <c r="M11" s="382">
        <v>77</v>
      </c>
      <c r="N11" s="382">
        <v>95</v>
      </c>
      <c r="O11" s="382">
        <v>123</v>
      </c>
      <c r="P11" s="382">
        <v>126</v>
      </c>
      <c r="Q11" s="382">
        <v>112</v>
      </c>
      <c r="R11" s="4">
        <v>86</v>
      </c>
      <c r="S11" s="4">
        <v>133</v>
      </c>
      <c r="T11" s="4">
        <v>105</v>
      </c>
    </row>
    <row r="12" spans="1:21" x14ac:dyDescent="0.2">
      <c r="A12" s="587" t="s">
        <v>155</v>
      </c>
      <c r="B12" s="571">
        <v>557</v>
      </c>
      <c r="C12" s="571">
        <v>509</v>
      </c>
      <c r="D12" s="571">
        <v>375</v>
      </c>
      <c r="E12" s="571">
        <v>398</v>
      </c>
      <c r="F12" s="571">
        <v>447</v>
      </c>
      <c r="G12" s="571">
        <v>359</v>
      </c>
      <c r="H12" s="571">
        <v>331</v>
      </c>
      <c r="I12" s="571">
        <v>321</v>
      </c>
      <c r="J12" s="571">
        <v>286</v>
      </c>
      <c r="K12" s="571">
        <v>250</v>
      </c>
      <c r="L12" s="571">
        <v>245</v>
      </c>
      <c r="M12" s="571">
        <v>200</v>
      </c>
      <c r="N12" s="571">
        <v>209</v>
      </c>
      <c r="O12" s="571">
        <v>193</v>
      </c>
      <c r="P12" s="571">
        <v>239</v>
      </c>
      <c r="Q12" s="571">
        <v>192</v>
      </c>
      <c r="R12" s="584">
        <v>181</v>
      </c>
      <c r="S12" s="584">
        <v>230</v>
      </c>
      <c r="T12" s="584">
        <v>201</v>
      </c>
    </row>
    <row r="13" spans="1:21" x14ac:dyDescent="0.2">
      <c r="A13" s="1" t="s">
        <v>154</v>
      </c>
      <c r="B13" s="382">
        <v>791</v>
      </c>
      <c r="C13" s="382">
        <v>735</v>
      </c>
      <c r="D13" s="382">
        <v>634</v>
      </c>
      <c r="E13" s="382">
        <v>649</v>
      </c>
      <c r="F13" s="382">
        <v>697</v>
      </c>
      <c r="G13" s="382">
        <v>530</v>
      </c>
      <c r="H13" s="382">
        <v>538</v>
      </c>
      <c r="I13" s="382">
        <v>500</v>
      </c>
      <c r="J13" s="382">
        <v>416</v>
      </c>
      <c r="K13" s="382">
        <v>430</v>
      </c>
      <c r="L13" s="382">
        <v>390</v>
      </c>
      <c r="M13" s="382">
        <v>315</v>
      </c>
      <c r="N13" s="382">
        <v>300</v>
      </c>
      <c r="O13" s="382">
        <v>333</v>
      </c>
      <c r="P13" s="382">
        <v>349</v>
      </c>
      <c r="Q13" s="382">
        <v>254</v>
      </c>
      <c r="R13" s="4">
        <v>200</v>
      </c>
      <c r="S13" s="4">
        <v>254</v>
      </c>
      <c r="T13" s="4">
        <v>251</v>
      </c>
    </row>
    <row r="14" spans="1:21" x14ac:dyDescent="0.2">
      <c r="A14" s="587" t="s">
        <v>174</v>
      </c>
      <c r="B14" s="571">
        <v>1032</v>
      </c>
      <c r="C14" s="571">
        <v>1244</v>
      </c>
      <c r="D14" s="571">
        <v>1114</v>
      </c>
      <c r="E14" s="571">
        <v>1224</v>
      </c>
      <c r="F14" s="571">
        <v>1382</v>
      </c>
      <c r="G14" s="571">
        <v>974</v>
      </c>
      <c r="H14" s="571">
        <v>1021</v>
      </c>
      <c r="I14" s="571">
        <v>1023</v>
      </c>
      <c r="J14" s="571">
        <v>827</v>
      </c>
      <c r="K14" s="571">
        <v>838</v>
      </c>
      <c r="L14" s="571">
        <v>738</v>
      </c>
      <c r="M14" s="571">
        <v>633</v>
      </c>
      <c r="N14" s="571">
        <v>603</v>
      </c>
      <c r="O14" s="571">
        <v>581</v>
      </c>
      <c r="P14" s="571">
        <v>567</v>
      </c>
      <c r="Q14" s="571">
        <v>556</v>
      </c>
      <c r="R14" s="584">
        <v>479</v>
      </c>
      <c r="S14" s="584">
        <v>434</v>
      </c>
      <c r="T14" s="584">
        <v>445</v>
      </c>
    </row>
    <row r="15" spans="1:21" x14ac:dyDescent="0.2">
      <c r="A15" s="1" t="s">
        <v>148</v>
      </c>
      <c r="B15" s="382">
        <v>401</v>
      </c>
      <c r="C15" s="382">
        <v>407</v>
      </c>
      <c r="D15" s="382">
        <v>264</v>
      </c>
      <c r="E15" s="382">
        <v>333</v>
      </c>
      <c r="F15" s="382">
        <v>292</v>
      </c>
      <c r="G15" s="382">
        <v>254</v>
      </c>
      <c r="H15" s="382">
        <v>312</v>
      </c>
      <c r="I15" s="382">
        <v>322</v>
      </c>
      <c r="J15" s="382">
        <v>159</v>
      </c>
      <c r="K15" s="382">
        <v>209</v>
      </c>
      <c r="L15" s="382">
        <v>186</v>
      </c>
      <c r="M15" s="382">
        <v>174</v>
      </c>
      <c r="N15" s="382">
        <v>156</v>
      </c>
      <c r="O15" s="382">
        <v>154</v>
      </c>
      <c r="P15" s="382">
        <v>173</v>
      </c>
      <c r="Q15" s="382">
        <v>188</v>
      </c>
      <c r="R15" s="4">
        <v>147</v>
      </c>
      <c r="S15" s="4">
        <v>157</v>
      </c>
      <c r="T15" s="4">
        <v>140</v>
      </c>
    </row>
    <row r="16" spans="1:21" x14ac:dyDescent="0.2">
      <c r="A16" s="587" t="s">
        <v>147</v>
      </c>
      <c r="B16" s="571">
        <v>6133</v>
      </c>
      <c r="C16" s="571">
        <v>6160</v>
      </c>
      <c r="D16" s="571">
        <v>5367</v>
      </c>
      <c r="E16" s="571">
        <v>4992</v>
      </c>
      <c r="F16" s="571">
        <v>5208</v>
      </c>
      <c r="G16" s="571">
        <v>4277</v>
      </c>
      <c r="H16" s="571">
        <v>3729</v>
      </c>
      <c r="I16" s="571">
        <v>4209</v>
      </c>
      <c r="J16" s="571">
        <v>3804</v>
      </c>
      <c r="K16" s="571">
        <v>3365</v>
      </c>
      <c r="L16" s="571">
        <v>2912</v>
      </c>
      <c r="M16" s="571">
        <v>2780</v>
      </c>
      <c r="N16" s="571">
        <v>2702</v>
      </c>
      <c r="O16" s="571">
        <v>2590</v>
      </c>
      <c r="P16" s="571">
        <v>2710</v>
      </c>
      <c r="Q16" s="571">
        <v>2744</v>
      </c>
      <c r="R16" s="584">
        <v>2186</v>
      </c>
      <c r="S16" s="584">
        <v>1740</v>
      </c>
      <c r="T16" s="584">
        <v>1787</v>
      </c>
    </row>
    <row r="17" spans="1:20" x14ac:dyDescent="0.2">
      <c r="A17" s="1" t="s">
        <v>153</v>
      </c>
      <c r="B17" s="382">
        <v>866</v>
      </c>
      <c r="C17" s="382">
        <v>641</v>
      </c>
      <c r="D17" s="382">
        <v>526</v>
      </c>
      <c r="E17" s="382">
        <v>613</v>
      </c>
      <c r="F17" s="382">
        <v>681</v>
      </c>
      <c r="G17" s="382">
        <v>529</v>
      </c>
      <c r="H17" s="382">
        <v>538</v>
      </c>
      <c r="I17" s="382">
        <v>515</v>
      </c>
      <c r="J17" s="382">
        <v>426</v>
      </c>
      <c r="K17" s="382">
        <v>426</v>
      </c>
      <c r="L17" s="382">
        <v>301</v>
      </c>
      <c r="M17" s="382">
        <v>339</v>
      </c>
      <c r="N17" s="382">
        <v>316</v>
      </c>
      <c r="O17" s="382">
        <v>375</v>
      </c>
      <c r="P17" s="382">
        <v>347</v>
      </c>
      <c r="Q17" s="382">
        <v>366</v>
      </c>
      <c r="R17" s="4">
        <v>307</v>
      </c>
      <c r="S17" s="4">
        <v>350</v>
      </c>
      <c r="T17" s="4">
        <v>303</v>
      </c>
    </row>
    <row r="18" spans="1:20" x14ac:dyDescent="0.2">
      <c r="A18" s="587" t="s">
        <v>152</v>
      </c>
      <c r="B18" s="571">
        <v>684</v>
      </c>
      <c r="C18" s="571">
        <v>692</v>
      </c>
      <c r="D18" s="571">
        <v>589</v>
      </c>
      <c r="E18" s="571">
        <v>502</v>
      </c>
      <c r="F18" s="571">
        <v>645</v>
      </c>
      <c r="G18" s="571">
        <v>579</v>
      </c>
      <c r="H18" s="571">
        <v>526</v>
      </c>
      <c r="I18" s="571">
        <v>483</v>
      </c>
      <c r="J18" s="571">
        <v>421</v>
      </c>
      <c r="K18" s="571">
        <v>370</v>
      </c>
      <c r="L18" s="571">
        <v>320</v>
      </c>
      <c r="M18" s="571">
        <v>320</v>
      </c>
      <c r="N18" s="571">
        <v>338</v>
      </c>
      <c r="O18" s="571">
        <v>368</v>
      </c>
      <c r="P18" s="571">
        <v>333</v>
      </c>
      <c r="Q18" s="571">
        <v>364</v>
      </c>
      <c r="R18" s="584">
        <v>271</v>
      </c>
      <c r="S18" s="584">
        <v>288</v>
      </c>
      <c r="T18" s="584">
        <v>270</v>
      </c>
    </row>
    <row r="19" spans="1:20" x14ac:dyDescent="0.2">
      <c r="A19" s="1" t="s">
        <v>173</v>
      </c>
      <c r="B19" s="382">
        <v>562</v>
      </c>
      <c r="C19" s="382">
        <v>473</v>
      </c>
      <c r="D19" s="382">
        <v>429</v>
      </c>
      <c r="E19" s="382">
        <v>484</v>
      </c>
      <c r="F19" s="382">
        <v>562</v>
      </c>
      <c r="G19" s="382">
        <v>456</v>
      </c>
      <c r="H19" s="382">
        <v>413</v>
      </c>
      <c r="I19" s="382">
        <v>344</v>
      </c>
      <c r="J19" s="382">
        <v>222</v>
      </c>
      <c r="K19" s="382">
        <v>225</v>
      </c>
      <c r="L19" s="382">
        <v>215</v>
      </c>
      <c r="M19" s="382">
        <v>234</v>
      </c>
      <c r="N19" s="382">
        <v>231</v>
      </c>
      <c r="O19" s="382">
        <v>275</v>
      </c>
      <c r="P19" s="382">
        <v>244</v>
      </c>
      <c r="Q19" s="382">
        <v>257</v>
      </c>
      <c r="R19" s="4">
        <v>236</v>
      </c>
      <c r="S19" s="4">
        <v>187</v>
      </c>
      <c r="T19" s="4">
        <v>181</v>
      </c>
    </row>
    <row r="20" spans="1:20" x14ac:dyDescent="0.2">
      <c r="A20" s="587" t="s">
        <v>146</v>
      </c>
      <c r="B20" s="571">
        <v>1464</v>
      </c>
      <c r="C20" s="571">
        <v>1410</v>
      </c>
      <c r="D20" s="571">
        <v>1453</v>
      </c>
      <c r="E20" s="571">
        <v>1381</v>
      </c>
      <c r="F20" s="571">
        <v>1440</v>
      </c>
      <c r="G20" s="571">
        <v>1230</v>
      </c>
      <c r="H20" s="571">
        <v>1161</v>
      </c>
      <c r="I20" s="571">
        <v>1038</v>
      </c>
      <c r="J20" s="571">
        <v>884</v>
      </c>
      <c r="K20" s="571">
        <v>871</v>
      </c>
      <c r="L20" s="571">
        <v>675</v>
      </c>
      <c r="M20" s="571">
        <v>661</v>
      </c>
      <c r="N20" s="571">
        <v>653</v>
      </c>
      <c r="O20" s="571">
        <v>628</v>
      </c>
      <c r="P20" s="571">
        <v>713</v>
      </c>
      <c r="Q20" s="571">
        <v>815</v>
      </c>
      <c r="R20" s="584">
        <v>499</v>
      </c>
      <c r="S20" s="584">
        <v>533</v>
      </c>
      <c r="T20" s="584">
        <v>539</v>
      </c>
    </row>
    <row r="21" spans="1:20" x14ac:dyDescent="0.2">
      <c r="A21" s="385" t="s">
        <v>172</v>
      </c>
      <c r="B21" s="382">
        <v>216</v>
      </c>
      <c r="C21" s="382">
        <v>151</v>
      </c>
      <c r="D21" s="382">
        <v>191</v>
      </c>
      <c r="E21" s="382">
        <v>175</v>
      </c>
      <c r="F21" s="382">
        <v>172</v>
      </c>
      <c r="G21" s="382">
        <v>129</v>
      </c>
      <c r="H21" s="382">
        <v>120</v>
      </c>
      <c r="I21" s="382">
        <v>137</v>
      </c>
      <c r="J21" s="382">
        <v>111</v>
      </c>
      <c r="K21" s="382">
        <v>76</v>
      </c>
      <c r="L21" s="382">
        <v>80</v>
      </c>
      <c r="M21" s="382">
        <v>122</v>
      </c>
      <c r="N21" s="382">
        <v>122</v>
      </c>
      <c r="O21" s="382">
        <v>93</v>
      </c>
      <c r="P21" s="382">
        <v>79</v>
      </c>
      <c r="Q21" s="382">
        <v>72</v>
      </c>
      <c r="R21" s="4">
        <v>66</v>
      </c>
      <c r="S21" s="4">
        <v>56</v>
      </c>
      <c r="T21" s="4">
        <v>61</v>
      </c>
    </row>
    <row r="22" spans="1:20" x14ac:dyDescent="0.2">
      <c r="A22" s="587" t="s">
        <v>143</v>
      </c>
      <c r="B22" s="571">
        <v>83</v>
      </c>
      <c r="C22" s="571">
        <v>69</v>
      </c>
      <c r="D22" s="571">
        <v>88</v>
      </c>
      <c r="E22" s="571">
        <v>63</v>
      </c>
      <c r="F22" s="571">
        <v>85</v>
      </c>
      <c r="G22" s="571">
        <v>59</v>
      </c>
      <c r="H22" s="571">
        <v>92</v>
      </c>
      <c r="I22" s="571">
        <v>67</v>
      </c>
      <c r="J22" s="571">
        <v>71</v>
      </c>
      <c r="K22" s="571">
        <v>43</v>
      </c>
      <c r="L22" s="571">
        <v>40</v>
      </c>
      <c r="M22" s="571">
        <v>32</v>
      </c>
      <c r="N22" s="571">
        <v>40</v>
      </c>
      <c r="O22" s="571">
        <v>36</v>
      </c>
      <c r="P22" s="571">
        <v>28</v>
      </c>
      <c r="Q22" s="571">
        <v>35</v>
      </c>
      <c r="R22" s="584">
        <v>27</v>
      </c>
      <c r="S22" s="584">
        <v>21</v>
      </c>
      <c r="T22" s="584">
        <v>23</v>
      </c>
    </row>
    <row r="23" spans="1:20" x14ac:dyDescent="0.2">
      <c r="A23" s="1" t="s">
        <v>142</v>
      </c>
      <c r="B23" s="382">
        <v>141</v>
      </c>
      <c r="C23" s="382">
        <v>132</v>
      </c>
      <c r="D23" s="382">
        <v>104</v>
      </c>
      <c r="E23" s="382">
        <v>133</v>
      </c>
      <c r="F23" s="382">
        <v>141</v>
      </c>
      <c r="G23" s="382">
        <v>119</v>
      </c>
      <c r="H23" s="382">
        <v>112</v>
      </c>
      <c r="I23" s="382">
        <v>69</v>
      </c>
      <c r="J23" s="382">
        <v>49</v>
      </c>
      <c r="K23" s="382">
        <v>56</v>
      </c>
      <c r="L23" s="382">
        <v>11</v>
      </c>
      <c r="M23" s="382">
        <v>30</v>
      </c>
      <c r="N23" s="382">
        <v>42</v>
      </c>
      <c r="O23" s="382">
        <v>56</v>
      </c>
      <c r="P23" s="382">
        <v>56</v>
      </c>
      <c r="Q23" s="382">
        <v>36</v>
      </c>
      <c r="R23" s="4">
        <v>30</v>
      </c>
      <c r="S23" s="4">
        <v>35</v>
      </c>
      <c r="T23" s="4">
        <v>23</v>
      </c>
    </row>
    <row r="24" spans="1:20" x14ac:dyDescent="0.2">
      <c r="A24" s="587" t="s">
        <v>151</v>
      </c>
      <c r="B24" s="571">
        <v>7054</v>
      </c>
      <c r="C24" s="571">
        <v>6510</v>
      </c>
      <c r="D24" s="571">
        <v>5231</v>
      </c>
      <c r="E24" s="571">
        <v>4887</v>
      </c>
      <c r="F24" s="571">
        <v>4753</v>
      </c>
      <c r="G24" s="571">
        <v>4606</v>
      </c>
      <c r="H24" s="571">
        <v>4473</v>
      </c>
      <c r="I24" s="571">
        <v>4361</v>
      </c>
      <c r="J24" s="571">
        <v>3937</v>
      </c>
      <c r="K24" s="571">
        <v>3728</v>
      </c>
      <c r="L24" s="571">
        <v>3016</v>
      </c>
      <c r="M24" s="571">
        <v>3005</v>
      </c>
      <c r="N24" s="571">
        <v>2715</v>
      </c>
      <c r="O24" s="571">
        <v>2920</v>
      </c>
      <c r="P24" s="571">
        <v>2819</v>
      </c>
      <c r="Q24" s="571">
        <v>2789</v>
      </c>
      <c r="R24" s="584">
        <v>2558</v>
      </c>
      <c r="S24" s="584">
        <v>2718</v>
      </c>
      <c r="T24" s="584">
        <v>2493</v>
      </c>
    </row>
    <row r="25" spans="1:20" x14ac:dyDescent="0.2">
      <c r="A25" s="1" t="s">
        <v>150</v>
      </c>
      <c r="B25" s="382">
        <v>1064</v>
      </c>
      <c r="C25" s="382">
        <v>920</v>
      </c>
      <c r="D25" s="382">
        <v>827</v>
      </c>
      <c r="E25" s="382">
        <v>902</v>
      </c>
      <c r="F25" s="382">
        <v>988</v>
      </c>
      <c r="G25" s="382">
        <v>795</v>
      </c>
      <c r="H25" s="382">
        <v>676</v>
      </c>
      <c r="I25" s="382">
        <v>641</v>
      </c>
      <c r="J25" s="382">
        <v>676</v>
      </c>
      <c r="K25" s="382">
        <v>647</v>
      </c>
      <c r="L25" s="382">
        <v>504</v>
      </c>
      <c r="M25" s="382">
        <v>482</v>
      </c>
      <c r="N25" s="382">
        <v>445</v>
      </c>
      <c r="O25" s="382">
        <v>440</v>
      </c>
      <c r="P25" s="382">
        <v>459</v>
      </c>
      <c r="Q25" s="382">
        <v>460</v>
      </c>
      <c r="R25" s="4">
        <v>368</v>
      </c>
      <c r="S25" s="4">
        <v>450</v>
      </c>
      <c r="T25" s="4">
        <v>425</v>
      </c>
    </row>
    <row r="26" spans="1:20" x14ac:dyDescent="0.2">
      <c r="A26" s="589" t="s">
        <v>171</v>
      </c>
      <c r="B26" s="571">
        <v>110</v>
      </c>
      <c r="C26" s="571">
        <v>105</v>
      </c>
      <c r="D26" s="571">
        <v>103</v>
      </c>
      <c r="E26" s="571">
        <v>86</v>
      </c>
      <c r="F26" s="571">
        <v>136</v>
      </c>
      <c r="G26" s="571">
        <v>82</v>
      </c>
      <c r="H26" s="571">
        <v>98</v>
      </c>
      <c r="I26" s="571">
        <v>95</v>
      </c>
      <c r="J26" s="571">
        <v>68</v>
      </c>
      <c r="K26" s="571">
        <v>62</v>
      </c>
      <c r="L26" s="571">
        <v>54</v>
      </c>
      <c r="M26" s="571">
        <v>67</v>
      </c>
      <c r="N26" s="571">
        <v>47</v>
      </c>
      <c r="O26" s="571">
        <v>43</v>
      </c>
      <c r="P26" s="571">
        <v>45</v>
      </c>
      <c r="Q26" s="571">
        <v>48</v>
      </c>
      <c r="R26" s="584">
        <v>39</v>
      </c>
      <c r="S26" s="584">
        <v>27</v>
      </c>
      <c r="T26" s="584">
        <v>29</v>
      </c>
    </row>
    <row r="27" spans="1:20" x14ac:dyDescent="0.2">
      <c r="A27" s="1" t="s">
        <v>137</v>
      </c>
      <c r="B27" s="382">
        <v>72</v>
      </c>
      <c r="C27" s="382">
        <v>72</v>
      </c>
      <c r="D27" s="382">
        <v>39</v>
      </c>
      <c r="E27" s="382">
        <v>55</v>
      </c>
      <c r="F27" s="382">
        <v>56</v>
      </c>
      <c r="G27" s="382">
        <v>64</v>
      </c>
      <c r="H27" s="382">
        <v>34</v>
      </c>
      <c r="I27" s="382">
        <v>23</v>
      </c>
      <c r="J27" s="382">
        <v>12</v>
      </c>
      <c r="K27" s="382">
        <v>8</v>
      </c>
      <c r="L27" s="382">
        <v>10</v>
      </c>
      <c r="M27" s="382">
        <v>18</v>
      </c>
      <c r="N27" s="382">
        <v>17</v>
      </c>
      <c r="O27" s="382">
        <v>15</v>
      </c>
      <c r="P27" s="382">
        <v>19</v>
      </c>
      <c r="Q27" s="382">
        <v>13</v>
      </c>
      <c r="R27" s="4">
        <v>15</v>
      </c>
      <c r="S27" s="4">
        <v>13</v>
      </c>
      <c r="T27" s="4">
        <v>16</v>
      </c>
    </row>
    <row r="28" spans="1:20" x14ac:dyDescent="0.2">
      <c r="A28" s="587" t="s">
        <v>140</v>
      </c>
      <c r="B28" s="571">
        <v>187</v>
      </c>
      <c r="C28" s="571">
        <v>193</v>
      </c>
      <c r="D28" s="571">
        <v>232</v>
      </c>
      <c r="E28" s="571">
        <v>168</v>
      </c>
      <c r="F28" s="571">
        <v>184</v>
      </c>
      <c r="G28" s="571">
        <v>147</v>
      </c>
      <c r="H28" s="571">
        <v>123</v>
      </c>
      <c r="I28" s="571">
        <v>134</v>
      </c>
      <c r="J28" s="571">
        <v>104</v>
      </c>
      <c r="K28" s="571">
        <v>62</v>
      </c>
      <c r="L28" s="571">
        <v>71</v>
      </c>
      <c r="M28" s="571">
        <v>52</v>
      </c>
      <c r="N28" s="571">
        <v>53</v>
      </c>
      <c r="O28" s="571">
        <v>58</v>
      </c>
      <c r="P28" s="571">
        <v>42</v>
      </c>
      <c r="Q28" s="571">
        <v>63</v>
      </c>
      <c r="R28" s="584">
        <v>47</v>
      </c>
      <c r="S28" s="584">
        <v>29</v>
      </c>
      <c r="T28" s="584">
        <v>25</v>
      </c>
    </row>
    <row r="29" spans="1:20" x14ac:dyDescent="0.2">
      <c r="A29" s="1" t="s">
        <v>139</v>
      </c>
      <c r="B29" s="382">
        <v>113</v>
      </c>
      <c r="C29" s="382">
        <v>141</v>
      </c>
      <c r="D29" s="382">
        <v>99</v>
      </c>
      <c r="E29" s="382">
        <v>90</v>
      </c>
      <c r="F29" s="382">
        <v>88</v>
      </c>
      <c r="G29" s="382">
        <v>104</v>
      </c>
      <c r="H29" s="382">
        <v>74</v>
      </c>
      <c r="I29" s="382">
        <v>70</v>
      </c>
      <c r="J29" s="382">
        <v>47</v>
      </c>
      <c r="K29" s="382">
        <v>45</v>
      </c>
      <c r="L29" s="382">
        <v>35</v>
      </c>
      <c r="M29" s="382">
        <v>34</v>
      </c>
      <c r="N29" s="382">
        <v>31</v>
      </c>
      <c r="O29" s="382">
        <v>33</v>
      </c>
      <c r="P29" s="382">
        <v>28</v>
      </c>
      <c r="Q29" s="382">
        <v>23</v>
      </c>
      <c r="R29" s="4">
        <v>21</v>
      </c>
      <c r="S29" s="4">
        <v>15</v>
      </c>
      <c r="T29" s="4">
        <v>18</v>
      </c>
    </row>
    <row r="30" spans="1:20" s="405" customFormat="1" ht="25.5" x14ac:dyDescent="0.25">
      <c r="A30" s="939" t="s">
        <v>176</v>
      </c>
      <c r="B30" s="582">
        <v>540</v>
      </c>
      <c r="C30" s="582">
        <v>562</v>
      </c>
      <c r="D30" s="582">
        <v>429</v>
      </c>
      <c r="E30" s="582">
        <v>382</v>
      </c>
      <c r="F30" s="582">
        <v>408</v>
      </c>
      <c r="G30" s="582">
        <v>346</v>
      </c>
      <c r="H30" s="582">
        <v>315</v>
      </c>
      <c r="I30" s="582">
        <v>309</v>
      </c>
      <c r="J30" s="582">
        <v>260</v>
      </c>
      <c r="K30" s="582">
        <v>244</v>
      </c>
      <c r="L30" s="582">
        <v>182</v>
      </c>
      <c r="M30" s="582">
        <v>185</v>
      </c>
      <c r="N30" s="582">
        <v>155</v>
      </c>
      <c r="O30" s="582">
        <v>193</v>
      </c>
      <c r="P30" s="582">
        <v>159</v>
      </c>
      <c r="Q30" s="582">
        <v>117</v>
      </c>
      <c r="R30" s="582">
        <v>109</v>
      </c>
      <c r="S30" s="582">
        <v>111</v>
      </c>
      <c r="T30" s="582">
        <v>126</v>
      </c>
    </row>
    <row r="31" spans="1:20" x14ac:dyDescent="0.2">
      <c r="A31" s="1" t="s">
        <v>69</v>
      </c>
      <c r="B31" s="382">
        <v>201</v>
      </c>
      <c r="C31" s="382">
        <v>263</v>
      </c>
      <c r="D31" s="382">
        <v>86</v>
      </c>
      <c r="E31" s="382">
        <v>129</v>
      </c>
      <c r="F31" s="382">
        <v>107</v>
      </c>
      <c r="G31" s="382">
        <v>93</v>
      </c>
      <c r="H31" s="382">
        <v>77</v>
      </c>
      <c r="I31" s="382">
        <v>81</v>
      </c>
      <c r="J31" s="382">
        <v>65</v>
      </c>
      <c r="K31" s="382">
        <v>77</v>
      </c>
      <c r="L31" s="382">
        <v>77</v>
      </c>
      <c r="M31" s="382">
        <v>45</v>
      </c>
      <c r="N31" s="382">
        <v>79</v>
      </c>
      <c r="O31" s="382">
        <v>58</v>
      </c>
      <c r="P31" s="382">
        <v>44</v>
      </c>
      <c r="Q31" s="382">
        <v>68</v>
      </c>
      <c r="R31" s="4">
        <v>65</v>
      </c>
      <c r="S31" s="4">
        <v>40</v>
      </c>
      <c r="T31" s="4">
        <v>51</v>
      </c>
    </row>
    <row r="32" spans="1:20" x14ac:dyDescent="0.2">
      <c r="A32" s="587" t="s">
        <v>27</v>
      </c>
      <c r="B32" s="571">
        <v>521</v>
      </c>
      <c r="C32" s="571">
        <v>753</v>
      </c>
      <c r="D32" s="571">
        <v>646</v>
      </c>
      <c r="E32" s="571">
        <v>642</v>
      </c>
      <c r="F32" s="571">
        <v>724</v>
      </c>
      <c r="G32" s="571">
        <v>664</v>
      </c>
      <c r="H32" s="571">
        <v>695</v>
      </c>
      <c r="I32" s="571">
        <v>805</v>
      </c>
      <c r="J32" s="571">
        <v>668</v>
      </c>
      <c r="K32" s="571">
        <v>608</v>
      </c>
      <c r="L32" s="571">
        <v>502</v>
      </c>
      <c r="M32" s="571">
        <v>506</v>
      </c>
      <c r="N32" s="571">
        <v>536</v>
      </c>
      <c r="O32" s="571">
        <v>436</v>
      </c>
      <c r="P32" s="571">
        <v>310</v>
      </c>
      <c r="Q32" s="571">
        <v>239</v>
      </c>
      <c r="R32" s="584">
        <v>147</v>
      </c>
      <c r="S32" s="584">
        <v>149</v>
      </c>
      <c r="T32" s="584">
        <v>176</v>
      </c>
    </row>
    <row r="33" spans="1:20" ht="25.5" x14ac:dyDescent="0.2">
      <c r="A33" s="591" t="s">
        <v>199</v>
      </c>
      <c r="B33" s="382">
        <v>0</v>
      </c>
      <c r="C33" s="382">
        <v>1</v>
      </c>
      <c r="D33" s="382"/>
      <c r="E33" s="382">
        <v>1</v>
      </c>
      <c r="F33" s="382">
        <v>2</v>
      </c>
      <c r="G33" s="382">
        <v>4</v>
      </c>
      <c r="H33" s="382">
        <v>0</v>
      </c>
      <c r="I33" s="382">
        <v>3</v>
      </c>
      <c r="J33" s="382">
        <v>7</v>
      </c>
      <c r="K33" s="382">
        <v>5</v>
      </c>
      <c r="L33" s="382">
        <v>1</v>
      </c>
      <c r="M33" s="382">
        <v>10</v>
      </c>
      <c r="N33" s="382">
        <v>0</v>
      </c>
      <c r="O33" s="382">
        <v>0</v>
      </c>
      <c r="P33" s="382">
        <v>0</v>
      </c>
      <c r="Q33" s="382">
        <v>0</v>
      </c>
      <c r="R33" s="4">
        <v>0</v>
      </c>
      <c r="S33" s="4">
        <v>0</v>
      </c>
      <c r="T33" s="4">
        <v>0</v>
      </c>
    </row>
    <row r="34" spans="1:20" x14ac:dyDescent="0.2">
      <c r="C34" s="382"/>
      <c r="R34" s="4"/>
      <c r="S34" s="4"/>
      <c r="T34" s="4"/>
    </row>
    <row r="35" spans="1:20" x14ac:dyDescent="0.2">
      <c r="A35" s="924" t="s">
        <v>694</v>
      </c>
      <c r="B35" s="924"/>
      <c r="C35" s="382"/>
      <c r="R35" s="4"/>
      <c r="S35" s="4"/>
      <c r="T35" s="4"/>
    </row>
    <row r="36" spans="1:20" x14ac:dyDescent="0.2">
      <c r="A36" s="420" t="s">
        <v>783</v>
      </c>
      <c r="B36" s="420"/>
      <c r="R36" s="4"/>
      <c r="S36" s="4"/>
      <c r="T36" s="4"/>
    </row>
  </sheetData>
  <mergeCells count="4">
    <mergeCell ref="A5:A6"/>
    <mergeCell ref="A3:T3"/>
    <mergeCell ref="A2:T2"/>
    <mergeCell ref="B5:T5"/>
  </mergeCells>
  <hyperlinks>
    <hyperlink ref="U2" location="indice!B14" display="INICIO"/>
  </hyperlinks>
  <printOptions horizontalCentered="1"/>
  <pageMargins left="0.19685039370078741" right="0.19685039370078741" top="1.5354330708661419" bottom="0.74803149606299213" header="0.19685039370078741" footer="0.31496062992125984"/>
  <pageSetup paperSize="9" scale="86" firstPageNumber="31" orientation="landscape" useFirstPageNumber="1" r:id="rId1"/>
  <headerFooter>
    <oddHeader>&amp;C
&amp;G</oddHeader>
    <oddFooter>&amp;C&amp;P</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dimension ref="A2:R46"/>
  <sheetViews>
    <sheetView workbookViewId="0">
      <selection activeCell="R6" sqref="R6"/>
    </sheetView>
  </sheetViews>
  <sheetFormatPr baseColWidth="10" defaultRowHeight="12.75" x14ac:dyDescent="0.2"/>
  <cols>
    <col min="1" max="1" width="8.42578125" style="381" customWidth="1"/>
    <col min="2" max="2" width="8" style="381" customWidth="1"/>
    <col min="3" max="3" width="8.42578125" style="1" customWidth="1"/>
    <col min="4" max="4" width="8.42578125" style="381" customWidth="1"/>
    <col min="5" max="16" width="8.28515625" style="381" customWidth="1"/>
    <col min="17" max="17" width="10.28515625" style="381" customWidth="1"/>
    <col min="18" max="16384" width="11.42578125" style="1"/>
  </cols>
  <sheetData>
    <row r="2" spans="1:18" s="3" customFormat="1" ht="15" x14ac:dyDescent="0.25">
      <c r="A2" s="1268" t="s">
        <v>401</v>
      </c>
      <c r="B2" s="1268"/>
      <c r="C2" s="1268"/>
      <c r="D2" s="1268"/>
      <c r="E2" s="1268"/>
      <c r="F2" s="1268"/>
      <c r="G2" s="1268"/>
      <c r="H2" s="1268"/>
      <c r="I2" s="1268"/>
      <c r="J2" s="1268"/>
      <c r="K2" s="1268"/>
      <c r="L2" s="1268"/>
      <c r="M2" s="1268"/>
      <c r="N2" s="1268"/>
      <c r="O2" s="1268"/>
      <c r="P2" s="1268"/>
      <c r="Q2" s="1268"/>
      <c r="R2" s="362" t="s">
        <v>218</v>
      </c>
    </row>
    <row r="3" spans="1:18" s="3" customFormat="1" ht="15" x14ac:dyDescent="0.25">
      <c r="A3" s="1268" t="s">
        <v>724</v>
      </c>
      <c r="B3" s="1268"/>
      <c r="C3" s="1268"/>
      <c r="D3" s="1268"/>
      <c r="E3" s="1268"/>
      <c r="F3" s="1268"/>
      <c r="G3" s="1268"/>
      <c r="H3" s="1268"/>
      <c r="I3" s="1268"/>
      <c r="J3" s="1268"/>
      <c r="K3" s="1268"/>
      <c r="L3" s="1268"/>
      <c r="M3" s="1268"/>
      <c r="N3" s="1268"/>
      <c r="O3" s="1268"/>
      <c r="P3" s="1268"/>
      <c r="Q3" s="1268"/>
    </row>
    <row r="4" spans="1:18" s="3" customFormat="1" ht="15" x14ac:dyDescent="0.25">
      <c r="A4" s="383"/>
      <c r="B4" s="383"/>
      <c r="C4" s="383"/>
      <c r="D4" s="383"/>
      <c r="E4" s="383"/>
      <c r="F4" s="383"/>
      <c r="G4" s="383"/>
      <c r="H4" s="383"/>
      <c r="I4" s="383"/>
      <c r="J4" s="383"/>
      <c r="K4" s="383"/>
      <c r="L4" s="383"/>
      <c r="M4" s="383"/>
      <c r="N4" s="383"/>
      <c r="O4" s="383"/>
      <c r="P4" s="383"/>
      <c r="Q4" s="383"/>
    </row>
    <row r="5" spans="1:18" ht="15" customHeight="1" x14ac:dyDescent="0.2">
      <c r="A5" s="1260" t="s">
        <v>84</v>
      </c>
      <c r="B5" s="1260" t="s">
        <v>384</v>
      </c>
      <c r="C5" s="1269" t="s">
        <v>862</v>
      </c>
      <c r="D5" s="1281" t="s">
        <v>362</v>
      </c>
      <c r="E5" s="1281"/>
      <c r="F5" s="1281"/>
      <c r="G5" s="1281"/>
      <c r="H5" s="1281"/>
      <c r="I5" s="1281"/>
      <c r="J5" s="1281"/>
      <c r="K5" s="1281"/>
      <c r="L5" s="1281"/>
      <c r="M5" s="1281"/>
      <c r="N5" s="1281"/>
      <c r="O5" s="1281"/>
      <c r="P5" s="1281"/>
      <c r="Q5" s="1281"/>
    </row>
    <row r="6" spans="1:18" s="407" customFormat="1" ht="38.25" x14ac:dyDescent="0.25">
      <c r="A6" s="1260"/>
      <c r="B6" s="1260"/>
      <c r="C6" s="1260"/>
      <c r="D6" s="401" t="s">
        <v>29</v>
      </c>
      <c r="E6" s="401" t="s">
        <v>57</v>
      </c>
      <c r="F6" s="401" t="s">
        <v>58</v>
      </c>
      <c r="G6" s="401" t="s">
        <v>59</v>
      </c>
      <c r="H6" s="401" t="s">
        <v>60</v>
      </c>
      <c r="I6" s="401" t="s">
        <v>61</v>
      </c>
      <c r="J6" s="401" t="s">
        <v>62</v>
      </c>
      <c r="K6" s="401" t="s">
        <v>63</v>
      </c>
      <c r="L6" s="401" t="s">
        <v>64</v>
      </c>
      <c r="M6" s="401" t="s">
        <v>65</v>
      </c>
      <c r="N6" s="401" t="s">
        <v>66</v>
      </c>
      <c r="O6" s="401" t="s">
        <v>67</v>
      </c>
      <c r="P6" s="401" t="s">
        <v>68</v>
      </c>
      <c r="Q6" s="401" t="s">
        <v>42</v>
      </c>
    </row>
    <row r="7" spans="1:18" s="407" customFormat="1" x14ac:dyDescent="0.2">
      <c r="A7" s="421">
        <v>2015</v>
      </c>
      <c r="B7" s="381" t="s">
        <v>363</v>
      </c>
      <c r="C7" s="431">
        <f>+SUM(D7:Q7)</f>
        <v>25692</v>
      </c>
      <c r="D7" s="433">
        <v>0</v>
      </c>
      <c r="E7" s="431">
        <v>7</v>
      </c>
      <c r="F7" s="431">
        <v>598</v>
      </c>
      <c r="G7" s="431">
        <v>2637</v>
      </c>
      <c r="H7" s="431">
        <v>4053</v>
      </c>
      <c r="I7" s="431">
        <v>4389</v>
      </c>
      <c r="J7" s="431">
        <v>3909</v>
      </c>
      <c r="K7" s="431">
        <v>3467</v>
      </c>
      <c r="L7" s="431">
        <v>2669</v>
      </c>
      <c r="M7" s="431">
        <v>1749</v>
      </c>
      <c r="N7" s="431">
        <v>1093</v>
      </c>
      <c r="O7" s="431">
        <v>567</v>
      </c>
      <c r="P7" s="431">
        <v>545</v>
      </c>
      <c r="Q7" s="431">
        <v>9</v>
      </c>
    </row>
    <row r="8" spans="1:18" s="407" customFormat="1" x14ac:dyDescent="0.2">
      <c r="A8" s="592"/>
      <c r="B8" s="570" t="s">
        <v>364</v>
      </c>
      <c r="C8" s="593">
        <f>+SUM(D8:Q8)</f>
        <v>25692</v>
      </c>
      <c r="D8" s="1182">
        <v>1</v>
      </c>
      <c r="E8" s="593">
        <v>107</v>
      </c>
      <c r="F8" s="593">
        <v>1484</v>
      </c>
      <c r="G8" s="593">
        <v>3667</v>
      </c>
      <c r="H8" s="593">
        <v>4553</v>
      </c>
      <c r="I8" s="593">
        <v>4423</v>
      </c>
      <c r="J8" s="593">
        <v>3760</v>
      </c>
      <c r="K8" s="593">
        <v>2855</v>
      </c>
      <c r="L8" s="593">
        <v>2150</v>
      </c>
      <c r="M8" s="593">
        <v>1316</v>
      </c>
      <c r="N8" s="593">
        <v>731</v>
      </c>
      <c r="O8" s="593">
        <v>361</v>
      </c>
      <c r="P8" s="593">
        <v>275</v>
      </c>
      <c r="Q8" s="593">
        <v>9</v>
      </c>
    </row>
    <row r="9" spans="1:18" s="407" customFormat="1" ht="13.5" customHeight="1" x14ac:dyDescent="0.2">
      <c r="A9" s="421">
        <v>2014</v>
      </c>
      <c r="B9" s="381" t="s">
        <v>363</v>
      </c>
      <c r="C9" s="431">
        <f>+SUM(D9:Q9)</f>
        <v>24771</v>
      </c>
      <c r="D9" s="433">
        <v>0</v>
      </c>
      <c r="E9" s="431">
        <v>18</v>
      </c>
      <c r="F9" s="431">
        <v>659</v>
      </c>
      <c r="G9" s="431">
        <v>2674</v>
      </c>
      <c r="H9" s="431">
        <v>4051</v>
      </c>
      <c r="I9" s="431">
        <v>4232</v>
      </c>
      <c r="J9" s="431">
        <v>3812</v>
      </c>
      <c r="K9" s="431">
        <v>3280</v>
      </c>
      <c r="L9" s="431">
        <v>2462</v>
      </c>
      <c r="M9" s="431">
        <v>1623</v>
      </c>
      <c r="N9" s="431">
        <v>931</v>
      </c>
      <c r="O9" s="431">
        <v>539</v>
      </c>
      <c r="P9" s="431">
        <v>459</v>
      </c>
      <c r="Q9" s="431">
        <v>31</v>
      </c>
    </row>
    <row r="10" spans="1:18" s="407" customFormat="1" ht="13.5" customHeight="1" x14ac:dyDescent="0.2">
      <c r="A10" s="592"/>
      <c r="B10" s="570" t="s">
        <v>364</v>
      </c>
      <c r="C10" s="593">
        <f>+SUM(D10:Q10)</f>
        <v>24771</v>
      </c>
      <c r="D10" s="594">
        <v>0</v>
      </c>
      <c r="E10" s="593">
        <v>129</v>
      </c>
      <c r="F10" s="593">
        <v>1525</v>
      </c>
      <c r="G10" s="593">
        <v>3698</v>
      </c>
      <c r="H10" s="593">
        <v>4511</v>
      </c>
      <c r="I10" s="593">
        <v>4231</v>
      </c>
      <c r="J10" s="593">
        <v>3552</v>
      </c>
      <c r="K10" s="593">
        <v>2779</v>
      </c>
      <c r="L10" s="593">
        <v>1964</v>
      </c>
      <c r="M10" s="593">
        <v>1173</v>
      </c>
      <c r="N10" s="593">
        <v>683</v>
      </c>
      <c r="O10" s="593">
        <v>295</v>
      </c>
      <c r="P10" s="593">
        <v>206</v>
      </c>
      <c r="Q10" s="593">
        <v>25</v>
      </c>
    </row>
    <row r="11" spans="1:18" ht="13.5" customHeight="1" x14ac:dyDescent="0.2">
      <c r="A11" s="381">
        <v>2013</v>
      </c>
      <c r="B11" s="381" t="s">
        <v>363</v>
      </c>
      <c r="C11" s="4">
        <v>21122</v>
      </c>
      <c r="D11" s="382">
        <v>0</v>
      </c>
      <c r="E11" s="382">
        <v>19</v>
      </c>
      <c r="F11" s="382">
        <v>686</v>
      </c>
      <c r="G11" s="382">
        <v>2295</v>
      </c>
      <c r="H11" s="382">
        <v>3504</v>
      </c>
      <c r="I11" s="382">
        <v>3433</v>
      </c>
      <c r="J11" s="382">
        <v>3291</v>
      </c>
      <c r="K11" s="382">
        <v>2800</v>
      </c>
      <c r="L11" s="382">
        <v>2058</v>
      </c>
      <c r="M11" s="382">
        <v>1352</v>
      </c>
      <c r="N11" s="382">
        <v>817</v>
      </c>
      <c r="O11" s="382">
        <v>401</v>
      </c>
      <c r="P11" s="382">
        <v>384</v>
      </c>
      <c r="Q11" s="382">
        <v>82</v>
      </c>
    </row>
    <row r="12" spans="1:18" ht="13.5" customHeight="1" x14ac:dyDescent="0.2">
      <c r="A12" s="570"/>
      <c r="B12" s="570" t="s">
        <v>364</v>
      </c>
      <c r="C12" s="584">
        <v>21122</v>
      </c>
      <c r="D12" s="571">
        <v>0</v>
      </c>
      <c r="E12" s="571">
        <v>140</v>
      </c>
      <c r="F12" s="571">
        <v>1456</v>
      </c>
      <c r="G12" s="571">
        <v>3161</v>
      </c>
      <c r="H12" s="571">
        <v>4018</v>
      </c>
      <c r="I12" s="571">
        <v>3361</v>
      </c>
      <c r="J12" s="571">
        <v>2987</v>
      </c>
      <c r="K12" s="571">
        <v>2385</v>
      </c>
      <c r="L12" s="571">
        <v>1539</v>
      </c>
      <c r="M12" s="571">
        <v>992</v>
      </c>
      <c r="N12" s="571">
        <v>555</v>
      </c>
      <c r="O12" s="571">
        <v>251</v>
      </c>
      <c r="P12" s="571">
        <v>204</v>
      </c>
      <c r="Q12" s="571">
        <v>73</v>
      </c>
    </row>
    <row r="13" spans="1:18" ht="13.5" customHeight="1" x14ac:dyDescent="0.2">
      <c r="A13" s="381">
        <v>2012</v>
      </c>
      <c r="B13" s="381" t="s">
        <v>363</v>
      </c>
      <c r="C13" s="4">
        <v>20299</v>
      </c>
      <c r="D13" s="382">
        <v>0</v>
      </c>
      <c r="E13" s="382">
        <v>17</v>
      </c>
      <c r="F13" s="382">
        <v>560</v>
      </c>
      <c r="G13" s="382">
        <v>1754</v>
      </c>
      <c r="H13" s="382">
        <v>2726</v>
      </c>
      <c r="I13" s="382">
        <v>2583</v>
      </c>
      <c r="J13" s="382">
        <v>2469</v>
      </c>
      <c r="K13" s="382">
        <v>1967</v>
      </c>
      <c r="L13" s="382">
        <v>1571</v>
      </c>
      <c r="M13" s="382">
        <v>1022</v>
      </c>
      <c r="N13" s="382">
        <v>618</v>
      </c>
      <c r="O13" s="382">
        <v>330</v>
      </c>
      <c r="P13" s="382">
        <v>346</v>
      </c>
      <c r="Q13" s="382">
        <v>4336</v>
      </c>
    </row>
    <row r="14" spans="1:18" ht="13.5" customHeight="1" x14ac:dyDescent="0.2">
      <c r="A14" s="570"/>
      <c r="B14" s="570" t="s">
        <v>364</v>
      </c>
      <c r="C14" s="584">
        <v>20299</v>
      </c>
      <c r="D14" s="571">
        <v>1</v>
      </c>
      <c r="E14" s="571">
        <v>140</v>
      </c>
      <c r="F14" s="571">
        <v>1153</v>
      </c>
      <c r="G14" s="571">
        <v>2431</v>
      </c>
      <c r="H14" s="571">
        <v>2872</v>
      </c>
      <c r="I14" s="571">
        <v>2567</v>
      </c>
      <c r="J14" s="571">
        <v>2247</v>
      </c>
      <c r="K14" s="571">
        <v>1816</v>
      </c>
      <c r="L14" s="571">
        <v>1151</v>
      </c>
      <c r="M14" s="571">
        <v>744</v>
      </c>
      <c r="N14" s="571">
        <v>403</v>
      </c>
      <c r="O14" s="571">
        <v>203</v>
      </c>
      <c r="P14" s="571">
        <v>176</v>
      </c>
      <c r="Q14" s="571">
        <v>4395</v>
      </c>
    </row>
    <row r="15" spans="1:18" ht="13.5" customHeight="1" x14ac:dyDescent="0.2">
      <c r="A15" s="381">
        <v>2011</v>
      </c>
      <c r="B15" s="381" t="s">
        <v>363</v>
      </c>
      <c r="C15" s="4">
        <v>21466</v>
      </c>
      <c r="D15" s="382">
        <v>0</v>
      </c>
      <c r="E15" s="382">
        <v>27</v>
      </c>
      <c r="F15" s="382">
        <v>801</v>
      </c>
      <c r="G15" s="382">
        <v>2622</v>
      </c>
      <c r="H15" s="382">
        <v>3738</v>
      </c>
      <c r="I15" s="382">
        <v>3615</v>
      </c>
      <c r="J15" s="382">
        <v>3222</v>
      </c>
      <c r="K15" s="382">
        <v>2620</v>
      </c>
      <c r="L15" s="382">
        <v>2015</v>
      </c>
      <c r="M15" s="382">
        <v>1239</v>
      </c>
      <c r="N15" s="382">
        <v>775</v>
      </c>
      <c r="O15" s="382">
        <v>397</v>
      </c>
      <c r="P15" s="382">
        <v>355</v>
      </c>
      <c r="Q15" s="382">
        <v>40</v>
      </c>
    </row>
    <row r="16" spans="1:18" ht="13.5" customHeight="1" x14ac:dyDescent="0.2">
      <c r="A16" s="570"/>
      <c r="B16" s="570" t="s">
        <v>364</v>
      </c>
      <c r="C16" s="584">
        <v>21466</v>
      </c>
      <c r="D16" s="571">
        <v>0</v>
      </c>
      <c r="E16" s="571">
        <v>166</v>
      </c>
      <c r="F16" s="571">
        <v>1663</v>
      </c>
      <c r="G16" s="571">
        <v>3531</v>
      </c>
      <c r="H16" s="571">
        <v>4025</v>
      </c>
      <c r="I16" s="571">
        <v>3487</v>
      </c>
      <c r="J16" s="571">
        <v>2923</v>
      </c>
      <c r="K16" s="571">
        <v>2257</v>
      </c>
      <c r="L16" s="571">
        <v>1517</v>
      </c>
      <c r="M16" s="571">
        <v>884</v>
      </c>
      <c r="N16" s="571">
        <v>464</v>
      </c>
      <c r="O16" s="571">
        <v>222</v>
      </c>
      <c r="P16" s="571">
        <v>160</v>
      </c>
      <c r="Q16" s="571">
        <v>167</v>
      </c>
    </row>
    <row r="17" spans="1:17" ht="13.5" customHeight="1" x14ac:dyDescent="0.2">
      <c r="A17" s="381">
        <v>2010</v>
      </c>
      <c r="B17" s="381" t="s">
        <v>363</v>
      </c>
      <c r="C17" s="4">
        <v>18231</v>
      </c>
      <c r="D17" s="382">
        <v>0</v>
      </c>
      <c r="E17" s="382">
        <v>24</v>
      </c>
      <c r="F17" s="382">
        <v>766</v>
      </c>
      <c r="G17" s="382">
        <v>2293</v>
      </c>
      <c r="H17" s="382">
        <v>3278</v>
      </c>
      <c r="I17" s="382">
        <v>2969</v>
      </c>
      <c r="J17" s="382">
        <v>2638</v>
      </c>
      <c r="K17" s="382">
        <v>2349</v>
      </c>
      <c r="L17" s="382">
        <v>1571</v>
      </c>
      <c r="M17" s="382">
        <v>1037</v>
      </c>
      <c r="N17" s="382">
        <v>606</v>
      </c>
      <c r="O17" s="382">
        <v>352</v>
      </c>
      <c r="P17" s="382">
        <v>281</v>
      </c>
      <c r="Q17" s="382">
        <v>67</v>
      </c>
    </row>
    <row r="18" spans="1:17" ht="13.5" customHeight="1" x14ac:dyDescent="0.2">
      <c r="A18" s="570"/>
      <c r="B18" s="570" t="s">
        <v>364</v>
      </c>
      <c r="C18" s="584">
        <v>18231</v>
      </c>
      <c r="D18" s="571">
        <v>0</v>
      </c>
      <c r="E18" s="571">
        <v>146</v>
      </c>
      <c r="F18" s="571">
        <v>1472</v>
      </c>
      <c r="G18" s="571">
        <v>3204</v>
      </c>
      <c r="H18" s="571">
        <v>3295</v>
      </c>
      <c r="I18" s="571">
        <v>2890</v>
      </c>
      <c r="J18" s="571">
        <v>2429</v>
      </c>
      <c r="K18" s="571">
        <v>1935</v>
      </c>
      <c r="L18" s="571">
        <v>1270</v>
      </c>
      <c r="M18" s="571">
        <v>686</v>
      </c>
      <c r="N18" s="571">
        <v>372</v>
      </c>
      <c r="O18" s="571">
        <v>187</v>
      </c>
      <c r="P18" s="571">
        <v>136</v>
      </c>
      <c r="Q18" s="571">
        <v>209</v>
      </c>
    </row>
    <row r="19" spans="1:17" ht="13.5" customHeight="1" x14ac:dyDescent="0.2">
      <c r="A19" s="381">
        <v>2009</v>
      </c>
      <c r="B19" s="381" t="s">
        <v>363</v>
      </c>
      <c r="C19" s="4">
        <v>17117</v>
      </c>
      <c r="D19" s="382">
        <v>0</v>
      </c>
      <c r="E19" s="382">
        <v>20</v>
      </c>
      <c r="F19" s="382">
        <v>686</v>
      </c>
      <c r="G19" s="382">
        <v>2155</v>
      </c>
      <c r="H19" s="382">
        <v>2997</v>
      </c>
      <c r="I19" s="382">
        <v>2892</v>
      </c>
      <c r="J19" s="382">
        <v>2554</v>
      </c>
      <c r="K19" s="382">
        <v>2162</v>
      </c>
      <c r="L19" s="382">
        <v>1580</v>
      </c>
      <c r="M19" s="382">
        <v>900</v>
      </c>
      <c r="N19" s="382">
        <v>559</v>
      </c>
      <c r="O19" s="382">
        <v>300</v>
      </c>
      <c r="P19" s="382">
        <v>248</v>
      </c>
      <c r="Q19" s="382">
        <v>64</v>
      </c>
    </row>
    <row r="20" spans="1:17" ht="13.5" customHeight="1" x14ac:dyDescent="0.2">
      <c r="A20" s="570"/>
      <c r="B20" s="570" t="s">
        <v>364</v>
      </c>
      <c r="C20" s="584">
        <v>17117</v>
      </c>
      <c r="D20" s="571">
        <v>0</v>
      </c>
      <c r="E20" s="571">
        <v>124</v>
      </c>
      <c r="F20" s="571">
        <v>1404</v>
      </c>
      <c r="G20" s="571">
        <v>2899</v>
      </c>
      <c r="H20" s="571">
        <v>3207</v>
      </c>
      <c r="I20" s="571">
        <v>2772</v>
      </c>
      <c r="J20" s="571">
        <v>2313</v>
      </c>
      <c r="K20" s="571">
        <v>1838</v>
      </c>
      <c r="L20" s="571">
        <v>1183</v>
      </c>
      <c r="M20" s="571">
        <v>657</v>
      </c>
      <c r="N20" s="571">
        <v>354</v>
      </c>
      <c r="O20" s="571">
        <v>167</v>
      </c>
      <c r="P20" s="571">
        <v>107</v>
      </c>
      <c r="Q20" s="571">
        <v>92</v>
      </c>
    </row>
    <row r="21" spans="1:17" ht="13.5" customHeight="1" x14ac:dyDescent="0.2">
      <c r="A21" s="381">
        <v>2008</v>
      </c>
      <c r="B21" s="381" t="s">
        <v>363</v>
      </c>
      <c r="C21" s="4">
        <v>17111</v>
      </c>
      <c r="D21" s="382">
        <v>0</v>
      </c>
      <c r="E21" s="382">
        <v>24</v>
      </c>
      <c r="F21" s="382">
        <v>615</v>
      </c>
      <c r="G21" s="382">
        <v>2142</v>
      </c>
      <c r="H21" s="382">
        <v>3036</v>
      </c>
      <c r="I21" s="382">
        <v>3126</v>
      </c>
      <c r="J21" s="382">
        <v>2621</v>
      </c>
      <c r="K21" s="382">
        <v>2161</v>
      </c>
      <c r="L21" s="382">
        <v>1408</v>
      </c>
      <c r="M21" s="382">
        <v>889</v>
      </c>
      <c r="N21" s="382">
        <v>487</v>
      </c>
      <c r="O21" s="382">
        <v>253</v>
      </c>
      <c r="P21" s="382">
        <v>232</v>
      </c>
      <c r="Q21" s="382">
        <v>117</v>
      </c>
    </row>
    <row r="22" spans="1:17" ht="13.5" customHeight="1" x14ac:dyDescent="0.2">
      <c r="A22" s="570"/>
      <c r="B22" s="570" t="s">
        <v>364</v>
      </c>
      <c r="C22" s="584">
        <v>17111</v>
      </c>
      <c r="D22" s="571">
        <v>0</v>
      </c>
      <c r="E22" s="571">
        <v>110</v>
      </c>
      <c r="F22" s="571">
        <v>1249</v>
      </c>
      <c r="G22" s="571">
        <v>2948</v>
      </c>
      <c r="H22" s="571">
        <v>3315</v>
      </c>
      <c r="I22" s="571">
        <v>2900</v>
      </c>
      <c r="J22" s="571">
        <v>2432</v>
      </c>
      <c r="K22" s="571">
        <v>1809</v>
      </c>
      <c r="L22" s="571">
        <v>1026</v>
      </c>
      <c r="M22" s="571">
        <v>644</v>
      </c>
      <c r="N22" s="571">
        <v>259</v>
      </c>
      <c r="O22" s="571">
        <v>139</v>
      </c>
      <c r="P22" s="571">
        <v>129</v>
      </c>
      <c r="Q22" s="571">
        <v>151</v>
      </c>
    </row>
    <row r="23" spans="1:17" ht="13.5" customHeight="1" x14ac:dyDescent="0.2">
      <c r="A23" s="381">
        <v>2007</v>
      </c>
      <c r="B23" s="381" t="s">
        <v>363</v>
      </c>
      <c r="C23" s="4">
        <v>14942</v>
      </c>
      <c r="D23" s="382">
        <v>0</v>
      </c>
      <c r="E23" s="382">
        <v>16</v>
      </c>
      <c r="F23" s="382">
        <v>593</v>
      </c>
      <c r="G23" s="382">
        <v>2028</v>
      </c>
      <c r="H23" s="382">
        <v>2580</v>
      </c>
      <c r="I23" s="382">
        <v>2676</v>
      </c>
      <c r="J23" s="382">
        <v>2240</v>
      </c>
      <c r="K23" s="382">
        <v>1850</v>
      </c>
      <c r="L23" s="382">
        <v>1250</v>
      </c>
      <c r="M23" s="382">
        <v>780</v>
      </c>
      <c r="N23" s="382">
        <v>371</v>
      </c>
      <c r="O23" s="382">
        <v>194</v>
      </c>
      <c r="P23" s="382">
        <v>245</v>
      </c>
      <c r="Q23" s="382">
        <v>119</v>
      </c>
    </row>
    <row r="24" spans="1:17" ht="13.5" customHeight="1" x14ac:dyDescent="0.2">
      <c r="A24" s="570"/>
      <c r="B24" s="570" t="s">
        <v>364</v>
      </c>
      <c r="C24" s="584">
        <v>14942</v>
      </c>
      <c r="D24" s="571">
        <v>0</v>
      </c>
      <c r="E24" s="571">
        <v>112</v>
      </c>
      <c r="F24" s="571">
        <v>1138</v>
      </c>
      <c r="G24" s="571">
        <v>2708</v>
      </c>
      <c r="H24" s="571">
        <v>2855</v>
      </c>
      <c r="I24" s="571">
        <v>2536</v>
      </c>
      <c r="J24" s="571">
        <v>2023</v>
      </c>
      <c r="K24" s="571">
        <v>1511</v>
      </c>
      <c r="L24" s="571">
        <v>919</v>
      </c>
      <c r="M24" s="571">
        <v>517</v>
      </c>
      <c r="N24" s="571">
        <v>239</v>
      </c>
      <c r="O24" s="571">
        <v>119</v>
      </c>
      <c r="P24" s="571">
        <v>121</v>
      </c>
      <c r="Q24" s="571">
        <v>144</v>
      </c>
    </row>
    <row r="25" spans="1:17" ht="13.5" customHeight="1" x14ac:dyDescent="0.2">
      <c r="A25" s="381">
        <v>2006</v>
      </c>
      <c r="B25" s="381" t="s">
        <v>363</v>
      </c>
      <c r="C25" s="4">
        <v>13981</v>
      </c>
      <c r="D25" s="382">
        <v>0</v>
      </c>
      <c r="E25" s="382">
        <v>23</v>
      </c>
      <c r="F25" s="382">
        <v>613</v>
      </c>
      <c r="G25" s="382">
        <v>1980</v>
      </c>
      <c r="H25" s="382">
        <v>2455</v>
      </c>
      <c r="I25" s="382">
        <v>2580</v>
      </c>
      <c r="J25" s="382">
        <v>2111</v>
      </c>
      <c r="K25" s="382">
        <v>1719</v>
      </c>
      <c r="L25" s="382">
        <v>1046</v>
      </c>
      <c r="M25" s="382">
        <v>766</v>
      </c>
      <c r="N25" s="382">
        <v>330</v>
      </c>
      <c r="O25" s="382">
        <v>197</v>
      </c>
      <c r="P25" s="382">
        <v>161</v>
      </c>
      <c r="Q25" s="382">
        <v>0</v>
      </c>
    </row>
    <row r="26" spans="1:17" ht="13.5" customHeight="1" x14ac:dyDescent="0.2">
      <c r="A26" s="570"/>
      <c r="B26" s="570" t="s">
        <v>364</v>
      </c>
      <c r="C26" s="584">
        <v>13981</v>
      </c>
      <c r="D26" s="571">
        <v>0</v>
      </c>
      <c r="E26" s="571">
        <v>119</v>
      </c>
      <c r="F26" s="571">
        <v>1214</v>
      </c>
      <c r="G26" s="571">
        <v>2517</v>
      </c>
      <c r="H26" s="571">
        <v>2646</v>
      </c>
      <c r="I26" s="571">
        <v>2513</v>
      </c>
      <c r="J26" s="571">
        <v>1793</v>
      </c>
      <c r="K26" s="571">
        <v>1500</v>
      </c>
      <c r="L26" s="571">
        <v>786</v>
      </c>
      <c r="M26" s="571">
        <v>500</v>
      </c>
      <c r="N26" s="571">
        <v>203</v>
      </c>
      <c r="O26" s="571">
        <v>109</v>
      </c>
      <c r="P26" s="571">
        <v>81</v>
      </c>
      <c r="Q26" s="571">
        <v>0</v>
      </c>
    </row>
    <row r="27" spans="1:17" ht="13.5" customHeight="1" x14ac:dyDescent="0.2">
      <c r="A27" s="381">
        <v>2005</v>
      </c>
      <c r="B27" s="381" t="s">
        <v>363</v>
      </c>
      <c r="C27" s="4">
        <v>11725</v>
      </c>
      <c r="D27" s="382">
        <v>0</v>
      </c>
      <c r="E27" s="382">
        <v>20</v>
      </c>
      <c r="F27" s="382">
        <v>495</v>
      </c>
      <c r="G27" s="382">
        <v>1674</v>
      </c>
      <c r="H27" s="382">
        <v>2134</v>
      </c>
      <c r="I27" s="382">
        <v>2147</v>
      </c>
      <c r="J27" s="382">
        <v>1741</v>
      </c>
      <c r="K27" s="382">
        <v>1440</v>
      </c>
      <c r="L27" s="382">
        <v>842</v>
      </c>
      <c r="M27" s="382">
        <v>586</v>
      </c>
      <c r="N27" s="382">
        <v>284</v>
      </c>
      <c r="O27" s="382">
        <v>159</v>
      </c>
      <c r="P27" s="382">
        <v>171</v>
      </c>
      <c r="Q27" s="382">
        <v>32</v>
      </c>
    </row>
    <row r="28" spans="1:17" ht="13.5" customHeight="1" x14ac:dyDescent="0.2">
      <c r="A28" s="570"/>
      <c r="B28" s="570" t="s">
        <v>364</v>
      </c>
      <c r="C28" s="584">
        <v>11725</v>
      </c>
      <c r="D28" s="571">
        <v>0</v>
      </c>
      <c r="E28" s="571">
        <v>104</v>
      </c>
      <c r="F28" s="571">
        <v>1001</v>
      </c>
      <c r="G28" s="571">
        <v>2181</v>
      </c>
      <c r="H28" s="571">
        <v>2286</v>
      </c>
      <c r="I28" s="571">
        <v>2016</v>
      </c>
      <c r="J28" s="571">
        <v>1536</v>
      </c>
      <c r="K28" s="571">
        <v>1182</v>
      </c>
      <c r="L28" s="571">
        <v>667</v>
      </c>
      <c r="M28" s="571">
        <v>344</v>
      </c>
      <c r="N28" s="571">
        <v>193</v>
      </c>
      <c r="O28" s="571">
        <v>94</v>
      </c>
      <c r="P28" s="571">
        <v>85</v>
      </c>
      <c r="Q28" s="571">
        <v>36</v>
      </c>
    </row>
    <row r="29" spans="1:17" ht="13.5" customHeight="1" x14ac:dyDescent="0.2">
      <c r="A29" s="381">
        <v>2004</v>
      </c>
      <c r="B29" s="381" t="s">
        <v>363</v>
      </c>
      <c r="C29" s="4">
        <v>11251</v>
      </c>
      <c r="D29" s="382">
        <v>0</v>
      </c>
      <c r="E29" s="382">
        <v>25</v>
      </c>
      <c r="F29" s="382">
        <v>600</v>
      </c>
      <c r="G29" s="382">
        <v>1637</v>
      </c>
      <c r="H29" s="382">
        <v>2069</v>
      </c>
      <c r="I29" s="382">
        <v>2119</v>
      </c>
      <c r="J29" s="382">
        <v>1610</v>
      </c>
      <c r="K29" s="382">
        <v>1338</v>
      </c>
      <c r="L29" s="382">
        <v>797</v>
      </c>
      <c r="M29" s="382">
        <v>494</v>
      </c>
      <c r="N29" s="382">
        <v>227</v>
      </c>
      <c r="O29" s="382">
        <v>154</v>
      </c>
      <c r="P29" s="382">
        <v>138</v>
      </c>
      <c r="Q29" s="382">
        <v>43</v>
      </c>
    </row>
    <row r="30" spans="1:17" ht="13.5" customHeight="1" x14ac:dyDescent="0.2">
      <c r="A30" s="570"/>
      <c r="B30" s="570" t="s">
        <v>364</v>
      </c>
      <c r="C30" s="584">
        <v>11251</v>
      </c>
      <c r="D30" s="571">
        <v>0</v>
      </c>
      <c r="E30" s="571">
        <v>134</v>
      </c>
      <c r="F30" s="571">
        <v>1085</v>
      </c>
      <c r="G30" s="571">
        <v>2050</v>
      </c>
      <c r="H30" s="571">
        <v>2183</v>
      </c>
      <c r="I30" s="571">
        <v>2072</v>
      </c>
      <c r="J30" s="571">
        <v>1369</v>
      </c>
      <c r="K30" s="571">
        <v>1115</v>
      </c>
      <c r="L30" s="571">
        <v>523</v>
      </c>
      <c r="M30" s="571">
        <v>343</v>
      </c>
      <c r="N30" s="571">
        <v>135</v>
      </c>
      <c r="O30" s="571">
        <v>107</v>
      </c>
      <c r="P30" s="571">
        <v>73</v>
      </c>
      <c r="Q30" s="571">
        <v>62</v>
      </c>
    </row>
    <row r="31" spans="1:17" ht="13.5" customHeight="1" x14ac:dyDescent="0.2">
      <c r="A31" s="381">
        <v>2003</v>
      </c>
      <c r="B31" s="381" t="s">
        <v>363</v>
      </c>
      <c r="C31" s="4">
        <v>10912</v>
      </c>
      <c r="D31" s="382">
        <v>0</v>
      </c>
      <c r="E31" s="382">
        <v>20</v>
      </c>
      <c r="F31" s="382">
        <v>609</v>
      </c>
      <c r="G31" s="382">
        <v>1657</v>
      </c>
      <c r="H31" s="382">
        <v>2087</v>
      </c>
      <c r="I31" s="382">
        <v>1931</v>
      </c>
      <c r="J31" s="382">
        <v>1599</v>
      </c>
      <c r="K31" s="382">
        <v>1263</v>
      </c>
      <c r="L31" s="382">
        <v>760</v>
      </c>
      <c r="M31" s="382">
        <v>446</v>
      </c>
      <c r="N31" s="382">
        <v>243</v>
      </c>
      <c r="O31" s="382">
        <v>145</v>
      </c>
      <c r="P31" s="382">
        <v>150</v>
      </c>
      <c r="Q31" s="382">
        <v>2</v>
      </c>
    </row>
    <row r="32" spans="1:17" ht="13.5" customHeight="1" x14ac:dyDescent="0.2">
      <c r="A32" s="570"/>
      <c r="B32" s="570" t="s">
        <v>364</v>
      </c>
      <c r="C32" s="584">
        <v>10912</v>
      </c>
      <c r="D32" s="571">
        <v>0</v>
      </c>
      <c r="E32" s="571">
        <v>115</v>
      </c>
      <c r="F32" s="571">
        <v>1123</v>
      </c>
      <c r="G32" s="571">
        <v>1978</v>
      </c>
      <c r="H32" s="571">
        <v>2246</v>
      </c>
      <c r="I32" s="571">
        <v>1848</v>
      </c>
      <c r="J32" s="571">
        <v>1448</v>
      </c>
      <c r="K32" s="571">
        <v>976</v>
      </c>
      <c r="L32" s="571">
        <v>549</v>
      </c>
      <c r="M32" s="571">
        <v>318</v>
      </c>
      <c r="N32" s="571">
        <v>150</v>
      </c>
      <c r="O32" s="571">
        <v>65</v>
      </c>
      <c r="P32" s="571">
        <v>93</v>
      </c>
      <c r="Q32" s="571">
        <v>3</v>
      </c>
    </row>
    <row r="33" spans="1:17" ht="13.5" customHeight="1" x14ac:dyDescent="0.2">
      <c r="A33" s="381">
        <v>2002</v>
      </c>
      <c r="B33" s="381" t="s">
        <v>363</v>
      </c>
      <c r="C33" s="4">
        <v>10987</v>
      </c>
      <c r="D33" s="382">
        <v>0</v>
      </c>
      <c r="E33" s="382">
        <v>25</v>
      </c>
      <c r="F33" s="382">
        <v>668</v>
      </c>
      <c r="G33" s="382">
        <v>1656</v>
      </c>
      <c r="H33" s="382">
        <v>2176</v>
      </c>
      <c r="I33" s="382">
        <v>1940</v>
      </c>
      <c r="J33" s="382">
        <v>1600</v>
      </c>
      <c r="K33" s="382">
        <v>1179</v>
      </c>
      <c r="L33" s="382">
        <v>732</v>
      </c>
      <c r="M33" s="382">
        <v>444</v>
      </c>
      <c r="N33" s="382">
        <v>222</v>
      </c>
      <c r="O33" s="382">
        <v>176</v>
      </c>
      <c r="P33" s="382">
        <v>162</v>
      </c>
      <c r="Q33" s="382">
        <v>7</v>
      </c>
    </row>
    <row r="34" spans="1:17" ht="13.5" customHeight="1" x14ac:dyDescent="0.2">
      <c r="A34" s="570"/>
      <c r="B34" s="570" t="s">
        <v>364</v>
      </c>
      <c r="C34" s="584">
        <v>10987</v>
      </c>
      <c r="D34" s="571">
        <v>0</v>
      </c>
      <c r="E34" s="571">
        <v>148</v>
      </c>
      <c r="F34" s="571">
        <v>1207</v>
      </c>
      <c r="G34" s="571">
        <v>2078</v>
      </c>
      <c r="H34" s="571">
        <v>2243</v>
      </c>
      <c r="I34" s="571">
        <v>1874</v>
      </c>
      <c r="J34" s="571">
        <v>1381</v>
      </c>
      <c r="K34" s="571">
        <v>934</v>
      </c>
      <c r="L34" s="571">
        <v>487</v>
      </c>
      <c r="M34" s="571">
        <v>276</v>
      </c>
      <c r="N34" s="571">
        <v>150</v>
      </c>
      <c r="O34" s="571">
        <v>96</v>
      </c>
      <c r="P34" s="571">
        <v>99</v>
      </c>
      <c r="Q34" s="571">
        <v>14</v>
      </c>
    </row>
    <row r="35" spans="1:17" ht="13.5" customHeight="1" x14ac:dyDescent="0.2">
      <c r="A35" s="381">
        <v>2001</v>
      </c>
      <c r="B35" s="381" t="s">
        <v>363</v>
      </c>
      <c r="C35" s="4">
        <v>11068</v>
      </c>
      <c r="D35" s="382">
        <v>0</v>
      </c>
      <c r="E35" s="382">
        <v>23</v>
      </c>
      <c r="F35" s="382">
        <v>639</v>
      </c>
      <c r="G35" s="382">
        <v>1753</v>
      </c>
      <c r="H35" s="382">
        <v>2233</v>
      </c>
      <c r="I35" s="382">
        <v>1948</v>
      </c>
      <c r="J35" s="382">
        <v>1602</v>
      </c>
      <c r="K35" s="382">
        <v>1158</v>
      </c>
      <c r="L35" s="382">
        <v>787</v>
      </c>
      <c r="M35" s="382">
        <v>405</v>
      </c>
      <c r="N35" s="382">
        <v>244</v>
      </c>
      <c r="O35" s="382">
        <v>127</v>
      </c>
      <c r="P35" s="382">
        <v>126</v>
      </c>
      <c r="Q35" s="382">
        <v>23</v>
      </c>
    </row>
    <row r="36" spans="1:17" ht="13.5" customHeight="1" x14ac:dyDescent="0.2">
      <c r="A36" s="570"/>
      <c r="B36" s="570" t="s">
        <v>364</v>
      </c>
      <c r="C36" s="584">
        <v>11068</v>
      </c>
      <c r="D36" s="571">
        <v>1</v>
      </c>
      <c r="E36" s="571">
        <v>136</v>
      </c>
      <c r="F36" s="571">
        <v>1280</v>
      </c>
      <c r="G36" s="571">
        <v>2163</v>
      </c>
      <c r="H36" s="571">
        <v>2222</v>
      </c>
      <c r="I36" s="571">
        <v>1784</v>
      </c>
      <c r="J36" s="571">
        <v>1412</v>
      </c>
      <c r="K36" s="571">
        <v>969</v>
      </c>
      <c r="L36" s="571">
        <v>499</v>
      </c>
      <c r="M36" s="571">
        <v>279</v>
      </c>
      <c r="N36" s="571">
        <v>146</v>
      </c>
      <c r="O36" s="571">
        <v>62</v>
      </c>
      <c r="P36" s="571">
        <v>62</v>
      </c>
      <c r="Q36" s="571">
        <v>53</v>
      </c>
    </row>
    <row r="37" spans="1:17" ht="13.5" customHeight="1" x14ac:dyDescent="0.2">
      <c r="A37" s="381">
        <v>2000</v>
      </c>
      <c r="B37" s="381" t="s">
        <v>363</v>
      </c>
      <c r="C37" s="4">
        <v>10796</v>
      </c>
      <c r="D37" s="382">
        <v>0</v>
      </c>
      <c r="E37" s="382">
        <v>32</v>
      </c>
      <c r="F37" s="382">
        <v>652</v>
      </c>
      <c r="G37" s="382">
        <v>1707</v>
      </c>
      <c r="H37" s="382">
        <v>2138</v>
      </c>
      <c r="I37" s="382">
        <v>2031</v>
      </c>
      <c r="J37" s="382">
        <v>1581</v>
      </c>
      <c r="K37" s="382">
        <v>1035</v>
      </c>
      <c r="L37" s="382">
        <v>700</v>
      </c>
      <c r="M37" s="382">
        <v>395</v>
      </c>
      <c r="N37" s="382">
        <v>234</v>
      </c>
      <c r="O37" s="382">
        <v>158</v>
      </c>
      <c r="P37" s="382">
        <v>123</v>
      </c>
      <c r="Q37" s="382">
        <v>10</v>
      </c>
    </row>
    <row r="38" spans="1:17" ht="13.5" customHeight="1" x14ac:dyDescent="0.2">
      <c r="A38" s="570"/>
      <c r="B38" s="570" t="s">
        <v>364</v>
      </c>
      <c r="C38" s="584">
        <v>10796</v>
      </c>
      <c r="D38" s="571">
        <v>1</v>
      </c>
      <c r="E38" s="571">
        <v>151</v>
      </c>
      <c r="F38" s="571">
        <v>1327</v>
      </c>
      <c r="G38" s="571">
        <v>2207</v>
      </c>
      <c r="H38" s="571">
        <v>2113</v>
      </c>
      <c r="I38" s="571">
        <v>1806</v>
      </c>
      <c r="J38" s="571">
        <v>1249</v>
      </c>
      <c r="K38" s="571">
        <v>851</v>
      </c>
      <c r="L38" s="571">
        <v>503</v>
      </c>
      <c r="M38" s="571">
        <v>268</v>
      </c>
      <c r="N38" s="571">
        <v>160</v>
      </c>
      <c r="O38" s="571">
        <v>85</v>
      </c>
      <c r="P38" s="571">
        <v>58</v>
      </c>
      <c r="Q38" s="571">
        <v>17</v>
      </c>
    </row>
    <row r="39" spans="1:17" ht="13.5" customHeight="1" x14ac:dyDescent="0.2">
      <c r="A39" s="381">
        <v>1999</v>
      </c>
      <c r="B39" s="381" t="s">
        <v>363</v>
      </c>
      <c r="C39" s="4">
        <v>8968</v>
      </c>
      <c r="D39" s="382">
        <v>0</v>
      </c>
      <c r="E39" s="382">
        <v>32</v>
      </c>
      <c r="F39" s="382">
        <v>607</v>
      </c>
      <c r="G39" s="382">
        <v>1497</v>
      </c>
      <c r="H39" s="382">
        <v>1831</v>
      </c>
      <c r="I39" s="382">
        <v>1604</v>
      </c>
      <c r="J39" s="382">
        <v>1243</v>
      </c>
      <c r="K39" s="382">
        <v>897</v>
      </c>
      <c r="L39" s="382">
        <v>532</v>
      </c>
      <c r="M39" s="382">
        <v>327</v>
      </c>
      <c r="N39" s="382">
        <v>152</v>
      </c>
      <c r="O39" s="382">
        <v>124</v>
      </c>
      <c r="P39" s="382">
        <v>115</v>
      </c>
      <c r="Q39" s="382">
        <v>7</v>
      </c>
    </row>
    <row r="40" spans="1:17" ht="13.5" customHeight="1" x14ac:dyDescent="0.2">
      <c r="A40" s="570"/>
      <c r="B40" s="570" t="s">
        <v>364</v>
      </c>
      <c r="C40" s="584">
        <v>8968</v>
      </c>
      <c r="D40" s="571">
        <v>2</v>
      </c>
      <c r="E40" s="571">
        <v>173</v>
      </c>
      <c r="F40" s="571">
        <v>1130</v>
      </c>
      <c r="G40" s="571">
        <v>1875</v>
      </c>
      <c r="H40" s="571">
        <v>1795</v>
      </c>
      <c r="I40" s="571">
        <v>1509</v>
      </c>
      <c r="J40" s="571">
        <v>1033</v>
      </c>
      <c r="K40" s="571">
        <v>669</v>
      </c>
      <c r="L40" s="571">
        <v>370</v>
      </c>
      <c r="M40" s="571">
        <v>169</v>
      </c>
      <c r="N40" s="571">
        <v>109</v>
      </c>
      <c r="O40" s="571">
        <v>71</v>
      </c>
      <c r="P40" s="571">
        <v>54</v>
      </c>
      <c r="Q40" s="571">
        <v>9</v>
      </c>
    </row>
    <row r="41" spans="1:17" ht="13.5" customHeight="1" x14ac:dyDescent="0.2">
      <c r="A41" s="381">
        <v>1998</v>
      </c>
      <c r="B41" s="381" t="s">
        <v>363</v>
      </c>
      <c r="C41" s="4">
        <v>8907</v>
      </c>
      <c r="D41" s="382">
        <v>0</v>
      </c>
      <c r="E41" s="382">
        <v>26</v>
      </c>
      <c r="F41" s="382">
        <v>658</v>
      </c>
      <c r="G41" s="382">
        <v>1623</v>
      </c>
      <c r="H41" s="382">
        <v>1806</v>
      </c>
      <c r="I41" s="382">
        <v>1668</v>
      </c>
      <c r="J41" s="382">
        <v>1162</v>
      </c>
      <c r="K41" s="382">
        <v>797</v>
      </c>
      <c r="L41" s="382">
        <v>494</v>
      </c>
      <c r="M41" s="382">
        <v>318</v>
      </c>
      <c r="N41" s="382">
        <v>162</v>
      </c>
      <c r="O41" s="382">
        <v>95</v>
      </c>
      <c r="P41" s="382">
        <v>94</v>
      </c>
      <c r="Q41" s="382">
        <v>4</v>
      </c>
    </row>
    <row r="42" spans="1:17" ht="13.5" customHeight="1" x14ac:dyDescent="0.2">
      <c r="A42" s="570"/>
      <c r="B42" s="570" t="s">
        <v>364</v>
      </c>
      <c r="C42" s="584">
        <v>8907</v>
      </c>
      <c r="D42" s="571">
        <v>0</v>
      </c>
      <c r="E42" s="571">
        <v>170</v>
      </c>
      <c r="F42" s="571">
        <v>1255</v>
      </c>
      <c r="G42" s="571">
        <v>1949</v>
      </c>
      <c r="H42" s="571">
        <v>1766</v>
      </c>
      <c r="I42" s="571">
        <v>1432</v>
      </c>
      <c r="J42" s="571">
        <v>982</v>
      </c>
      <c r="K42" s="571">
        <v>571</v>
      </c>
      <c r="L42" s="571">
        <v>384</v>
      </c>
      <c r="M42" s="571">
        <v>213</v>
      </c>
      <c r="N42" s="571">
        <v>79</v>
      </c>
      <c r="O42" s="571">
        <v>60</v>
      </c>
      <c r="P42" s="571">
        <v>39</v>
      </c>
      <c r="Q42" s="571">
        <v>7</v>
      </c>
    </row>
    <row r="43" spans="1:17" ht="13.5" customHeight="1" x14ac:dyDescent="0.2">
      <c r="A43" s="381">
        <v>1997</v>
      </c>
      <c r="B43" s="381" t="s">
        <v>363</v>
      </c>
      <c r="C43" s="4">
        <f>+SUM(D43:Q43)</f>
        <v>8557</v>
      </c>
      <c r="D43" s="382">
        <v>0</v>
      </c>
      <c r="E43" s="426">
        <v>38</v>
      </c>
      <c r="F43" s="426">
        <v>670</v>
      </c>
      <c r="G43" s="426">
        <v>1496</v>
      </c>
      <c r="H43" s="426">
        <v>1759</v>
      </c>
      <c r="I43" s="426">
        <v>1559</v>
      </c>
      <c r="J43" s="426">
        <v>1101</v>
      </c>
      <c r="K43" s="426">
        <v>764</v>
      </c>
      <c r="L43" s="426">
        <v>481</v>
      </c>
      <c r="M43" s="426">
        <v>291</v>
      </c>
      <c r="N43" s="426">
        <v>159</v>
      </c>
      <c r="O43" s="426">
        <v>130</v>
      </c>
      <c r="P43" s="426">
        <v>105</v>
      </c>
      <c r="Q43" s="426">
        <v>4</v>
      </c>
    </row>
    <row r="44" spans="1:17" ht="13.5" customHeight="1" x14ac:dyDescent="0.2">
      <c r="A44" s="570"/>
      <c r="B44" s="570" t="s">
        <v>364</v>
      </c>
      <c r="C44" s="584">
        <f>+SUM(D44:Q44)</f>
        <v>8557</v>
      </c>
      <c r="D44" s="571">
        <v>0</v>
      </c>
      <c r="E44" s="595">
        <v>174</v>
      </c>
      <c r="F44" s="595">
        <v>1227</v>
      </c>
      <c r="G44" s="595">
        <v>1774</v>
      </c>
      <c r="H44" s="595">
        <v>1798</v>
      </c>
      <c r="I44" s="595">
        <v>1306</v>
      </c>
      <c r="J44" s="595">
        <v>911</v>
      </c>
      <c r="K44" s="595">
        <v>611</v>
      </c>
      <c r="L44" s="595">
        <v>350</v>
      </c>
      <c r="M44" s="595">
        <v>167</v>
      </c>
      <c r="N44" s="595">
        <v>109</v>
      </c>
      <c r="O44" s="595">
        <v>71</v>
      </c>
      <c r="P44" s="595">
        <v>55</v>
      </c>
      <c r="Q44" s="595">
        <v>4</v>
      </c>
    </row>
    <row r="45" spans="1:17" x14ac:dyDescent="0.2">
      <c r="C45" s="4"/>
      <c r="D45" s="382"/>
      <c r="E45" s="382"/>
      <c r="F45" s="382"/>
      <c r="G45" s="382"/>
      <c r="H45" s="382"/>
      <c r="I45" s="382"/>
      <c r="J45" s="382"/>
      <c r="K45" s="382"/>
      <c r="L45" s="382"/>
      <c r="M45" s="382"/>
      <c r="N45" s="382"/>
      <c r="O45" s="382"/>
      <c r="P45" s="382"/>
      <c r="Q45" s="382"/>
    </row>
    <row r="46" spans="1:17" x14ac:dyDescent="0.2">
      <c r="A46" s="420" t="s">
        <v>783</v>
      </c>
    </row>
  </sheetData>
  <mergeCells count="6">
    <mergeCell ref="A3:Q3"/>
    <mergeCell ref="A2:Q2"/>
    <mergeCell ref="D5:Q5"/>
    <mergeCell ref="B5:B6"/>
    <mergeCell ref="A5:A6"/>
    <mergeCell ref="C5:C6"/>
  </mergeCells>
  <hyperlinks>
    <hyperlink ref="R2" location="indice!B15" display="INCIO"/>
  </hyperlinks>
  <printOptions horizontalCentered="1"/>
  <pageMargins left="0.19685039370078741" right="0.19685039370078741" top="1.5354330708661419" bottom="0.74803149606299213" header="0.19685039370078741" footer="0.31496062992125984"/>
  <pageSetup paperSize="9" scale="95" firstPageNumber="32" orientation="landscape" useFirstPageNumber="1" r:id="rId1"/>
  <headerFooter>
    <oddHeader>&amp;C&amp;G</oddHeader>
    <oddFooter>&amp;C&amp;P</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30"/>
  <sheetViews>
    <sheetView showGridLines="0" zoomScaleNormal="100" workbookViewId="0">
      <selection activeCell="M8" sqref="M8"/>
    </sheetView>
  </sheetViews>
  <sheetFormatPr baseColWidth="10" defaultRowHeight="15" x14ac:dyDescent="0.25"/>
  <cols>
    <col min="1" max="1" width="2.7109375" style="146" customWidth="1"/>
    <col min="2" max="2" width="6.7109375" style="146" bestFit="1" customWidth="1"/>
    <col min="3" max="3" width="13.140625" style="146" customWidth="1"/>
    <col min="4" max="9" width="11.42578125" style="146"/>
    <col min="10" max="10" width="14.28515625" style="146" customWidth="1"/>
    <col min="11" max="11" width="17.28515625" style="146" customWidth="1"/>
    <col min="12" max="16384" width="11.42578125" style="146"/>
  </cols>
  <sheetData>
    <row r="2" spans="1:15" s="208" customFormat="1" ht="15.75" customHeight="1" x14ac:dyDescent="0.25">
      <c r="A2" s="1257" t="s">
        <v>398</v>
      </c>
      <c r="B2" s="1257"/>
      <c r="C2" s="1257"/>
      <c r="D2" s="1257"/>
      <c r="E2" s="1257"/>
      <c r="F2" s="1257"/>
      <c r="G2" s="1257"/>
      <c r="H2" s="1257"/>
      <c r="I2" s="1257"/>
      <c r="J2" s="1257"/>
      <c r="K2" s="1257"/>
      <c r="L2" s="413" t="s">
        <v>85</v>
      </c>
      <c r="M2" s="204"/>
      <c r="N2" s="207"/>
    </row>
    <row r="3" spans="1:15" s="208" customFormat="1" ht="15.75" customHeight="1" x14ac:dyDescent="0.25">
      <c r="A3" s="1257" t="s">
        <v>182</v>
      </c>
      <c r="B3" s="1257"/>
      <c r="C3" s="1257"/>
      <c r="D3" s="1257"/>
      <c r="E3" s="1257"/>
      <c r="F3" s="1257"/>
      <c r="G3" s="1257"/>
      <c r="H3" s="1257"/>
      <c r="I3" s="1257"/>
      <c r="J3" s="1257"/>
      <c r="K3" s="1257"/>
      <c r="L3" s="205"/>
      <c r="M3" s="206"/>
      <c r="N3" s="205"/>
      <c r="O3" s="205"/>
    </row>
    <row r="4" spans="1:15" s="208" customFormat="1" ht="15.75" customHeight="1" x14ac:dyDescent="0.25">
      <c r="A4" s="1257" t="s">
        <v>786</v>
      </c>
      <c r="B4" s="1257"/>
      <c r="C4" s="1257"/>
      <c r="D4" s="1257"/>
      <c r="E4" s="1257"/>
      <c r="F4" s="1257"/>
      <c r="G4" s="1257"/>
      <c r="H4" s="1257"/>
      <c r="I4" s="1257"/>
      <c r="J4" s="1257"/>
      <c r="K4" s="1257"/>
      <c r="L4" s="204"/>
      <c r="M4" s="204"/>
      <c r="N4" s="207"/>
    </row>
    <row r="5" spans="1:15" x14ac:dyDescent="0.25">
      <c r="A5" s="209"/>
      <c r="B5" s="209"/>
      <c r="C5" s="209"/>
      <c r="D5" s="209"/>
      <c r="E5" s="209"/>
      <c r="F5" s="209"/>
      <c r="G5" s="209"/>
      <c r="H5" s="209"/>
      <c r="I5" s="209"/>
      <c r="J5" s="209"/>
      <c r="K5" s="6"/>
    </row>
    <row r="6" spans="1:15" ht="24" customHeight="1" x14ac:dyDescent="0.25">
      <c r="A6" s="6"/>
      <c r="B6" s="1071" t="s">
        <v>84</v>
      </c>
      <c r="C6" s="235" t="s">
        <v>83</v>
      </c>
      <c r="D6" s="235" t="s">
        <v>82</v>
      </c>
      <c r="E6" s="6"/>
      <c r="F6" s="6"/>
      <c r="G6" s="6"/>
      <c r="H6" s="6"/>
      <c r="I6" s="6"/>
      <c r="J6" s="6"/>
      <c r="K6" s="6"/>
    </row>
    <row r="7" spans="1:15" ht="20.100000000000001" customHeight="1" x14ac:dyDescent="0.25">
      <c r="A7" s="6"/>
      <c r="B7" s="596">
        <v>2006</v>
      </c>
      <c r="C7" s="597">
        <v>74036</v>
      </c>
      <c r="D7" s="597">
        <v>13981</v>
      </c>
      <c r="E7" s="6"/>
      <c r="F7" s="6"/>
      <c r="G7" s="6"/>
      <c r="H7" s="6"/>
      <c r="I7" s="6"/>
      <c r="J7" s="6"/>
      <c r="K7" s="6"/>
    </row>
    <row r="8" spans="1:15" ht="20.100000000000001" customHeight="1" x14ac:dyDescent="0.25">
      <c r="A8" s="6"/>
      <c r="B8" s="210">
        <v>2007</v>
      </c>
      <c r="C8" s="349">
        <v>76154</v>
      </c>
      <c r="D8" s="349">
        <v>14942</v>
      </c>
      <c r="E8" s="6"/>
      <c r="F8" s="6"/>
      <c r="G8" s="6"/>
      <c r="H8" s="6"/>
      <c r="I8" s="6"/>
      <c r="J8" s="6"/>
      <c r="K8" s="6"/>
    </row>
    <row r="9" spans="1:15" ht="20.100000000000001" customHeight="1" x14ac:dyDescent="0.25">
      <c r="A9" s="6"/>
      <c r="B9" s="596">
        <v>2008</v>
      </c>
      <c r="C9" s="597">
        <v>76354</v>
      </c>
      <c r="D9" s="597">
        <v>17111</v>
      </c>
      <c r="E9" s="6"/>
      <c r="F9" s="6"/>
      <c r="G9" s="6"/>
      <c r="H9" s="6"/>
      <c r="I9" s="6"/>
      <c r="J9" s="6"/>
      <c r="K9" s="6"/>
    </row>
    <row r="10" spans="1:15" ht="20.100000000000001" customHeight="1" x14ac:dyDescent="0.25">
      <c r="A10" s="6"/>
      <c r="B10" s="210">
        <v>2009</v>
      </c>
      <c r="C10" s="349">
        <v>76892</v>
      </c>
      <c r="D10" s="349">
        <v>17117</v>
      </c>
      <c r="E10" s="6"/>
      <c r="F10" s="6"/>
      <c r="G10" s="6"/>
      <c r="H10" s="6"/>
      <c r="I10" s="6"/>
      <c r="J10" s="6"/>
      <c r="K10" s="6"/>
    </row>
    <row r="11" spans="1:15" ht="20.100000000000001" customHeight="1" x14ac:dyDescent="0.25">
      <c r="A11" s="6"/>
      <c r="B11" s="596">
        <v>2010</v>
      </c>
      <c r="C11" s="597">
        <v>74800</v>
      </c>
      <c r="D11" s="597">
        <v>18231</v>
      </c>
      <c r="E11" s="6"/>
      <c r="F11" s="6"/>
      <c r="G11" s="6"/>
      <c r="H11" s="6"/>
      <c r="I11" s="6"/>
      <c r="J11" s="6"/>
      <c r="K11" s="6"/>
    </row>
    <row r="12" spans="1:15" ht="20.100000000000001" customHeight="1" x14ac:dyDescent="0.25">
      <c r="A12" s="6"/>
      <c r="B12" s="210">
        <v>2011</v>
      </c>
      <c r="C12" s="349">
        <v>73579</v>
      </c>
      <c r="D12" s="349">
        <v>21466</v>
      </c>
      <c r="E12" s="6"/>
      <c r="F12" s="6"/>
      <c r="G12" s="6"/>
      <c r="H12" s="6"/>
      <c r="I12" s="6"/>
      <c r="J12" s="6"/>
      <c r="K12" s="6"/>
    </row>
    <row r="13" spans="1:15" ht="20.100000000000001" customHeight="1" x14ac:dyDescent="0.25">
      <c r="A13" s="6"/>
      <c r="B13" s="596">
        <v>2012</v>
      </c>
      <c r="C13" s="597">
        <v>57753</v>
      </c>
      <c r="D13" s="597">
        <v>20299</v>
      </c>
      <c r="E13" s="6"/>
      <c r="F13" s="6"/>
      <c r="G13" s="6"/>
      <c r="H13" s="6"/>
      <c r="I13" s="6"/>
      <c r="J13" s="6"/>
      <c r="K13" s="6"/>
      <c r="N13" s="913"/>
    </row>
    <row r="14" spans="1:15" ht="19.5" customHeight="1" x14ac:dyDescent="0.25">
      <c r="A14" s="6"/>
      <c r="B14" s="210">
        <v>2013</v>
      </c>
      <c r="C14" s="349">
        <v>53986</v>
      </c>
      <c r="D14" s="349">
        <v>21122</v>
      </c>
      <c r="E14" s="6"/>
      <c r="F14" s="6"/>
      <c r="G14" s="6"/>
      <c r="H14" s="6"/>
      <c r="I14" s="6"/>
      <c r="J14" s="6"/>
      <c r="K14" s="6"/>
      <c r="M14" s="913"/>
      <c r="N14" s="913"/>
    </row>
    <row r="15" spans="1:15" ht="19.5" customHeight="1" x14ac:dyDescent="0.25">
      <c r="A15" s="6"/>
      <c r="B15" s="596">
        <v>2014</v>
      </c>
      <c r="C15" s="597">
        <v>60328</v>
      </c>
      <c r="D15" s="597">
        <v>24771</v>
      </c>
      <c r="E15" s="6"/>
      <c r="F15" s="6"/>
      <c r="G15" s="6"/>
      <c r="H15" s="6"/>
      <c r="I15" s="6"/>
      <c r="J15" s="6"/>
      <c r="K15" s="6"/>
    </row>
    <row r="16" spans="1:15" ht="19.5" customHeight="1" x14ac:dyDescent="0.25">
      <c r="A16" s="6"/>
      <c r="B16" s="210">
        <v>2015</v>
      </c>
      <c r="C16" s="349">
        <v>60636</v>
      </c>
      <c r="D16" s="349">
        <v>25692</v>
      </c>
      <c r="E16" s="6"/>
      <c r="F16" s="6"/>
      <c r="G16" s="6"/>
      <c r="H16" s="6"/>
      <c r="I16" s="6"/>
      <c r="J16" s="6"/>
      <c r="K16" s="6"/>
    </row>
    <row r="17" spans="1:14" x14ac:dyDescent="0.25">
      <c r="A17" s="6"/>
      <c r="B17" s="6"/>
      <c r="C17" s="6"/>
      <c r="D17" s="6"/>
      <c r="E17" s="6"/>
      <c r="F17" s="6"/>
      <c r="G17" s="6"/>
      <c r="H17" s="6"/>
      <c r="I17" s="6"/>
      <c r="J17" s="6"/>
      <c r="K17" s="6"/>
    </row>
    <row r="18" spans="1:14" x14ac:dyDescent="0.25">
      <c r="A18" s="6"/>
      <c r="B18" s="6"/>
      <c r="C18" s="6"/>
      <c r="D18" s="6"/>
      <c r="E18" s="6"/>
      <c r="F18" s="6"/>
      <c r="G18" s="6"/>
      <c r="H18" s="6"/>
      <c r="I18" s="6"/>
      <c r="J18" s="6"/>
      <c r="K18" s="6"/>
      <c r="M18" s="1072"/>
    </row>
    <row r="19" spans="1:14" x14ac:dyDescent="0.25">
      <c r="A19" s="6"/>
      <c r="B19" s="6"/>
      <c r="C19" s="6"/>
      <c r="D19" s="6"/>
      <c r="E19" s="6"/>
      <c r="F19" s="6"/>
      <c r="G19" s="6"/>
      <c r="H19" s="6"/>
      <c r="I19" s="6"/>
      <c r="J19" s="6"/>
      <c r="K19" s="6"/>
    </row>
    <row r="20" spans="1:14" x14ac:dyDescent="0.25">
      <c r="A20" s="6"/>
      <c r="B20" s="6"/>
      <c r="C20" s="6"/>
      <c r="D20" s="6"/>
      <c r="E20" s="6"/>
      <c r="F20" s="6"/>
      <c r="G20" s="6"/>
      <c r="H20" s="6"/>
      <c r="I20" s="6"/>
      <c r="J20" s="6"/>
      <c r="K20" s="6"/>
    </row>
    <row r="21" spans="1:14" x14ac:dyDescent="0.25">
      <c r="A21" s="6"/>
      <c r="B21" s="6"/>
      <c r="C21" s="6"/>
      <c r="D21" s="6"/>
      <c r="E21" s="6"/>
      <c r="F21" s="6"/>
      <c r="G21" s="6"/>
      <c r="H21" s="6"/>
      <c r="I21" s="6"/>
      <c r="J21" s="6"/>
      <c r="K21" s="6"/>
      <c r="N21" s="1073"/>
    </row>
    <row r="22" spans="1:14" x14ac:dyDescent="0.25">
      <c r="A22" s="6"/>
      <c r="B22" s="6"/>
      <c r="C22" s="6"/>
      <c r="D22" s="6"/>
      <c r="E22" s="6"/>
      <c r="F22" s="6"/>
      <c r="G22" s="6"/>
      <c r="H22" s="6"/>
      <c r="I22" s="6"/>
      <c r="J22" s="6"/>
      <c r="K22" s="6"/>
      <c r="M22" s="1074"/>
      <c r="N22" s="1073"/>
    </row>
    <row r="23" spans="1:14" x14ac:dyDescent="0.25">
      <c r="A23" s="6"/>
      <c r="B23" s="6"/>
      <c r="C23" s="6"/>
      <c r="D23" s="6"/>
      <c r="E23" s="6"/>
      <c r="F23" s="6"/>
      <c r="G23" s="6"/>
      <c r="H23" s="6"/>
      <c r="I23" s="6"/>
      <c r="J23" s="6"/>
      <c r="K23" s="6"/>
      <c r="M23" s="598"/>
    </row>
    <row r="24" spans="1:14" x14ac:dyDescent="0.25">
      <c r="A24" s="670" t="s">
        <v>835</v>
      </c>
      <c r="B24" s="6"/>
      <c r="C24" s="6"/>
      <c r="D24" s="6"/>
      <c r="E24" s="6"/>
      <c r="F24" s="6"/>
      <c r="G24" s="6"/>
      <c r="H24" s="6"/>
      <c r="I24" s="6"/>
      <c r="J24" s="6"/>
      <c r="K24" s="6"/>
    </row>
    <row r="25" spans="1:14" x14ac:dyDescent="0.25">
      <c r="A25" s="6"/>
      <c r="B25" s="6"/>
      <c r="C25" s="6"/>
      <c r="D25" s="6"/>
      <c r="E25" s="6"/>
      <c r="F25" s="6"/>
      <c r="G25" s="6"/>
      <c r="H25" s="6"/>
      <c r="I25" s="6"/>
      <c r="J25" s="6"/>
      <c r="K25" s="6"/>
    </row>
    <row r="26" spans="1:14" x14ac:dyDescent="0.25">
      <c r="A26" s="6"/>
      <c r="B26" s="1075"/>
      <c r="C26" s="6"/>
      <c r="D26" s="6"/>
      <c r="E26" s="6"/>
      <c r="F26" s="6"/>
      <c r="G26" s="6"/>
      <c r="H26" s="6"/>
      <c r="I26" s="6"/>
      <c r="J26" s="6"/>
      <c r="K26" s="6"/>
    </row>
    <row r="27" spans="1:14" x14ac:dyDescent="0.25">
      <c r="B27" s="6"/>
      <c r="C27" s="6"/>
      <c r="D27" s="6"/>
      <c r="E27" s="6"/>
      <c r="F27" s="6"/>
      <c r="G27" s="6"/>
      <c r="H27" s="6"/>
      <c r="I27" s="6"/>
      <c r="J27" s="6"/>
      <c r="K27" s="6"/>
    </row>
    <row r="28" spans="1:14" x14ac:dyDescent="0.25">
      <c r="A28" s="6"/>
      <c r="B28" s="6"/>
      <c r="C28" s="6"/>
      <c r="D28" s="6"/>
      <c r="E28" s="6"/>
      <c r="F28" s="6"/>
      <c r="G28" s="6"/>
      <c r="H28" s="6"/>
      <c r="I28" s="6"/>
      <c r="J28" s="6"/>
      <c r="K28" s="6"/>
    </row>
    <row r="29" spans="1:14" x14ac:dyDescent="0.25">
      <c r="A29" s="6"/>
      <c r="B29" s="6"/>
      <c r="C29" s="6"/>
      <c r="D29" s="6"/>
      <c r="E29" s="6"/>
      <c r="F29" s="6"/>
      <c r="G29" s="6"/>
      <c r="H29" s="6"/>
      <c r="I29" s="6"/>
      <c r="J29" s="6"/>
      <c r="K29" s="6"/>
    </row>
    <row r="30" spans="1:14" x14ac:dyDescent="0.25">
      <c r="A30" s="6"/>
      <c r="E30" s="6"/>
      <c r="F30" s="6"/>
      <c r="G30" s="6"/>
      <c r="H30" s="6"/>
      <c r="I30" s="6"/>
      <c r="J30" s="6"/>
      <c r="K30" s="6"/>
    </row>
  </sheetData>
  <mergeCells count="3">
    <mergeCell ref="A2:K2"/>
    <mergeCell ref="A3:K3"/>
    <mergeCell ref="A4:K4"/>
  </mergeCells>
  <hyperlinks>
    <hyperlink ref="L2" location="indice!B18" display="INICIO"/>
  </hyperlinks>
  <printOptions horizontalCentered="1"/>
  <pageMargins left="0.19685039370078741" right="0.19685039370078741" top="1.5354330708661419" bottom="0.74803149606299213" header="0.19685039370078741" footer="0.31496062992125984"/>
  <pageSetup paperSize="9" scale="87" firstPageNumber="36" fitToWidth="0" fitToHeight="0" orientation="landscape" useFirstPageNumber="1" r:id="rId1"/>
  <headerFooter>
    <oddHeader>&amp;C&amp;G</oddHeader>
    <oddFooter>&amp;C&amp;P</odd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T32"/>
  <sheetViews>
    <sheetView showGridLines="0" workbookViewId="0">
      <selection activeCell="G35" sqref="G35"/>
    </sheetView>
  </sheetViews>
  <sheetFormatPr baseColWidth="10" defaultRowHeight="15" x14ac:dyDescent="0.25"/>
  <cols>
    <col min="1" max="2" width="11.42578125" style="146"/>
    <col min="3" max="3" width="7.85546875" style="146" bestFit="1" customWidth="1"/>
    <col min="4" max="6" width="8.140625" style="146" customWidth="1"/>
    <col min="7" max="7" width="9.140625" style="146" customWidth="1"/>
    <col min="8" max="14" width="8.140625" style="146" customWidth="1"/>
    <col min="15" max="15" width="8.7109375" style="146" customWidth="1"/>
    <col min="16" max="16" width="8.140625" style="146" customWidth="1"/>
    <col min="17" max="17" width="8.85546875" style="146" customWidth="1"/>
    <col min="18" max="18" width="12.7109375" style="146" customWidth="1"/>
    <col min="19" max="16384" width="11.42578125" style="146"/>
  </cols>
  <sheetData>
    <row r="2" spans="2:20" s="208" customFormat="1" ht="45" customHeight="1" x14ac:dyDescent="0.25">
      <c r="B2" s="1282" t="s">
        <v>787</v>
      </c>
      <c r="C2" s="1282"/>
      <c r="D2" s="1282"/>
      <c r="E2" s="1282"/>
      <c r="F2" s="1282"/>
      <c r="G2" s="1282"/>
      <c r="H2" s="1282"/>
      <c r="I2" s="1282"/>
      <c r="J2" s="1282"/>
      <c r="K2" s="1282"/>
      <c r="L2" s="1282"/>
      <c r="M2" s="1282"/>
      <c r="N2" s="1282"/>
      <c r="O2" s="1282"/>
      <c r="P2" s="1282"/>
      <c r="Q2" s="1282"/>
      <c r="R2" s="1282"/>
      <c r="S2" s="414" t="s">
        <v>85</v>
      </c>
    </row>
    <row r="3" spans="2:20" x14ac:dyDescent="0.25">
      <c r="B3" s="8"/>
      <c r="C3" s="6"/>
      <c r="D3" s="6"/>
      <c r="E3" s="6"/>
      <c r="F3" s="6"/>
      <c r="H3" s="6"/>
      <c r="I3" s="6"/>
      <c r="J3" s="6"/>
      <c r="K3" s="6"/>
      <c r="L3" s="6"/>
      <c r="M3" s="6"/>
      <c r="N3" s="6"/>
      <c r="O3" s="6"/>
      <c r="P3" s="6"/>
      <c r="Q3" s="6"/>
      <c r="R3" s="6"/>
      <c r="S3" s="6"/>
    </row>
    <row r="4" spans="2:20" x14ac:dyDescent="0.25">
      <c r="B4" s="1283" t="s">
        <v>99</v>
      </c>
      <c r="C4" s="1284" t="s">
        <v>83</v>
      </c>
      <c r="D4" s="1284"/>
      <c r="E4" s="1284" t="s">
        <v>82</v>
      </c>
      <c r="F4" s="1284"/>
      <c r="H4" s="6"/>
      <c r="I4" s="6"/>
      <c r="J4" s="6"/>
      <c r="K4" s="6"/>
      <c r="L4" s="6"/>
      <c r="M4" s="6"/>
      <c r="N4" s="6"/>
      <c r="O4" s="6"/>
      <c r="P4" s="6"/>
      <c r="Q4" s="6"/>
      <c r="R4" s="6"/>
      <c r="S4" s="12"/>
    </row>
    <row r="5" spans="2:20" x14ac:dyDescent="0.25">
      <c r="B5" s="1283"/>
      <c r="C5" s="236">
        <v>2006</v>
      </c>
      <c r="D5" s="236">
        <v>2015</v>
      </c>
      <c r="E5" s="236">
        <v>2006</v>
      </c>
      <c r="F5" s="236">
        <v>2015</v>
      </c>
      <c r="H5" s="6"/>
      <c r="I5" s="6"/>
      <c r="J5" s="6"/>
      <c r="K5" s="6"/>
      <c r="L5" s="6"/>
      <c r="M5" s="6"/>
      <c r="N5" s="6"/>
      <c r="O5" s="6"/>
      <c r="P5" s="6"/>
      <c r="Q5" s="6"/>
      <c r="R5" s="6"/>
      <c r="S5" s="6"/>
    </row>
    <row r="6" spans="2:20" x14ac:dyDescent="0.25">
      <c r="B6" s="422" t="s">
        <v>98</v>
      </c>
      <c r="C6" s="348">
        <v>6276</v>
      </c>
      <c r="D6" s="348">
        <v>4574</v>
      </c>
      <c r="E6" s="348">
        <v>1031</v>
      </c>
      <c r="F6" s="348">
        <v>2137</v>
      </c>
      <c r="G6" s="1076"/>
      <c r="H6" s="6"/>
      <c r="I6" s="6"/>
      <c r="J6" s="6"/>
      <c r="K6" s="6"/>
      <c r="L6" s="6"/>
      <c r="M6" s="6"/>
      <c r="N6" s="6"/>
      <c r="O6" s="6"/>
      <c r="P6" s="6"/>
      <c r="Q6" s="6"/>
      <c r="R6" s="6"/>
      <c r="S6" s="6"/>
    </row>
    <row r="7" spans="2:20" x14ac:dyDescent="0.25">
      <c r="B7" s="599" t="s">
        <v>97</v>
      </c>
      <c r="C7" s="600">
        <v>6621</v>
      </c>
      <c r="D7" s="600">
        <v>5655</v>
      </c>
      <c r="E7" s="600">
        <v>1002</v>
      </c>
      <c r="F7" s="600">
        <v>2000</v>
      </c>
      <c r="G7" s="1076"/>
      <c r="H7" s="6"/>
      <c r="I7" s="6"/>
      <c r="J7" s="6"/>
      <c r="K7" s="6"/>
      <c r="L7" s="6"/>
      <c r="M7" s="6"/>
      <c r="N7" s="6"/>
      <c r="O7" s="6"/>
      <c r="P7" s="6"/>
      <c r="Q7" s="6"/>
      <c r="R7" s="6"/>
      <c r="S7" s="6"/>
    </row>
    <row r="8" spans="2:20" x14ac:dyDescent="0.25">
      <c r="B8" s="423" t="s">
        <v>96</v>
      </c>
      <c r="C8" s="348">
        <v>6827</v>
      </c>
      <c r="D8" s="348">
        <v>5159</v>
      </c>
      <c r="E8" s="348">
        <v>1229</v>
      </c>
      <c r="F8" s="348">
        <v>2093</v>
      </c>
      <c r="G8" s="1076"/>
      <c r="H8" s="6"/>
      <c r="I8" s="6"/>
      <c r="J8" s="6"/>
      <c r="K8" s="6"/>
      <c r="L8" s="6"/>
      <c r="M8" s="6"/>
      <c r="N8" s="6"/>
      <c r="O8" s="6"/>
      <c r="P8" s="6"/>
      <c r="Q8" s="6"/>
      <c r="R8" s="6"/>
      <c r="S8" s="6"/>
      <c r="T8" s="601"/>
    </row>
    <row r="9" spans="2:20" x14ac:dyDescent="0.25">
      <c r="B9" s="599" t="s">
        <v>95</v>
      </c>
      <c r="C9" s="600">
        <v>5527</v>
      </c>
      <c r="D9" s="600">
        <v>5246</v>
      </c>
      <c r="E9" s="600">
        <v>1017</v>
      </c>
      <c r="F9" s="600">
        <v>2224</v>
      </c>
      <c r="G9" s="1076"/>
      <c r="H9" s="6"/>
      <c r="I9" s="6"/>
      <c r="J9" s="6"/>
      <c r="K9" s="6"/>
      <c r="L9" s="6"/>
      <c r="M9" s="6"/>
      <c r="N9" s="6"/>
      <c r="O9" s="6"/>
      <c r="P9" s="6"/>
      <c r="Q9" s="6"/>
      <c r="R9" s="6"/>
      <c r="S9" s="6"/>
    </row>
    <row r="10" spans="2:20" x14ac:dyDescent="0.25">
      <c r="B10" s="423" t="s">
        <v>94</v>
      </c>
      <c r="C10" s="348">
        <v>5671</v>
      </c>
      <c r="D10" s="348">
        <v>4608</v>
      </c>
      <c r="E10" s="348">
        <v>1212</v>
      </c>
      <c r="F10" s="348">
        <v>2050</v>
      </c>
      <c r="G10" s="1076"/>
      <c r="H10" s="6"/>
      <c r="I10" s="6"/>
      <c r="J10" s="6"/>
      <c r="K10" s="6"/>
      <c r="L10" s="6"/>
      <c r="M10" s="6"/>
      <c r="N10" s="6"/>
      <c r="O10" s="6"/>
      <c r="P10" s="6"/>
      <c r="Q10" s="6"/>
      <c r="R10" s="6"/>
      <c r="S10" s="6"/>
    </row>
    <row r="11" spans="2:20" x14ac:dyDescent="0.25">
      <c r="B11" s="599" t="s">
        <v>93</v>
      </c>
      <c r="C11" s="600">
        <v>5988</v>
      </c>
      <c r="D11" s="600">
        <v>4413</v>
      </c>
      <c r="E11" s="600">
        <v>1332</v>
      </c>
      <c r="F11" s="600">
        <v>2313</v>
      </c>
      <c r="G11" s="1076"/>
      <c r="H11" s="6"/>
      <c r="I11" s="6"/>
      <c r="J11" s="6"/>
      <c r="K11" s="6"/>
      <c r="L11" s="6"/>
      <c r="M11" s="6"/>
      <c r="N11" s="6"/>
      <c r="O11" s="6"/>
      <c r="P11" s="6"/>
      <c r="Q11" s="6"/>
      <c r="R11" s="6"/>
      <c r="S11" s="6"/>
    </row>
    <row r="12" spans="2:20" x14ac:dyDescent="0.25">
      <c r="B12" s="423" t="s">
        <v>92</v>
      </c>
      <c r="C12" s="348">
        <v>5978</v>
      </c>
      <c r="D12" s="348">
        <v>4990</v>
      </c>
      <c r="E12" s="348">
        <v>1316</v>
      </c>
      <c r="F12" s="348">
        <v>2163</v>
      </c>
      <c r="G12" s="1076"/>
      <c r="H12" s="6"/>
      <c r="I12" s="6"/>
      <c r="J12" s="6"/>
      <c r="K12" s="6"/>
      <c r="L12" s="6"/>
      <c r="M12" s="6"/>
      <c r="N12" s="6"/>
      <c r="O12" s="6"/>
      <c r="P12" s="6"/>
      <c r="Q12" s="6"/>
      <c r="R12" s="6"/>
      <c r="S12" s="6"/>
    </row>
    <row r="13" spans="2:20" x14ac:dyDescent="0.25">
      <c r="B13" s="599" t="s">
        <v>91</v>
      </c>
      <c r="C13" s="600">
        <v>6583</v>
      </c>
      <c r="D13" s="600">
        <v>4922</v>
      </c>
      <c r="E13" s="600">
        <v>1096</v>
      </c>
      <c r="F13" s="600">
        <v>2213</v>
      </c>
      <c r="G13" s="1076"/>
      <c r="H13" s="6"/>
      <c r="I13" s="6"/>
      <c r="J13" s="6"/>
      <c r="K13" s="6"/>
      <c r="L13" s="6"/>
      <c r="M13" s="6"/>
      <c r="N13" s="6"/>
      <c r="O13" s="6"/>
      <c r="P13" s="6"/>
      <c r="Q13" s="6"/>
      <c r="R13" s="6"/>
      <c r="S13" s="6"/>
    </row>
    <row r="14" spans="2:20" x14ac:dyDescent="0.25">
      <c r="B14" s="423" t="s">
        <v>90</v>
      </c>
      <c r="C14" s="348">
        <v>6007</v>
      </c>
      <c r="D14" s="348">
        <v>4617</v>
      </c>
      <c r="E14" s="348">
        <v>1256</v>
      </c>
      <c r="F14" s="348">
        <v>2397</v>
      </c>
      <c r="G14" s="1076"/>
      <c r="H14" s="6"/>
      <c r="I14" s="6"/>
      <c r="J14" s="6"/>
      <c r="K14" s="6"/>
      <c r="L14" s="6"/>
      <c r="M14" s="6"/>
      <c r="N14" s="6"/>
      <c r="O14" s="6"/>
      <c r="P14" s="6"/>
      <c r="Q14" s="6"/>
      <c r="R14" s="6"/>
      <c r="S14" s="6"/>
    </row>
    <row r="15" spans="2:20" x14ac:dyDescent="0.25">
      <c r="B15" s="599" t="s">
        <v>89</v>
      </c>
      <c r="C15" s="600">
        <v>5592</v>
      </c>
      <c r="D15" s="600">
        <v>5194</v>
      </c>
      <c r="E15" s="600">
        <v>1259</v>
      </c>
      <c r="F15" s="600">
        <v>2194</v>
      </c>
      <c r="G15" s="1076"/>
      <c r="H15" s="6"/>
      <c r="I15" s="6"/>
      <c r="J15" s="6"/>
      <c r="K15" s="6"/>
      <c r="L15" s="6"/>
      <c r="M15" s="6"/>
      <c r="N15" s="6"/>
      <c r="O15" s="6"/>
      <c r="P15" s="6"/>
      <c r="Q15" s="6"/>
      <c r="R15" s="6"/>
      <c r="S15" s="6"/>
    </row>
    <row r="16" spans="2:20" x14ac:dyDescent="0.25">
      <c r="B16" s="423" t="s">
        <v>88</v>
      </c>
      <c r="C16" s="348">
        <v>5654</v>
      </c>
      <c r="D16" s="348">
        <v>4706</v>
      </c>
      <c r="E16" s="348">
        <v>1187</v>
      </c>
      <c r="F16" s="348">
        <v>1931</v>
      </c>
      <c r="G16" s="1076"/>
      <c r="H16" s="6"/>
      <c r="I16" s="6"/>
      <c r="J16" s="6"/>
      <c r="K16" s="6"/>
      <c r="L16" s="6"/>
      <c r="M16" s="6"/>
      <c r="N16" s="6"/>
      <c r="O16" s="6"/>
      <c r="P16" s="6"/>
      <c r="Q16" s="6"/>
      <c r="R16" s="6"/>
      <c r="S16" s="6"/>
      <c r="T16" s="11"/>
    </row>
    <row r="17" spans="2:19" x14ac:dyDescent="0.25">
      <c r="B17" s="599" t="s">
        <v>87</v>
      </c>
      <c r="C17" s="600">
        <v>7312</v>
      </c>
      <c r="D17" s="600">
        <v>6552</v>
      </c>
      <c r="E17" s="600">
        <v>1044</v>
      </c>
      <c r="F17" s="600">
        <v>1977</v>
      </c>
      <c r="G17" s="1076"/>
      <c r="H17" s="6"/>
      <c r="I17" s="6"/>
      <c r="J17" s="6"/>
      <c r="K17" s="6"/>
      <c r="L17" s="6"/>
      <c r="M17" s="6"/>
      <c r="N17" s="6"/>
      <c r="O17" s="6"/>
      <c r="P17" s="6"/>
      <c r="Q17" s="6"/>
      <c r="R17" s="6"/>
      <c r="S17" s="6"/>
    </row>
    <row r="18" spans="2:19" x14ac:dyDescent="0.25">
      <c r="B18" s="233" t="s">
        <v>86</v>
      </c>
      <c r="C18" s="348">
        <f>+SUM(C6:C17)</f>
        <v>74036</v>
      </c>
      <c r="D18" s="348">
        <f>+SUM(D6:D17)</f>
        <v>60636</v>
      </c>
      <c r="E18" s="348">
        <f>+SUM(E6:E17)</f>
        <v>13981</v>
      </c>
      <c r="F18" s="348">
        <f>+SUM(F6:F17)</f>
        <v>25692</v>
      </c>
      <c r="G18" s="1076"/>
      <c r="H18" s="6"/>
      <c r="I18" s="6"/>
      <c r="J18" s="6"/>
      <c r="K18" s="6"/>
      <c r="L18" s="6"/>
      <c r="M18" s="6"/>
      <c r="N18" s="6"/>
      <c r="O18" s="6"/>
      <c r="P18" s="6"/>
      <c r="Q18" s="6"/>
      <c r="R18" s="6"/>
      <c r="S18" s="6"/>
    </row>
    <row r="19" spans="2:19" x14ac:dyDescent="0.25">
      <c r="B19" s="6"/>
      <c r="C19" s="8"/>
      <c r="D19" s="6"/>
      <c r="E19" s="6"/>
      <c r="F19" s="6"/>
      <c r="G19" s="6"/>
      <c r="H19" s="6"/>
      <c r="I19" s="6"/>
      <c r="J19" s="6"/>
      <c r="K19" s="6"/>
      <c r="L19" s="6"/>
      <c r="M19" s="6"/>
      <c r="N19" s="6"/>
      <c r="O19" s="6"/>
      <c r="P19" s="6"/>
      <c r="Q19" s="6"/>
      <c r="R19" s="6"/>
      <c r="S19" s="6"/>
    </row>
    <row r="20" spans="2:19" x14ac:dyDescent="0.25">
      <c r="B20" s="6"/>
      <c r="C20" s="8"/>
      <c r="D20" s="6"/>
      <c r="E20" s="6"/>
      <c r="F20" s="6"/>
      <c r="G20" s="6"/>
      <c r="H20" s="6"/>
      <c r="I20" s="6"/>
      <c r="J20" s="6"/>
      <c r="K20" s="6"/>
      <c r="L20" s="6"/>
      <c r="M20" s="6"/>
      <c r="N20" s="6"/>
      <c r="O20" s="6"/>
      <c r="P20" s="6"/>
      <c r="Q20" s="6"/>
      <c r="R20" s="6"/>
      <c r="S20" s="6"/>
    </row>
    <row r="21" spans="2:19" x14ac:dyDescent="0.25">
      <c r="B21" s="6"/>
      <c r="C21" s="6"/>
      <c r="D21" s="6"/>
      <c r="E21" s="6"/>
      <c r="F21" s="6"/>
      <c r="G21" s="6"/>
      <c r="H21" s="6"/>
      <c r="I21" s="6"/>
      <c r="J21" s="6"/>
      <c r="K21" s="6"/>
      <c r="L21" s="6"/>
      <c r="M21" s="6"/>
      <c r="N21" s="6"/>
      <c r="O21" s="6"/>
      <c r="P21" s="6"/>
      <c r="Q21" s="6"/>
      <c r="R21" s="6"/>
    </row>
    <row r="22" spans="2:19" x14ac:dyDescent="0.25">
      <c r="B22" s="6"/>
      <c r="C22" s="6"/>
      <c r="D22" s="6"/>
      <c r="E22" s="6"/>
      <c r="F22" s="6"/>
      <c r="G22" s="6"/>
      <c r="H22" s="6"/>
      <c r="I22" s="6"/>
      <c r="J22" s="6"/>
      <c r="K22" s="6"/>
      <c r="L22" s="6"/>
      <c r="M22" s="6"/>
      <c r="N22" s="6"/>
      <c r="O22" s="6"/>
      <c r="P22" s="6"/>
      <c r="Q22" s="6"/>
      <c r="R22" s="6"/>
    </row>
    <row r="23" spans="2:19" x14ac:dyDescent="0.25">
      <c r="B23" s="6"/>
      <c r="C23" s="6"/>
      <c r="D23" s="6"/>
      <c r="E23" s="6"/>
      <c r="F23" s="6"/>
      <c r="G23" s="6"/>
      <c r="H23" s="6"/>
      <c r="I23" s="6"/>
      <c r="J23" s="6"/>
      <c r="K23" s="6"/>
      <c r="L23" s="6"/>
      <c r="M23" s="6"/>
      <c r="N23" s="6"/>
      <c r="O23" s="6"/>
      <c r="P23" s="6"/>
      <c r="Q23" s="6"/>
      <c r="R23" s="6"/>
    </row>
    <row r="30" spans="2:19" x14ac:dyDescent="0.25">
      <c r="G30" s="7"/>
    </row>
    <row r="32" spans="2:19" x14ac:dyDescent="0.25">
      <c r="B32" s="670" t="s">
        <v>836</v>
      </c>
    </row>
  </sheetData>
  <mergeCells count="4">
    <mergeCell ref="B2:R2"/>
    <mergeCell ref="B4:B5"/>
    <mergeCell ref="C4:D4"/>
    <mergeCell ref="E4:F4"/>
  </mergeCells>
  <hyperlinks>
    <hyperlink ref="S2" location="indice!B19" display="INICIO"/>
  </hyperlinks>
  <printOptions horizontalCentered="1"/>
  <pageMargins left="0.19685039370078741" right="0.19685039370078741" top="1.5354330708661419" bottom="0.74803149606299213" header="0.19685039370078741" footer="0.31496062992125984"/>
  <pageSetup paperSize="9" scale="87" firstPageNumber="37" fitToWidth="0" fitToHeight="0" orientation="landscape" useFirstPageNumber="1" r:id="rId1"/>
  <headerFooter>
    <oddHeader>&amp;C&amp;G</oddHeader>
    <oddFooter>&amp;C&amp;P</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67"/>
  <sheetViews>
    <sheetView showGridLines="0" zoomScaleNormal="100" workbookViewId="0">
      <selection activeCell="M4" sqref="M4"/>
    </sheetView>
  </sheetViews>
  <sheetFormatPr baseColWidth="10" defaultRowHeight="12.75" x14ac:dyDescent="0.2"/>
  <cols>
    <col min="1" max="1" width="11" style="11" customWidth="1"/>
    <col min="2" max="2" width="12.85546875" style="11" customWidth="1"/>
    <col min="3" max="3" width="18" style="11" customWidth="1"/>
    <col min="4" max="7" width="12.85546875" style="11" customWidth="1"/>
    <col min="8" max="8" width="12.7109375" style="11" customWidth="1"/>
    <col min="9" max="9" width="13" style="11" customWidth="1"/>
    <col min="10" max="10" width="17.5703125" style="11" customWidth="1"/>
    <col min="11" max="11" width="12.5703125" style="11" bestFit="1" customWidth="1"/>
    <col min="12" max="16384" width="11.42578125" style="11"/>
  </cols>
  <sheetData>
    <row r="2" spans="1:12" s="208" customFormat="1" ht="46.5" customHeight="1" x14ac:dyDescent="0.25">
      <c r="A2" s="1285" t="s">
        <v>827</v>
      </c>
      <c r="B2" s="1285"/>
      <c r="C2" s="1285"/>
      <c r="D2" s="1285"/>
      <c r="E2" s="1285"/>
      <c r="F2" s="1285"/>
      <c r="G2" s="1285"/>
      <c r="H2" s="1285"/>
      <c r="I2" s="1285"/>
      <c r="J2" s="1285"/>
      <c r="K2" s="979" t="s">
        <v>85</v>
      </c>
      <c r="L2" s="211"/>
    </row>
    <row r="3" spans="1:12" ht="12" customHeight="1" x14ac:dyDescent="0.25">
      <c r="A3" s="41"/>
      <c r="B3" s="41"/>
      <c r="C3" s="41"/>
      <c r="D3" s="41"/>
      <c r="E3" s="41"/>
      <c r="F3" s="41"/>
      <c r="G3" s="41"/>
      <c r="H3" s="41"/>
      <c r="I3" s="41"/>
      <c r="J3" s="41"/>
      <c r="K3" s="8"/>
    </row>
    <row r="4" spans="1:12" ht="14.1" customHeight="1" x14ac:dyDescent="0.2">
      <c r="A4" s="8"/>
      <c r="B4" s="8"/>
      <c r="C4" s="237" t="s">
        <v>101</v>
      </c>
      <c r="D4" s="1284" t="s">
        <v>828</v>
      </c>
      <c r="E4" s="1284"/>
      <c r="F4" s="1284" t="s">
        <v>829</v>
      </c>
      <c r="G4" s="1284"/>
      <c r="H4" s="1284">
        <v>2015</v>
      </c>
      <c r="I4" s="1284"/>
      <c r="J4" s="8"/>
      <c r="K4" s="8"/>
    </row>
    <row r="5" spans="1:12" ht="15" x14ac:dyDescent="0.2">
      <c r="A5" s="8"/>
      <c r="B5" s="8"/>
      <c r="C5" s="237"/>
      <c r="D5" s="346" t="s">
        <v>83</v>
      </c>
      <c r="E5" s="346" t="s">
        <v>82</v>
      </c>
      <c r="F5" s="346" t="s">
        <v>83</v>
      </c>
      <c r="G5" s="346" t="s">
        <v>82</v>
      </c>
      <c r="H5" s="346" t="s">
        <v>83</v>
      </c>
      <c r="I5" s="346" t="s">
        <v>82</v>
      </c>
      <c r="J5" s="8"/>
      <c r="K5" s="8"/>
    </row>
    <row r="6" spans="1:12" s="38" customFormat="1" ht="11.1" customHeight="1" x14ac:dyDescent="0.25">
      <c r="A6" s="40"/>
      <c r="B6" s="40"/>
      <c r="C6" s="1077" t="s">
        <v>53</v>
      </c>
      <c r="D6" s="212">
        <v>39722</v>
      </c>
      <c r="E6" s="212">
        <v>7430</v>
      </c>
      <c r="F6" s="212">
        <v>39088</v>
      </c>
      <c r="G6" s="212">
        <v>9561</v>
      </c>
      <c r="H6" s="1183">
        <v>32567</v>
      </c>
      <c r="I6" s="1183">
        <v>14456</v>
      </c>
      <c r="J6" s="1078"/>
      <c r="K6" s="1079"/>
    </row>
    <row r="7" spans="1:12" s="38" customFormat="1" ht="11.1" customHeight="1" x14ac:dyDescent="0.25">
      <c r="A7" s="40"/>
      <c r="B7" s="40"/>
      <c r="C7" s="1080" t="s">
        <v>54</v>
      </c>
      <c r="D7" s="606">
        <v>30880</v>
      </c>
      <c r="E7" s="606">
        <v>5585</v>
      </c>
      <c r="F7" s="606">
        <v>31571</v>
      </c>
      <c r="G7" s="606">
        <v>7298</v>
      </c>
      <c r="H7" s="1184">
        <v>25159</v>
      </c>
      <c r="I7" s="1184">
        <v>9793</v>
      </c>
      <c r="J7" s="1078"/>
      <c r="K7" s="1079"/>
    </row>
    <row r="8" spans="1:12" s="38" customFormat="1" ht="11.1" customHeight="1" x14ac:dyDescent="0.25">
      <c r="A8" s="40"/>
      <c r="B8" s="40"/>
      <c r="C8" s="1077" t="s">
        <v>55</v>
      </c>
      <c r="D8" s="212">
        <v>2680</v>
      </c>
      <c r="E8" s="212">
        <v>344</v>
      </c>
      <c r="F8" s="212">
        <v>3380</v>
      </c>
      <c r="G8" s="212">
        <v>640</v>
      </c>
      <c r="H8" s="1183">
        <v>2608</v>
      </c>
      <c r="I8" s="1183">
        <v>850</v>
      </c>
      <c r="J8" s="1078"/>
      <c r="K8" s="1079"/>
    </row>
    <row r="9" spans="1:12" s="38" customFormat="1" ht="11.1" customHeight="1" x14ac:dyDescent="0.25">
      <c r="A9" s="40"/>
      <c r="B9" s="40"/>
      <c r="C9" s="1080" t="s">
        <v>56</v>
      </c>
      <c r="D9" s="606">
        <v>40</v>
      </c>
      <c r="E9" s="606">
        <v>8</v>
      </c>
      <c r="F9" s="606">
        <v>243</v>
      </c>
      <c r="G9" s="606">
        <v>64</v>
      </c>
      <c r="H9" s="1184">
        <v>226</v>
      </c>
      <c r="I9" s="1184">
        <v>72</v>
      </c>
      <c r="J9" s="1078"/>
      <c r="K9" s="1079"/>
      <c r="L9" s="415"/>
    </row>
    <row r="10" spans="1:12" s="38" customFormat="1" x14ac:dyDescent="0.25">
      <c r="A10" s="40"/>
      <c r="B10" s="40"/>
      <c r="C10" s="1077" t="s">
        <v>199</v>
      </c>
      <c r="D10" s="212">
        <v>6</v>
      </c>
      <c r="E10" s="212">
        <v>6</v>
      </c>
      <c r="F10" s="212">
        <v>3</v>
      </c>
      <c r="G10" s="212">
        <v>4</v>
      </c>
      <c r="H10" s="1183">
        <v>0</v>
      </c>
      <c r="I10" s="1183">
        <v>0</v>
      </c>
      <c r="J10" s="1078"/>
      <c r="K10" s="1079"/>
    </row>
    <row r="11" spans="1:12" s="38" customFormat="1" ht="11.1" customHeight="1" x14ac:dyDescent="0.25">
      <c r="A11" s="40"/>
      <c r="B11" s="40"/>
      <c r="C11" s="1080" t="s">
        <v>27</v>
      </c>
      <c r="D11" s="606">
        <v>708</v>
      </c>
      <c r="E11" s="606">
        <v>608</v>
      </c>
      <c r="F11" s="606">
        <v>515</v>
      </c>
      <c r="G11" s="606">
        <v>664</v>
      </c>
      <c r="H11" s="1184">
        <v>76</v>
      </c>
      <c r="I11" s="1184">
        <v>521</v>
      </c>
      <c r="J11" s="1078"/>
      <c r="K11" s="1079"/>
    </row>
    <row r="12" spans="1:12" s="35" customFormat="1" ht="10.5" customHeight="1" x14ac:dyDescent="0.25">
      <c r="A12" s="36"/>
      <c r="B12" s="36"/>
      <c r="C12" s="37" t="s">
        <v>28</v>
      </c>
      <c r="D12" s="424">
        <f t="shared" ref="D12:I12" si="0">+SUM(D6:D11)</f>
        <v>74036</v>
      </c>
      <c r="E12" s="424">
        <f t="shared" si="0"/>
        <v>13981</v>
      </c>
      <c r="F12" s="424">
        <f t="shared" si="0"/>
        <v>74800</v>
      </c>
      <c r="G12" s="424">
        <f t="shared" si="0"/>
        <v>18231</v>
      </c>
      <c r="H12" s="1185">
        <f t="shared" si="0"/>
        <v>60636</v>
      </c>
      <c r="I12" s="1185">
        <f t="shared" si="0"/>
        <v>25692</v>
      </c>
      <c r="J12" s="1078"/>
      <c r="K12" s="1081"/>
    </row>
    <row r="13" spans="1:12" s="35" customFormat="1" ht="10.5" customHeight="1" x14ac:dyDescent="0.25">
      <c r="A13" s="36"/>
      <c r="B13" s="36"/>
      <c r="C13" s="36"/>
      <c r="D13" s="36"/>
      <c r="E13" s="36"/>
      <c r="F13" s="36"/>
      <c r="G13" s="36"/>
      <c r="H13" s="36"/>
      <c r="I13" s="36"/>
      <c r="J13" s="36"/>
      <c r="K13" s="36"/>
    </row>
    <row r="14" spans="1:12" s="35" customFormat="1" ht="10.5" customHeight="1" x14ac:dyDescent="0.25">
      <c r="A14" s="36"/>
      <c r="B14" s="36"/>
      <c r="C14" s="36"/>
      <c r="D14" s="374"/>
      <c r="E14" s="36"/>
      <c r="F14" s="36"/>
      <c r="G14" s="36"/>
      <c r="H14" s="36"/>
      <c r="I14" s="36"/>
      <c r="J14" s="36"/>
      <c r="K14" s="36"/>
    </row>
    <row r="15" spans="1:12" ht="11.25" customHeight="1" x14ac:dyDescent="0.2">
      <c r="A15" s="8"/>
      <c r="B15" s="8"/>
      <c r="C15" s="8"/>
      <c r="D15" s="8"/>
      <c r="E15" s="8"/>
      <c r="F15" s="8"/>
      <c r="G15" s="8"/>
      <c r="H15" s="8"/>
      <c r="I15" s="8"/>
      <c r="J15" s="8"/>
      <c r="K15" s="8"/>
    </row>
    <row r="16" spans="1:12" ht="11.25" customHeight="1" x14ac:dyDescent="0.2">
      <c r="A16" s="8"/>
      <c r="B16" s="8"/>
      <c r="C16" s="8"/>
      <c r="D16" s="8"/>
      <c r="E16" s="8"/>
      <c r="F16" s="8"/>
      <c r="G16" s="8"/>
      <c r="H16" s="8"/>
      <c r="I16" s="8"/>
      <c r="J16" s="8"/>
      <c r="K16" s="8"/>
    </row>
    <row r="17" spans="1:11" ht="11.25" customHeight="1" x14ac:dyDescent="0.2">
      <c r="A17" s="8"/>
      <c r="B17" s="8"/>
      <c r="C17" s="8"/>
      <c r="D17" s="8"/>
      <c r="E17" s="8"/>
      <c r="F17" s="8"/>
      <c r="G17" s="8"/>
      <c r="H17" s="8"/>
      <c r="I17" s="8"/>
      <c r="J17" s="8"/>
      <c r="K17" s="8"/>
    </row>
    <row r="18" spans="1:11" ht="11.25" customHeight="1" x14ac:dyDescent="0.2">
      <c r="A18" s="8"/>
      <c r="B18" s="8"/>
      <c r="C18" s="8"/>
      <c r="D18" s="8"/>
      <c r="E18" s="8"/>
      <c r="F18" s="8"/>
      <c r="G18" s="8"/>
      <c r="H18" s="8"/>
      <c r="I18" s="8"/>
      <c r="J18" s="8"/>
      <c r="K18" s="8"/>
    </row>
    <row r="19" spans="1:11" ht="11.25" customHeight="1" x14ac:dyDescent="0.2">
      <c r="A19" s="8"/>
      <c r="B19" s="8"/>
      <c r="C19" s="8"/>
      <c r="D19" s="8"/>
      <c r="E19" s="8"/>
      <c r="F19" s="8"/>
      <c r="G19" s="8"/>
      <c r="H19" s="8"/>
      <c r="I19" s="8"/>
      <c r="J19" s="8"/>
      <c r="K19" s="8"/>
    </row>
    <row r="20" spans="1:11" ht="11.25" customHeight="1" x14ac:dyDescent="0.2">
      <c r="A20" s="8"/>
      <c r="B20" s="8"/>
      <c r="C20" s="8"/>
      <c r="D20" s="8"/>
      <c r="E20" s="8"/>
      <c r="F20" s="8"/>
      <c r="G20" s="8"/>
      <c r="H20" s="8"/>
      <c r="I20" s="8"/>
      <c r="J20" s="8"/>
      <c r="K20" s="8"/>
    </row>
    <row r="21" spans="1:11" ht="11.25" customHeight="1" x14ac:dyDescent="0.2">
      <c r="A21" s="8"/>
      <c r="B21" s="8"/>
      <c r="C21" s="8"/>
      <c r="D21" s="8"/>
      <c r="E21" s="8"/>
      <c r="F21" s="8"/>
      <c r="G21" s="8"/>
      <c r="H21" s="8"/>
      <c r="I21" s="8"/>
      <c r="J21" s="8"/>
      <c r="K21" s="8"/>
    </row>
    <row r="22" spans="1:11" ht="11.25" customHeight="1" x14ac:dyDescent="0.2">
      <c r="A22" s="8"/>
      <c r="B22" s="8"/>
      <c r="C22" s="8"/>
      <c r="D22" s="8"/>
      <c r="E22" s="8"/>
      <c r="F22" s="8"/>
      <c r="G22" s="8"/>
      <c r="H22" s="8"/>
      <c r="I22" s="8"/>
      <c r="J22" s="8"/>
      <c r="K22" s="8"/>
    </row>
    <row r="23" spans="1:11" ht="11.25" customHeight="1" x14ac:dyDescent="0.2">
      <c r="A23" s="8"/>
      <c r="B23" s="8"/>
      <c r="C23" s="8"/>
      <c r="D23" s="8"/>
      <c r="E23" s="8"/>
      <c r="F23" s="8"/>
      <c r="G23" s="8"/>
      <c r="H23" s="8"/>
      <c r="I23" s="8"/>
      <c r="J23" s="8"/>
      <c r="K23" s="8"/>
    </row>
    <row r="24" spans="1:11" ht="11.25" customHeight="1" x14ac:dyDescent="0.2">
      <c r="A24" s="8"/>
      <c r="B24" s="8"/>
      <c r="C24" s="8"/>
      <c r="D24" s="8"/>
      <c r="E24" s="8"/>
      <c r="F24" s="8"/>
      <c r="G24" s="8"/>
      <c r="H24" s="8"/>
      <c r="I24" s="8"/>
      <c r="J24" s="8"/>
      <c r="K24" s="8"/>
    </row>
    <row r="25" spans="1:11" ht="11.25" customHeight="1" x14ac:dyDescent="0.2">
      <c r="A25" s="8"/>
      <c r="B25" s="8"/>
      <c r="C25" s="8"/>
      <c r="D25" s="8"/>
      <c r="E25" s="8"/>
      <c r="F25" s="8"/>
      <c r="G25" s="8"/>
      <c r="H25" s="8"/>
      <c r="I25" s="8"/>
      <c r="J25" s="8"/>
      <c r="K25" s="8"/>
    </row>
    <row r="26" spans="1:11" ht="11.25" customHeight="1" x14ac:dyDescent="0.2">
      <c r="A26" s="8"/>
      <c r="B26" s="8"/>
      <c r="C26" s="8"/>
      <c r="D26" s="8"/>
      <c r="E26" s="8"/>
      <c r="F26" s="8"/>
      <c r="G26" s="8"/>
      <c r="H26" s="8"/>
      <c r="I26" s="8"/>
      <c r="J26" s="8"/>
      <c r="K26" s="8"/>
    </row>
    <row r="27" spans="1:11" ht="11.25" customHeight="1" x14ac:dyDescent="0.2">
      <c r="A27" s="8"/>
      <c r="B27" s="8"/>
      <c r="C27" s="8"/>
      <c r="D27" s="8"/>
      <c r="E27" s="8"/>
      <c r="F27" s="8"/>
      <c r="G27" s="8"/>
      <c r="H27" s="8"/>
      <c r="I27" s="8"/>
      <c r="J27" s="8"/>
      <c r="K27" s="8"/>
    </row>
    <row r="28" spans="1:11" ht="11.25" customHeight="1" x14ac:dyDescent="0.2">
      <c r="A28" s="8"/>
      <c r="B28" s="8"/>
      <c r="C28" s="8"/>
      <c r="D28" s="8"/>
      <c r="E28" s="8"/>
      <c r="F28" s="8"/>
      <c r="G28" s="8"/>
      <c r="H28" s="8"/>
      <c r="I28" s="8"/>
      <c r="J28" s="8"/>
      <c r="K28" s="8"/>
    </row>
    <row r="29" spans="1:11" ht="11.25" customHeight="1" x14ac:dyDescent="0.2">
      <c r="A29" s="8"/>
      <c r="B29" s="8"/>
      <c r="C29" s="8"/>
      <c r="D29" s="8"/>
      <c r="E29" s="8"/>
      <c r="F29" s="8"/>
      <c r="G29" s="8"/>
      <c r="H29" s="8"/>
      <c r="I29" s="8"/>
      <c r="J29" s="8"/>
      <c r="K29" s="8"/>
    </row>
    <row r="30" spans="1:11" ht="11.25" customHeight="1" x14ac:dyDescent="0.2">
      <c r="A30" s="8"/>
      <c r="B30" s="8"/>
      <c r="C30" s="8"/>
      <c r="D30" s="8"/>
      <c r="E30" s="8"/>
      <c r="F30" s="8"/>
      <c r="G30" s="8"/>
      <c r="H30" s="8"/>
      <c r="I30" s="8"/>
      <c r="J30" s="8"/>
      <c r="K30" s="8"/>
    </row>
    <row r="31" spans="1:11" ht="11.25" customHeight="1" x14ac:dyDescent="0.2">
      <c r="A31" s="8"/>
      <c r="B31" s="8"/>
      <c r="C31" s="8"/>
      <c r="D31" s="8"/>
      <c r="E31" s="8"/>
      <c r="F31" s="8"/>
      <c r="G31" s="8"/>
      <c r="H31" s="8"/>
      <c r="I31" s="8"/>
      <c r="J31" s="8"/>
      <c r="K31" s="8"/>
    </row>
    <row r="32" spans="1:11" ht="11.25" customHeight="1" x14ac:dyDescent="0.2">
      <c r="A32" s="8"/>
      <c r="B32" s="8"/>
      <c r="C32" s="8"/>
      <c r="D32" s="8"/>
      <c r="E32" s="8"/>
      <c r="F32" s="8"/>
      <c r="G32" s="8"/>
      <c r="H32" s="8"/>
      <c r="I32" s="8"/>
      <c r="J32" s="8"/>
      <c r="K32" s="8"/>
    </row>
    <row r="33" spans="1:11" ht="11.25" customHeight="1" x14ac:dyDescent="0.2">
      <c r="A33" s="8"/>
      <c r="B33" s="8"/>
      <c r="C33" s="8"/>
      <c r="D33" s="8"/>
      <c r="E33" s="8"/>
      <c r="F33" s="8"/>
      <c r="G33" s="8"/>
      <c r="H33" s="8"/>
      <c r="I33" s="8"/>
      <c r="J33" s="8"/>
      <c r="K33" s="8"/>
    </row>
    <row r="34" spans="1:11" ht="11.25" customHeight="1" x14ac:dyDescent="0.2">
      <c r="A34" s="8"/>
      <c r="B34" s="8"/>
      <c r="C34" s="8"/>
      <c r="D34" s="8"/>
      <c r="E34" s="8"/>
      <c r="F34" s="8"/>
      <c r="G34" s="8"/>
      <c r="H34" s="8"/>
      <c r="I34" s="8"/>
      <c r="J34" s="8"/>
      <c r="K34" s="8"/>
    </row>
    <row r="35" spans="1:11" ht="11.25" customHeight="1" x14ac:dyDescent="0.2">
      <c r="A35" s="8"/>
      <c r="B35" s="8"/>
      <c r="C35" s="8"/>
      <c r="D35" s="8"/>
      <c r="E35" s="8"/>
      <c r="F35" s="8"/>
      <c r="G35" s="8"/>
      <c r="H35" s="8"/>
      <c r="I35" s="8"/>
      <c r="J35" s="8"/>
      <c r="K35" s="8"/>
    </row>
    <row r="36" spans="1:11" ht="11.25" customHeight="1" x14ac:dyDescent="0.2">
      <c r="A36" s="8"/>
      <c r="B36" s="8"/>
      <c r="C36" s="8"/>
      <c r="D36" s="8"/>
      <c r="E36" s="8"/>
      <c r="F36" s="8"/>
      <c r="G36" s="8"/>
      <c r="H36" s="8"/>
      <c r="I36" s="8"/>
      <c r="J36" s="8"/>
      <c r="K36" s="8"/>
    </row>
    <row r="37" spans="1:11" ht="11.25" customHeight="1" x14ac:dyDescent="0.2">
      <c r="A37" s="8"/>
      <c r="B37" s="8"/>
      <c r="C37" s="8"/>
      <c r="D37" s="8"/>
      <c r="E37" s="8"/>
      <c r="F37" s="8"/>
      <c r="G37" s="8"/>
      <c r="H37" s="8"/>
      <c r="I37" s="8"/>
      <c r="J37" s="8"/>
      <c r="K37" s="8"/>
    </row>
    <row r="38" spans="1:11" ht="11.25" customHeight="1" x14ac:dyDescent="0.2">
      <c r="A38" s="8"/>
      <c r="B38" s="8"/>
      <c r="C38" s="8"/>
      <c r="D38" s="8"/>
      <c r="E38" s="8"/>
      <c r="F38" s="8"/>
      <c r="G38" s="8"/>
      <c r="H38" s="8"/>
      <c r="I38" s="8"/>
      <c r="J38" s="8"/>
      <c r="K38" s="8"/>
    </row>
    <row r="39" spans="1:11" ht="11.25" customHeight="1" x14ac:dyDescent="0.2">
      <c r="A39" s="8"/>
      <c r="B39" s="8"/>
      <c r="C39" s="8"/>
      <c r="D39" s="8"/>
      <c r="E39" s="8"/>
      <c r="F39" s="8"/>
      <c r="G39" s="8"/>
      <c r="H39" s="8"/>
      <c r="I39" s="8"/>
      <c r="J39" s="8"/>
      <c r="K39" s="8"/>
    </row>
    <row r="40" spans="1:11" ht="11.25" customHeight="1" x14ac:dyDescent="0.2">
      <c r="A40" s="8"/>
      <c r="B40" s="8"/>
      <c r="C40" s="8"/>
      <c r="D40" s="8"/>
      <c r="E40" s="8"/>
      <c r="F40" s="8"/>
      <c r="G40" s="8"/>
      <c r="H40" s="8"/>
      <c r="I40" s="8"/>
      <c r="J40" s="8"/>
      <c r="K40" s="8"/>
    </row>
    <row r="41" spans="1:11" ht="11.25" customHeight="1" x14ac:dyDescent="0.2">
      <c r="A41" s="8"/>
      <c r="B41" s="8"/>
      <c r="C41" s="8"/>
      <c r="D41" s="8"/>
      <c r="E41" s="8"/>
      <c r="F41" s="8"/>
      <c r="G41" s="8"/>
      <c r="H41" s="8"/>
      <c r="I41" s="8"/>
      <c r="J41" s="8"/>
      <c r="K41" s="8"/>
    </row>
    <row r="42" spans="1:11" ht="14.25" customHeight="1" x14ac:dyDescent="0.2">
      <c r="A42" s="8"/>
      <c r="B42" s="8"/>
      <c r="C42" s="8"/>
      <c r="D42" s="8"/>
      <c r="E42" s="8"/>
      <c r="F42" s="8"/>
      <c r="G42" s="8"/>
      <c r="H42" s="8"/>
      <c r="I42" s="8"/>
      <c r="J42" s="8"/>
      <c r="K42" s="8"/>
    </row>
    <row r="43" spans="1:11" x14ac:dyDescent="0.2">
      <c r="A43" s="670" t="s">
        <v>837</v>
      </c>
      <c r="B43" s="15"/>
      <c r="C43" s="15"/>
      <c r="D43" s="31"/>
      <c r="E43" s="31"/>
      <c r="F43" s="8"/>
      <c r="G43" s="8"/>
      <c r="H43" s="8"/>
      <c r="I43" s="8"/>
      <c r="J43" s="8"/>
      <c r="K43" s="8"/>
    </row>
    <row r="44" spans="1:11" x14ac:dyDescent="0.2">
      <c r="A44" s="8"/>
      <c r="B44" s="15"/>
      <c r="C44" s="15"/>
      <c r="D44" s="31"/>
      <c r="E44" s="31"/>
      <c r="F44" s="8"/>
      <c r="G44" s="8"/>
      <c r="H44" s="8"/>
      <c r="I44" s="8"/>
      <c r="J44" s="8"/>
    </row>
    <row r="45" spans="1:11" x14ac:dyDescent="0.2">
      <c r="A45" s="8"/>
      <c r="B45" s="34"/>
      <c r="C45" s="34"/>
      <c r="D45" s="28"/>
      <c r="E45" s="28"/>
      <c r="F45" s="8"/>
      <c r="G45" s="8"/>
      <c r="H45" s="8"/>
      <c r="I45" s="8"/>
      <c r="J45" s="8"/>
    </row>
    <row r="46" spans="1:11" x14ac:dyDescent="0.2">
      <c r="B46" s="34"/>
      <c r="C46" s="34"/>
      <c r="D46" s="28"/>
      <c r="E46" s="28"/>
    </row>
    <row r="47" spans="1:11" x14ac:dyDescent="0.2">
      <c r="B47" s="34"/>
      <c r="C47" s="34"/>
      <c r="D47" s="28"/>
      <c r="E47" s="28"/>
    </row>
    <row r="48" spans="1:11" x14ac:dyDescent="0.2">
      <c r="B48" s="34"/>
      <c r="C48" s="34"/>
      <c r="D48" s="28"/>
      <c r="E48" s="28"/>
    </row>
    <row r="49" spans="2:5" x14ac:dyDescent="0.2">
      <c r="B49" s="33"/>
      <c r="C49" s="33"/>
      <c r="D49" s="28"/>
      <c r="E49" s="28"/>
    </row>
    <row r="50" spans="2:5" x14ac:dyDescent="0.2">
      <c r="B50" s="20"/>
      <c r="C50" s="27"/>
      <c r="D50" s="32"/>
      <c r="E50" s="32"/>
    </row>
    <row r="51" spans="2:5" x14ac:dyDescent="0.2">
      <c r="B51" s="22"/>
      <c r="C51" s="22"/>
      <c r="D51" s="31"/>
      <c r="E51" s="31"/>
    </row>
    <row r="52" spans="2:5" x14ac:dyDescent="0.2">
      <c r="B52" s="20"/>
      <c r="C52" s="22"/>
      <c r="D52" s="31"/>
      <c r="E52" s="31"/>
    </row>
    <row r="53" spans="2:5" x14ac:dyDescent="0.2">
      <c r="B53" s="22"/>
      <c r="C53" s="29"/>
      <c r="D53" s="28"/>
      <c r="E53" s="28"/>
    </row>
    <row r="54" spans="2:5" x14ac:dyDescent="0.2">
      <c r="B54" s="20"/>
      <c r="C54" s="30"/>
      <c r="D54" s="28"/>
      <c r="E54" s="28"/>
    </row>
    <row r="55" spans="2:5" x14ac:dyDescent="0.2">
      <c r="B55" s="22"/>
      <c r="C55" s="29"/>
      <c r="D55" s="28"/>
      <c r="E55" s="28"/>
    </row>
    <row r="56" spans="2:5" x14ac:dyDescent="0.2">
      <c r="B56" s="20"/>
      <c r="C56" s="29"/>
      <c r="D56" s="28"/>
      <c r="E56" s="25"/>
    </row>
    <row r="57" spans="2:5" x14ac:dyDescent="0.2">
      <c r="B57" s="22"/>
      <c r="C57" s="27"/>
      <c r="D57" s="26"/>
      <c r="E57" s="25"/>
    </row>
    <row r="58" spans="2:5" x14ac:dyDescent="0.2">
      <c r="B58" s="20"/>
      <c r="C58" s="24"/>
      <c r="D58" s="23"/>
      <c r="E58" s="23"/>
    </row>
    <row r="59" spans="2:5" x14ac:dyDescent="0.2">
      <c r="B59" s="22"/>
      <c r="C59" s="21"/>
      <c r="D59" s="18"/>
      <c r="E59" s="17"/>
    </row>
    <row r="60" spans="2:5" x14ac:dyDescent="0.2">
      <c r="B60" s="20"/>
      <c r="C60" s="19"/>
      <c r="D60" s="18"/>
      <c r="E60" s="17"/>
    </row>
    <row r="61" spans="2:5" x14ac:dyDescent="0.2">
      <c r="B61" s="16"/>
      <c r="C61" s="16"/>
      <c r="D61" s="14"/>
      <c r="E61" s="14"/>
    </row>
    <row r="62" spans="2:5" x14ac:dyDescent="0.2">
      <c r="B62" s="16"/>
      <c r="C62" s="16"/>
      <c r="D62" s="14"/>
      <c r="E62" s="14"/>
    </row>
    <row r="63" spans="2:5" x14ac:dyDescent="0.2">
      <c r="B63" s="16"/>
      <c r="C63" s="16"/>
      <c r="D63" s="14"/>
      <c r="E63" s="14"/>
    </row>
    <row r="64" spans="2:5" x14ac:dyDescent="0.2">
      <c r="B64" s="16"/>
      <c r="C64" s="16"/>
      <c r="D64" s="14"/>
      <c r="E64" s="14"/>
    </row>
    <row r="65" spans="2:5" x14ac:dyDescent="0.2">
      <c r="B65" s="13"/>
      <c r="C65" s="13"/>
      <c r="D65" s="14"/>
      <c r="E65" s="14"/>
    </row>
    <row r="66" spans="2:5" x14ac:dyDescent="0.2">
      <c r="B66" s="13"/>
      <c r="C66" s="13"/>
      <c r="D66" s="14"/>
      <c r="E66" s="14"/>
    </row>
    <row r="67" spans="2:5" x14ac:dyDescent="0.2">
      <c r="B67" s="15"/>
      <c r="C67" s="15"/>
      <c r="D67" s="8"/>
      <c r="E67" s="8"/>
    </row>
  </sheetData>
  <mergeCells count="4">
    <mergeCell ref="A2:J2"/>
    <mergeCell ref="D4:E4"/>
    <mergeCell ref="F4:G4"/>
    <mergeCell ref="H4:I4"/>
  </mergeCells>
  <hyperlinks>
    <hyperlink ref="K2" location="indice!B20" display="INICIO"/>
  </hyperlinks>
  <printOptions horizontalCentered="1"/>
  <pageMargins left="0.19685039370078741" right="0.19685039370078741" top="1.5354330708661419" bottom="0.74803149606299213" header="0.19685039370078741" footer="0.31496062992125984"/>
  <pageSetup paperSize="9" scale="83" firstPageNumber="38" fitToWidth="0" fitToHeight="0" orientation="landscape" useFirstPageNumber="1" r:id="rId1"/>
  <headerFooter>
    <oddHeader>&amp;C&amp;G</oddHeader>
    <oddFooter>&amp;C&amp;P</oddFoot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78"/>
  <sheetViews>
    <sheetView showGridLines="0" zoomScale="110" zoomScaleNormal="110" zoomScalePageLayoutView="60" workbookViewId="0">
      <selection activeCell="I8" sqref="I8"/>
    </sheetView>
  </sheetViews>
  <sheetFormatPr baseColWidth="10" defaultRowHeight="12" x14ac:dyDescent="0.25"/>
  <cols>
    <col min="1" max="1" width="17.140625" style="42" customWidth="1"/>
    <col min="2" max="2" width="15.7109375" style="42" customWidth="1"/>
    <col min="3" max="3" width="14.85546875" style="42" customWidth="1"/>
    <col min="4" max="4" width="13.28515625" style="42" customWidth="1"/>
    <col min="5" max="5" width="12.7109375" style="42" customWidth="1"/>
    <col min="6" max="6" width="13.28515625" style="42" customWidth="1"/>
    <col min="7" max="7" width="12.85546875" style="42" customWidth="1"/>
    <col min="8" max="8" width="12.140625" style="42" customWidth="1"/>
    <col min="9" max="9" width="15.7109375" style="42" customWidth="1"/>
    <col min="10" max="10" width="19.85546875" style="42" customWidth="1"/>
    <col min="11" max="16384" width="11.42578125" style="42"/>
  </cols>
  <sheetData>
    <row r="2" spans="1:12" s="218" customFormat="1" ht="55.5" customHeight="1" x14ac:dyDescent="0.25">
      <c r="A2" s="1285" t="s">
        <v>788</v>
      </c>
      <c r="B2" s="1285"/>
      <c r="C2" s="1285"/>
      <c r="D2" s="1285"/>
      <c r="E2" s="1285"/>
      <c r="F2" s="1285"/>
      <c r="G2" s="1285"/>
      <c r="H2" s="1285"/>
      <c r="I2" s="1285"/>
      <c r="J2" s="414" t="s">
        <v>85</v>
      </c>
      <c r="K2" s="216"/>
      <c r="L2" s="211"/>
    </row>
    <row r="3" spans="1:12" s="218" customFormat="1" ht="5.25" customHeight="1" x14ac:dyDescent="0.25">
      <c r="A3" s="216"/>
      <c r="B3" s="216"/>
      <c r="C3" s="1257"/>
      <c r="D3" s="1257"/>
      <c r="E3" s="1257"/>
      <c r="F3" s="1257"/>
      <c r="G3" s="1257"/>
      <c r="H3" s="216"/>
      <c r="I3" s="216"/>
      <c r="J3" s="216"/>
      <c r="K3" s="216"/>
    </row>
    <row r="4" spans="1:12" s="218" customFormat="1" ht="14.25" customHeight="1" x14ac:dyDescent="0.25">
      <c r="A4" s="216"/>
      <c r="B4" s="216"/>
      <c r="C4" s="1286" t="s">
        <v>209</v>
      </c>
      <c r="D4" s="1288" t="s">
        <v>104</v>
      </c>
      <c r="E4" s="1288"/>
      <c r="F4" s="1288" t="s">
        <v>103</v>
      </c>
      <c r="G4" s="1288"/>
      <c r="H4" s="219"/>
      <c r="I4" s="220"/>
      <c r="J4" s="219"/>
      <c r="K4" s="220"/>
    </row>
    <row r="5" spans="1:12" s="218" customFormat="1" ht="14.25" customHeight="1" x14ac:dyDescent="0.25">
      <c r="A5" s="216"/>
      <c r="B5" s="216"/>
      <c r="C5" s="1287"/>
      <c r="D5" s="238" t="s">
        <v>83</v>
      </c>
      <c r="E5" s="238" t="s">
        <v>102</v>
      </c>
      <c r="F5" s="238" t="s">
        <v>83</v>
      </c>
      <c r="G5" s="238" t="s">
        <v>102</v>
      </c>
      <c r="H5" s="219"/>
      <c r="I5" s="220"/>
      <c r="J5" s="219"/>
      <c r="K5" s="220"/>
    </row>
    <row r="6" spans="1:12" ht="12.75" x14ac:dyDescent="0.25">
      <c r="A6" s="44"/>
      <c r="B6" s="44"/>
      <c r="C6" s="1244" t="s">
        <v>863</v>
      </c>
      <c r="D6" s="244">
        <f>+SUM(D7:D20)</f>
        <v>60636</v>
      </c>
      <c r="E6" s="230">
        <f>SUM(E7:E20)</f>
        <v>1</v>
      </c>
      <c r="F6" s="244">
        <f>+SUM(F7:F20)</f>
        <v>60636</v>
      </c>
      <c r="G6" s="230">
        <f>+SUM(G7:G20)</f>
        <v>1</v>
      </c>
      <c r="H6" s="75">
        <f>H4+H5</f>
        <v>0</v>
      </c>
      <c r="I6" s="75"/>
      <c r="J6" s="74"/>
      <c r="K6" s="73"/>
    </row>
    <row r="7" spans="1:12" ht="11.25" customHeight="1" x14ac:dyDescent="0.25">
      <c r="A7" s="44"/>
      <c r="B7" s="44"/>
      <c r="C7" s="1082" t="s">
        <v>29</v>
      </c>
      <c r="D7" s="1083">
        <v>5</v>
      </c>
      <c r="E7" s="607">
        <f>(D7/$D$6)</f>
        <v>8.2459265123029221E-5</v>
      </c>
      <c r="F7" s="1083">
        <v>121</v>
      </c>
      <c r="G7" s="607">
        <f>(F7/$F$6)</f>
        <v>1.9955142159773071E-3</v>
      </c>
      <c r="H7" s="72"/>
      <c r="I7" s="69"/>
      <c r="J7" s="67"/>
      <c r="K7" s="67"/>
    </row>
    <row r="8" spans="1:12" ht="11.25" customHeight="1" x14ac:dyDescent="0.25">
      <c r="A8" s="44"/>
      <c r="B8" s="44"/>
      <c r="C8" s="1084" t="s">
        <v>30</v>
      </c>
      <c r="D8" s="1085">
        <v>2557</v>
      </c>
      <c r="E8" s="231">
        <f t="shared" ref="E8:E19" si="0">(D8/$D$6)</f>
        <v>4.2169668183917146E-2</v>
      </c>
      <c r="F8" s="1085">
        <v>6948</v>
      </c>
      <c r="G8" s="231">
        <f t="shared" ref="G8:G19" si="1">(F8/$F$6)</f>
        <v>0.11458539481496141</v>
      </c>
      <c r="H8" s="44"/>
      <c r="I8" s="71"/>
      <c r="J8" s="44"/>
      <c r="K8" s="44"/>
    </row>
    <row r="9" spans="1:12" ht="11.25" customHeight="1" x14ac:dyDescent="0.25">
      <c r="A9" s="44"/>
      <c r="B9" s="44"/>
      <c r="C9" s="1082" t="s">
        <v>31</v>
      </c>
      <c r="D9" s="1083">
        <v>13771</v>
      </c>
      <c r="E9" s="607">
        <f t="shared" si="0"/>
        <v>0.22710930800184709</v>
      </c>
      <c r="F9" s="1083">
        <v>17306</v>
      </c>
      <c r="G9" s="607">
        <f t="shared" si="1"/>
        <v>0.28540800844382874</v>
      </c>
      <c r="H9" s="71"/>
      <c r="I9" s="71"/>
      <c r="J9" s="44"/>
      <c r="K9" s="44"/>
    </row>
    <row r="10" spans="1:12" ht="11.25" customHeight="1" x14ac:dyDescent="0.25">
      <c r="A10" s="44"/>
      <c r="B10" s="44"/>
      <c r="C10" s="1084" t="s">
        <v>32</v>
      </c>
      <c r="D10" s="1085">
        <v>16597</v>
      </c>
      <c r="E10" s="231">
        <f t="shared" si="0"/>
        <v>0.27371528464938322</v>
      </c>
      <c r="F10" s="1086">
        <v>15499</v>
      </c>
      <c r="G10" s="231">
        <f t="shared" si="1"/>
        <v>0.25560723002836599</v>
      </c>
      <c r="H10" s="44"/>
      <c r="I10" s="71"/>
      <c r="J10" s="44"/>
      <c r="K10" s="44"/>
    </row>
    <row r="11" spans="1:12" ht="11.25" customHeight="1" x14ac:dyDescent="0.25">
      <c r="A11" s="44"/>
      <c r="B11" s="44"/>
      <c r="C11" s="1082" t="s">
        <v>33</v>
      </c>
      <c r="D11" s="1083">
        <v>10891</v>
      </c>
      <c r="E11" s="607">
        <f t="shared" si="0"/>
        <v>0.17961277129098224</v>
      </c>
      <c r="F11" s="1083">
        <v>8505</v>
      </c>
      <c r="G11" s="607">
        <f t="shared" si="1"/>
        <v>0.14026320997427272</v>
      </c>
      <c r="H11" s="71"/>
      <c r="I11" s="71"/>
      <c r="J11" s="44"/>
      <c r="K11" s="44"/>
    </row>
    <row r="12" spans="1:12" ht="11.25" customHeight="1" x14ac:dyDescent="0.25">
      <c r="A12" s="44"/>
      <c r="B12" s="44"/>
      <c r="C12" s="1084" t="s">
        <v>34</v>
      </c>
      <c r="D12" s="1085">
        <v>5957</v>
      </c>
      <c r="E12" s="231">
        <f t="shared" si="0"/>
        <v>9.8241968467577018E-2</v>
      </c>
      <c r="F12" s="1085">
        <v>4457</v>
      </c>
      <c r="G12" s="231">
        <f t="shared" si="1"/>
        <v>7.3504188930668249E-2</v>
      </c>
      <c r="H12" s="44"/>
      <c r="I12" s="71"/>
      <c r="J12" s="44"/>
      <c r="K12" s="44"/>
    </row>
    <row r="13" spans="1:12" ht="11.25" customHeight="1" x14ac:dyDescent="0.25">
      <c r="A13" s="44"/>
      <c r="B13" s="44"/>
      <c r="C13" s="1082" t="s">
        <v>35</v>
      </c>
      <c r="D13" s="1083">
        <v>3479</v>
      </c>
      <c r="E13" s="607">
        <f t="shared" si="0"/>
        <v>5.7375156672603733E-2</v>
      </c>
      <c r="F13" s="1083">
        <v>2844</v>
      </c>
      <c r="G13" s="607">
        <f t="shared" si="1"/>
        <v>4.6902830001979021E-2</v>
      </c>
      <c r="H13" s="71"/>
      <c r="I13" s="71"/>
      <c r="J13" s="44"/>
      <c r="K13" s="44"/>
    </row>
    <row r="14" spans="1:12" ht="11.25" customHeight="1" x14ac:dyDescent="0.25">
      <c r="A14" s="44"/>
      <c r="B14" s="44"/>
      <c r="C14" s="1084" t="s">
        <v>36</v>
      </c>
      <c r="D14" s="1085">
        <v>2281</v>
      </c>
      <c r="E14" s="231">
        <f t="shared" si="0"/>
        <v>3.7617916749125929E-2</v>
      </c>
      <c r="F14" s="1085">
        <v>1846</v>
      </c>
      <c r="G14" s="231">
        <f t="shared" si="1"/>
        <v>3.0443960683422391E-2</v>
      </c>
      <c r="H14" s="44"/>
      <c r="I14" s="70"/>
      <c r="J14" s="44"/>
      <c r="K14" s="44"/>
    </row>
    <row r="15" spans="1:12" ht="11.25" customHeight="1" x14ac:dyDescent="0.25">
      <c r="A15" s="44"/>
      <c r="B15" s="44"/>
      <c r="C15" s="1082" t="s">
        <v>37</v>
      </c>
      <c r="D15" s="1083">
        <v>1632</v>
      </c>
      <c r="E15" s="607">
        <f t="shared" si="0"/>
        <v>2.691470413615674E-2</v>
      </c>
      <c r="F15" s="1083">
        <v>1258</v>
      </c>
      <c r="G15" s="607">
        <f t="shared" si="1"/>
        <v>2.0746751104954154E-2</v>
      </c>
      <c r="H15" s="69"/>
      <c r="I15" s="68"/>
      <c r="J15" s="67"/>
      <c r="K15" s="67"/>
    </row>
    <row r="16" spans="1:12" ht="11.25" customHeight="1" x14ac:dyDescent="0.25">
      <c r="A16" s="44"/>
      <c r="B16" s="44"/>
      <c r="C16" s="1084" t="s">
        <v>38</v>
      </c>
      <c r="D16" s="1085">
        <v>1167</v>
      </c>
      <c r="E16" s="231">
        <f t="shared" si="0"/>
        <v>1.9245992479715021E-2</v>
      </c>
      <c r="F16" s="1085">
        <v>756</v>
      </c>
      <c r="G16" s="231">
        <f t="shared" si="1"/>
        <v>1.2467840886602018E-2</v>
      </c>
      <c r="H16" s="67"/>
      <c r="I16" s="68"/>
      <c r="J16" s="67"/>
      <c r="K16" s="67"/>
    </row>
    <row r="17" spans="1:11" ht="12.75" customHeight="1" x14ac:dyDescent="0.25">
      <c r="A17" s="65"/>
      <c r="B17" s="63"/>
      <c r="C17" s="1082" t="s">
        <v>39</v>
      </c>
      <c r="D17" s="1083">
        <v>873</v>
      </c>
      <c r="E17" s="607">
        <f t="shared" si="0"/>
        <v>1.4397387690480903E-2</v>
      </c>
      <c r="F17" s="1083">
        <v>454</v>
      </c>
      <c r="G17" s="607">
        <f t="shared" si="1"/>
        <v>7.4873012731710535E-3</v>
      </c>
      <c r="H17" s="66"/>
      <c r="I17" s="66"/>
      <c r="J17" s="44"/>
      <c r="K17" s="44"/>
    </row>
    <row r="18" spans="1:11" ht="12.75" customHeight="1" x14ac:dyDescent="0.25">
      <c r="A18" s="65"/>
      <c r="B18" s="63"/>
      <c r="C18" s="1084" t="s">
        <v>40</v>
      </c>
      <c r="D18" s="1085">
        <v>592</v>
      </c>
      <c r="E18" s="231">
        <f t="shared" si="0"/>
        <v>9.7631769905666601E-3</v>
      </c>
      <c r="F18" s="1085">
        <v>322</v>
      </c>
      <c r="G18" s="231">
        <f t="shared" si="1"/>
        <v>5.3103766739230817E-3</v>
      </c>
      <c r="H18" s="66"/>
      <c r="I18" s="66"/>
      <c r="J18" s="44"/>
      <c r="K18" s="44"/>
    </row>
    <row r="19" spans="1:11" ht="12.75" customHeight="1" x14ac:dyDescent="0.25">
      <c r="A19" s="65"/>
      <c r="B19" s="63"/>
      <c r="C19" s="1082" t="s">
        <v>41</v>
      </c>
      <c r="D19" s="1083">
        <v>834</v>
      </c>
      <c r="E19" s="607">
        <f t="shared" si="0"/>
        <v>1.3754205422521275E-2</v>
      </c>
      <c r="F19" s="1083">
        <v>320</v>
      </c>
      <c r="G19" s="607">
        <f t="shared" si="1"/>
        <v>5.2773929678738701E-3</v>
      </c>
      <c r="H19" s="66"/>
      <c r="I19" s="66"/>
      <c r="J19" s="44"/>
      <c r="K19" s="44"/>
    </row>
    <row r="20" spans="1:11" ht="12.75" customHeight="1" x14ac:dyDescent="0.25">
      <c r="A20" s="65"/>
      <c r="B20" s="63"/>
      <c r="C20" s="1084"/>
      <c r="D20" s="1085"/>
      <c r="E20" s="231"/>
      <c r="F20" s="1085"/>
      <c r="G20" s="231"/>
      <c r="H20" s="66"/>
      <c r="I20" s="66"/>
      <c r="J20" s="44"/>
      <c r="K20" s="44"/>
    </row>
    <row r="21" spans="1:11" ht="6" customHeight="1" x14ac:dyDescent="0.25">
      <c r="A21" s="65"/>
      <c r="B21" s="63"/>
      <c r="C21" s="63"/>
      <c r="D21" s="63"/>
      <c r="E21" s="63"/>
      <c r="F21" s="63"/>
      <c r="G21" s="63"/>
      <c r="H21" s="44"/>
      <c r="I21" s="44"/>
      <c r="J21" s="44"/>
      <c r="K21" s="44"/>
    </row>
    <row r="22" spans="1:11" ht="3.75" customHeight="1" x14ac:dyDescent="0.25">
      <c r="A22" s="1289"/>
      <c r="B22" s="1289"/>
      <c r="C22" s="1289"/>
      <c r="D22" s="1289"/>
      <c r="E22" s="44"/>
      <c r="F22" s="1289"/>
      <c r="G22" s="1289"/>
      <c r="H22" s="1289"/>
      <c r="I22" s="1289"/>
      <c r="J22" s="1289"/>
      <c r="K22" s="44"/>
    </row>
    <row r="23" spans="1:11" ht="11.25" customHeight="1" x14ac:dyDescent="0.25">
      <c r="A23" s="52"/>
      <c r="B23" s="52"/>
      <c r="C23" s="52"/>
      <c r="D23" s="52"/>
      <c r="E23" s="52"/>
      <c r="F23" s="52"/>
      <c r="G23" s="52"/>
      <c r="H23" s="52"/>
      <c r="I23" s="52"/>
      <c r="J23" s="52"/>
      <c r="K23" s="44"/>
    </row>
    <row r="24" spans="1:11" ht="11.25" customHeight="1" x14ac:dyDescent="0.25">
      <c r="A24" s="52"/>
      <c r="B24" s="52"/>
      <c r="C24" s="52"/>
      <c r="D24" s="52"/>
      <c r="E24" s="52"/>
      <c r="F24" s="52"/>
      <c r="G24" s="52"/>
      <c r="H24" s="52"/>
      <c r="I24" s="52"/>
      <c r="J24" s="52"/>
      <c r="K24" s="44"/>
    </row>
    <row r="25" spans="1:11" ht="11.25" customHeight="1" x14ac:dyDescent="0.25">
      <c r="A25" s="52"/>
      <c r="B25" s="52"/>
      <c r="C25" s="52"/>
      <c r="D25" s="52"/>
      <c r="E25" s="61"/>
      <c r="F25" s="61"/>
      <c r="G25" s="61"/>
      <c r="H25" s="61"/>
      <c r="I25" s="61"/>
      <c r="J25" s="61"/>
      <c r="K25" s="44"/>
    </row>
    <row r="26" spans="1:11" ht="11.25" customHeight="1" x14ac:dyDescent="0.25">
      <c r="A26" s="52"/>
      <c r="B26" s="52"/>
      <c r="C26" s="52"/>
      <c r="D26" s="52"/>
      <c r="E26" s="61"/>
      <c r="F26" s="61"/>
      <c r="G26" s="62"/>
      <c r="H26" s="61"/>
      <c r="I26" s="61"/>
      <c r="J26" s="61"/>
      <c r="K26" s="44"/>
    </row>
    <row r="27" spans="1:11" ht="11.25" customHeight="1" x14ac:dyDescent="0.25">
      <c r="A27" s="60"/>
      <c r="B27" s="60"/>
      <c r="C27" s="60"/>
      <c r="D27" s="52"/>
      <c r="E27" s="52"/>
      <c r="F27" s="52"/>
      <c r="G27" s="52"/>
      <c r="H27" s="52"/>
      <c r="I27" s="52"/>
      <c r="J27" s="52"/>
      <c r="K27" s="44"/>
    </row>
    <row r="28" spans="1:11" ht="11.25" customHeight="1" x14ac:dyDescent="0.25">
      <c r="A28" s="55"/>
      <c r="B28" s="55"/>
      <c r="C28" s="55"/>
      <c r="D28" s="52"/>
      <c r="E28" s="59"/>
      <c r="F28" s="59"/>
      <c r="G28" s="59"/>
      <c r="H28" s="59"/>
      <c r="I28" s="59"/>
      <c r="J28" s="52"/>
      <c r="K28" s="44"/>
    </row>
    <row r="29" spans="1:11" ht="11.25" customHeight="1" x14ac:dyDescent="0.25">
      <c r="A29" s="55"/>
      <c r="B29" s="58"/>
      <c r="C29" s="58"/>
      <c r="D29" s="52"/>
      <c r="E29" s="52"/>
      <c r="F29" s="52"/>
      <c r="G29" s="52"/>
      <c r="H29" s="52"/>
      <c r="I29" s="52"/>
      <c r="J29" s="52"/>
      <c r="K29" s="44"/>
    </row>
    <row r="30" spans="1:11" ht="11.25" customHeight="1" x14ac:dyDescent="0.25">
      <c r="A30" s="55"/>
      <c r="B30" s="58"/>
      <c r="C30" s="58"/>
      <c r="D30" s="52"/>
      <c r="E30" s="52"/>
      <c r="F30" s="52"/>
      <c r="G30" s="52"/>
      <c r="H30" s="52"/>
      <c r="I30" s="52"/>
      <c r="J30" s="52"/>
      <c r="K30" s="44"/>
    </row>
    <row r="31" spans="1:11" ht="11.25" customHeight="1" x14ac:dyDescent="0.25">
      <c r="A31" s="55"/>
      <c r="B31" s="57"/>
      <c r="C31" s="56"/>
      <c r="D31" s="52"/>
      <c r="E31" s="52"/>
      <c r="F31" s="52"/>
      <c r="G31" s="52"/>
      <c r="H31" s="52"/>
      <c r="I31" s="52"/>
      <c r="J31" s="52"/>
      <c r="K31" s="44"/>
    </row>
    <row r="32" spans="1:11" ht="11.25" customHeight="1" x14ac:dyDescent="0.25">
      <c r="A32" s="55"/>
      <c r="B32" s="57"/>
      <c r="C32" s="56"/>
      <c r="D32" s="52"/>
      <c r="E32" s="52"/>
      <c r="F32" s="52"/>
      <c r="G32" s="52"/>
      <c r="H32" s="52"/>
      <c r="I32" s="52"/>
      <c r="J32" s="52"/>
      <c r="K32" s="44"/>
    </row>
    <row r="33" spans="1:11" ht="11.25" customHeight="1" x14ac:dyDescent="0.25">
      <c r="A33" s="55"/>
      <c r="B33" s="54"/>
      <c r="C33" s="53"/>
      <c r="D33" s="52"/>
      <c r="E33" s="52"/>
      <c r="F33" s="52"/>
      <c r="G33" s="52"/>
      <c r="H33" s="52"/>
      <c r="I33" s="52"/>
      <c r="J33" s="52"/>
      <c r="K33" s="44"/>
    </row>
    <row r="34" spans="1:11" ht="11.25" customHeight="1" x14ac:dyDescent="0.25">
      <c r="A34" s="55"/>
      <c r="B34" s="54"/>
      <c r="C34" s="53"/>
      <c r="D34" s="52"/>
      <c r="E34" s="52"/>
      <c r="F34" s="52"/>
      <c r="G34" s="52"/>
      <c r="H34" s="52"/>
      <c r="I34" s="52"/>
      <c r="J34" s="52"/>
      <c r="K34" s="44"/>
    </row>
    <row r="35" spans="1:11" ht="11.25" customHeight="1" x14ac:dyDescent="0.25">
      <c r="A35" s="50"/>
      <c r="B35" s="10"/>
      <c r="C35" s="51"/>
      <c r="D35" s="44"/>
      <c r="E35" s="44"/>
      <c r="F35" s="44"/>
      <c r="G35" s="44"/>
      <c r="H35" s="44"/>
      <c r="I35" s="44"/>
      <c r="J35" s="44"/>
      <c r="K35" s="44"/>
    </row>
    <row r="36" spans="1:11" ht="11.25" customHeight="1" x14ac:dyDescent="0.25">
      <c r="A36" s="50"/>
      <c r="B36" s="10"/>
      <c r="C36" s="51"/>
      <c r="D36" s="44"/>
      <c r="E36" s="44"/>
      <c r="F36" s="44"/>
      <c r="G36" s="44"/>
      <c r="H36" s="44"/>
      <c r="I36" s="44"/>
      <c r="J36" s="44"/>
      <c r="K36" s="44"/>
    </row>
    <row r="37" spans="1:11" ht="11.25" customHeight="1" x14ac:dyDescent="0.25">
      <c r="A37" s="50"/>
      <c r="B37" s="10"/>
      <c r="C37" s="51"/>
      <c r="D37" s="44"/>
      <c r="E37" s="44"/>
      <c r="F37" s="44"/>
      <c r="G37" s="44"/>
      <c r="H37" s="44"/>
      <c r="I37" s="44"/>
      <c r="J37" s="44"/>
      <c r="K37" s="44"/>
    </row>
    <row r="38" spans="1:11" ht="11.25" customHeight="1" x14ac:dyDescent="0.25">
      <c r="A38" s="50"/>
      <c r="B38" s="10"/>
      <c r="C38" s="51"/>
      <c r="D38" s="44"/>
      <c r="E38" s="44"/>
      <c r="F38" s="44"/>
      <c r="G38" s="44"/>
      <c r="H38" s="44"/>
      <c r="I38" s="44"/>
      <c r="J38" s="44"/>
      <c r="K38" s="44"/>
    </row>
    <row r="39" spans="1:11" ht="11.25" customHeight="1" x14ac:dyDescent="0.25">
      <c r="A39" s="50"/>
      <c r="B39" s="10"/>
      <c r="C39" s="51"/>
      <c r="D39" s="44"/>
      <c r="E39" s="44"/>
      <c r="F39" s="44"/>
      <c r="G39" s="44"/>
      <c r="H39" s="44"/>
      <c r="I39" s="44"/>
      <c r="J39" s="44"/>
      <c r="K39" s="44"/>
    </row>
    <row r="40" spans="1:11" ht="11.25" customHeight="1" x14ac:dyDescent="0.25">
      <c r="A40" s="50"/>
      <c r="B40" s="10"/>
      <c r="C40" s="51"/>
      <c r="D40" s="44"/>
      <c r="E40" s="44"/>
      <c r="F40" s="44"/>
      <c r="G40" s="44"/>
      <c r="H40" s="44"/>
      <c r="I40" s="44"/>
      <c r="J40" s="44"/>
      <c r="K40" s="44"/>
    </row>
    <row r="41" spans="1:11" ht="11.25" customHeight="1" x14ac:dyDescent="0.25">
      <c r="A41" s="50"/>
      <c r="B41" s="10"/>
      <c r="C41" s="51"/>
      <c r="D41" s="44"/>
      <c r="E41" s="44"/>
      <c r="F41" s="44"/>
      <c r="G41" s="44"/>
      <c r="H41" s="44"/>
      <c r="I41" s="44"/>
      <c r="J41" s="44"/>
      <c r="K41" s="44"/>
    </row>
    <row r="42" spans="1:11" ht="11.25" customHeight="1" x14ac:dyDescent="0.25">
      <c r="A42" s="50"/>
      <c r="B42" s="10"/>
      <c r="C42" s="51"/>
      <c r="D42" s="44"/>
      <c r="E42" s="44"/>
      <c r="F42" s="44"/>
      <c r="G42" s="44"/>
      <c r="H42" s="44"/>
      <c r="I42" s="44"/>
      <c r="J42" s="44"/>
      <c r="K42" s="44"/>
    </row>
    <row r="43" spans="1:11" ht="11.25" customHeight="1" x14ac:dyDescent="0.25">
      <c r="A43" s="50"/>
      <c r="B43" s="10"/>
      <c r="C43" s="51"/>
      <c r="D43" s="44"/>
      <c r="E43" s="44"/>
      <c r="F43" s="44"/>
      <c r="G43" s="44"/>
      <c r="H43" s="44"/>
      <c r="I43" s="44"/>
      <c r="J43" s="44"/>
      <c r="K43" s="44"/>
    </row>
    <row r="44" spans="1:11" ht="11.25" customHeight="1" x14ac:dyDescent="0.25">
      <c r="A44" s="44"/>
      <c r="B44" s="44"/>
      <c r="C44" s="44"/>
      <c r="D44" s="44"/>
      <c r="E44" s="44"/>
      <c r="F44" s="44"/>
      <c r="G44" s="44"/>
      <c r="H44" s="44"/>
      <c r="I44" s="44"/>
      <c r="J44" s="44"/>
      <c r="K44" s="44"/>
    </row>
    <row r="45" spans="1:11" ht="11.25" customHeight="1" x14ac:dyDescent="0.25">
      <c r="A45" s="44"/>
      <c r="B45" s="44"/>
      <c r="C45" s="44"/>
      <c r="D45" s="44"/>
      <c r="E45" s="44"/>
      <c r="F45" s="44"/>
      <c r="G45" s="44"/>
      <c r="H45" s="44"/>
      <c r="I45" s="44"/>
      <c r="J45" s="44"/>
      <c r="K45" s="44"/>
    </row>
    <row r="46" spans="1:11" ht="11.25" customHeight="1" x14ac:dyDescent="0.25">
      <c r="A46" s="44"/>
      <c r="B46" s="44"/>
      <c r="C46" s="44"/>
      <c r="D46" s="44"/>
      <c r="E46" s="44"/>
      <c r="F46" s="44"/>
      <c r="G46" s="44"/>
      <c r="H46" s="44"/>
      <c r="I46" s="44"/>
      <c r="J46" s="44"/>
      <c r="K46" s="44"/>
    </row>
    <row r="47" spans="1:11" ht="11.25" customHeight="1" x14ac:dyDescent="0.25">
      <c r="A47" s="44"/>
      <c r="B47" s="44"/>
      <c r="C47" s="44"/>
      <c r="D47" s="44"/>
      <c r="E47" s="44"/>
      <c r="F47" s="44"/>
      <c r="G47" s="44"/>
      <c r="H47" s="44"/>
      <c r="I47" s="44"/>
      <c r="J47" s="44"/>
      <c r="K47" s="44"/>
    </row>
    <row r="48" spans="1:11" ht="9.75" customHeight="1" x14ac:dyDescent="0.25">
      <c r="A48" s="44"/>
      <c r="B48" s="44"/>
      <c r="C48" s="44"/>
      <c r="D48" s="44"/>
      <c r="E48" s="44"/>
      <c r="F48" s="44"/>
      <c r="G48" s="44"/>
      <c r="H48" s="44"/>
      <c r="I48" s="44"/>
      <c r="J48" s="44"/>
      <c r="K48" s="44"/>
    </row>
    <row r="49" spans="1:11" ht="18.75" customHeight="1" x14ac:dyDescent="0.25">
      <c r="A49" s="44"/>
      <c r="B49" s="44"/>
      <c r="C49" s="44"/>
      <c r="D49" s="44"/>
      <c r="E49" s="44"/>
      <c r="F49" s="44"/>
      <c r="G49" s="44"/>
      <c r="H49" s="44"/>
      <c r="I49" s="44"/>
      <c r="J49" s="44"/>
      <c r="K49" s="44"/>
    </row>
    <row r="50" spans="1:11" ht="11.25" customHeight="1" x14ac:dyDescent="0.2">
      <c r="A50" s="670" t="s">
        <v>838</v>
      </c>
      <c r="B50" s="50"/>
      <c r="C50" s="50"/>
    </row>
    <row r="51" spans="1:11" x14ac:dyDescent="0.25">
      <c r="A51" s="50"/>
      <c r="B51" s="50"/>
      <c r="C51" s="49"/>
    </row>
    <row r="52" spans="1:11" x14ac:dyDescent="0.25">
      <c r="B52" s="48"/>
      <c r="C52" s="46"/>
    </row>
    <row r="53" spans="1:11" ht="15" customHeight="1" x14ac:dyDescent="0.25">
      <c r="A53" s="47"/>
      <c r="B53" s="48"/>
      <c r="C53" s="46"/>
    </row>
    <row r="54" spans="1:11" ht="14.25" customHeight="1" x14ac:dyDescent="0.25">
      <c r="B54" s="48"/>
      <c r="C54" s="46"/>
    </row>
    <row r="55" spans="1:11" x14ac:dyDescent="0.25">
      <c r="A55" s="47"/>
      <c r="B55" s="48"/>
      <c r="C55" s="46"/>
    </row>
    <row r="56" spans="1:11" x14ac:dyDescent="0.25">
      <c r="A56" s="47"/>
      <c r="B56" s="48"/>
      <c r="C56" s="46"/>
    </row>
    <row r="57" spans="1:11" x14ac:dyDescent="0.25">
      <c r="A57" s="47"/>
      <c r="B57" s="48"/>
      <c r="C57" s="46"/>
    </row>
    <row r="58" spans="1:11" x14ac:dyDescent="0.25">
      <c r="A58" s="47"/>
      <c r="B58" s="48"/>
      <c r="C58" s="46"/>
    </row>
    <row r="59" spans="1:11" x14ac:dyDescent="0.25">
      <c r="A59" s="47"/>
      <c r="B59" s="48"/>
      <c r="C59" s="46"/>
    </row>
    <row r="60" spans="1:11" x14ac:dyDescent="0.25">
      <c r="A60" s="47"/>
      <c r="B60" s="48"/>
      <c r="C60" s="46"/>
      <c r="D60" s="45"/>
    </row>
    <row r="61" spans="1:11" x14ac:dyDescent="0.25">
      <c r="A61" s="44"/>
      <c r="B61" s="44"/>
      <c r="C61" s="44"/>
    </row>
    <row r="62" spans="1:11" x14ac:dyDescent="0.25">
      <c r="A62" s="43"/>
    </row>
    <row r="78" spans="1:1" x14ac:dyDescent="0.25">
      <c r="A78" s="43"/>
    </row>
  </sheetData>
  <mergeCells count="7">
    <mergeCell ref="A2:I2"/>
    <mergeCell ref="C3:G3"/>
    <mergeCell ref="C4:C5"/>
    <mergeCell ref="D4:E4"/>
    <mergeCell ref="F4:G4"/>
    <mergeCell ref="A22:D22"/>
    <mergeCell ref="F22:J22"/>
  </mergeCells>
  <hyperlinks>
    <hyperlink ref="J2" location="indice!B21" display="INICIO"/>
  </hyperlinks>
  <printOptions horizontalCentered="1"/>
  <pageMargins left="0.19685039370078741" right="0.19685039370078741" top="1.5354330708661419" bottom="0.74803149606299213" header="0.19685039370078741" footer="0.31496062992125984"/>
  <pageSetup paperSize="9" scale="71" firstPageNumber="39" fitToWidth="0" fitToHeight="0" orientation="landscape" useFirstPageNumber="1" r:id="rId1"/>
  <headerFooter>
    <oddHeader>&amp;C&amp;G</oddHeader>
    <oddFooter>&amp;C&amp;P</oddFooter>
  </headerFooter>
  <drawing r:id="rId2"/>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88"/>
  <sheetViews>
    <sheetView showGridLines="0" zoomScaleNormal="100" workbookViewId="0">
      <selection activeCell="K7" sqref="K7"/>
    </sheetView>
  </sheetViews>
  <sheetFormatPr baseColWidth="10" defaultRowHeight="12" x14ac:dyDescent="0.25"/>
  <cols>
    <col min="1" max="1" width="1.85546875" style="42" customWidth="1"/>
    <col min="2" max="4" width="12.140625" style="42" customWidth="1"/>
    <col min="5" max="5" width="19.7109375" style="42" customWidth="1"/>
    <col min="6" max="9" width="12.140625" style="42" customWidth="1"/>
    <col min="10" max="10" width="13.5703125" style="42" customWidth="1"/>
    <col min="11" max="11" width="13.140625" style="42" customWidth="1"/>
    <col min="12" max="16384" width="11.42578125" style="42"/>
  </cols>
  <sheetData>
    <row r="2" spans="1:13" s="218" customFormat="1" ht="49.5" customHeight="1" x14ac:dyDescent="0.25">
      <c r="A2" s="1285" t="s">
        <v>789</v>
      </c>
      <c r="B2" s="1285"/>
      <c r="C2" s="1285"/>
      <c r="D2" s="1285"/>
      <c r="E2" s="1285"/>
      <c r="F2" s="1285"/>
      <c r="G2" s="1285"/>
      <c r="H2" s="1285"/>
      <c r="I2" s="1285"/>
      <c r="J2" s="1285"/>
      <c r="K2" s="1285"/>
      <c r="M2" s="364" t="s">
        <v>85</v>
      </c>
    </row>
    <row r="3" spans="1:13" s="214" customFormat="1" ht="6.75" customHeight="1" x14ac:dyDescent="0.25">
      <c r="A3" s="213"/>
      <c r="B3" s="213"/>
      <c r="C3" s="213"/>
      <c r="D3" s="213"/>
      <c r="E3" s="1290"/>
      <c r="F3" s="1290"/>
      <c r="G3" s="1290"/>
      <c r="H3" s="1290"/>
      <c r="I3" s="1290"/>
      <c r="J3" s="213"/>
      <c r="K3" s="213"/>
    </row>
    <row r="4" spans="1:13" s="214" customFormat="1" ht="12.75" customHeight="1" x14ac:dyDescent="0.25">
      <c r="A4" s="213"/>
      <c r="B4" s="213"/>
      <c r="C4" s="213"/>
      <c r="D4" s="213"/>
      <c r="E4" s="1286" t="s">
        <v>105</v>
      </c>
      <c r="F4" s="1288" t="s">
        <v>104</v>
      </c>
      <c r="G4" s="1288"/>
      <c r="H4" s="1288" t="s">
        <v>103</v>
      </c>
      <c r="I4" s="1288"/>
      <c r="J4" s="213"/>
      <c r="K4" s="221"/>
    </row>
    <row r="5" spans="1:13" s="214" customFormat="1" ht="12.75" customHeight="1" x14ac:dyDescent="0.25">
      <c r="A5" s="213" t="s">
        <v>0</v>
      </c>
      <c r="B5" s="213"/>
      <c r="C5" s="213"/>
      <c r="D5" s="213"/>
      <c r="E5" s="1287"/>
      <c r="F5" s="238" t="s">
        <v>82</v>
      </c>
      <c r="G5" s="238" t="s">
        <v>102</v>
      </c>
      <c r="H5" s="238" t="s">
        <v>82</v>
      </c>
      <c r="I5" s="238" t="s">
        <v>102</v>
      </c>
      <c r="J5" s="213"/>
      <c r="K5" s="221"/>
    </row>
    <row r="6" spans="1:13" ht="12" customHeight="1" x14ac:dyDescent="0.25">
      <c r="A6" s="44"/>
      <c r="B6" s="44"/>
      <c r="C6" s="44"/>
      <c r="D6" s="44"/>
      <c r="E6" s="1243" t="s">
        <v>863</v>
      </c>
      <c r="F6" s="343">
        <f>+SUM(F7:F20)</f>
        <v>25692</v>
      </c>
      <c r="G6" s="1087">
        <v>1</v>
      </c>
      <c r="H6" s="343">
        <f>+SUM(H7:H20)</f>
        <v>25692</v>
      </c>
      <c r="I6" s="1087">
        <v>1</v>
      </c>
      <c r="J6" s="44"/>
      <c r="K6" s="70"/>
    </row>
    <row r="7" spans="1:13" ht="12" customHeight="1" x14ac:dyDescent="0.25">
      <c r="A7" s="44"/>
      <c r="B7" s="44"/>
      <c r="C7" s="44"/>
      <c r="D7" s="44"/>
      <c r="E7" s="1088" t="s">
        <v>29</v>
      </c>
      <c r="F7" s="1089">
        <v>0</v>
      </c>
      <c r="G7" s="608">
        <f>F7/$F$6</f>
        <v>0</v>
      </c>
      <c r="H7" s="1090">
        <v>1</v>
      </c>
      <c r="I7" s="608">
        <f>H7/$H$6</f>
        <v>3.8922621827806319E-5</v>
      </c>
      <c r="J7" s="44"/>
      <c r="K7" s="70"/>
    </row>
    <row r="8" spans="1:13" ht="12" customHeight="1" x14ac:dyDescent="0.25">
      <c r="A8" s="44"/>
      <c r="B8" s="44"/>
      <c r="C8" s="44"/>
      <c r="D8" s="44"/>
      <c r="E8" s="1091" t="s">
        <v>30</v>
      </c>
      <c r="F8" s="1092">
        <v>7</v>
      </c>
      <c r="G8" s="225">
        <f t="shared" ref="G8:G20" si="0">F8/$F$6</f>
        <v>2.7245835279464425E-4</v>
      </c>
      <c r="H8" s="1092">
        <v>107</v>
      </c>
      <c r="I8" s="225">
        <f t="shared" ref="I8:I20" si="1">H8/$H$6</f>
        <v>4.1647205355752762E-3</v>
      </c>
      <c r="J8" s="44"/>
      <c r="K8" s="70"/>
    </row>
    <row r="9" spans="1:13" ht="12.75" x14ac:dyDescent="0.25">
      <c r="A9" s="44"/>
      <c r="B9" s="44"/>
      <c r="C9" s="44"/>
      <c r="D9" s="66"/>
      <c r="E9" s="1088" t="s">
        <v>31</v>
      </c>
      <c r="F9" s="1090">
        <v>598</v>
      </c>
      <c r="G9" s="608">
        <f t="shared" si="0"/>
        <v>2.3275727853028179E-2</v>
      </c>
      <c r="H9" s="1090">
        <v>1484</v>
      </c>
      <c r="I9" s="608">
        <f t="shared" si="1"/>
        <v>5.7761170792464581E-2</v>
      </c>
      <c r="J9" s="44"/>
      <c r="K9" s="70"/>
    </row>
    <row r="10" spans="1:13" ht="12.75" x14ac:dyDescent="0.25">
      <c r="A10" s="44"/>
      <c r="B10" s="44"/>
      <c r="C10" s="44"/>
      <c r="D10" s="66"/>
      <c r="E10" s="1091" t="s">
        <v>32</v>
      </c>
      <c r="F10" s="1092">
        <v>2637</v>
      </c>
      <c r="G10" s="225">
        <f t="shared" si="0"/>
        <v>0.10263895375992527</v>
      </c>
      <c r="H10" s="1092">
        <v>3667</v>
      </c>
      <c r="I10" s="225">
        <f t="shared" si="1"/>
        <v>0.14272925424256577</v>
      </c>
      <c r="J10" s="44"/>
      <c r="K10" s="70"/>
    </row>
    <row r="11" spans="1:13" ht="12.75" x14ac:dyDescent="0.25">
      <c r="A11" s="44"/>
      <c r="B11" s="44"/>
      <c r="C11" s="44"/>
      <c r="D11" s="66"/>
      <c r="E11" s="1088" t="s">
        <v>33</v>
      </c>
      <c r="F11" s="1090">
        <v>4053</v>
      </c>
      <c r="G11" s="608">
        <f t="shared" si="0"/>
        <v>0.15775338626809901</v>
      </c>
      <c r="H11" s="1090">
        <v>4553</v>
      </c>
      <c r="I11" s="608">
        <f t="shared" si="1"/>
        <v>0.17721469718200217</v>
      </c>
      <c r="J11" s="199"/>
      <c r="K11" s="70"/>
    </row>
    <row r="12" spans="1:13" ht="12.75" x14ac:dyDescent="0.25">
      <c r="A12" s="44"/>
      <c r="B12" s="44"/>
      <c r="C12" s="44"/>
      <c r="D12" s="66"/>
      <c r="E12" s="1091" t="s">
        <v>34</v>
      </c>
      <c r="F12" s="1092">
        <v>4389</v>
      </c>
      <c r="G12" s="225">
        <f t="shared" si="0"/>
        <v>0.17083138720224195</v>
      </c>
      <c r="H12" s="1092">
        <v>4423</v>
      </c>
      <c r="I12" s="225">
        <f t="shared" si="1"/>
        <v>0.17215475634438734</v>
      </c>
      <c r="J12" s="44"/>
      <c r="K12" s="70"/>
    </row>
    <row r="13" spans="1:13" ht="12.75" x14ac:dyDescent="0.25">
      <c r="A13" s="44"/>
      <c r="B13" s="44"/>
      <c r="C13" s="44"/>
      <c r="D13" s="66"/>
      <c r="E13" s="1088" t="s">
        <v>35</v>
      </c>
      <c r="F13" s="1090">
        <v>3909</v>
      </c>
      <c r="G13" s="608">
        <f t="shared" si="0"/>
        <v>0.1521485287248949</v>
      </c>
      <c r="H13" s="1090">
        <v>3760</v>
      </c>
      <c r="I13" s="608">
        <f t="shared" si="1"/>
        <v>0.14634905807255177</v>
      </c>
      <c r="J13" s="44"/>
      <c r="K13" s="70"/>
    </row>
    <row r="14" spans="1:13" ht="12.75" x14ac:dyDescent="0.25">
      <c r="A14" s="44"/>
      <c r="B14" s="44"/>
      <c r="C14" s="44"/>
      <c r="D14" s="66"/>
      <c r="E14" s="1091" t="s">
        <v>36</v>
      </c>
      <c r="F14" s="1092">
        <v>3467</v>
      </c>
      <c r="G14" s="225">
        <f t="shared" si="0"/>
        <v>0.13494472987700451</v>
      </c>
      <c r="H14" s="1092">
        <v>2855</v>
      </c>
      <c r="I14" s="225">
        <f t="shared" si="1"/>
        <v>0.11112408531838705</v>
      </c>
      <c r="J14" s="44"/>
      <c r="K14" s="70"/>
    </row>
    <row r="15" spans="1:13" ht="12.75" x14ac:dyDescent="0.25">
      <c r="A15" s="44"/>
      <c r="B15" s="44"/>
      <c r="C15" s="44"/>
      <c r="D15" s="66"/>
      <c r="E15" s="1088" t="s">
        <v>37</v>
      </c>
      <c r="F15" s="1090">
        <v>2669</v>
      </c>
      <c r="G15" s="608">
        <f t="shared" si="0"/>
        <v>0.10388447765841508</v>
      </c>
      <c r="H15" s="1090">
        <v>2150</v>
      </c>
      <c r="I15" s="608">
        <f t="shared" si="1"/>
        <v>8.3683636929783589E-2</v>
      </c>
      <c r="J15" s="44"/>
      <c r="K15" s="70"/>
    </row>
    <row r="16" spans="1:13" ht="12" customHeight="1" x14ac:dyDescent="0.25">
      <c r="A16" s="44"/>
      <c r="B16" s="44"/>
      <c r="C16" s="44"/>
      <c r="D16" s="66"/>
      <c r="E16" s="1091" t="s">
        <v>38</v>
      </c>
      <c r="F16" s="1092">
        <v>1749</v>
      </c>
      <c r="G16" s="225">
        <f t="shared" si="0"/>
        <v>6.8075665576833255E-2</v>
      </c>
      <c r="H16" s="1092">
        <v>1316</v>
      </c>
      <c r="I16" s="225">
        <f t="shared" si="1"/>
        <v>5.122217032539312E-2</v>
      </c>
      <c r="J16" s="44"/>
      <c r="K16" s="70"/>
    </row>
    <row r="17" spans="1:11" ht="12.75" x14ac:dyDescent="0.25">
      <c r="A17" s="65"/>
      <c r="B17" s="63"/>
      <c r="C17" s="64"/>
      <c r="D17" s="83"/>
      <c r="E17" s="1088" t="s">
        <v>39</v>
      </c>
      <c r="F17" s="1090">
        <v>1093</v>
      </c>
      <c r="G17" s="608">
        <f t="shared" si="0"/>
        <v>4.2542425657792309E-2</v>
      </c>
      <c r="H17" s="1090">
        <v>731</v>
      </c>
      <c r="I17" s="608">
        <f t="shared" si="1"/>
        <v>2.845243655612642E-2</v>
      </c>
      <c r="J17" s="44"/>
      <c r="K17" s="70"/>
    </row>
    <row r="18" spans="1:11" ht="12.75" x14ac:dyDescent="0.25">
      <c r="A18" s="65"/>
      <c r="B18" s="63"/>
      <c r="C18" s="64"/>
      <c r="D18" s="83"/>
      <c r="E18" s="1091" t="s">
        <v>40</v>
      </c>
      <c r="F18" s="1092">
        <v>567</v>
      </c>
      <c r="G18" s="225">
        <f t="shared" si="0"/>
        <v>2.2069126576366185E-2</v>
      </c>
      <c r="H18" s="1092">
        <v>361</v>
      </c>
      <c r="I18" s="225">
        <f t="shared" si="1"/>
        <v>1.4051066479838082E-2</v>
      </c>
      <c r="J18" s="44"/>
      <c r="K18" s="70"/>
    </row>
    <row r="19" spans="1:11" ht="12.75" x14ac:dyDescent="0.25">
      <c r="A19" s="65"/>
      <c r="B19" s="63"/>
      <c r="C19" s="64"/>
      <c r="D19" s="83"/>
      <c r="E19" s="1088" t="s">
        <v>41</v>
      </c>
      <c r="F19" s="1090">
        <v>545</v>
      </c>
      <c r="G19" s="608">
        <f t="shared" si="0"/>
        <v>2.1212828896154445E-2</v>
      </c>
      <c r="H19" s="1090">
        <v>275</v>
      </c>
      <c r="I19" s="608">
        <f t="shared" si="1"/>
        <v>1.0703721002646738E-2</v>
      </c>
      <c r="J19" s="44"/>
      <c r="K19" s="70"/>
    </row>
    <row r="20" spans="1:11" ht="12.75" x14ac:dyDescent="0.25">
      <c r="A20" s="65"/>
      <c r="B20" s="63"/>
      <c r="C20" s="64"/>
      <c r="D20" s="83"/>
      <c r="E20" s="1091" t="s">
        <v>42</v>
      </c>
      <c r="F20" s="1092">
        <v>9</v>
      </c>
      <c r="G20" s="225">
        <f t="shared" si="0"/>
        <v>3.5030359645025691E-4</v>
      </c>
      <c r="H20" s="1092">
        <v>9</v>
      </c>
      <c r="I20" s="225">
        <f t="shared" si="1"/>
        <v>3.5030359645025691E-4</v>
      </c>
      <c r="J20" s="44"/>
      <c r="K20" s="70"/>
    </row>
    <row r="21" spans="1:11" ht="13.5" customHeight="1" x14ac:dyDescent="0.25">
      <c r="A21" s="65"/>
      <c r="B21" s="63"/>
      <c r="C21" s="64"/>
      <c r="D21" s="63"/>
      <c r="E21" s="81"/>
      <c r="F21" s="44"/>
      <c r="G21" s="44"/>
      <c r="H21" s="44"/>
      <c r="I21" s="44"/>
      <c r="J21" s="44"/>
      <c r="K21" s="44"/>
    </row>
    <row r="22" spans="1:11" ht="15" customHeight="1" x14ac:dyDescent="0.25">
      <c r="A22" s="1291"/>
      <c r="B22" s="1291"/>
      <c r="C22" s="1291"/>
      <c r="D22" s="1291"/>
      <c r="E22" s="1291"/>
      <c r="F22" s="1291"/>
      <c r="G22" s="80"/>
      <c r="H22" s="1291"/>
      <c r="I22" s="1291"/>
      <c r="J22" s="1291"/>
      <c r="K22" s="1291"/>
    </row>
    <row r="23" spans="1:11" ht="14.25" customHeight="1" x14ac:dyDescent="0.25">
      <c r="A23" s="52"/>
      <c r="B23" s="52"/>
      <c r="C23" s="52"/>
      <c r="D23" s="52"/>
      <c r="E23" s="52"/>
      <c r="F23" s="52"/>
      <c r="G23" s="52"/>
      <c r="H23" s="52"/>
      <c r="I23" s="52"/>
      <c r="J23" s="52"/>
      <c r="K23" s="52"/>
    </row>
    <row r="24" spans="1:11" ht="15" customHeight="1" x14ac:dyDescent="0.25">
      <c r="A24" s="52"/>
      <c r="B24" s="52"/>
      <c r="C24" s="52"/>
      <c r="D24" s="52"/>
      <c r="E24" s="52"/>
      <c r="F24" s="52"/>
      <c r="G24" s="52"/>
      <c r="H24" s="52"/>
      <c r="I24" s="52"/>
      <c r="J24" s="52"/>
      <c r="K24" s="52"/>
    </row>
    <row r="25" spans="1:11" ht="11.1" customHeight="1" x14ac:dyDescent="0.2">
      <c r="A25" s="52"/>
      <c r="B25" s="52"/>
      <c r="C25" s="52"/>
      <c r="D25" s="52"/>
      <c r="E25" s="52"/>
      <c r="F25" s="52"/>
      <c r="G25" s="77"/>
      <c r="H25" s="77"/>
      <c r="I25" s="77"/>
      <c r="J25" s="77"/>
      <c r="K25" s="77"/>
    </row>
    <row r="26" spans="1:11" ht="11.1" customHeight="1" x14ac:dyDescent="0.2">
      <c r="A26" s="52"/>
      <c r="B26" s="52"/>
      <c r="C26" s="52"/>
      <c r="D26" s="52"/>
      <c r="E26" s="52"/>
      <c r="F26" s="52"/>
      <c r="G26" s="77"/>
      <c r="H26" s="77"/>
      <c r="I26" s="76"/>
      <c r="J26" s="77"/>
      <c r="K26" s="77"/>
    </row>
    <row r="27" spans="1:11" ht="11.1" customHeight="1" x14ac:dyDescent="0.25">
      <c r="A27" s="60"/>
      <c r="B27" s="60"/>
      <c r="C27" s="60"/>
      <c r="D27" s="60"/>
      <c r="E27" s="60"/>
      <c r="F27" s="52"/>
      <c r="G27" s="52"/>
      <c r="H27" s="52"/>
      <c r="I27" s="52"/>
      <c r="J27" s="52"/>
      <c r="K27" s="52"/>
    </row>
    <row r="28" spans="1:11" ht="11.1" customHeight="1" x14ac:dyDescent="0.25">
      <c r="A28" s="55"/>
      <c r="B28" s="55"/>
      <c r="C28" s="55"/>
      <c r="D28" s="55"/>
      <c r="E28" s="55"/>
      <c r="F28" s="52"/>
      <c r="G28" s="59"/>
      <c r="H28" s="59"/>
      <c r="I28" s="59"/>
      <c r="J28" s="59"/>
      <c r="K28" s="59"/>
    </row>
    <row r="29" spans="1:11" ht="11.1" customHeight="1" x14ac:dyDescent="0.25">
      <c r="A29" s="55"/>
      <c r="B29" s="58"/>
      <c r="C29" s="58"/>
      <c r="D29" s="58"/>
      <c r="E29" s="58"/>
      <c r="F29" s="52"/>
      <c r="G29" s="52"/>
      <c r="H29" s="52"/>
      <c r="I29" s="52"/>
      <c r="J29" s="52"/>
      <c r="K29" s="52"/>
    </row>
    <row r="30" spans="1:11" ht="11.1" customHeight="1" x14ac:dyDescent="0.25">
      <c r="A30" s="55"/>
      <c r="B30" s="58"/>
      <c r="C30" s="58"/>
      <c r="D30" s="58"/>
      <c r="E30" s="58"/>
      <c r="F30" s="52"/>
      <c r="G30" s="52"/>
      <c r="H30" s="52"/>
      <c r="I30" s="52"/>
      <c r="J30" s="52"/>
      <c r="K30" s="52"/>
    </row>
    <row r="31" spans="1:11" ht="11.1" customHeight="1" x14ac:dyDescent="0.25">
      <c r="A31" s="55"/>
      <c r="B31" s="57"/>
      <c r="C31" s="56"/>
      <c r="D31" s="57"/>
      <c r="E31" s="56"/>
      <c r="F31" s="52"/>
      <c r="G31" s="52"/>
      <c r="H31" s="52"/>
      <c r="I31" s="52"/>
      <c r="J31" s="52"/>
      <c r="K31" s="52"/>
    </row>
    <row r="32" spans="1:11" ht="11.1" customHeight="1" x14ac:dyDescent="0.25">
      <c r="A32" s="55"/>
      <c r="B32" s="57"/>
      <c r="C32" s="56"/>
      <c r="D32" s="57"/>
      <c r="E32" s="56"/>
      <c r="F32" s="52"/>
      <c r="G32" s="52"/>
      <c r="H32" s="52"/>
      <c r="I32" s="52"/>
      <c r="J32" s="52"/>
      <c r="K32" s="52"/>
    </row>
    <row r="33" spans="1:11" ht="11.1" customHeight="1" x14ac:dyDescent="0.25">
      <c r="A33" s="55"/>
      <c r="B33" s="54"/>
      <c r="C33" s="53"/>
      <c r="D33" s="54"/>
      <c r="E33" s="53"/>
      <c r="F33" s="52"/>
      <c r="G33" s="52"/>
      <c r="H33" s="52"/>
      <c r="I33" s="52"/>
      <c r="J33" s="52"/>
      <c r="K33" s="52"/>
    </row>
    <row r="34" spans="1:11" ht="11.1" customHeight="1" x14ac:dyDescent="0.25">
      <c r="A34" s="55"/>
      <c r="B34" s="54"/>
      <c r="C34" s="53"/>
      <c r="D34" s="54"/>
      <c r="E34" s="53"/>
      <c r="F34" s="52"/>
      <c r="G34" s="52"/>
      <c r="H34" s="52"/>
      <c r="I34" s="52"/>
      <c r="J34" s="52"/>
      <c r="K34" s="52"/>
    </row>
    <row r="35" spans="1:11" ht="11.1" customHeight="1" x14ac:dyDescent="0.25">
      <c r="A35" s="50"/>
      <c r="B35" s="10"/>
      <c r="C35" s="51"/>
      <c r="D35" s="10"/>
      <c r="E35" s="51"/>
      <c r="F35" s="44"/>
      <c r="G35" s="44"/>
      <c r="H35" s="44"/>
      <c r="I35" s="44"/>
      <c r="J35" s="44"/>
      <c r="K35" s="44"/>
    </row>
    <row r="36" spans="1:11" ht="11.1" customHeight="1" x14ac:dyDescent="0.25">
      <c r="A36" s="50"/>
      <c r="B36" s="10"/>
      <c r="C36" s="51"/>
      <c r="D36" s="10"/>
      <c r="E36" s="51"/>
      <c r="F36" s="44"/>
      <c r="G36" s="44"/>
      <c r="H36" s="44"/>
      <c r="I36" s="44"/>
      <c r="J36" s="44"/>
      <c r="K36" s="44"/>
    </row>
    <row r="37" spans="1:11" ht="11.1" customHeight="1" x14ac:dyDescent="0.25">
      <c r="A37" s="50"/>
      <c r="B37" s="10"/>
      <c r="C37" s="51"/>
      <c r="D37" s="10"/>
      <c r="E37" s="51"/>
      <c r="F37" s="44"/>
      <c r="G37" s="44"/>
      <c r="H37" s="44"/>
      <c r="I37" s="44"/>
      <c r="J37" s="44"/>
      <c r="K37" s="44"/>
    </row>
    <row r="38" spans="1:11" ht="11.1" customHeight="1" x14ac:dyDescent="0.25">
      <c r="A38" s="50"/>
      <c r="B38" s="10"/>
      <c r="C38" s="51"/>
      <c r="D38" s="10"/>
      <c r="E38" s="51"/>
      <c r="F38" s="44"/>
      <c r="G38" s="44"/>
      <c r="H38" s="44"/>
      <c r="I38" s="44"/>
      <c r="J38" s="44"/>
      <c r="K38" s="44"/>
    </row>
    <row r="39" spans="1:11" ht="11.1" customHeight="1" x14ac:dyDescent="0.25">
      <c r="A39" s="50"/>
      <c r="B39" s="10"/>
      <c r="C39" s="51"/>
      <c r="D39" s="10"/>
      <c r="E39" s="51"/>
      <c r="F39" s="44"/>
      <c r="G39" s="44"/>
      <c r="H39" s="44"/>
      <c r="I39" s="44"/>
      <c r="J39" s="44"/>
      <c r="K39" s="44"/>
    </row>
    <row r="40" spans="1:11" ht="11.1" customHeight="1" x14ac:dyDescent="0.25">
      <c r="A40" s="50"/>
      <c r="B40" s="10"/>
      <c r="C40" s="51"/>
      <c r="D40" s="10"/>
      <c r="E40" s="51"/>
      <c r="F40" s="44"/>
      <c r="G40" s="44"/>
      <c r="H40" s="44"/>
      <c r="I40" s="44"/>
      <c r="J40" s="44"/>
      <c r="K40" s="44"/>
    </row>
    <row r="41" spans="1:11" ht="11.1" customHeight="1" x14ac:dyDescent="0.25">
      <c r="A41" s="50"/>
      <c r="B41" s="10"/>
      <c r="C41" s="51"/>
      <c r="D41" s="10"/>
      <c r="E41" s="51"/>
      <c r="F41" s="44"/>
      <c r="G41" s="44"/>
      <c r="H41" s="44"/>
      <c r="I41" s="44"/>
      <c r="J41" s="44"/>
      <c r="K41" s="44"/>
    </row>
    <row r="42" spans="1:11" ht="18.75" customHeight="1" x14ac:dyDescent="0.25">
      <c r="A42" s="44"/>
      <c r="B42" s="44"/>
      <c r="C42" s="44"/>
      <c r="D42" s="44"/>
      <c r="E42" s="44"/>
      <c r="F42" s="44"/>
      <c r="G42" s="44"/>
      <c r="H42" s="44"/>
      <c r="I42" s="44"/>
      <c r="J42" s="44"/>
      <c r="K42" s="44"/>
    </row>
    <row r="43" spans="1:11" ht="18.75" customHeight="1" x14ac:dyDescent="0.25">
      <c r="A43" s="44"/>
      <c r="B43" s="44"/>
      <c r="C43" s="44"/>
      <c r="D43" s="44"/>
      <c r="E43" s="44"/>
      <c r="F43" s="44"/>
      <c r="G43" s="44"/>
      <c r="H43" s="44"/>
      <c r="I43" s="44"/>
      <c r="J43" s="44"/>
      <c r="K43" s="44"/>
    </row>
    <row r="44" spans="1:11" x14ac:dyDescent="0.25">
      <c r="A44" s="44"/>
      <c r="B44" s="44"/>
      <c r="C44" s="44"/>
      <c r="D44" s="44"/>
      <c r="E44" s="44"/>
      <c r="F44" s="44"/>
      <c r="G44" s="44"/>
      <c r="H44" s="44"/>
      <c r="I44" s="44"/>
      <c r="J44" s="44"/>
      <c r="K44" s="44"/>
    </row>
    <row r="45" spans="1:11" x14ac:dyDescent="0.25">
      <c r="B45" s="43"/>
    </row>
    <row r="46" spans="1:11" x14ac:dyDescent="0.25">
      <c r="A46" s="50"/>
      <c r="C46" s="50"/>
      <c r="D46" s="50"/>
      <c r="E46" s="50"/>
    </row>
    <row r="47" spans="1:11" ht="12.75" customHeight="1" x14ac:dyDescent="0.25">
      <c r="A47" s="50"/>
      <c r="C47" s="44"/>
      <c r="D47" s="49"/>
      <c r="E47" s="49"/>
    </row>
    <row r="48" spans="1:11" x14ac:dyDescent="0.2">
      <c r="A48" s="47"/>
      <c r="B48" s="670" t="s">
        <v>839</v>
      </c>
      <c r="C48" s="44"/>
      <c r="D48" s="47"/>
      <c r="E48" s="46"/>
    </row>
    <row r="49" spans="1:10" x14ac:dyDescent="0.25">
      <c r="A49" s="47"/>
      <c r="C49" s="44"/>
      <c r="D49" s="47"/>
      <c r="E49" s="46"/>
    </row>
    <row r="50" spans="1:10" x14ac:dyDescent="0.25">
      <c r="A50" s="47"/>
      <c r="C50" s="44"/>
      <c r="D50" s="47"/>
      <c r="E50" s="46"/>
    </row>
    <row r="51" spans="1:10" x14ac:dyDescent="0.25">
      <c r="A51" s="47"/>
      <c r="B51" s="78"/>
      <c r="C51" s="44"/>
      <c r="D51" s="47"/>
      <c r="E51" s="46"/>
    </row>
    <row r="52" spans="1:10" x14ac:dyDescent="0.25">
      <c r="A52" s="47"/>
      <c r="C52" s="44"/>
      <c r="D52" s="47"/>
      <c r="E52" s="46"/>
    </row>
    <row r="53" spans="1:10" x14ac:dyDescent="0.25">
      <c r="A53" s="47"/>
      <c r="C53" s="44"/>
      <c r="D53" s="47"/>
      <c r="E53" s="46"/>
    </row>
    <row r="54" spans="1:10" x14ac:dyDescent="0.25">
      <c r="A54" s="47"/>
      <c r="C54" s="199"/>
      <c r="D54" s="200"/>
      <c r="E54" s="201"/>
      <c r="F54" s="202"/>
      <c r="G54" s="202"/>
      <c r="H54" s="202"/>
      <c r="I54" s="202"/>
      <c r="J54" s="202"/>
    </row>
    <row r="55" spans="1:10" x14ac:dyDescent="0.25">
      <c r="A55" s="47"/>
      <c r="B55" s="78"/>
      <c r="C55" s="199"/>
      <c r="D55" s="200"/>
      <c r="E55" s="201"/>
      <c r="F55" s="202"/>
      <c r="G55" s="202"/>
      <c r="H55" s="202"/>
      <c r="I55" s="202"/>
      <c r="J55" s="202"/>
    </row>
    <row r="56" spans="1:10" x14ac:dyDescent="0.25">
      <c r="A56" s="47"/>
      <c r="B56" s="78"/>
      <c r="C56" s="199"/>
      <c r="D56" s="200"/>
      <c r="E56" s="201"/>
      <c r="F56" s="203"/>
      <c r="G56" s="202"/>
      <c r="H56" s="202"/>
      <c r="I56" s="202"/>
      <c r="J56" s="202"/>
    </row>
    <row r="57" spans="1:10" x14ac:dyDescent="0.25">
      <c r="A57" s="44"/>
      <c r="B57" s="44"/>
      <c r="C57" s="199"/>
      <c r="D57" s="199"/>
      <c r="E57" s="199"/>
      <c r="F57" s="202"/>
      <c r="G57" s="202"/>
      <c r="H57" s="202"/>
      <c r="I57" s="202"/>
      <c r="J57" s="202"/>
    </row>
    <row r="58" spans="1:10" x14ac:dyDescent="0.25">
      <c r="A58" s="50"/>
      <c r="B58" s="50"/>
      <c r="C58" s="50"/>
      <c r="D58" s="50"/>
      <c r="E58" s="50"/>
    </row>
    <row r="59" spans="1:10" x14ac:dyDescent="0.25">
      <c r="A59" s="50"/>
      <c r="B59" s="50"/>
      <c r="C59" s="44"/>
      <c r="D59" s="49"/>
      <c r="E59" s="49"/>
    </row>
    <row r="60" spans="1:10" x14ac:dyDescent="0.25">
      <c r="A60" s="47"/>
      <c r="B60" s="48"/>
      <c r="C60" s="44"/>
      <c r="D60" s="47"/>
      <c r="E60" s="46"/>
    </row>
    <row r="61" spans="1:10" x14ac:dyDescent="0.25">
      <c r="A61" s="47"/>
      <c r="B61" s="48"/>
      <c r="C61" s="44"/>
      <c r="D61" s="47"/>
      <c r="E61" s="46"/>
    </row>
    <row r="62" spans="1:10" x14ac:dyDescent="0.25">
      <c r="A62" s="47"/>
      <c r="B62" s="48"/>
      <c r="C62" s="44"/>
      <c r="D62" s="47"/>
      <c r="E62" s="46"/>
    </row>
    <row r="63" spans="1:10" x14ac:dyDescent="0.25">
      <c r="A63" s="47"/>
      <c r="B63" s="48"/>
      <c r="C63" s="44"/>
      <c r="D63" s="47"/>
      <c r="E63" s="46"/>
    </row>
    <row r="64" spans="1:10" x14ac:dyDescent="0.25">
      <c r="A64" s="47"/>
      <c r="B64" s="48"/>
      <c r="C64" s="44"/>
      <c r="D64" s="47"/>
      <c r="E64" s="46"/>
    </row>
    <row r="65" spans="1:6" x14ac:dyDescent="0.25">
      <c r="A65" s="47"/>
      <c r="B65" s="48"/>
      <c r="C65" s="44"/>
      <c r="D65" s="47"/>
      <c r="E65" s="46"/>
    </row>
    <row r="66" spans="1:6" x14ac:dyDescent="0.25">
      <c r="A66" s="47"/>
      <c r="B66" s="48"/>
      <c r="C66" s="44"/>
      <c r="D66" s="47"/>
      <c r="E66" s="46"/>
    </row>
    <row r="67" spans="1:6" x14ac:dyDescent="0.25">
      <c r="A67" s="47"/>
      <c r="B67" s="48"/>
      <c r="C67" s="44"/>
      <c r="D67" s="47"/>
      <c r="E67" s="46"/>
    </row>
    <row r="68" spans="1:6" x14ac:dyDescent="0.25">
      <c r="A68" s="47"/>
      <c r="B68" s="48"/>
      <c r="C68" s="44"/>
      <c r="D68" s="47"/>
      <c r="E68" s="46"/>
      <c r="F68" s="45"/>
    </row>
    <row r="69" spans="1:6" x14ac:dyDescent="0.25">
      <c r="A69" s="44"/>
      <c r="B69" s="44"/>
      <c r="C69" s="44"/>
      <c r="D69" s="44"/>
      <c r="E69" s="44"/>
    </row>
    <row r="70" spans="1:6" x14ac:dyDescent="0.25">
      <c r="A70" s="79"/>
      <c r="B70" s="44"/>
      <c r="C70" s="44"/>
      <c r="D70" s="44"/>
      <c r="E70" s="44"/>
    </row>
    <row r="71" spans="1:6" x14ac:dyDescent="0.25">
      <c r="A71" s="44"/>
      <c r="B71" s="44"/>
      <c r="C71" s="44"/>
      <c r="D71" s="44"/>
      <c r="E71" s="44"/>
    </row>
    <row r="72" spans="1:6" x14ac:dyDescent="0.25">
      <c r="A72" s="44"/>
      <c r="B72" s="44"/>
      <c r="C72" s="44"/>
      <c r="D72" s="44"/>
      <c r="E72" s="44"/>
    </row>
    <row r="73" spans="1:6" x14ac:dyDescent="0.25">
      <c r="A73" s="44"/>
      <c r="B73" s="44"/>
      <c r="C73" s="44"/>
      <c r="D73" s="44"/>
      <c r="E73" s="44"/>
    </row>
    <row r="74" spans="1:6" x14ac:dyDescent="0.25">
      <c r="A74" s="44"/>
      <c r="B74" s="44"/>
      <c r="C74" s="44"/>
      <c r="D74" s="44"/>
      <c r="E74" s="44"/>
    </row>
    <row r="75" spans="1:6" x14ac:dyDescent="0.25">
      <c r="A75" s="44"/>
      <c r="B75" s="44"/>
      <c r="C75" s="44"/>
      <c r="D75" s="44"/>
      <c r="E75" s="44"/>
    </row>
    <row r="76" spans="1:6" x14ac:dyDescent="0.25">
      <c r="A76" s="44"/>
      <c r="B76" s="44"/>
      <c r="C76" s="44"/>
      <c r="D76" s="44"/>
      <c r="E76" s="44"/>
    </row>
    <row r="77" spans="1:6" x14ac:dyDescent="0.25">
      <c r="A77" s="44"/>
      <c r="B77" s="44"/>
      <c r="C77" s="44"/>
      <c r="D77" s="44"/>
      <c r="E77" s="44"/>
    </row>
    <row r="78" spans="1:6" x14ac:dyDescent="0.25">
      <c r="A78" s="44"/>
      <c r="B78" s="44"/>
      <c r="C78" s="44"/>
      <c r="D78" s="44"/>
      <c r="E78" s="44"/>
    </row>
    <row r="79" spans="1:6" x14ac:dyDescent="0.25">
      <c r="A79" s="44"/>
      <c r="B79" s="44"/>
      <c r="C79" s="44"/>
      <c r="D79" s="44"/>
      <c r="E79" s="44"/>
    </row>
    <row r="80" spans="1:6" x14ac:dyDescent="0.25">
      <c r="A80" s="44"/>
      <c r="B80" s="44"/>
      <c r="C80" s="44"/>
      <c r="D80" s="44"/>
      <c r="E80" s="44"/>
    </row>
    <row r="81" spans="1:5" x14ac:dyDescent="0.25">
      <c r="A81" s="44"/>
      <c r="B81" s="44"/>
      <c r="C81" s="44"/>
      <c r="D81" s="44"/>
      <c r="E81" s="44"/>
    </row>
    <row r="82" spans="1:5" x14ac:dyDescent="0.25">
      <c r="A82" s="44"/>
      <c r="B82" s="44"/>
      <c r="C82" s="44"/>
      <c r="D82" s="44"/>
      <c r="E82" s="44"/>
    </row>
    <row r="83" spans="1:5" x14ac:dyDescent="0.25">
      <c r="A83" s="44"/>
      <c r="B83" s="44"/>
      <c r="C83" s="44"/>
      <c r="D83" s="44"/>
      <c r="E83" s="44"/>
    </row>
    <row r="84" spans="1:5" x14ac:dyDescent="0.25">
      <c r="A84" s="44"/>
      <c r="B84" s="44"/>
      <c r="C84" s="44"/>
      <c r="D84" s="44"/>
      <c r="E84" s="44"/>
    </row>
    <row r="85" spans="1:5" x14ac:dyDescent="0.25">
      <c r="A85" s="44"/>
      <c r="B85" s="44"/>
      <c r="C85" s="44"/>
      <c r="D85" s="44"/>
      <c r="E85" s="44"/>
    </row>
    <row r="86" spans="1:5" x14ac:dyDescent="0.25">
      <c r="A86" s="79"/>
      <c r="B86" s="44"/>
      <c r="C86" s="44"/>
      <c r="D86" s="44"/>
      <c r="E86" s="44"/>
    </row>
    <row r="87" spans="1:5" x14ac:dyDescent="0.25">
      <c r="A87" s="44"/>
      <c r="B87" s="44"/>
      <c r="C87" s="44"/>
      <c r="D87" s="44"/>
      <c r="E87" s="44"/>
    </row>
    <row r="88" spans="1:5" x14ac:dyDescent="0.25">
      <c r="A88" s="44"/>
      <c r="B88" s="44"/>
      <c r="C88" s="44"/>
      <c r="D88" s="44"/>
      <c r="E88" s="44"/>
    </row>
  </sheetData>
  <mergeCells count="7">
    <mergeCell ref="A2:K2"/>
    <mergeCell ref="E3:I3"/>
    <mergeCell ref="E4:E5"/>
    <mergeCell ref="F4:G4"/>
    <mergeCell ref="H4:I4"/>
    <mergeCell ref="A22:F22"/>
    <mergeCell ref="H22:K22"/>
  </mergeCells>
  <hyperlinks>
    <hyperlink ref="M2" location="indice!B22" display="INICIO"/>
  </hyperlinks>
  <printOptions horizontalCentered="1"/>
  <pageMargins left="0.19685039370078741" right="0.19685039370078741" top="1.5354330708661419" bottom="0.74803149606299213" header="0.19685039370078741" footer="0.31496062992125984"/>
  <pageSetup paperSize="9" scale="70" firstPageNumber="40" fitToWidth="0" fitToHeight="0" orientation="landscape" useFirstPageNumber="1" r:id="rId1"/>
  <headerFooter>
    <oddHeader>&amp;C&amp;G</oddHeader>
    <oddFooter>&amp;C&amp;P</oddFooter>
  </headerFooter>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45"/>
  <sheetViews>
    <sheetView showGridLines="0" zoomScale="110" zoomScaleNormal="110" workbookViewId="0">
      <selection activeCell="M3" sqref="M3"/>
    </sheetView>
  </sheetViews>
  <sheetFormatPr baseColWidth="10" defaultRowHeight="12" x14ac:dyDescent="0.25"/>
  <cols>
    <col min="1" max="1" width="3.28515625" style="42" customWidth="1"/>
    <col min="2" max="2" width="14.85546875" style="42" customWidth="1"/>
    <col min="3" max="6" width="11" style="42" customWidth="1"/>
    <col min="7" max="7" width="17.7109375" style="42" customWidth="1"/>
    <col min="8" max="8" width="16.140625" style="42" customWidth="1"/>
    <col min="9" max="10" width="10.42578125" style="42" customWidth="1"/>
    <col min="11" max="11" width="21.7109375" style="42" customWidth="1"/>
    <col min="12" max="12" width="7.28515625" style="42" customWidth="1"/>
    <col min="13" max="13" width="31.5703125" style="42" customWidth="1"/>
    <col min="14" max="14" width="9.85546875" style="42" customWidth="1"/>
    <col min="15" max="19" width="11.42578125" style="42"/>
    <col min="20" max="20" width="17.140625" style="42" customWidth="1"/>
    <col min="21" max="16384" width="11.42578125" style="42"/>
  </cols>
  <sheetData>
    <row r="2" spans="1:19" s="218" customFormat="1" ht="42" customHeight="1" x14ac:dyDescent="0.25">
      <c r="A2" s="1285" t="s">
        <v>790</v>
      </c>
      <c r="B2" s="1285"/>
      <c r="C2" s="1285"/>
      <c r="D2" s="1285"/>
      <c r="E2" s="1285"/>
      <c r="F2" s="1285"/>
      <c r="G2" s="1285"/>
      <c r="H2" s="1285"/>
      <c r="I2" s="1285"/>
      <c r="J2" s="1285"/>
      <c r="K2" s="1285"/>
      <c r="L2" s="1285"/>
      <c r="M2" s="977" t="s">
        <v>85</v>
      </c>
      <c r="N2" s="216"/>
    </row>
    <row r="3" spans="1:19" ht="12" customHeight="1" x14ac:dyDescent="0.25">
      <c r="A3" s="44"/>
      <c r="G3" s="94"/>
      <c r="H3" s="44"/>
      <c r="I3" s="44"/>
      <c r="J3" s="44"/>
      <c r="K3" s="44"/>
      <c r="L3" s="44"/>
      <c r="M3" s="44"/>
      <c r="N3" s="44"/>
    </row>
    <row r="4" spans="1:19" ht="12" customHeight="1" x14ac:dyDescent="0.25">
      <c r="A4" s="44"/>
      <c r="B4" s="1298" t="s">
        <v>113</v>
      </c>
      <c r="C4" s="1300" t="s">
        <v>828</v>
      </c>
      <c r="D4" s="1300"/>
      <c r="E4" s="1300"/>
      <c r="F4" s="1300"/>
      <c r="G4" s="58"/>
      <c r="H4" s="44"/>
      <c r="I4" s="44"/>
      <c r="J4" s="44"/>
      <c r="K4" s="44"/>
      <c r="L4" s="44"/>
      <c r="M4" s="44"/>
      <c r="N4" s="44"/>
    </row>
    <row r="5" spans="1:19" ht="12" customHeight="1" x14ac:dyDescent="0.25">
      <c r="A5" s="44"/>
      <c r="B5" s="1298"/>
      <c r="C5" s="1297" t="s">
        <v>104</v>
      </c>
      <c r="D5" s="1297"/>
      <c r="E5" s="1297" t="s">
        <v>103</v>
      </c>
      <c r="F5" s="1297"/>
      <c r="G5" s="56" t="s">
        <v>0</v>
      </c>
      <c r="H5" s="44"/>
      <c r="I5" s="44"/>
      <c r="J5" s="44"/>
      <c r="K5" s="44"/>
      <c r="L5" s="44"/>
      <c r="M5" s="44"/>
      <c r="N5" s="44"/>
    </row>
    <row r="6" spans="1:19" ht="12" customHeight="1" x14ac:dyDescent="0.25">
      <c r="A6" s="44"/>
      <c r="B6" s="1299"/>
      <c r="C6" s="375" t="s">
        <v>112</v>
      </c>
      <c r="D6" s="239" t="s">
        <v>102</v>
      </c>
      <c r="E6" s="239" t="s">
        <v>112</v>
      </c>
      <c r="F6" s="239" t="s">
        <v>102</v>
      </c>
      <c r="G6" s="78"/>
      <c r="H6" s="44"/>
      <c r="I6" s="44"/>
      <c r="J6" s="44"/>
      <c r="K6" s="44"/>
      <c r="L6" s="44"/>
      <c r="M6" s="44"/>
      <c r="N6" s="66"/>
    </row>
    <row r="7" spans="1:19" ht="12" customHeight="1" x14ac:dyDescent="0.2">
      <c r="A7" s="44"/>
      <c r="B7" s="1245" t="s">
        <v>863</v>
      </c>
      <c r="C7" s="376">
        <f>+SUM(C8:C17)</f>
        <v>74036</v>
      </c>
      <c r="D7" s="377">
        <f>+SUM(D8:D17)</f>
        <v>0.99999999999999989</v>
      </c>
      <c r="E7" s="376">
        <f>+SUM(E8:E17)</f>
        <v>74036</v>
      </c>
      <c r="F7" s="377">
        <f>+SUM(F8:F17)</f>
        <v>1</v>
      </c>
      <c r="G7" s="78"/>
      <c r="H7" s="44"/>
      <c r="I7" s="44"/>
      <c r="J7" s="44"/>
      <c r="K7" s="44"/>
      <c r="L7" s="44"/>
      <c r="M7" s="44"/>
      <c r="N7" s="66"/>
    </row>
    <row r="8" spans="1:19" s="92" customFormat="1" ht="12" customHeight="1" x14ac:dyDescent="0.2">
      <c r="A8" s="63"/>
      <c r="B8" s="1093" t="s">
        <v>49</v>
      </c>
      <c r="C8" s="609">
        <v>451</v>
      </c>
      <c r="D8" s="610">
        <v>6.1000000000000004E-3</v>
      </c>
      <c r="E8" s="609">
        <v>559</v>
      </c>
      <c r="F8" s="610">
        <v>7.6E-3</v>
      </c>
      <c r="G8" s="78"/>
      <c r="H8" s="63"/>
      <c r="I8" s="63"/>
      <c r="J8" s="63"/>
      <c r="K8" s="63"/>
      <c r="L8" s="63"/>
      <c r="M8" s="63"/>
      <c r="N8" s="66"/>
    </row>
    <row r="9" spans="1:19" s="92" customFormat="1" ht="24" x14ac:dyDescent="0.2">
      <c r="A9" s="63"/>
      <c r="B9" s="1094" t="s">
        <v>114</v>
      </c>
      <c r="C9" s="378">
        <v>553</v>
      </c>
      <c r="D9" s="379">
        <v>7.4999999999999997E-3</v>
      </c>
      <c r="E9" s="378">
        <v>535</v>
      </c>
      <c r="F9" s="379">
        <v>7.1999999999999998E-3</v>
      </c>
      <c r="G9" s="78"/>
      <c r="H9" s="63"/>
      <c r="I9" s="63"/>
      <c r="J9" s="63"/>
      <c r="K9" s="63"/>
      <c r="L9" s="63"/>
      <c r="M9" s="63"/>
      <c r="N9" s="93"/>
    </row>
    <row r="10" spans="1:19" s="92" customFormat="1" ht="12.75" x14ac:dyDescent="0.2">
      <c r="A10" s="63"/>
      <c r="B10" s="1095" t="s">
        <v>110</v>
      </c>
      <c r="C10" s="609">
        <v>22206</v>
      </c>
      <c r="D10" s="610">
        <v>0.2999</v>
      </c>
      <c r="E10" s="609">
        <v>21263</v>
      </c>
      <c r="F10" s="610">
        <v>0.28720000000000001</v>
      </c>
      <c r="G10" s="78"/>
      <c r="H10" s="63"/>
      <c r="I10" s="63"/>
      <c r="J10" s="63"/>
      <c r="K10" s="63"/>
      <c r="L10" s="63"/>
      <c r="M10" s="63"/>
      <c r="N10" s="66"/>
    </row>
    <row r="11" spans="1:19" s="92" customFormat="1" ht="12.75" x14ac:dyDescent="0.2">
      <c r="A11" s="63"/>
      <c r="B11" s="1096" t="s">
        <v>109</v>
      </c>
      <c r="C11" s="378">
        <v>33830</v>
      </c>
      <c r="D11" s="914">
        <v>0.45689999999999997</v>
      </c>
      <c r="E11" s="378">
        <v>35166</v>
      </c>
      <c r="F11" s="914">
        <v>0.47499999999999998</v>
      </c>
      <c r="G11" s="78"/>
      <c r="H11" s="63"/>
      <c r="I11" s="63"/>
      <c r="J11" s="63"/>
      <c r="K11" s="63"/>
      <c r="L11" s="63"/>
      <c r="M11" s="63"/>
      <c r="N11" s="66"/>
    </row>
    <row r="12" spans="1:19" s="92" customFormat="1" ht="12.75" x14ac:dyDescent="0.2">
      <c r="A12" s="63"/>
      <c r="B12" s="1095" t="s">
        <v>200</v>
      </c>
      <c r="C12" s="609">
        <v>4522</v>
      </c>
      <c r="D12" s="610">
        <v>6.1100000000000002E-2</v>
      </c>
      <c r="E12" s="609">
        <v>4396</v>
      </c>
      <c r="F12" s="610">
        <v>5.9400000000000001E-2</v>
      </c>
      <c r="G12" s="78"/>
      <c r="H12" s="63"/>
      <c r="I12" s="63"/>
      <c r="J12" s="63"/>
      <c r="K12" s="63"/>
      <c r="L12" s="63"/>
      <c r="M12" s="63"/>
      <c r="N12" s="66"/>
    </row>
    <row r="13" spans="1:19" s="92" customFormat="1" ht="13.5" customHeight="1" x14ac:dyDescent="0.2">
      <c r="A13" s="63"/>
      <c r="B13" s="1094" t="s">
        <v>201</v>
      </c>
      <c r="C13" s="380">
        <v>1600</v>
      </c>
      <c r="D13" s="379">
        <v>2.1600000000000001E-2</v>
      </c>
      <c r="E13" s="380">
        <v>1560</v>
      </c>
      <c r="F13" s="379">
        <v>2.1100000000000001E-2</v>
      </c>
      <c r="G13" s="78"/>
      <c r="H13" s="63"/>
      <c r="I13" s="63"/>
      <c r="J13" s="63"/>
      <c r="K13" s="63"/>
      <c r="L13" s="63"/>
      <c r="M13" s="63"/>
      <c r="N13" s="66"/>
    </row>
    <row r="14" spans="1:19" s="92" customFormat="1" ht="24" x14ac:dyDescent="0.2">
      <c r="A14" s="63"/>
      <c r="B14" s="1093" t="s">
        <v>222</v>
      </c>
      <c r="C14" s="611">
        <v>1561</v>
      </c>
      <c r="D14" s="610">
        <v>2.1100000000000001E-2</v>
      </c>
      <c r="E14" s="611">
        <v>1696</v>
      </c>
      <c r="F14" s="610">
        <v>2.29E-2</v>
      </c>
      <c r="G14" s="78"/>
      <c r="H14" s="63"/>
      <c r="I14" s="63"/>
      <c r="J14" s="63"/>
      <c r="K14" s="63"/>
      <c r="L14" s="63"/>
      <c r="M14" s="63"/>
      <c r="N14" s="66"/>
    </row>
    <row r="15" spans="1:19" ht="12.75" x14ac:dyDescent="0.2">
      <c r="A15" s="44"/>
      <c r="B15" s="1094" t="s">
        <v>107</v>
      </c>
      <c r="C15" s="199">
        <v>7831</v>
      </c>
      <c r="D15" s="379">
        <v>0.10580000000000001</v>
      </c>
      <c r="E15" s="199">
        <v>7212</v>
      </c>
      <c r="F15" s="379">
        <v>9.74E-2</v>
      </c>
      <c r="G15" s="78"/>
      <c r="H15" s="44"/>
      <c r="I15" s="44"/>
      <c r="J15" s="44"/>
      <c r="K15" s="44"/>
      <c r="L15" s="44"/>
      <c r="M15" s="44"/>
      <c r="N15" s="66"/>
    </row>
    <row r="16" spans="1:19" ht="12.75" x14ac:dyDescent="0.2">
      <c r="A16" s="44"/>
      <c r="B16" s="1093" t="s">
        <v>219</v>
      </c>
      <c r="C16" s="612">
        <v>261</v>
      </c>
      <c r="D16" s="610">
        <v>3.5000000000000001E-3</v>
      </c>
      <c r="E16" s="612">
        <v>151</v>
      </c>
      <c r="F16" s="610">
        <v>2E-3</v>
      </c>
      <c r="G16" s="44"/>
      <c r="H16" s="63"/>
      <c r="I16" s="44"/>
      <c r="J16" s="44"/>
      <c r="K16" s="44"/>
      <c r="L16" s="44"/>
      <c r="M16" s="44"/>
      <c r="N16" s="44"/>
      <c r="O16" s="1292"/>
      <c r="P16" s="1292"/>
      <c r="Q16" s="1292"/>
      <c r="R16" s="1292"/>
      <c r="S16" s="1292"/>
    </row>
    <row r="17" spans="1:23" ht="15" x14ac:dyDescent="0.2">
      <c r="A17" s="44"/>
      <c r="B17" s="1094" t="s">
        <v>202</v>
      </c>
      <c r="C17" s="199">
        <v>1221</v>
      </c>
      <c r="D17" s="379">
        <v>1.6500000000000001E-2</v>
      </c>
      <c r="E17" s="199">
        <v>1498</v>
      </c>
      <c r="F17" s="379">
        <v>2.0199999999999999E-2</v>
      </c>
      <c r="G17" s="44"/>
      <c r="H17" s="44"/>
      <c r="I17" s="44"/>
      <c r="J17" s="44"/>
      <c r="K17" s="44"/>
      <c r="L17" s="44"/>
      <c r="M17" s="44"/>
      <c r="N17" s="44"/>
      <c r="O17" s="87"/>
      <c r="P17" s="1293"/>
      <c r="Q17" s="1293"/>
      <c r="R17" s="1293"/>
      <c r="S17" s="1293"/>
      <c r="W17" s="91"/>
    </row>
    <row r="18" spans="1:23" ht="12" customHeight="1" x14ac:dyDescent="0.25">
      <c r="A18" s="44"/>
      <c r="B18" s="44"/>
      <c r="C18" s="44"/>
      <c r="D18" s="44"/>
      <c r="E18" s="44"/>
      <c r="F18" s="44"/>
      <c r="G18" s="44"/>
      <c r="H18" s="44"/>
      <c r="I18" s="44"/>
      <c r="J18" s="44"/>
      <c r="K18" s="44"/>
      <c r="L18" s="44"/>
      <c r="M18" s="44"/>
      <c r="N18" s="44"/>
      <c r="O18" s="82"/>
      <c r="P18" s="54"/>
      <c r="Q18" s="86"/>
      <c r="R18" s="54"/>
      <c r="S18" s="89"/>
    </row>
    <row r="19" spans="1:23" ht="12" customHeight="1" x14ac:dyDescent="0.25">
      <c r="A19" s="44"/>
      <c r="B19" s="44"/>
      <c r="C19" s="44"/>
      <c r="D19" s="44"/>
      <c r="E19" s="44"/>
      <c r="F19" s="44"/>
      <c r="G19" s="44"/>
      <c r="H19" s="44"/>
      <c r="I19" s="44"/>
      <c r="J19" s="44"/>
      <c r="K19" s="44"/>
      <c r="L19" s="44"/>
      <c r="M19" s="44"/>
      <c r="N19" s="44"/>
      <c r="O19" s="82"/>
      <c r="P19" s="54"/>
      <c r="Q19" s="86"/>
      <c r="R19" s="54"/>
      <c r="S19" s="89"/>
    </row>
    <row r="20" spans="1:23" ht="12" customHeight="1" x14ac:dyDescent="0.25">
      <c r="A20" s="44"/>
      <c r="B20" s="44"/>
      <c r="C20" s="44"/>
      <c r="D20" s="44"/>
      <c r="E20" s="44"/>
      <c r="F20" s="44"/>
      <c r="G20" s="44"/>
      <c r="H20" s="44"/>
      <c r="I20" s="44"/>
      <c r="J20" s="44"/>
      <c r="K20" s="44"/>
      <c r="L20" s="44"/>
      <c r="M20" s="44"/>
      <c r="N20" s="44"/>
      <c r="O20" s="82"/>
      <c r="P20" s="54"/>
      <c r="Q20" s="86"/>
      <c r="R20" s="54"/>
      <c r="S20" s="89"/>
    </row>
    <row r="21" spans="1:23" ht="12" customHeight="1" x14ac:dyDescent="0.25">
      <c r="A21" s="44"/>
      <c r="B21" s="1294" t="s">
        <v>113</v>
      </c>
      <c r="C21" s="1284" t="s">
        <v>830</v>
      </c>
      <c r="D21" s="1284"/>
      <c r="E21" s="1284"/>
      <c r="F21" s="1284"/>
      <c r="G21" s="44"/>
      <c r="H21" s="44"/>
      <c r="I21" s="44"/>
      <c r="J21" s="44"/>
      <c r="K21" s="44"/>
      <c r="L21" s="44"/>
      <c r="M21" s="44"/>
      <c r="N21" s="44"/>
      <c r="O21" s="82"/>
      <c r="P21" s="54"/>
      <c r="Q21" s="86"/>
      <c r="R21" s="54"/>
      <c r="S21" s="89"/>
    </row>
    <row r="22" spans="1:23" ht="12" customHeight="1" x14ac:dyDescent="0.25">
      <c r="A22" s="44"/>
      <c r="B22" s="1295"/>
      <c r="C22" s="1297" t="s">
        <v>653</v>
      </c>
      <c r="D22" s="1297"/>
      <c r="E22" s="1297" t="s">
        <v>652</v>
      </c>
      <c r="F22" s="1297"/>
      <c r="G22" s="44"/>
      <c r="H22" s="44"/>
      <c r="I22" s="44"/>
      <c r="J22" s="44"/>
      <c r="K22" s="44"/>
      <c r="L22" s="44"/>
      <c r="M22" s="44"/>
      <c r="N22" s="44"/>
      <c r="O22" s="82"/>
      <c r="P22" s="54"/>
      <c r="Q22" s="86"/>
      <c r="R22" s="54"/>
      <c r="S22" s="89"/>
    </row>
    <row r="23" spans="1:23" ht="15.75" customHeight="1" x14ac:dyDescent="0.25">
      <c r="A23" s="44"/>
      <c r="B23" s="1296"/>
      <c r="C23" s="239" t="s">
        <v>112</v>
      </c>
      <c r="D23" s="239" t="s">
        <v>102</v>
      </c>
      <c r="E23" s="239" t="s">
        <v>112</v>
      </c>
      <c r="F23" s="239" t="s">
        <v>102</v>
      </c>
      <c r="G23" s="44"/>
      <c r="H23" s="44"/>
      <c r="I23" s="44"/>
      <c r="J23" s="44"/>
      <c r="K23" s="44"/>
      <c r="L23" s="44"/>
      <c r="M23" s="44"/>
      <c r="N23" s="44"/>
      <c r="O23" s="90"/>
      <c r="P23" s="28"/>
      <c r="Q23" s="86"/>
      <c r="R23" s="28"/>
      <c r="S23" s="89"/>
    </row>
    <row r="24" spans="1:23" ht="12" customHeight="1" x14ac:dyDescent="0.2">
      <c r="A24" s="44"/>
      <c r="B24" s="1246" t="s">
        <v>863</v>
      </c>
      <c r="C24" s="222">
        <f>+SUM(C25:C34)</f>
        <v>60392</v>
      </c>
      <c r="D24" s="223">
        <f>SUM(D25:D34)</f>
        <v>1</v>
      </c>
      <c r="E24" s="222">
        <f>+SUM(E25:E34)</f>
        <v>60386</v>
      </c>
      <c r="F24" s="223">
        <f>SUM(F25:F34)</f>
        <v>0.99999999999999989</v>
      </c>
      <c r="G24" s="44"/>
      <c r="H24" s="44"/>
      <c r="I24" s="44"/>
      <c r="J24" s="44"/>
      <c r="K24" s="44"/>
      <c r="L24" s="44"/>
      <c r="M24" s="44"/>
      <c r="N24" s="44"/>
      <c r="O24" s="52"/>
      <c r="P24" s="52"/>
      <c r="Q24" s="52"/>
      <c r="R24" s="52"/>
      <c r="S24" s="52"/>
    </row>
    <row r="25" spans="1:23" ht="12.75" x14ac:dyDescent="0.2">
      <c r="A25" s="44"/>
      <c r="B25" s="1080" t="s">
        <v>49</v>
      </c>
      <c r="C25" s="613">
        <v>204</v>
      </c>
      <c r="D25" s="608">
        <f t="shared" ref="D25:D34" si="0">+C25/C$24</f>
        <v>3.377930851768446E-3</v>
      </c>
      <c r="E25" s="613">
        <v>180</v>
      </c>
      <c r="F25" s="608">
        <f t="shared" ref="F25:F34" si="1">+E25/E$24</f>
        <v>2.980823369655218E-3</v>
      </c>
      <c r="G25" s="88"/>
      <c r="H25" s="44"/>
      <c r="I25" s="44"/>
      <c r="J25" s="44"/>
      <c r="K25" s="44"/>
      <c r="L25" s="44"/>
      <c r="M25" s="44"/>
      <c r="N25" s="44"/>
      <c r="O25" s="52"/>
      <c r="P25" s="52"/>
      <c r="Q25" s="52"/>
      <c r="R25" s="52"/>
      <c r="S25" s="52"/>
    </row>
    <row r="26" spans="1:23" ht="25.5" x14ac:dyDescent="0.2">
      <c r="A26" s="44"/>
      <c r="B26" s="1097" t="s">
        <v>223</v>
      </c>
      <c r="C26" s="224">
        <v>215</v>
      </c>
      <c r="D26" s="225">
        <f t="shared" si="0"/>
        <v>3.5600741820108624E-3</v>
      </c>
      <c r="E26" s="224">
        <v>236</v>
      </c>
      <c r="F26" s="225">
        <f t="shared" si="1"/>
        <v>3.9081906402146189E-3</v>
      </c>
      <c r="G26" s="85"/>
      <c r="H26" s="44"/>
      <c r="I26" s="44"/>
      <c r="J26" s="44"/>
      <c r="K26" s="44"/>
      <c r="L26" s="44"/>
      <c r="M26" s="44"/>
      <c r="N26" s="44"/>
      <c r="O26" s="52"/>
      <c r="P26" s="52"/>
      <c r="Q26" s="52"/>
      <c r="R26" s="52"/>
      <c r="S26" s="52"/>
    </row>
    <row r="27" spans="1:23" ht="12.75" x14ac:dyDescent="0.2">
      <c r="A27" s="44"/>
      <c r="B27" s="1098" t="s">
        <v>110</v>
      </c>
      <c r="C27" s="613">
        <v>5839</v>
      </c>
      <c r="D27" s="608">
        <f t="shared" si="0"/>
        <v>9.6684991389588026E-2</v>
      </c>
      <c r="E27" s="613">
        <v>5413</v>
      </c>
      <c r="F27" s="608">
        <f t="shared" si="1"/>
        <v>8.9639982777464974E-2</v>
      </c>
      <c r="G27" s="85"/>
      <c r="H27" s="44"/>
      <c r="I27" s="44"/>
      <c r="J27" s="44"/>
      <c r="K27" s="44"/>
      <c r="L27" s="44"/>
      <c r="M27" s="44"/>
      <c r="N27" s="44"/>
      <c r="O27" s="52"/>
      <c r="P27" s="1292"/>
      <c r="Q27" s="1292"/>
      <c r="R27" s="1292"/>
      <c r="S27" s="1292"/>
    </row>
    <row r="28" spans="1:23" ht="12.75" x14ac:dyDescent="0.2">
      <c r="A28" s="44"/>
      <c r="B28" s="1097" t="s">
        <v>109</v>
      </c>
      <c r="C28" s="224">
        <v>11628</v>
      </c>
      <c r="D28" s="915">
        <f t="shared" si="0"/>
        <v>0.19254205855080142</v>
      </c>
      <c r="E28" s="224">
        <v>11504</v>
      </c>
      <c r="F28" s="915">
        <f t="shared" si="1"/>
        <v>0.19050773358063128</v>
      </c>
      <c r="G28" s="85"/>
      <c r="H28" s="44"/>
      <c r="I28" s="44"/>
      <c r="J28" s="44"/>
      <c r="K28" s="44"/>
      <c r="L28" s="44"/>
      <c r="M28" s="44"/>
      <c r="N28" s="44"/>
      <c r="O28" s="87"/>
      <c r="P28" s="1293"/>
      <c r="Q28" s="1293"/>
      <c r="R28" s="1293"/>
      <c r="S28" s="1293"/>
    </row>
    <row r="29" spans="1:23" ht="12.75" x14ac:dyDescent="0.2">
      <c r="A29" s="44"/>
      <c r="B29" s="1098" t="s">
        <v>108</v>
      </c>
      <c r="C29" s="613">
        <v>6979</v>
      </c>
      <c r="D29" s="608">
        <f t="shared" si="0"/>
        <v>0.11556166379652934</v>
      </c>
      <c r="E29" s="613">
        <v>7486</v>
      </c>
      <c r="F29" s="608">
        <f t="shared" si="1"/>
        <v>0.12396913191799423</v>
      </c>
      <c r="G29" s="85"/>
      <c r="H29" s="44"/>
      <c r="I29" s="44"/>
      <c r="J29" s="44"/>
      <c r="K29" s="44"/>
      <c r="L29" s="44"/>
      <c r="M29" s="44"/>
      <c r="N29" s="44"/>
      <c r="O29" s="82"/>
      <c r="P29" s="54"/>
      <c r="Q29" s="86"/>
      <c r="R29" s="54"/>
      <c r="S29" s="86"/>
    </row>
    <row r="30" spans="1:23" ht="25.5" customHeight="1" x14ac:dyDescent="0.2">
      <c r="A30" s="44"/>
      <c r="B30" s="1097" t="s">
        <v>402</v>
      </c>
      <c r="C30" s="435">
        <v>16430</v>
      </c>
      <c r="D30" s="915">
        <f t="shared" si="0"/>
        <v>0.27205590144389985</v>
      </c>
      <c r="E30" s="435">
        <v>15337</v>
      </c>
      <c r="F30" s="225">
        <f t="shared" si="1"/>
        <v>0.25398271122445598</v>
      </c>
      <c r="G30" s="85"/>
      <c r="H30" s="44"/>
      <c r="I30" s="44"/>
      <c r="J30" s="44"/>
      <c r="K30" s="44"/>
      <c r="L30" s="44"/>
      <c r="M30" s="44"/>
      <c r="N30" s="44"/>
      <c r="O30" s="82"/>
      <c r="P30" s="54"/>
      <c r="Q30" s="86"/>
      <c r="R30" s="54"/>
      <c r="S30" s="86"/>
    </row>
    <row r="31" spans="1:23" ht="25.5" x14ac:dyDescent="0.2">
      <c r="A31" s="44"/>
      <c r="B31" s="1098" t="s">
        <v>220</v>
      </c>
      <c r="C31" s="613">
        <v>4933</v>
      </c>
      <c r="D31" s="608">
        <f t="shared" si="0"/>
        <v>8.1683004371439924E-2</v>
      </c>
      <c r="E31" s="613">
        <v>5093</v>
      </c>
      <c r="F31" s="608">
        <f t="shared" si="1"/>
        <v>8.4340741231411248E-2</v>
      </c>
      <c r="G31" s="85"/>
      <c r="H31" s="44"/>
      <c r="I31" s="44"/>
      <c r="J31" s="44"/>
      <c r="K31" s="44"/>
      <c r="L31" s="44"/>
      <c r="M31" s="44"/>
      <c r="N31" s="44"/>
      <c r="O31" s="82"/>
      <c r="P31" s="54"/>
      <c r="Q31" s="86"/>
      <c r="R31" s="54"/>
      <c r="S31" s="86"/>
    </row>
    <row r="32" spans="1:23" ht="12.6" customHeight="1" x14ac:dyDescent="0.2">
      <c r="A32" s="44"/>
      <c r="B32" s="1097" t="s">
        <v>107</v>
      </c>
      <c r="C32" s="224">
        <v>12262</v>
      </c>
      <c r="D32" s="225">
        <f t="shared" si="0"/>
        <v>0.20304013776659161</v>
      </c>
      <c r="E32" s="224">
        <v>12963</v>
      </c>
      <c r="F32" s="915">
        <f t="shared" si="1"/>
        <v>0.21466896300466995</v>
      </c>
      <c r="G32" s="85"/>
      <c r="H32" s="44"/>
      <c r="I32" s="44"/>
      <c r="J32" s="44"/>
      <c r="K32" s="44"/>
      <c r="L32" s="44"/>
      <c r="M32" s="44"/>
      <c r="N32" s="44"/>
      <c r="O32" s="82"/>
      <c r="P32" s="54"/>
      <c r="Q32" s="86"/>
      <c r="R32" s="54"/>
      <c r="S32" s="86"/>
    </row>
    <row r="33" spans="1:19" ht="12.75" x14ac:dyDescent="0.2">
      <c r="A33" s="44"/>
      <c r="B33" s="1098" t="s">
        <v>219</v>
      </c>
      <c r="C33" s="613">
        <v>264</v>
      </c>
      <c r="D33" s="608">
        <f t="shared" si="0"/>
        <v>4.3714399258179895E-3</v>
      </c>
      <c r="E33" s="613">
        <v>224</v>
      </c>
      <c r="F33" s="608">
        <f t="shared" si="1"/>
        <v>3.7094690822376047E-3</v>
      </c>
      <c r="G33" s="85"/>
      <c r="H33" s="44"/>
      <c r="I33" s="44"/>
      <c r="J33" s="44"/>
      <c r="K33" s="44"/>
      <c r="L33" s="44"/>
      <c r="M33" s="44"/>
      <c r="N33" s="44"/>
      <c r="O33" s="82"/>
      <c r="P33" s="54"/>
      <c r="Q33" s="86"/>
      <c r="R33" s="54"/>
      <c r="S33" s="86"/>
    </row>
    <row r="34" spans="1:19" ht="12.75" x14ac:dyDescent="0.2">
      <c r="A34" s="44"/>
      <c r="B34" s="1097" t="s">
        <v>106</v>
      </c>
      <c r="C34" s="224">
        <v>1638</v>
      </c>
      <c r="D34" s="225">
        <f t="shared" si="0"/>
        <v>2.7122797721552523E-2</v>
      </c>
      <c r="E34" s="224">
        <v>1950</v>
      </c>
      <c r="F34" s="225">
        <f t="shared" si="1"/>
        <v>3.2292253171264863E-2</v>
      </c>
      <c r="G34" s="85"/>
      <c r="H34" s="44"/>
      <c r="I34" s="44"/>
      <c r="J34" s="44"/>
      <c r="K34" s="44"/>
      <c r="L34" s="44"/>
      <c r="M34" s="44"/>
      <c r="N34" s="44"/>
    </row>
    <row r="35" spans="1:19" ht="12.75" customHeight="1" x14ac:dyDescent="0.2">
      <c r="A35" s="44"/>
      <c r="B35" s="916"/>
      <c r="C35" s="226"/>
      <c r="D35" s="215"/>
      <c r="E35" s="215"/>
      <c r="F35" s="215"/>
      <c r="G35" s="85"/>
      <c r="H35" s="44"/>
      <c r="I35" s="44"/>
      <c r="J35" s="44"/>
      <c r="K35" s="44"/>
      <c r="L35" s="44"/>
      <c r="M35" s="44"/>
    </row>
    <row r="36" spans="1:19" x14ac:dyDescent="0.25">
      <c r="A36" s="44"/>
      <c r="B36" s="44"/>
      <c r="C36" s="44"/>
      <c r="D36" s="44"/>
      <c r="E36" s="44"/>
      <c r="F36" s="44"/>
      <c r="G36" s="44"/>
      <c r="H36" s="44"/>
      <c r="I36" s="44"/>
      <c r="J36" s="44"/>
      <c r="K36" s="44"/>
      <c r="L36" s="44"/>
      <c r="M36" s="44"/>
    </row>
    <row r="37" spans="1:19" x14ac:dyDescent="0.25">
      <c r="B37" s="84"/>
    </row>
    <row r="44" spans="1:19" x14ac:dyDescent="0.2">
      <c r="B44" s="670" t="s">
        <v>840</v>
      </c>
    </row>
    <row r="45" spans="1:19" x14ac:dyDescent="0.25">
      <c r="B45" s="129"/>
      <c r="C45" s="129"/>
    </row>
  </sheetData>
  <mergeCells count="15">
    <mergeCell ref="A2:L2"/>
    <mergeCell ref="B4:B6"/>
    <mergeCell ref="C4:F4"/>
    <mergeCell ref="C5:D5"/>
    <mergeCell ref="E5:F5"/>
    <mergeCell ref="O16:S16"/>
    <mergeCell ref="P27:S27"/>
    <mergeCell ref="P28:Q28"/>
    <mergeCell ref="R28:S28"/>
    <mergeCell ref="P17:Q17"/>
    <mergeCell ref="R17:S17"/>
    <mergeCell ref="B21:B23"/>
    <mergeCell ref="C21:F21"/>
    <mergeCell ref="C22:D22"/>
    <mergeCell ref="E22:F22"/>
  </mergeCells>
  <hyperlinks>
    <hyperlink ref="M2" location="indice!B23" display="INICIO"/>
  </hyperlinks>
  <printOptions horizontalCentered="1"/>
  <pageMargins left="0.19685039370078741" right="0.19685039370078741" top="1.5354330708661419" bottom="0.74803149606299213" header="0.19685039370078741" footer="0.31496062992125984"/>
  <pageSetup paperSize="9" scale="69" firstPageNumber="41" orientation="landscape" useFirstPageNumber="1" r:id="rId1"/>
  <headerFooter>
    <oddHeader>&amp;C&amp;G</oddHeader>
    <oddFooter>&amp;C&amp;P</oddFooter>
  </headerFooter>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62"/>
  <sheetViews>
    <sheetView showGridLines="0" zoomScale="90" zoomScaleNormal="90" workbookViewId="0">
      <selection activeCell="A7" sqref="A7"/>
    </sheetView>
  </sheetViews>
  <sheetFormatPr baseColWidth="10" defaultRowHeight="12" x14ac:dyDescent="0.2"/>
  <cols>
    <col min="1" max="1" width="22.140625" style="97" customWidth="1"/>
    <col min="2" max="2" width="9.5703125" style="97" customWidth="1"/>
    <col min="3" max="3" width="8.28515625" style="97" customWidth="1"/>
    <col min="4" max="4" width="9.5703125" style="97" customWidth="1"/>
    <col min="5" max="5" width="8.28515625" style="97" customWidth="1"/>
    <col min="6" max="6" width="11" style="97" customWidth="1"/>
    <col min="7" max="7" width="9.42578125" style="97" customWidth="1"/>
    <col min="8" max="9" width="11" style="97" customWidth="1"/>
    <col min="10" max="10" width="11.28515625" style="97" customWidth="1"/>
    <col min="11" max="11" width="10.28515625" style="97" customWidth="1"/>
    <col min="12" max="12" width="9.42578125" style="97" customWidth="1"/>
    <col min="13" max="13" width="7.42578125" style="97" customWidth="1"/>
    <col min="14" max="14" width="9.85546875" style="97" customWidth="1"/>
    <col min="15" max="19" width="11.42578125" style="97"/>
    <col min="20" max="20" width="17.140625" style="97" customWidth="1"/>
    <col min="21" max="16384" width="11.42578125" style="97"/>
  </cols>
  <sheetData>
    <row r="2" spans="1:22" s="218" customFormat="1" ht="45" customHeight="1" x14ac:dyDescent="0.25">
      <c r="A2" s="1282" t="s">
        <v>791</v>
      </c>
      <c r="B2" s="1282"/>
      <c r="C2" s="1282"/>
      <c r="D2" s="1282"/>
      <c r="E2" s="1282"/>
      <c r="F2" s="1282"/>
      <c r="G2" s="1282"/>
      <c r="H2" s="1282"/>
      <c r="I2" s="1282"/>
      <c r="J2" s="1282"/>
      <c r="K2" s="1282"/>
      <c r="L2" s="1282"/>
      <c r="M2" s="1282"/>
      <c r="N2" s="227"/>
      <c r="O2" s="228"/>
      <c r="P2" s="1059" t="s">
        <v>85</v>
      </c>
    </row>
    <row r="3" spans="1:22" ht="12.75" customHeight="1" x14ac:dyDescent="0.2">
      <c r="A3" s="99"/>
      <c r="B3" s="99"/>
      <c r="C3" s="99"/>
      <c r="D3" s="99"/>
      <c r="E3" s="99"/>
      <c r="F3" s="99"/>
      <c r="G3" s="99"/>
      <c r="H3" s="99"/>
      <c r="I3" s="99"/>
      <c r="J3" s="55"/>
      <c r="K3" s="55"/>
      <c r="L3" s="55"/>
      <c r="M3" s="55"/>
      <c r="N3" s="99"/>
    </row>
    <row r="4" spans="1:22" ht="13.5" customHeight="1" x14ac:dyDescent="0.2">
      <c r="A4" s="99"/>
      <c r="B4" s="99"/>
      <c r="C4" s="99"/>
      <c r="D4" s="99"/>
      <c r="E4" s="99"/>
      <c r="F4" s="99"/>
      <c r="G4" s="99"/>
      <c r="H4" s="99"/>
      <c r="I4" s="99"/>
      <c r="J4" s="58"/>
      <c r="K4" s="58"/>
      <c r="L4" s="58"/>
      <c r="M4" s="58"/>
      <c r="N4" s="99"/>
      <c r="O4" s="118"/>
    </row>
    <row r="5" spans="1:22" ht="20.100000000000001" customHeight="1" x14ac:dyDescent="0.2">
      <c r="A5" s="1301" t="s">
        <v>210</v>
      </c>
      <c r="B5" s="1302" t="s">
        <v>653</v>
      </c>
      <c r="C5" s="1302"/>
      <c r="D5" s="1302" t="s">
        <v>652</v>
      </c>
      <c r="E5" s="1302"/>
      <c r="F5" s="99"/>
      <c r="G5" s="99"/>
      <c r="H5" s="99"/>
      <c r="I5" s="99"/>
      <c r="J5" s="56"/>
      <c r="K5" s="56"/>
      <c r="L5" s="56"/>
      <c r="M5" s="56"/>
      <c r="N5" s="99"/>
      <c r="O5" s="113"/>
    </row>
    <row r="6" spans="1:22" ht="20.100000000000001" customHeight="1" x14ac:dyDescent="0.2">
      <c r="A6" s="1301"/>
      <c r="B6" s="345" t="s">
        <v>112</v>
      </c>
      <c r="C6" s="345" t="s">
        <v>102</v>
      </c>
      <c r="D6" s="345" t="s">
        <v>112</v>
      </c>
      <c r="E6" s="345" t="s">
        <v>102</v>
      </c>
      <c r="F6" s="99"/>
      <c r="G6" s="99"/>
      <c r="H6" s="99"/>
      <c r="I6" s="99"/>
      <c r="J6" s="115"/>
      <c r="K6" s="115"/>
      <c r="L6" s="115"/>
      <c r="M6" s="115"/>
      <c r="N6" s="109"/>
      <c r="O6" s="113"/>
      <c r="V6" s="117"/>
    </row>
    <row r="7" spans="1:22" ht="20.100000000000001" customHeight="1" x14ac:dyDescent="0.2">
      <c r="A7" s="1246" t="s">
        <v>863</v>
      </c>
      <c r="B7" s="229">
        <f>SUM(B8:B17)</f>
        <v>25644</v>
      </c>
      <c r="C7" s="230">
        <f>SUM(C8:C17)</f>
        <v>1</v>
      </c>
      <c r="D7" s="229">
        <f>SUM(D8:D17)</f>
        <v>25623</v>
      </c>
      <c r="E7" s="230">
        <f>SUM(E8:E17)</f>
        <v>1</v>
      </c>
      <c r="F7" s="99"/>
      <c r="G7" s="99"/>
      <c r="H7" s="99"/>
      <c r="I7" s="99"/>
      <c r="J7" s="115"/>
      <c r="K7" s="115"/>
      <c r="L7" s="115"/>
      <c r="M7" s="115"/>
      <c r="N7" s="109"/>
      <c r="O7" s="113"/>
      <c r="P7" s="113"/>
      <c r="Q7" s="112"/>
    </row>
    <row r="8" spans="1:22" s="92" customFormat="1" ht="20.100000000000001" customHeight="1" x14ac:dyDescent="0.2">
      <c r="A8" s="1099" t="s">
        <v>111</v>
      </c>
      <c r="B8" s="1100">
        <v>45</v>
      </c>
      <c r="C8" s="607">
        <f t="shared" ref="C8:C17" si="0">B8/$B$7</f>
        <v>1.7547964436125409E-3</v>
      </c>
      <c r="D8" s="1100">
        <v>62</v>
      </c>
      <c r="E8" s="607">
        <f t="shared" ref="E8:E17" si="1">+D8/D$7</f>
        <v>2.4197010498380363E-3</v>
      </c>
      <c r="F8" s="63"/>
      <c r="G8" s="63"/>
      <c r="H8" s="63"/>
      <c r="I8" s="63"/>
      <c r="J8" s="115"/>
      <c r="K8" s="115"/>
      <c r="L8" s="115"/>
      <c r="M8" s="115"/>
      <c r="N8" s="100"/>
      <c r="O8" s="946"/>
      <c r="P8" s="116"/>
    </row>
    <row r="9" spans="1:22" s="92" customFormat="1" ht="20.100000000000001" customHeight="1" x14ac:dyDescent="0.2">
      <c r="A9" s="1101" t="s">
        <v>223</v>
      </c>
      <c r="B9" s="1102">
        <v>88</v>
      </c>
      <c r="C9" s="231">
        <f t="shared" si="0"/>
        <v>3.4316019341756356E-3</v>
      </c>
      <c r="D9" s="1102">
        <v>79</v>
      </c>
      <c r="E9" s="231">
        <f t="shared" si="1"/>
        <v>3.0831674667291106E-3</v>
      </c>
      <c r="F9" s="63"/>
      <c r="G9" s="63"/>
      <c r="H9" s="63"/>
      <c r="I9" s="63"/>
      <c r="J9" s="115"/>
      <c r="K9" s="115"/>
      <c r="L9" s="115"/>
      <c r="M9" s="115"/>
      <c r="N9" s="100"/>
      <c r="O9" s="946"/>
      <c r="P9" s="116"/>
    </row>
    <row r="10" spans="1:22" s="92" customFormat="1" ht="20.100000000000001" customHeight="1" x14ac:dyDescent="0.2">
      <c r="A10" s="1099" t="s">
        <v>110</v>
      </c>
      <c r="B10" s="1100">
        <v>3208</v>
      </c>
      <c r="C10" s="607">
        <f t="shared" si="0"/>
        <v>0.12509748869131182</v>
      </c>
      <c r="D10" s="1100">
        <v>3010</v>
      </c>
      <c r="E10" s="607">
        <f t="shared" si="1"/>
        <v>0.11747258322600788</v>
      </c>
      <c r="F10" s="63"/>
      <c r="G10" s="63"/>
      <c r="H10" s="63"/>
      <c r="I10" s="63"/>
      <c r="J10" s="115"/>
      <c r="K10" s="115"/>
      <c r="L10" s="115"/>
      <c r="M10" s="115"/>
      <c r="N10" s="100"/>
      <c r="O10" s="116"/>
      <c r="P10" s="116"/>
    </row>
    <row r="11" spans="1:22" s="92" customFormat="1" ht="20.100000000000001" customHeight="1" x14ac:dyDescent="0.2">
      <c r="A11" s="1101" t="s">
        <v>109</v>
      </c>
      <c r="B11" s="1102">
        <v>6843</v>
      </c>
      <c r="C11" s="231">
        <f t="shared" si="0"/>
        <v>0.26684604585868038</v>
      </c>
      <c r="D11" s="1102">
        <v>6927</v>
      </c>
      <c r="E11" s="231">
        <f t="shared" si="1"/>
        <v>0.27034305116496898</v>
      </c>
      <c r="F11" s="63"/>
      <c r="G11" s="63"/>
      <c r="H11" s="63"/>
      <c r="I11" s="63"/>
      <c r="J11" s="115"/>
      <c r="K11" s="115"/>
      <c r="L11" s="115"/>
      <c r="M11" s="115"/>
      <c r="N11" s="109"/>
      <c r="O11" s="116"/>
      <c r="P11" s="116"/>
    </row>
    <row r="12" spans="1:22" s="92" customFormat="1" ht="20.100000000000001" customHeight="1" x14ac:dyDescent="0.2">
      <c r="A12" s="1099" t="s">
        <v>108</v>
      </c>
      <c r="B12" s="1100">
        <v>1767</v>
      </c>
      <c r="C12" s="607">
        <f t="shared" si="0"/>
        <v>6.8905007019185768E-2</v>
      </c>
      <c r="D12" s="1100">
        <v>1674</v>
      </c>
      <c r="E12" s="607">
        <f t="shared" si="1"/>
        <v>6.5331928345626969E-2</v>
      </c>
      <c r="F12" s="63"/>
      <c r="G12" s="63"/>
      <c r="H12" s="63"/>
      <c r="I12" s="63"/>
      <c r="J12" s="115"/>
      <c r="K12" s="115"/>
      <c r="L12" s="115"/>
      <c r="M12" s="115"/>
      <c r="N12" s="109"/>
      <c r="O12" s="116"/>
      <c r="P12" s="116"/>
    </row>
    <row r="13" spans="1:22" s="92" customFormat="1" ht="25.5" x14ac:dyDescent="0.2">
      <c r="A13" s="1103" t="s">
        <v>403</v>
      </c>
      <c r="B13" s="1102">
        <v>9108</v>
      </c>
      <c r="C13" s="231">
        <f t="shared" si="0"/>
        <v>0.35517080018717828</v>
      </c>
      <c r="D13" s="1102">
        <v>8924</v>
      </c>
      <c r="E13" s="231">
        <f t="shared" si="1"/>
        <v>0.34828084143152638</v>
      </c>
      <c r="F13" s="63"/>
      <c r="G13" s="63"/>
      <c r="H13" s="63"/>
      <c r="I13" s="63"/>
      <c r="J13" s="115"/>
      <c r="K13" s="115"/>
      <c r="L13" s="115"/>
      <c r="M13" s="115"/>
      <c r="N13" s="109"/>
      <c r="O13" s="116"/>
      <c r="P13" s="116"/>
    </row>
    <row r="14" spans="1:22" s="92" customFormat="1" ht="20.100000000000001" customHeight="1" x14ac:dyDescent="0.2">
      <c r="A14" s="1099" t="s">
        <v>220</v>
      </c>
      <c r="B14" s="1100">
        <v>668</v>
      </c>
      <c r="C14" s="607">
        <f t="shared" si="0"/>
        <v>2.6048978318515052E-2</v>
      </c>
      <c r="D14" s="1100">
        <v>651</v>
      </c>
      <c r="E14" s="607">
        <f t="shared" si="1"/>
        <v>2.5406861023299379E-2</v>
      </c>
      <c r="F14" s="63"/>
      <c r="G14" s="63"/>
      <c r="H14" s="63"/>
      <c r="I14" s="63"/>
      <c r="J14" s="115"/>
      <c r="K14" s="115"/>
      <c r="L14" s="115"/>
      <c r="M14" s="115"/>
      <c r="N14" s="109"/>
      <c r="O14" s="116"/>
      <c r="P14" s="116"/>
    </row>
    <row r="15" spans="1:22" s="42" customFormat="1" ht="20.100000000000001" customHeight="1" x14ac:dyDescent="0.2">
      <c r="A15" s="1101" t="s">
        <v>107</v>
      </c>
      <c r="B15" s="1102">
        <v>2136</v>
      </c>
      <c r="C15" s="231">
        <f t="shared" si="0"/>
        <v>8.3294337856808606E-2</v>
      </c>
      <c r="D15" s="1102">
        <v>2333</v>
      </c>
      <c r="E15" s="231">
        <f t="shared" si="1"/>
        <v>9.1051008859228039E-2</v>
      </c>
      <c r="F15" s="44"/>
      <c r="G15" s="44"/>
      <c r="H15" s="44"/>
      <c r="I15" s="44"/>
      <c r="J15" s="115"/>
      <c r="K15" s="115"/>
      <c r="L15" s="115"/>
      <c r="M15" s="115"/>
      <c r="N15" s="109"/>
      <c r="O15" s="114"/>
      <c r="P15" s="114"/>
    </row>
    <row r="16" spans="1:22" ht="20.100000000000001" customHeight="1" x14ac:dyDescent="0.2">
      <c r="A16" s="1099" t="s">
        <v>219</v>
      </c>
      <c r="B16" s="1100">
        <v>26</v>
      </c>
      <c r="C16" s="607">
        <f t="shared" si="0"/>
        <v>1.0138823896428013E-3</v>
      </c>
      <c r="D16" s="1100">
        <v>22</v>
      </c>
      <c r="E16" s="607">
        <f t="shared" si="1"/>
        <v>8.5860359832962575E-4</v>
      </c>
      <c r="F16" s="99"/>
      <c r="G16" s="99"/>
      <c r="H16" s="99"/>
      <c r="I16" s="99"/>
      <c r="J16" s="99"/>
      <c r="K16" s="99"/>
      <c r="L16" s="99"/>
      <c r="M16" s="99"/>
      <c r="N16" s="99"/>
      <c r="O16" s="113"/>
      <c r="P16" s="113"/>
      <c r="Q16" s="112"/>
    </row>
    <row r="17" spans="1:23" ht="12.75" x14ac:dyDescent="0.2">
      <c r="A17" s="1101" t="s">
        <v>106</v>
      </c>
      <c r="B17" s="1102">
        <v>1755</v>
      </c>
      <c r="C17" s="231">
        <f t="shared" si="0"/>
        <v>6.8437061300889099E-2</v>
      </c>
      <c r="D17" s="1102">
        <v>1941</v>
      </c>
      <c r="E17" s="231">
        <f t="shared" si="1"/>
        <v>7.5752253834445615E-2</v>
      </c>
      <c r="F17" s="99"/>
      <c r="G17" s="99"/>
      <c r="H17" s="99"/>
      <c r="I17" s="99"/>
      <c r="J17" s="99"/>
      <c r="K17" s="99"/>
      <c r="L17" s="99"/>
      <c r="M17" s="99"/>
      <c r="N17" s="99"/>
      <c r="O17" s="118"/>
      <c r="P17" s="113"/>
      <c r="Q17" s="112"/>
    </row>
    <row r="18" spans="1:23" ht="12.75" x14ac:dyDescent="0.2">
      <c r="A18" s="99"/>
      <c r="B18" s="99"/>
      <c r="C18" s="99"/>
      <c r="D18" s="99"/>
      <c r="E18" s="99"/>
      <c r="F18" s="99"/>
      <c r="G18" s="99"/>
      <c r="H18" s="99"/>
      <c r="I18" s="99"/>
      <c r="J18" s="99"/>
      <c r="K18" s="99"/>
      <c r="L18" s="99"/>
      <c r="M18" s="99"/>
      <c r="N18" s="99"/>
      <c r="O18" s="111"/>
      <c r="P18" s="111"/>
      <c r="Q18" s="111"/>
      <c r="R18" s="94"/>
      <c r="S18" s="94"/>
    </row>
    <row r="19" spans="1:23" ht="26.25" customHeight="1" x14ac:dyDescent="0.25">
      <c r="A19" s="1303"/>
      <c r="B19" s="1303"/>
      <c r="C19" s="1303"/>
      <c r="D19" s="1303"/>
      <c r="E19" s="1303"/>
      <c r="F19" s="99"/>
      <c r="G19" s="99"/>
      <c r="H19" s="99"/>
      <c r="I19" s="99"/>
      <c r="J19" s="99"/>
      <c r="K19" s="99"/>
      <c r="L19" s="99"/>
      <c r="M19" s="99"/>
      <c r="N19" s="99"/>
      <c r="O19" s="110"/>
      <c r="P19" s="107"/>
      <c r="Q19" s="55"/>
      <c r="R19" s="1293"/>
      <c r="S19" s="1293"/>
      <c r="W19" s="146"/>
    </row>
    <row r="20" spans="1:23" ht="12.6" customHeight="1" x14ac:dyDescent="0.2">
      <c r="A20" s="99"/>
      <c r="B20" s="99"/>
      <c r="C20" s="99"/>
      <c r="D20" s="99"/>
      <c r="E20" s="99"/>
      <c r="F20" s="99"/>
      <c r="G20" s="99"/>
      <c r="H20" s="99"/>
      <c r="I20" s="99"/>
      <c r="J20" s="99"/>
      <c r="K20" s="99"/>
      <c r="L20" s="99"/>
      <c r="M20" s="99"/>
      <c r="N20" s="99"/>
      <c r="O20" s="57"/>
      <c r="P20" s="108"/>
      <c r="Q20" s="86"/>
      <c r="R20" s="54"/>
      <c r="S20" s="89"/>
    </row>
    <row r="21" spans="1:23" ht="12.6" customHeight="1" x14ac:dyDescent="0.2">
      <c r="B21" s="99"/>
      <c r="C21" s="99"/>
      <c r="D21" s="99"/>
      <c r="E21" s="99"/>
      <c r="F21" s="99"/>
      <c r="G21" s="99"/>
      <c r="H21" s="99"/>
      <c r="I21" s="99"/>
      <c r="J21" s="99"/>
      <c r="K21" s="99"/>
      <c r="L21" s="99"/>
      <c r="M21" s="99"/>
      <c r="N21" s="99"/>
      <c r="O21" s="107"/>
      <c r="P21" s="108"/>
      <c r="Q21" s="86"/>
      <c r="R21" s="54"/>
      <c r="S21" s="89"/>
    </row>
    <row r="22" spans="1:23" ht="12.6" customHeight="1" x14ac:dyDescent="0.2">
      <c r="B22" s="434"/>
      <c r="C22" s="434"/>
      <c r="D22" s="434"/>
      <c r="E22" s="434"/>
      <c r="F22" s="99"/>
      <c r="G22" s="99"/>
      <c r="H22" s="99"/>
      <c r="I22" s="99"/>
      <c r="J22" s="99"/>
      <c r="K22" s="99"/>
      <c r="L22" s="99"/>
      <c r="M22" s="99"/>
      <c r="N22" s="109"/>
      <c r="O22" s="107"/>
      <c r="P22" s="108"/>
      <c r="Q22" s="86"/>
      <c r="R22" s="54"/>
      <c r="S22" s="89"/>
    </row>
    <row r="23" spans="1:23" ht="12.6" customHeight="1" x14ac:dyDescent="0.2">
      <c r="A23" s="434"/>
      <c r="B23" s="434"/>
      <c r="C23" s="434"/>
      <c r="D23" s="434"/>
      <c r="E23" s="434"/>
      <c r="F23" s="99"/>
      <c r="G23" s="99"/>
      <c r="H23" s="99"/>
      <c r="I23" s="99"/>
      <c r="J23" s="99"/>
      <c r="K23" s="99"/>
      <c r="L23" s="99"/>
      <c r="M23" s="99"/>
      <c r="N23" s="99"/>
      <c r="O23" s="107"/>
      <c r="P23" s="54"/>
      <c r="Q23" s="86"/>
      <c r="R23" s="54"/>
      <c r="S23" s="89"/>
    </row>
    <row r="24" spans="1:23" ht="12.6" customHeight="1" x14ac:dyDescent="0.2">
      <c r="A24" s="99"/>
      <c r="B24" s="99"/>
      <c r="C24" s="99"/>
      <c r="D24" s="99"/>
      <c r="E24" s="99"/>
      <c r="F24" s="99"/>
      <c r="G24" s="99"/>
      <c r="H24" s="99"/>
      <c r="I24" s="99"/>
      <c r="J24" s="99"/>
      <c r="K24" s="99"/>
      <c r="L24" s="99"/>
      <c r="M24" s="99"/>
      <c r="N24" s="99"/>
      <c r="O24" s="107"/>
      <c r="P24" s="54"/>
      <c r="Q24" s="86"/>
      <c r="R24" s="54"/>
      <c r="S24" s="89"/>
    </row>
    <row r="25" spans="1:23" ht="12.6" customHeight="1" x14ac:dyDescent="0.2">
      <c r="A25" s="99"/>
      <c r="B25" s="99"/>
      <c r="C25" s="99"/>
      <c r="D25" s="99"/>
      <c r="E25" s="99"/>
      <c r="F25" s="99"/>
      <c r="G25" s="99"/>
      <c r="H25" s="99"/>
      <c r="I25" s="99"/>
      <c r="J25" s="99"/>
      <c r="K25" s="99"/>
      <c r="L25" s="99"/>
      <c r="M25" s="99"/>
      <c r="N25" s="99"/>
      <c r="O25" s="106"/>
      <c r="P25" s="105"/>
      <c r="Q25" s="86"/>
      <c r="R25" s="104"/>
      <c r="S25" s="89"/>
    </row>
    <row r="26" spans="1:23" ht="12.6" customHeight="1" x14ac:dyDescent="0.2">
      <c r="A26" s="99"/>
      <c r="B26" s="99"/>
      <c r="C26" s="99"/>
      <c r="D26" s="99"/>
      <c r="E26" s="99"/>
      <c r="F26" s="99"/>
      <c r="G26" s="99"/>
      <c r="H26" s="99"/>
      <c r="I26" s="99"/>
      <c r="J26" s="99"/>
      <c r="K26" s="99"/>
      <c r="L26" s="99"/>
      <c r="M26" s="99"/>
      <c r="N26" s="99"/>
      <c r="O26" s="103"/>
      <c r="P26" s="102"/>
      <c r="Q26" s="102"/>
      <c r="R26" s="101"/>
      <c r="S26" s="101"/>
    </row>
    <row r="27" spans="1:23" ht="12.6" customHeight="1" x14ac:dyDescent="0.2">
      <c r="A27" s="670" t="s">
        <v>841</v>
      </c>
      <c r="B27" s="99"/>
      <c r="C27" s="99"/>
      <c r="D27" s="99"/>
      <c r="E27" s="99"/>
      <c r="F27" s="99"/>
      <c r="G27" s="99"/>
      <c r="H27" s="99"/>
      <c r="I27" s="99"/>
      <c r="J27" s="99"/>
      <c r="K27" s="99"/>
      <c r="L27" s="99"/>
      <c r="M27" s="99"/>
      <c r="N27" s="99"/>
      <c r="O27" s="101"/>
      <c r="P27" s="102"/>
      <c r="Q27" s="102"/>
      <c r="R27" s="101"/>
      <c r="S27" s="101"/>
    </row>
    <row r="28" spans="1:23" ht="12.6" customHeight="1" x14ac:dyDescent="0.2">
      <c r="B28" s="99"/>
      <c r="C28" s="99"/>
      <c r="D28" s="99"/>
      <c r="E28" s="99"/>
      <c r="F28" s="99"/>
      <c r="G28" s="99"/>
      <c r="H28" s="99"/>
      <c r="I28" s="99"/>
      <c r="J28" s="99"/>
      <c r="K28" s="99"/>
      <c r="L28" s="99"/>
      <c r="M28" s="99"/>
      <c r="N28" s="99"/>
      <c r="O28" s="101"/>
      <c r="P28" s="102"/>
      <c r="Q28" s="102"/>
      <c r="R28" s="101"/>
      <c r="S28" s="101"/>
    </row>
    <row r="29" spans="1:23" ht="9.9499999999999993" customHeight="1" x14ac:dyDescent="0.2">
      <c r="B29" s="99"/>
      <c r="C29" s="99"/>
      <c r="D29" s="99"/>
      <c r="E29" s="99"/>
      <c r="F29" s="99"/>
      <c r="G29" s="99"/>
      <c r="H29" s="99"/>
      <c r="I29" s="99"/>
      <c r="J29" s="99"/>
      <c r="K29" s="99"/>
      <c r="L29" s="99"/>
      <c r="M29" s="99"/>
      <c r="N29" s="99"/>
      <c r="O29" s="101"/>
      <c r="P29" s="94"/>
      <c r="Q29" s="94"/>
      <c r="R29" s="94"/>
      <c r="S29" s="94"/>
    </row>
    <row r="30" spans="1:23" ht="12.6" customHeight="1" x14ac:dyDescent="0.2">
      <c r="A30" s="99"/>
      <c r="B30" s="99"/>
      <c r="C30" s="99"/>
      <c r="D30" s="99"/>
      <c r="E30" s="99"/>
      <c r="F30" s="99"/>
      <c r="G30" s="99"/>
      <c r="H30" s="99"/>
      <c r="I30" s="99"/>
      <c r="J30" s="99"/>
      <c r="K30" s="99"/>
      <c r="L30" s="99"/>
      <c r="M30" s="99"/>
      <c r="N30" s="100"/>
      <c r="O30" s="87"/>
      <c r="P30" s="55"/>
      <c r="Q30" s="55"/>
      <c r="R30" s="1293"/>
      <c r="S30" s="1293"/>
    </row>
    <row r="31" spans="1:23" ht="12.6" customHeight="1" x14ac:dyDescent="0.2">
      <c r="A31" s="99"/>
      <c r="B31" s="99"/>
      <c r="C31" s="99"/>
      <c r="D31" s="99"/>
      <c r="E31" s="99"/>
      <c r="F31" s="99"/>
      <c r="G31" s="99"/>
      <c r="H31" s="99"/>
      <c r="I31" s="99"/>
      <c r="J31" s="99"/>
      <c r="K31" s="99"/>
      <c r="L31" s="99"/>
      <c r="M31" s="99"/>
      <c r="N31" s="99"/>
      <c r="O31" s="82"/>
      <c r="P31" s="54"/>
      <c r="Q31" s="86"/>
      <c r="R31" s="54"/>
      <c r="S31" s="86"/>
    </row>
    <row r="32" spans="1:23" ht="12.6" customHeight="1" x14ac:dyDescent="0.2">
      <c r="A32" s="99"/>
      <c r="B32" s="99"/>
      <c r="C32" s="99"/>
      <c r="D32" s="99"/>
      <c r="E32" s="99"/>
      <c r="F32" s="99"/>
      <c r="G32" s="99"/>
      <c r="H32" s="99"/>
      <c r="I32" s="99"/>
      <c r="J32" s="99"/>
      <c r="K32" s="99"/>
      <c r="L32" s="99"/>
      <c r="M32" s="99"/>
      <c r="N32" s="99"/>
      <c r="O32" s="82"/>
      <c r="P32" s="54"/>
      <c r="Q32" s="86"/>
      <c r="R32" s="54"/>
      <c r="S32" s="86"/>
    </row>
    <row r="33" spans="1:19" ht="15.75" customHeight="1" x14ac:dyDescent="0.2">
      <c r="A33" s="99"/>
      <c r="B33" s="99"/>
      <c r="C33" s="99"/>
      <c r="D33" s="99"/>
      <c r="E33" s="99"/>
      <c r="F33" s="99"/>
      <c r="G33" s="99"/>
      <c r="H33" s="99"/>
      <c r="I33" s="99"/>
      <c r="J33" s="99"/>
      <c r="K33" s="99"/>
      <c r="L33" s="99"/>
      <c r="M33" s="99"/>
      <c r="N33" s="99"/>
      <c r="O33" s="82"/>
      <c r="P33" s="54"/>
      <c r="Q33" s="86"/>
      <c r="R33" s="54"/>
      <c r="S33" s="86"/>
    </row>
    <row r="34" spans="1:19" ht="16.5" customHeight="1" x14ac:dyDescent="0.2">
      <c r="A34" s="99"/>
      <c r="B34" s="99"/>
      <c r="C34" s="99"/>
      <c r="D34" s="99"/>
      <c r="E34" s="99"/>
      <c r="F34" s="99"/>
      <c r="G34" s="99"/>
      <c r="H34" s="99"/>
      <c r="I34" s="99"/>
      <c r="J34" s="99"/>
      <c r="K34" s="99"/>
      <c r="L34" s="99"/>
      <c r="M34" s="99"/>
      <c r="N34" s="99"/>
      <c r="O34" s="82"/>
      <c r="P34" s="54"/>
      <c r="Q34" s="86"/>
      <c r="R34" s="54"/>
      <c r="S34" s="86"/>
    </row>
    <row r="35" spans="1:19" ht="16.5" customHeight="1" x14ac:dyDescent="0.2">
      <c r="A35" s="99"/>
      <c r="B35" s="99"/>
      <c r="C35" s="99"/>
      <c r="D35" s="99"/>
      <c r="E35" s="99"/>
      <c r="F35" s="99"/>
      <c r="G35" s="99"/>
      <c r="H35" s="99"/>
      <c r="I35" s="99"/>
      <c r="J35" s="99"/>
      <c r="K35" s="99"/>
      <c r="L35" s="99"/>
      <c r="M35" s="99"/>
      <c r="N35" s="99"/>
      <c r="O35" s="82"/>
      <c r="P35" s="54"/>
      <c r="Q35" s="86"/>
      <c r="R35" s="54"/>
      <c r="S35" s="86"/>
    </row>
    <row r="36" spans="1:19" ht="15.75" customHeight="1" x14ac:dyDescent="0.2">
      <c r="A36" s="99"/>
      <c r="B36" s="99"/>
      <c r="C36" s="99"/>
      <c r="D36" s="99"/>
      <c r="E36" s="99"/>
      <c r="F36" s="99"/>
      <c r="G36" s="99"/>
      <c r="H36" s="99"/>
      <c r="I36" s="99"/>
      <c r="J36" s="99"/>
      <c r="K36" s="99"/>
      <c r="L36" s="99"/>
      <c r="M36" s="99"/>
      <c r="N36" s="99"/>
    </row>
    <row r="37" spans="1:19" ht="7.5" customHeight="1" x14ac:dyDescent="0.2">
      <c r="A37" s="99"/>
      <c r="B37" s="99"/>
      <c r="C37" s="99"/>
      <c r="D37" s="99"/>
      <c r="E37" s="99"/>
      <c r="F37" s="99"/>
      <c r="G37" s="99"/>
      <c r="H37" s="99"/>
      <c r="I37" s="99"/>
      <c r="J37" s="99"/>
      <c r="K37" s="99"/>
      <c r="L37" s="99"/>
      <c r="M37" s="99"/>
    </row>
    <row r="38" spans="1:19" ht="91.5" customHeight="1" x14ac:dyDescent="0.2">
      <c r="A38" s="99"/>
      <c r="B38" s="99"/>
      <c r="C38" s="99"/>
      <c r="D38" s="99"/>
      <c r="E38" s="99"/>
      <c r="F38" s="99"/>
      <c r="G38" s="99"/>
      <c r="H38" s="99"/>
      <c r="I38" s="99"/>
      <c r="J38" s="99"/>
      <c r="K38" s="99"/>
      <c r="L38" s="99"/>
      <c r="M38" s="99"/>
    </row>
    <row r="62" spans="1:1" x14ac:dyDescent="0.2">
      <c r="A62" s="98"/>
    </row>
  </sheetData>
  <mergeCells count="7">
    <mergeCell ref="R30:S30"/>
    <mergeCell ref="A2:M2"/>
    <mergeCell ref="A5:A6"/>
    <mergeCell ref="B5:C5"/>
    <mergeCell ref="D5:E5"/>
    <mergeCell ref="A19:E19"/>
    <mergeCell ref="R19:S19"/>
  </mergeCells>
  <hyperlinks>
    <hyperlink ref="P2" location="indice!B24" display="INICIO"/>
  </hyperlinks>
  <printOptions horizontalCentered="1"/>
  <pageMargins left="0.19685039370078741" right="0.19685039370078741" top="1.5354330708661419" bottom="0.74803149606299213" header="0.19685039370078741" footer="0.31496062992125984"/>
  <pageSetup paperSize="9" scale="87" firstPageNumber="42" orientation="landscape" useFirstPageNumber="1" r:id="rId1"/>
  <headerFooter>
    <oddHeader>&amp;C&amp;G</oddHeader>
    <oddFooter>&amp;C&amp;P</oddFooter>
  </headerFooter>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70"/>
  <sheetViews>
    <sheetView showGridLines="0" zoomScale="90" zoomScaleNormal="90" workbookViewId="0">
      <selection activeCell="A15" sqref="A15"/>
    </sheetView>
  </sheetViews>
  <sheetFormatPr baseColWidth="10" defaultRowHeight="12" x14ac:dyDescent="0.25"/>
  <cols>
    <col min="1" max="1" width="19.28515625" style="42" customWidth="1"/>
    <col min="2" max="9" width="16.7109375" style="42" customWidth="1"/>
    <col min="10" max="16384" width="11.42578125" style="42"/>
  </cols>
  <sheetData>
    <row r="2" spans="1:12" s="218" customFormat="1" ht="57" customHeight="1" x14ac:dyDescent="0.25">
      <c r="A2" s="1304" t="s">
        <v>792</v>
      </c>
      <c r="B2" s="1304"/>
      <c r="C2" s="1304"/>
      <c r="D2" s="1304"/>
      <c r="E2" s="1304"/>
      <c r="F2" s="1304"/>
      <c r="G2" s="1304"/>
      <c r="H2" s="1304"/>
      <c r="I2" s="1304"/>
      <c r="J2" s="232"/>
      <c r="K2" s="416" t="s">
        <v>85</v>
      </c>
      <c r="L2" s="216"/>
    </row>
    <row r="3" spans="1:12" ht="15.75" x14ac:dyDescent="0.25">
      <c r="A3" s="1305"/>
      <c r="B3" s="1305"/>
      <c r="C3" s="1305"/>
      <c r="D3" s="1305"/>
      <c r="E3" s="1305"/>
      <c r="F3" s="1305"/>
      <c r="G3" s="1305"/>
      <c r="H3" s="1305"/>
      <c r="I3" s="1305"/>
      <c r="J3" s="134"/>
      <c r="K3" s="134"/>
      <c r="L3" s="44"/>
    </row>
    <row r="4" spans="1:12" ht="17.25" customHeight="1" x14ac:dyDescent="0.25">
      <c r="A4" s="1306" t="s">
        <v>119</v>
      </c>
      <c r="B4" s="1308" t="s">
        <v>183</v>
      </c>
      <c r="C4" s="1309"/>
      <c r="D4" s="1309"/>
      <c r="E4" s="1309"/>
      <c r="F4" s="1309"/>
      <c r="G4" s="1309"/>
      <c r="H4" s="1309"/>
      <c r="I4" s="1309"/>
      <c r="J4" s="133"/>
      <c r="K4" s="624"/>
    </row>
    <row r="5" spans="1:12" ht="15" customHeight="1" x14ac:dyDescent="0.25">
      <c r="A5" s="1307"/>
      <c r="B5" s="1310" t="s">
        <v>118</v>
      </c>
      <c r="C5" s="1311"/>
      <c r="D5" s="1310" t="s">
        <v>117</v>
      </c>
      <c r="E5" s="1311"/>
      <c r="F5" s="1312" t="s">
        <v>116</v>
      </c>
      <c r="G5" s="1313"/>
      <c r="H5" s="1312" t="s">
        <v>404</v>
      </c>
      <c r="I5" s="1313"/>
      <c r="J5" s="133"/>
    </row>
    <row r="6" spans="1:12" ht="15.75" customHeight="1" x14ac:dyDescent="0.25">
      <c r="A6" s="1307"/>
      <c r="B6" s="238" t="s">
        <v>104</v>
      </c>
      <c r="C6" s="238" t="s">
        <v>103</v>
      </c>
      <c r="D6" s="238" t="s">
        <v>104</v>
      </c>
      <c r="E6" s="238" t="s">
        <v>103</v>
      </c>
      <c r="F6" s="238" t="s">
        <v>104</v>
      </c>
      <c r="G6" s="238" t="s">
        <v>103</v>
      </c>
      <c r="H6" s="238" t="s">
        <v>104</v>
      </c>
      <c r="I6" s="238" t="s">
        <v>103</v>
      </c>
      <c r="J6" s="132"/>
      <c r="K6" s="132"/>
      <c r="L6" s="132"/>
    </row>
    <row r="7" spans="1:12" ht="14.25" customHeight="1" x14ac:dyDescent="0.25">
      <c r="A7" s="1243" t="s">
        <v>863</v>
      </c>
      <c r="B7" s="1104">
        <f t="shared" ref="B7:I7" si="0">SUM(B9:B14)</f>
        <v>53085</v>
      </c>
      <c r="C7" s="1104">
        <f t="shared" si="0"/>
        <v>55089</v>
      </c>
      <c r="D7" s="1104">
        <f t="shared" si="0"/>
        <v>6831</v>
      </c>
      <c r="E7" s="1104">
        <f t="shared" si="0"/>
        <v>5023</v>
      </c>
      <c r="F7" s="1104">
        <f t="shared" si="0"/>
        <v>700</v>
      </c>
      <c r="G7" s="1104">
        <f t="shared" si="0"/>
        <v>496</v>
      </c>
      <c r="H7" s="1104">
        <f t="shared" si="0"/>
        <v>20</v>
      </c>
      <c r="I7" s="1104">
        <f t="shared" si="0"/>
        <v>28</v>
      </c>
      <c r="K7" s="130"/>
    </row>
    <row r="8" spans="1:12" s="92" customFormat="1" ht="12.75" customHeight="1" x14ac:dyDescent="0.25">
      <c r="A8" s="1105" t="s">
        <v>115</v>
      </c>
      <c r="B8" s="615">
        <v>0.87547001781120126</v>
      </c>
      <c r="C8" s="615">
        <v>0.90851969127251142</v>
      </c>
      <c r="D8" s="615">
        <v>0.11265584801108253</v>
      </c>
      <c r="E8" s="615">
        <v>8.2838577742595162E-2</v>
      </c>
      <c r="F8" s="615">
        <v>1.1544297117224092E-2</v>
      </c>
      <c r="G8" s="615">
        <v>8.1799591002044997E-3</v>
      </c>
      <c r="H8" s="615">
        <v>3.2983706049211688E-4</v>
      </c>
      <c r="I8" s="615">
        <v>4.6177188468896367E-4</v>
      </c>
      <c r="K8" s="925"/>
    </row>
    <row r="9" spans="1:12" s="92" customFormat="1" ht="12.75" customHeight="1" x14ac:dyDescent="0.2">
      <c r="A9" s="1077" t="s">
        <v>53</v>
      </c>
      <c r="B9" s="616">
        <v>28269</v>
      </c>
      <c r="C9" s="616">
        <v>29284</v>
      </c>
      <c r="D9" s="616">
        <v>3879</v>
      </c>
      <c r="E9" s="616">
        <v>2881</v>
      </c>
      <c r="F9" s="616">
        <v>407</v>
      </c>
      <c r="G9" s="616">
        <v>264</v>
      </c>
      <c r="H9" s="617">
        <v>12</v>
      </c>
      <c r="I9" s="618">
        <v>11</v>
      </c>
    </row>
    <row r="10" spans="1:12" s="92" customFormat="1" ht="12.75" customHeight="1" x14ac:dyDescent="0.2">
      <c r="A10" s="1080" t="s">
        <v>54</v>
      </c>
      <c r="B10" s="619">
        <v>22285</v>
      </c>
      <c r="C10" s="619">
        <v>23201</v>
      </c>
      <c r="D10" s="619">
        <v>2615</v>
      </c>
      <c r="E10" s="619">
        <v>1893</v>
      </c>
      <c r="F10" s="619">
        <v>252</v>
      </c>
      <c r="G10" s="619">
        <v>193</v>
      </c>
      <c r="H10" s="620">
        <v>7</v>
      </c>
      <c r="I10" s="621">
        <v>14</v>
      </c>
    </row>
    <row r="11" spans="1:12" s="92" customFormat="1" ht="12.75" customHeight="1" x14ac:dyDescent="0.2">
      <c r="A11" s="1077" t="s">
        <v>55</v>
      </c>
      <c r="B11" s="616">
        <v>2315</v>
      </c>
      <c r="C11" s="616">
        <v>2395</v>
      </c>
      <c r="D11" s="616">
        <v>253</v>
      </c>
      <c r="E11" s="616">
        <v>194</v>
      </c>
      <c r="F11" s="616">
        <v>40</v>
      </c>
      <c r="G11" s="616">
        <v>36</v>
      </c>
      <c r="H11" s="617">
        <v>0</v>
      </c>
      <c r="I11" s="618">
        <v>3</v>
      </c>
    </row>
    <row r="12" spans="1:12" s="92" customFormat="1" ht="12.75" customHeight="1" x14ac:dyDescent="0.2">
      <c r="A12" s="1080" t="s">
        <v>56</v>
      </c>
      <c r="B12" s="619">
        <v>170</v>
      </c>
      <c r="C12" s="619">
        <v>172</v>
      </c>
      <c r="D12" s="619">
        <v>55</v>
      </c>
      <c r="E12" s="619">
        <v>48</v>
      </c>
      <c r="F12" s="619">
        <v>1</v>
      </c>
      <c r="G12" s="619">
        <v>2</v>
      </c>
      <c r="H12" s="620">
        <v>0</v>
      </c>
      <c r="I12" s="621">
        <v>0</v>
      </c>
    </row>
    <row r="13" spans="1:12" s="92" customFormat="1" ht="12.75" customHeight="1" x14ac:dyDescent="0.2">
      <c r="A13" s="1077" t="s">
        <v>199</v>
      </c>
      <c r="B13" s="616">
        <v>0</v>
      </c>
      <c r="C13" s="616">
        <v>0</v>
      </c>
      <c r="D13" s="616">
        <v>0</v>
      </c>
      <c r="E13" s="616">
        <v>0</v>
      </c>
      <c r="F13" s="616">
        <v>0</v>
      </c>
      <c r="G13" s="616">
        <v>0</v>
      </c>
      <c r="H13" s="622">
        <v>0</v>
      </c>
      <c r="I13" s="618">
        <v>0</v>
      </c>
    </row>
    <row r="14" spans="1:12" s="92" customFormat="1" ht="12.75" customHeight="1" x14ac:dyDescent="0.2">
      <c r="A14" s="1080" t="s">
        <v>27</v>
      </c>
      <c r="B14" s="1106">
        <v>46</v>
      </c>
      <c r="C14" s="619">
        <v>37</v>
      </c>
      <c r="D14" s="619">
        <v>29</v>
      </c>
      <c r="E14" s="619">
        <v>7</v>
      </c>
      <c r="F14" s="619">
        <v>0</v>
      </c>
      <c r="G14" s="619">
        <v>1</v>
      </c>
      <c r="H14" s="623">
        <v>1</v>
      </c>
      <c r="I14" s="621">
        <v>0</v>
      </c>
    </row>
    <row r="15" spans="1:12" ht="12" customHeight="1" x14ac:dyDescent="0.25">
      <c r="A15" s="131"/>
      <c r="B15" s="44"/>
      <c r="C15" s="44"/>
      <c r="D15" s="44"/>
      <c r="E15" s="44"/>
      <c r="F15" s="44"/>
      <c r="G15" s="44"/>
      <c r="H15" s="44"/>
      <c r="I15" s="44"/>
    </row>
    <row r="16" spans="1:12" ht="11.25" customHeight="1" x14ac:dyDescent="0.25">
      <c r="A16" s="44"/>
      <c r="B16" s="44"/>
      <c r="C16" s="44"/>
      <c r="D16" s="44"/>
      <c r="E16" s="44"/>
      <c r="F16" s="44"/>
      <c r="G16" s="44"/>
      <c r="H16" s="44"/>
      <c r="I16" s="44"/>
    </row>
    <row r="17" spans="1:12" ht="11.25" customHeight="1" x14ac:dyDescent="0.25">
      <c r="A17" s="44"/>
      <c r="B17" s="44"/>
      <c r="C17" s="44"/>
      <c r="D17" s="44"/>
      <c r="E17" s="44"/>
      <c r="F17" s="44"/>
      <c r="G17" s="44"/>
      <c r="H17" s="44"/>
      <c r="I17" s="44"/>
    </row>
    <row r="18" spans="1:12" ht="11.25" customHeight="1" x14ac:dyDescent="0.25">
      <c r="A18" s="44"/>
      <c r="B18" s="44"/>
      <c r="C18" s="44"/>
      <c r="D18" s="44"/>
      <c r="E18" s="44"/>
      <c r="F18" s="44"/>
      <c r="G18" s="44"/>
      <c r="H18" s="44"/>
      <c r="I18" s="44"/>
      <c r="K18" s="114"/>
      <c r="L18" s="114"/>
    </row>
    <row r="19" spans="1:12" ht="11.25" customHeight="1" x14ac:dyDescent="0.25">
      <c r="A19" s="44"/>
      <c r="B19" s="44"/>
      <c r="C19" s="44"/>
      <c r="D19" s="44"/>
      <c r="E19" s="44"/>
      <c r="F19" s="44"/>
      <c r="G19" s="44"/>
      <c r="H19" s="44"/>
      <c r="I19" s="44"/>
      <c r="K19" s="114"/>
      <c r="L19" s="114"/>
    </row>
    <row r="20" spans="1:12" ht="11.25" customHeight="1" x14ac:dyDescent="0.25">
      <c r="A20" s="44"/>
      <c r="B20" s="44"/>
      <c r="C20" s="44"/>
      <c r="D20" s="44"/>
      <c r="E20" s="44"/>
      <c r="F20" s="44"/>
      <c r="G20" s="44"/>
      <c r="H20" s="44"/>
      <c r="I20" s="44"/>
    </row>
    <row r="21" spans="1:12" ht="11.25" customHeight="1" x14ac:dyDescent="0.25">
      <c r="A21" s="44"/>
      <c r="B21" s="44"/>
      <c r="C21" s="44"/>
      <c r="D21" s="44"/>
      <c r="E21" s="44"/>
      <c r="F21" s="44"/>
      <c r="G21" s="44"/>
      <c r="H21" s="44"/>
      <c r="I21" s="44"/>
    </row>
    <row r="22" spans="1:12" ht="11.25" customHeight="1" x14ac:dyDescent="0.25">
      <c r="A22" s="44"/>
      <c r="B22" s="44"/>
      <c r="C22" s="44"/>
      <c r="D22" s="44"/>
      <c r="E22" s="44"/>
      <c r="F22" s="44"/>
      <c r="G22" s="44"/>
      <c r="H22" s="44"/>
      <c r="I22" s="44"/>
    </row>
    <row r="23" spans="1:12" ht="11.25" customHeight="1" x14ac:dyDescent="0.25">
      <c r="A23" s="44"/>
      <c r="B23" s="44"/>
      <c r="C23" s="44"/>
      <c r="D23" s="44"/>
      <c r="E23" s="44"/>
      <c r="F23" s="44"/>
      <c r="G23" s="44"/>
      <c r="H23" s="44"/>
      <c r="I23" s="44"/>
    </row>
    <row r="24" spans="1:12" ht="11.25" customHeight="1" x14ac:dyDescent="0.25">
      <c r="A24" s="44"/>
      <c r="B24" s="44"/>
      <c r="C24" s="44"/>
      <c r="D24" s="44"/>
      <c r="E24" s="44"/>
      <c r="F24" s="44"/>
      <c r="G24" s="44"/>
      <c r="H24" s="44"/>
      <c r="I24" s="44"/>
    </row>
    <row r="25" spans="1:12" ht="11.25" customHeight="1" x14ac:dyDescent="0.25">
      <c r="A25" s="44"/>
      <c r="B25" s="44"/>
      <c r="C25" s="44"/>
      <c r="D25" s="44"/>
      <c r="E25" s="44"/>
      <c r="F25" s="44"/>
      <c r="G25" s="44"/>
      <c r="H25" s="44"/>
      <c r="I25" s="44"/>
    </row>
    <row r="26" spans="1:12" ht="11.25" customHeight="1" x14ac:dyDescent="0.25">
      <c r="A26" s="44"/>
      <c r="B26" s="44"/>
      <c r="C26" s="44"/>
      <c r="D26" s="44"/>
      <c r="E26" s="44"/>
      <c r="F26" s="44"/>
      <c r="G26" s="44"/>
      <c r="H26" s="44"/>
      <c r="I26" s="44"/>
    </row>
    <row r="27" spans="1:12" ht="11.25" customHeight="1" x14ac:dyDescent="0.25">
      <c r="A27" s="44"/>
      <c r="B27" s="44"/>
      <c r="C27" s="44"/>
      <c r="D27" s="44"/>
      <c r="E27" s="44"/>
      <c r="F27" s="44"/>
      <c r="G27" s="44"/>
      <c r="H27" s="44"/>
      <c r="I27" s="44"/>
    </row>
    <row r="28" spans="1:12" ht="11.25" customHeight="1" x14ac:dyDescent="0.25">
      <c r="A28" s="44"/>
      <c r="B28" s="44"/>
      <c r="C28" s="44"/>
      <c r="D28" s="44"/>
      <c r="E28" s="44"/>
      <c r="F28" s="44"/>
      <c r="G28" s="44"/>
      <c r="H28" s="44"/>
      <c r="I28" s="44"/>
    </row>
    <row r="29" spans="1:12" ht="11.25" customHeight="1" x14ac:dyDescent="0.25">
      <c r="A29" s="44"/>
      <c r="B29" s="44"/>
      <c r="C29" s="44"/>
      <c r="D29" s="44"/>
      <c r="E29" s="44"/>
      <c r="F29" s="44"/>
      <c r="G29" s="44"/>
      <c r="H29" s="44"/>
      <c r="I29" s="44"/>
    </row>
    <row r="30" spans="1:12" ht="11.25" customHeight="1" x14ac:dyDescent="0.25">
      <c r="A30" s="44"/>
      <c r="B30" s="44"/>
      <c r="C30" s="44"/>
      <c r="D30" s="44"/>
      <c r="E30" s="44"/>
      <c r="F30" s="44"/>
      <c r="G30" s="44"/>
      <c r="H30" s="44"/>
      <c r="I30" s="44"/>
    </row>
    <row r="31" spans="1:12" ht="11.25" customHeight="1" x14ac:dyDescent="0.25">
      <c r="A31" s="44"/>
      <c r="B31" s="44"/>
      <c r="C31" s="44"/>
      <c r="D31" s="44"/>
      <c r="E31" s="44"/>
      <c r="F31" s="44"/>
      <c r="G31" s="44"/>
      <c r="H31" s="44"/>
      <c r="I31" s="44"/>
    </row>
    <row r="32" spans="1:12" ht="11.25" customHeight="1" x14ac:dyDescent="0.25">
      <c r="A32" s="44"/>
      <c r="B32" s="44"/>
      <c r="C32" s="44"/>
      <c r="D32" s="44"/>
      <c r="E32" s="44"/>
      <c r="F32" s="44"/>
      <c r="G32" s="44"/>
      <c r="H32" s="44"/>
      <c r="I32" s="44"/>
    </row>
    <row r="33" spans="1:9" ht="11.25" customHeight="1" x14ac:dyDescent="0.25">
      <c r="A33" s="44"/>
      <c r="B33" s="44"/>
      <c r="C33" s="44"/>
      <c r="D33" s="44"/>
      <c r="E33" s="44"/>
      <c r="F33" s="44"/>
      <c r="G33" s="44"/>
      <c r="H33" s="44"/>
      <c r="I33" s="44"/>
    </row>
    <row r="34" spans="1:9" ht="11.25" customHeight="1" x14ac:dyDescent="0.25">
      <c r="A34" s="44"/>
      <c r="B34" s="44"/>
      <c r="C34" s="44"/>
      <c r="D34" s="44"/>
      <c r="E34" s="44"/>
      <c r="F34" s="44"/>
      <c r="G34" s="44"/>
      <c r="H34" s="44"/>
      <c r="I34" s="44"/>
    </row>
    <row r="35" spans="1:9" ht="8.25" customHeight="1" x14ac:dyDescent="0.25">
      <c r="A35" s="44"/>
      <c r="B35" s="44"/>
      <c r="C35" s="44"/>
      <c r="D35" s="44"/>
      <c r="E35" s="44"/>
      <c r="F35" s="44"/>
      <c r="G35" s="44"/>
      <c r="H35" s="44"/>
      <c r="I35" s="44"/>
    </row>
    <row r="36" spans="1:9" x14ac:dyDescent="0.25">
      <c r="A36" s="44"/>
      <c r="B36" s="44"/>
      <c r="C36" s="44"/>
      <c r="D36" s="44"/>
      <c r="E36" s="44"/>
      <c r="F36" s="44"/>
      <c r="G36" s="44"/>
      <c r="H36" s="44"/>
      <c r="I36" s="44"/>
    </row>
    <row r="37" spans="1:9" x14ac:dyDescent="0.25">
      <c r="A37" s="44"/>
      <c r="B37" s="44"/>
      <c r="C37" s="44"/>
      <c r="D37" s="44"/>
      <c r="E37" s="44"/>
      <c r="F37" s="44"/>
      <c r="G37" s="44"/>
      <c r="H37" s="44"/>
      <c r="I37" s="44"/>
    </row>
    <row r="39" spans="1:9" x14ac:dyDescent="0.2">
      <c r="A39" s="975" t="s">
        <v>842</v>
      </c>
      <c r="D39" s="129"/>
    </row>
    <row r="40" spans="1:9" x14ac:dyDescent="0.25">
      <c r="D40" s="129"/>
    </row>
    <row r="41" spans="1:9" x14ac:dyDescent="0.25">
      <c r="D41" s="129"/>
    </row>
    <row r="42" spans="1:9" x14ac:dyDescent="0.25">
      <c r="A42" s="60"/>
      <c r="B42" s="62"/>
      <c r="D42" s="128"/>
      <c r="E42" s="122"/>
    </row>
    <row r="43" spans="1:9" x14ac:dyDescent="0.25">
      <c r="A43" s="120"/>
      <c r="B43" s="119"/>
    </row>
    <row r="44" spans="1:9" x14ac:dyDescent="0.25">
      <c r="A44" s="90"/>
      <c r="B44" s="121"/>
    </row>
    <row r="45" spans="1:9" x14ac:dyDescent="0.25">
      <c r="A45" s="90"/>
      <c r="B45" s="121"/>
    </row>
    <row r="46" spans="1:9" x14ac:dyDescent="0.25">
      <c r="A46" s="44"/>
      <c r="B46" s="123"/>
    </row>
    <row r="47" spans="1:9" x14ac:dyDescent="0.25">
      <c r="A47" s="44"/>
      <c r="B47" s="44"/>
    </row>
    <row r="48" spans="1:9" ht="15" x14ac:dyDescent="0.25">
      <c r="A48" s="91"/>
      <c r="B48" s="91"/>
      <c r="C48" s="91"/>
      <c r="D48" s="91"/>
      <c r="E48" s="91"/>
      <c r="F48" s="91"/>
      <c r="G48" s="91"/>
      <c r="H48" s="91"/>
    </row>
    <row r="49" spans="1:8" ht="15" x14ac:dyDescent="0.25">
      <c r="A49" s="91"/>
      <c r="B49" s="91"/>
      <c r="C49" s="91"/>
      <c r="D49" s="91"/>
      <c r="E49" s="91"/>
      <c r="F49" s="91"/>
      <c r="G49" s="91"/>
      <c r="H49" s="91"/>
    </row>
    <row r="50" spans="1:8" ht="15" x14ac:dyDescent="0.25">
      <c r="A50" s="91"/>
      <c r="B50" s="91"/>
      <c r="C50" s="91"/>
      <c r="D50" s="91"/>
      <c r="E50" s="91"/>
      <c r="F50" s="91"/>
      <c r="G50" s="91"/>
      <c r="H50" s="91"/>
    </row>
    <row r="51" spans="1:8" ht="15" x14ac:dyDescent="0.25">
      <c r="A51" s="91"/>
      <c r="B51" s="91"/>
      <c r="C51" s="91"/>
      <c r="D51" s="91"/>
      <c r="E51" s="91"/>
      <c r="F51" s="91"/>
      <c r="G51" s="91"/>
      <c r="H51" s="91"/>
    </row>
    <row r="52" spans="1:8" ht="15" x14ac:dyDescent="0.25">
      <c r="A52" s="91"/>
      <c r="B52" s="91"/>
      <c r="C52" s="91"/>
      <c r="D52" s="91"/>
      <c r="E52" s="91"/>
      <c r="F52" s="91"/>
      <c r="G52" s="91"/>
      <c r="H52" s="91"/>
    </row>
    <row r="53" spans="1:8" ht="15" x14ac:dyDescent="0.25">
      <c r="A53" s="91"/>
      <c r="B53" s="91"/>
      <c r="C53" s="91"/>
      <c r="D53" s="91"/>
      <c r="E53" s="91"/>
      <c r="F53" s="91"/>
      <c r="G53" s="91"/>
      <c r="H53" s="91"/>
    </row>
    <row r="54" spans="1:8" ht="15" x14ac:dyDescent="0.25">
      <c r="A54" s="91"/>
      <c r="B54" s="91"/>
      <c r="C54" s="91"/>
      <c r="D54" s="91"/>
      <c r="E54" s="91"/>
      <c r="F54" s="91"/>
      <c r="G54" s="91"/>
      <c r="H54" s="91"/>
    </row>
    <row r="55" spans="1:8" x14ac:dyDescent="0.25">
      <c r="A55" s="124"/>
      <c r="B55" s="124"/>
      <c r="C55" s="108"/>
      <c r="D55" s="108"/>
      <c r="E55" s="108"/>
      <c r="F55" s="108"/>
      <c r="G55" s="108"/>
      <c r="H55" s="108"/>
    </row>
    <row r="56" spans="1:8" x14ac:dyDescent="0.25">
      <c r="A56" s="108"/>
      <c r="B56" s="108"/>
      <c r="C56" s="108"/>
      <c r="D56" s="108"/>
      <c r="E56" s="108"/>
      <c r="F56" s="108"/>
      <c r="G56" s="108"/>
      <c r="H56" s="108"/>
    </row>
    <row r="57" spans="1:8" x14ac:dyDescent="0.25">
      <c r="A57" s="108"/>
      <c r="B57" s="108"/>
      <c r="C57" s="108"/>
      <c r="D57" s="108"/>
      <c r="E57" s="108"/>
      <c r="F57" s="108"/>
      <c r="G57" s="108"/>
      <c r="H57" s="108"/>
    </row>
    <row r="58" spans="1:8" x14ac:dyDescent="0.25">
      <c r="A58" s="108"/>
      <c r="B58" s="108"/>
      <c r="C58" s="108"/>
      <c r="D58" s="108"/>
      <c r="E58" s="108"/>
      <c r="F58" s="108"/>
      <c r="G58" s="108"/>
      <c r="H58" s="108"/>
    </row>
    <row r="59" spans="1:8" x14ac:dyDescent="0.25">
      <c r="A59" s="108"/>
      <c r="B59" s="108"/>
      <c r="C59" s="108"/>
      <c r="D59" s="108"/>
      <c r="E59" s="108"/>
      <c r="F59" s="125"/>
      <c r="G59" s="125"/>
      <c r="H59" s="125"/>
    </row>
    <row r="60" spans="1:8" x14ac:dyDescent="0.25">
      <c r="A60" s="108"/>
      <c r="B60" s="108"/>
      <c r="C60" s="108"/>
      <c r="D60" s="108"/>
      <c r="E60" s="108"/>
      <c r="F60" s="125"/>
      <c r="G60" s="125"/>
      <c r="H60" s="125"/>
    </row>
    <row r="62" spans="1:8" x14ac:dyDescent="0.25">
      <c r="A62" s="52"/>
      <c r="B62" s="126"/>
      <c r="C62" s="52"/>
    </row>
    <row r="63" spans="1:8" x14ac:dyDescent="0.25">
      <c r="A63" s="52"/>
      <c r="B63" s="126"/>
      <c r="C63" s="60"/>
    </row>
    <row r="64" spans="1:8" x14ac:dyDescent="0.25">
      <c r="A64" s="52"/>
      <c r="B64" s="126"/>
      <c r="C64" s="52"/>
    </row>
    <row r="65" spans="1:3" x14ac:dyDescent="0.25">
      <c r="A65" s="52"/>
      <c r="B65" s="127"/>
      <c r="C65" s="52"/>
    </row>
    <row r="66" spans="1:3" x14ac:dyDescent="0.25">
      <c r="A66" s="52"/>
      <c r="B66" s="52"/>
      <c r="C66" s="52"/>
    </row>
    <row r="67" spans="1:3" x14ac:dyDescent="0.25">
      <c r="A67" s="52"/>
      <c r="B67" s="126"/>
      <c r="C67" s="52"/>
    </row>
    <row r="68" spans="1:3" x14ac:dyDescent="0.25">
      <c r="A68" s="52"/>
      <c r="B68" s="126"/>
      <c r="C68" s="60"/>
    </row>
    <row r="69" spans="1:3" x14ac:dyDescent="0.25">
      <c r="A69" s="52"/>
      <c r="B69" s="126"/>
      <c r="C69" s="52"/>
    </row>
    <row r="70" spans="1:3" x14ac:dyDescent="0.25">
      <c r="A70" s="52"/>
      <c r="B70" s="127"/>
      <c r="C70" s="52"/>
    </row>
  </sheetData>
  <mergeCells count="8">
    <mergeCell ref="A2:I2"/>
    <mergeCell ref="A3:I3"/>
    <mergeCell ref="A4:A6"/>
    <mergeCell ref="B4:I4"/>
    <mergeCell ref="B5:C5"/>
    <mergeCell ref="D5:E5"/>
    <mergeCell ref="F5:G5"/>
    <mergeCell ref="H5:I5"/>
  </mergeCells>
  <hyperlinks>
    <hyperlink ref="K2" location="indice!B25" display="INICIO"/>
  </hyperlinks>
  <printOptions horizontalCentered="1"/>
  <pageMargins left="0.19685039370078741" right="0.19685039370078741" top="1.5354330708661419" bottom="0.74803149606299213" header="0.19685039370078741" footer="0.31496062992125984"/>
  <pageSetup paperSize="9" scale="86" firstPageNumber="43" fitToWidth="0" fitToHeight="0" orientation="landscape" useFirstPageNumber="1" r:id="rId1"/>
  <headerFooter>
    <oddHeader>&amp;C&amp;G</oddHeader>
    <oddFooter>&amp;C&amp;P</oddFooter>
  </headerFooter>
  <drawing r:id="rId2"/>
  <legacyDrawingHF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A154"/>
  <sheetViews>
    <sheetView showGridLines="0" zoomScale="90" zoomScaleNormal="90" workbookViewId="0">
      <selection activeCell="C12" sqref="C12"/>
    </sheetView>
  </sheetViews>
  <sheetFormatPr baseColWidth="10" defaultRowHeight="12" x14ac:dyDescent="0.25"/>
  <cols>
    <col min="1" max="1" width="4.140625" style="42" customWidth="1"/>
    <col min="2" max="2" width="20" style="42" customWidth="1"/>
    <col min="3" max="4" width="17.85546875" style="42" customWidth="1"/>
    <col min="5" max="6" width="15" style="42" customWidth="1"/>
    <col min="7" max="7" width="14.140625" style="42" customWidth="1"/>
    <col min="8" max="8" width="13.28515625" style="42" customWidth="1"/>
    <col min="9" max="9" width="3.5703125" style="42" customWidth="1"/>
    <col min="10" max="10" width="13.28515625" style="42" customWidth="1"/>
    <col min="11" max="18" width="8.7109375" style="42" customWidth="1"/>
    <col min="19" max="16384" width="11.42578125" style="42"/>
  </cols>
  <sheetData>
    <row r="2" spans="1:15" s="218" customFormat="1" ht="47.25" customHeight="1" x14ac:dyDescent="0.25">
      <c r="A2" s="1285" t="s">
        <v>793</v>
      </c>
      <c r="B2" s="1285"/>
      <c r="C2" s="1285"/>
      <c r="D2" s="1285"/>
      <c r="E2" s="1285"/>
      <c r="F2" s="1285"/>
      <c r="G2" s="1285"/>
      <c r="H2" s="1285"/>
      <c r="I2" s="1285"/>
      <c r="J2" s="1285"/>
      <c r="M2" s="364" t="s">
        <v>85</v>
      </c>
      <c r="O2" s="216"/>
    </row>
    <row r="3" spans="1:15" ht="8.25" customHeight="1" x14ac:dyDescent="0.25">
      <c r="A3" s="44"/>
      <c r="B3" s="96"/>
      <c r="C3" s="96"/>
      <c r="D3" s="96"/>
      <c r="E3" s="96"/>
      <c r="F3" s="96"/>
      <c r="G3" s="96"/>
      <c r="H3" s="96"/>
      <c r="I3" s="96"/>
      <c r="J3" s="96"/>
      <c r="K3" s="91"/>
      <c r="L3" s="91"/>
      <c r="M3" s="91"/>
      <c r="N3" s="91"/>
      <c r="O3" s="95"/>
    </row>
    <row r="4" spans="1:15" ht="15.75" customHeight="1" x14ac:dyDescent="0.25">
      <c r="A4" s="44"/>
      <c r="B4" s="44"/>
      <c r="C4" s="44"/>
      <c r="D4" s="44"/>
      <c r="E4" s="162"/>
      <c r="F4" s="166"/>
      <c r="G4" s="161"/>
      <c r="H4" s="86"/>
      <c r="I4" s="44"/>
      <c r="J4" s="44"/>
      <c r="K4" s="44"/>
      <c r="L4" s="44"/>
      <c r="M4" s="44"/>
      <c r="N4" s="44"/>
      <c r="O4" s="44"/>
    </row>
    <row r="5" spans="1:15" ht="24.95" customHeight="1" x14ac:dyDescent="0.25">
      <c r="A5" s="44"/>
      <c r="B5" s="237" t="s">
        <v>119</v>
      </c>
      <c r="C5" s="236" t="s">
        <v>104</v>
      </c>
      <c r="D5" s="236" t="s">
        <v>103</v>
      </c>
      <c r="E5" s="162"/>
      <c r="F5" s="57"/>
      <c r="G5" s="161"/>
      <c r="H5" s="86"/>
      <c r="I5" s="44"/>
      <c r="J5" s="44"/>
      <c r="K5" s="44"/>
      <c r="L5" s="44"/>
      <c r="M5" s="44"/>
      <c r="N5" s="44"/>
      <c r="O5" s="44"/>
    </row>
    <row r="6" spans="1:15" ht="24.95" customHeight="1" x14ac:dyDescent="0.25">
      <c r="A6" s="44"/>
      <c r="B6" s="1235" t="s">
        <v>863</v>
      </c>
      <c r="C6" s="1107">
        <v>32</v>
      </c>
      <c r="D6" s="1107">
        <v>29</v>
      </c>
      <c r="E6" s="162"/>
      <c r="F6" s="57"/>
      <c r="G6" s="161"/>
      <c r="H6" s="86"/>
      <c r="I6" s="44"/>
      <c r="J6" s="44"/>
      <c r="K6" s="44"/>
      <c r="L6" s="44"/>
      <c r="M6" s="44"/>
      <c r="N6" s="44"/>
      <c r="O6" s="44"/>
    </row>
    <row r="7" spans="1:15" ht="24.95" customHeight="1" x14ac:dyDescent="0.25">
      <c r="A7" s="44"/>
      <c r="B7" s="1099" t="s">
        <v>53</v>
      </c>
      <c r="C7" s="1108">
        <v>30</v>
      </c>
      <c r="D7" s="1108">
        <v>28</v>
      </c>
      <c r="E7" s="162"/>
      <c r="F7" s="57"/>
      <c r="G7" s="161"/>
      <c r="H7" s="86"/>
      <c r="I7" s="44"/>
      <c r="J7" s="44"/>
      <c r="K7" s="44"/>
      <c r="L7" s="44"/>
      <c r="M7" s="44"/>
      <c r="N7" s="44"/>
      <c r="O7" s="44"/>
    </row>
    <row r="8" spans="1:15" ht="24.95" customHeight="1" x14ac:dyDescent="0.25">
      <c r="A8" s="44"/>
      <c r="B8" s="1101" t="s">
        <v>54</v>
      </c>
      <c r="C8" s="1109">
        <v>34</v>
      </c>
      <c r="D8" s="1109">
        <v>30</v>
      </c>
      <c r="E8" s="162"/>
      <c r="F8" s="57"/>
      <c r="G8" s="161"/>
      <c r="H8" s="86"/>
      <c r="I8" s="44"/>
      <c r="J8" s="44"/>
      <c r="K8" s="44"/>
      <c r="L8" s="44"/>
      <c r="M8" s="44"/>
      <c r="N8" s="44"/>
      <c r="O8" s="44"/>
    </row>
    <row r="9" spans="1:15" ht="24.95" customHeight="1" x14ac:dyDescent="0.25">
      <c r="A9" s="44"/>
      <c r="B9" s="1099" t="s">
        <v>55</v>
      </c>
      <c r="C9" s="1108">
        <v>32</v>
      </c>
      <c r="D9" s="1108">
        <v>28</v>
      </c>
      <c r="E9" s="162"/>
      <c r="F9" s="57"/>
      <c r="G9" s="161"/>
      <c r="H9" s="86"/>
      <c r="I9" s="44"/>
      <c r="J9" s="44"/>
      <c r="K9" s="44"/>
      <c r="L9" s="44"/>
      <c r="M9" s="44"/>
      <c r="N9" s="44"/>
      <c r="O9" s="44"/>
    </row>
    <row r="10" spans="1:15" ht="24.95" customHeight="1" x14ac:dyDescent="0.25">
      <c r="A10" s="44"/>
      <c r="B10" s="1101" t="s">
        <v>56</v>
      </c>
      <c r="C10" s="1109">
        <v>33</v>
      </c>
      <c r="D10" s="1109">
        <v>30</v>
      </c>
      <c r="E10" s="82"/>
      <c r="F10" s="57"/>
      <c r="G10" s="159"/>
      <c r="H10" s="154"/>
      <c r="I10" s="44"/>
      <c r="J10" s="44"/>
      <c r="K10" s="44"/>
      <c r="L10" s="44"/>
      <c r="M10" s="44"/>
      <c r="N10" s="44"/>
      <c r="O10" s="44"/>
    </row>
    <row r="11" spans="1:15" ht="24.95" customHeight="1" x14ac:dyDescent="0.25">
      <c r="A11" s="44"/>
      <c r="B11" s="1101" t="s">
        <v>27</v>
      </c>
      <c r="C11" s="1109">
        <v>41</v>
      </c>
      <c r="D11" s="1109">
        <v>34</v>
      </c>
      <c r="E11" s="162"/>
      <c r="F11" s="57"/>
      <c r="G11" s="161"/>
      <c r="H11" s="86"/>
      <c r="I11" s="44"/>
      <c r="J11" s="44"/>
      <c r="K11" s="44"/>
      <c r="L11" s="44"/>
      <c r="M11" s="44"/>
      <c r="N11" s="44"/>
      <c r="O11" s="44"/>
    </row>
    <row r="12" spans="1:15" ht="24.95" customHeight="1" x14ac:dyDescent="0.25">
      <c r="A12" s="44"/>
      <c r="B12" s="44"/>
      <c r="C12" s="165"/>
      <c r="D12" s="164"/>
      <c r="E12" s="162"/>
      <c r="F12" s="57"/>
      <c r="G12" s="161"/>
      <c r="H12" s="86"/>
      <c r="I12" s="44"/>
      <c r="J12" s="44"/>
      <c r="K12" s="44"/>
      <c r="L12" s="44"/>
      <c r="M12" s="44"/>
      <c r="N12" s="44"/>
      <c r="O12" s="44"/>
    </row>
    <row r="13" spans="1:15" ht="12" customHeight="1" x14ac:dyDescent="0.25">
      <c r="A13" s="44"/>
      <c r="B13" s="44"/>
      <c r="C13" s="44"/>
      <c r="D13" s="60"/>
      <c r="E13" s="162"/>
      <c r="F13" s="57"/>
      <c r="G13" s="161"/>
      <c r="H13" s="86"/>
      <c r="I13" s="44"/>
      <c r="J13" s="44"/>
      <c r="K13" s="44"/>
      <c r="L13" s="44"/>
      <c r="M13" s="44"/>
      <c r="N13" s="44"/>
      <c r="O13" s="44"/>
    </row>
    <row r="14" spans="1:15" ht="12" customHeight="1" x14ac:dyDescent="0.25">
      <c r="A14" s="44"/>
      <c r="B14" s="44"/>
      <c r="C14" s="44"/>
      <c r="D14" s="60"/>
      <c r="E14" s="162"/>
      <c r="F14" s="57"/>
      <c r="G14" s="161"/>
      <c r="H14" s="86"/>
      <c r="I14" s="44"/>
      <c r="J14" s="44"/>
      <c r="K14" s="44"/>
      <c r="L14" s="44"/>
      <c r="M14" s="44"/>
      <c r="N14" s="44"/>
      <c r="O14" s="44"/>
    </row>
    <row r="15" spans="1:15" ht="12" customHeight="1" x14ac:dyDescent="0.25">
      <c r="A15" s="44"/>
      <c r="B15" s="44"/>
      <c r="C15" s="44"/>
      <c r="D15" s="60"/>
      <c r="E15" s="162"/>
      <c r="F15" s="57"/>
      <c r="G15" s="161"/>
      <c r="H15" s="86"/>
      <c r="I15" s="44"/>
      <c r="J15" s="44"/>
      <c r="K15" s="44"/>
      <c r="L15" s="44"/>
      <c r="M15" s="44"/>
      <c r="N15" s="44"/>
      <c r="O15" s="44"/>
    </row>
    <row r="16" spans="1:15" ht="12" customHeight="1" x14ac:dyDescent="0.25">
      <c r="A16" s="44"/>
      <c r="B16" s="44"/>
      <c r="C16" s="44"/>
      <c r="D16" s="60"/>
      <c r="E16" s="82"/>
      <c r="F16" s="57"/>
      <c r="G16" s="159"/>
      <c r="H16" s="154"/>
      <c r="I16" s="44"/>
      <c r="J16" s="44"/>
      <c r="K16" s="44"/>
      <c r="L16" s="44"/>
      <c r="M16" s="44"/>
      <c r="N16" s="44"/>
      <c r="O16" s="44"/>
    </row>
    <row r="17" spans="1:235" ht="12" customHeight="1" x14ac:dyDescent="0.25">
      <c r="A17" s="44"/>
      <c r="B17" s="44"/>
      <c r="C17" s="44"/>
      <c r="D17" s="60"/>
      <c r="E17" s="162"/>
      <c r="F17" s="57"/>
      <c r="G17" s="161"/>
      <c r="H17" s="86"/>
      <c r="I17" s="44"/>
      <c r="J17" s="44"/>
      <c r="K17" s="44"/>
      <c r="L17" s="44"/>
      <c r="M17" s="44"/>
      <c r="N17" s="44"/>
      <c r="O17" s="44"/>
    </row>
    <row r="18" spans="1:235" ht="12" customHeight="1" x14ac:dyDescent="0.25">
      <c r="A18" s="44"/>
      <c r="B18" s="44"/>
      <c r="C18" s="44"/>
      <c r="D18" s="60"/>
      <c r="E18" s="163"/>
      <c r="F18" s="9"/>
      <c r="G18" s="161"/>
      <c r="H18" s="86"/>
      <c r="I18" s="44"/>
      <c r="J18" s="44"/>
      <c r="K18" s="44"/>
      <c r="L18" s="44"/>
      <c r="M18" s="44"/>
      <c r="N18" s="44"/>
      <c r="O18" s="44"/>
    </row>
    <row r="19" spans="1:235" ht="12" customHeight="1" x14ac:dyDescent="0.25">
      <c r="A19" s="44"/>
      <c r="B19" s="44"/>
      <c r="C19" s="44"/>
      <c r="D19" s="60"/>
      <c r="E19" s="163"/>
      <c r="F19" s="9"/>
      <c r="G19" s="161"/>
      <c r="H19" s="86"/>
      <c r="I19" s="44"/>
      <c r="J19" s="44"/>
      <c r="K19" s="44"/>
      <c r="L19" s="44"/>
      <c r="M19" s="44"/>
      <c r="N19" s="44"/>
      <c r="O19" s="44"/>
    </row>
    <row r="20" spans="1:235" ht="12" customHeight="1" x14ac:dyDescent="0.25">
      <c r="A20" s="44"/>
      <c r="B20" s="44"/>
      <c r="C20" s="44"/>
      <c r="D20" s="60"/>
      <c r="E20" s="162"/>
      <c r="F20" s="57"/>
      <c r="G20" s="161"/>
      <c r="H20" s="86"/>
      <c r="I20" s="44"/>
      <c r="J20" s="44"/>
      <c r="K20" s="44"/>
      <c r="L20" s="44"/>
      <c r="M20" s="44"/>
      <c r="N20" s="44"/>
      <c r="O20" s="44"/>
    </row>
    <row r="21" spans="1:235" ht="12" customHeight="1" x14ac:dyDescent="0.25">
      <c r="A21" s="44"/>
      <c r="B21" s="44"/>
      <c r="C21" s="44"/>
      <c r="D21" s="60"/>
      <c r="E21" s="162"/>
      <c r="F21" s="57"/>
      <c r="G21" s="161"/>
      <c r="H21" s="86"/>
      <c r="I21" s="44"/>
      <c r="J21" s="44"/>
      <c r="K21" s="44"/>
      <c r="L21" s="44"/>
      <c r="M21" s="44"/>
      <c r="N21" s="44"/>
      <c r="O21" s="44"/>
    </row>
    <row r="22" spans="1:235" ht="12" customHeight="1" x14ac:dyDescent="0.25">
      <c r="A22" s="44"/>
      <c r="B22" s="44"/>
      <c r="C22" s="44"/>
      <c r="D22" s="60"/>
      <c r="E22" s="162"/>
      <c r="F22" s="57"/>
      <c r="G22" s="161"/>
      <c r="H22" s="86"/>
      <c r="I22" s="44"/>
      <c r="J22" s="44"/>
      <c r="K22" s="44"/>
      <c r="L22" s="44"/>
      <c r="M22" s="44"/>
      <c r="N22" s="44"/>
      <c r="O22" s="44"/>
    </row>
    <row r="23" spans="1:235" ht="12" customHeight="1" x14ac:dyDescent="0.25">
      <c r="A23" s="44"/>
      <c r="B23" s="44"/>
      <c r="C23" s="44"/>
      <c r="D23" s="60"/>
      <c r="E23" s="162"/>
      <c r="F23" s="57"/>
      <c r="G23" s="161"/>
      <c r="H23" s="86"/>
      <c r="I23" s="44"/>
      <c r="J23" s="44"/>
      <c r="K23" s="44"/>
      <c r="L23" s="44"/>
      <c r="M23" s="44"/>
      <c r="N23" s="44"/>
      <c r="O23" s="44"/>
    </row>
    <row r="24" spans="1:235" ht="12" customHeight="1" x14ac:dyDescent="0.25">
      <c r="A24" s="44"/>
      <c r="B24" s="44"/>
      <c r="C24" s="44"/>
      <c r="D24" s="60"/>
      <c r="E24" s="162"/>
      <c r="F24" s="57"/>
      <c r="G24" s="161"/>
      <c r="H24" s="86"/>
      <c r="I24" s="44"/>
      <c r="J24" s="44"/>
      <c r="K24" s="44"/>
      <c r="L24" s="44"/>
      <c r="M24" s="44"/>
      <c r="N24" s="44"/>
      <c r="O24" s="44"/>
    </row>
    <row r="25" spans="1:235" ht="12" customHeight="1" x14ac:dyDescent="0.25">
      <c r="A25" s="44"/>
      <c r="B25" s="44"/>
      <c r="C25" s="44"/>
      <c r="D25" s="60"/>
      <c r="E25" s="82"/>
      <c r="F25" s="57"/>
      <c r="G25" s="57"/>
      <c r="H25" s="154"/>
      <c r="I25" s="44"/>
      <c r="J25" s="44"/>
      <c r="K25" s="44"/>
      <c r="L25" s="44"/>
      <c r="M25" s="44"/>
      <c r="N25" s="44"/>
      <c r="O25" s="44"/>
    </row>
    <row r="26" spans="1:235" ht="12" customHeight="1" x14ac:dyDescent="0.25">
      <c r="A26" s="44"/>
      <c r="B26" s="44"/>
      <c r="C26" s="44"/>
      <c r="D26" s="60"/>
      <c r="E26" s="162"/>
      <c r="F26" s="57"/>
      <c r="G26" s="161"/>
      <c r="H26" s="86"/>
      <c r="I26" s="44"/>
      <c r="J26" s="44"/>
      <c r="K26" s="44"/>
      <c r="L26" s="44"/>
      <c r="M26" s="44"/>
      <c r="N26" s="44"/>
      <c r="O26" s="44"/>
    </row>
    <row r="27" spans="1:235" ht="9" customHeight="1" x14ac:dyDescent="0.25">
      <c r="A27" s="44"/>
      <c r="B27" s="44"/>
      <c r="C27" s="44"/>
      <c r="D27" s="62"/>
      <c r="E27" s="82"/>
      <c r="F27" s="57"/>
      <c r="G27" s="160"/>
      <c r="H27" s="86"/>
      <c r="I27" s="44"/>
      <c r="J27" s="44"/>
      <c r="K27" s="44"/>
      <c r="L27" s="44"/>
      <c r="M27" s="44"/>
      <c r="N27" s="44"/>
      <c r="O27" s="44"/>
    </row>
    <row r="28" spans="1:235" s="44" customFormat="1" ht="11.1" customHeight="1" x14ac:dyDescent="0.25">
      <c r="E28" s="82"/>
      <c r="F28" s="57"/>
      <c r="G28" s="159"/>
      <c r="H28" s="154"/>
    </row>
    <row r="29" spans="1:235" s="44" customFormat="1" ht="11.1" customHeight="1" x14ac:dyDescent="0.25">
      <c r="E29" s="82"/>
      <c r="F29" s="155"/>
      <c r="G29" s="155"/>
      <c r="H29" s="154"/>
    </row>
    <row r="30" spans="1:235" s="44" customFormat="1" ht="11.1" customHeight="1" x14ac:dyDescent="0.25">
      <c r="E30" s="158"/>
      <c r="F30" s="157"/>
      <c r="G30" s="157"/>
      <c r="H30" s="154"/>
    </row>
    <row r="31" spans="1:235" s="156" customFormat="1" ht="13.5" customHeight="1" thickBot="1" x14ac:dyDescent="0.25">
      <c r="A31" s="44"/>
      <c r="B31" s="670" t="s">
        <v>843</v>
      </c>
      <c r="C31" s="44"/>
      <c r="D31" s="44"/>
      <c r="E31" s="82"/>
      <c r="F31" s="155"/>
      <c r="G31" s="155"/>
      <c r="H31" s="15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c r="CY31" s="44"/>
      <c r="CZ31" s="44"/>
      <c r="DA31" s="44"/>
      <c r="DB31" s="44"/>
      <c r="DC31" s="44"/>
      <c r="DD31" s="44"/>
      <c r="DE31" s="44"/>
      <c r="DF31" s="44"/>
      <c r="DG31" s="44"/>
      <c r="DH31" s="44"/>
      <c r="DI31" s="44"/>
      <c r="DJ31" s="44"/>
      <c r="DK31" s="44"/>
      <c r="DL31" s="44"/>
      <c r="DM31" s="44"/>
      <c r="DN31" s="44"/>
      <c r="DO31" s="44"/>
      <c r="DP31" s="44"/>
      <c r="DQ31" s="44"/>
      <c r="DR31" s="44"/>
      <c r="DS31" s="44"/>
      <c r="DT31" s="44"/>
      <c r="DU31" s="44"/>
      <c r="DV31" s="44"/>
      <c r="DW31" s="44"/>
      <c r="DX31" s="44"/>
      <c r="DY31" s="44"/>
      <c r="DZ31" s="44"/>
      <c r="EA31" s="44"/>
      <c r="EB31" s="44"/>
      <c r="EC31" s="44"/>
      <c r="ED31" s="44"/>
      <c r="EE31" s="44"/>
      <c r="EF31" s="44"/>
      <c r="EG31" s="44"/>
      <c r="EH31" s="44"/>
      <c r="EI31" s="44"/>
      <c r="EJ31" s="44"/>
      <c r="EK31" s="44"/>
      <c r="EL31" s="44"/>
      <c r="EM31" s="44"/>
      <c r="EN31" s="44"/>
      <c r="EO31" s="44"/>
      <c r="EP31" s="44"/>
      <c r="EQ31" s="44"/>
      <c r="ER31" s="44"/>
      <c r="ES31" s="44"/>
      <c r="ET31" s="44"/>
      <c r="EU31" s="44"/>
      <c r="EV31" s="44"/>
      <c r="EW31" s="44"/>
      <c r="EX31" s="44"/>
      <c r="EY31" s="44"/>
      <c r="EZ31" s="44"/>
      <c r="FA31" s="44"/>
      <c r="FB31" s="44"/>
      <c r="FC31" s="44"/>
      <c r="FD31" s="44"/>
      <c r="FE31" s="44"/>
      <c r="FF31" s="44"/>
      <c r="FG31" s="44"/>
      <c r="FH31" s="44"/>
      <c r="FI31" s="44"/>
      <c r="FJ31" s="44"/>
      <c r="FK31" s="44"/>
      <c r="FL31" s="44"/>
      <c r="FM31" s="44"/>
      <c r="FN31" s="44"/>
      <c r="FO31" s="44"/>
      <c r="FP31" s="44"/>
      <c r="FQ31" s="44"/>
      <c r="FR31" s="44"/>
      <c r="FS31" s="44"/>
      <c r="FT31" s="44"/>
      <c r="FU31" s="44"/>
      <c r="FV31" s="44"/>
      <c r="FW31" s="44"/>
      <c r="FX31" s="44"/>
      <c r="FY31" s="44"/>
      <c r="FZ31" s="44"/>
      <c r="GA31" s="44"/>
      <c r="GB31" s="44"/>
      <c r="GC31" s="44"/>
      <c r="GD31" s="44"/>
      <c r="GE31" s="44"/>
      <c r="GF31" s="44"/>
      <c r="GG31" s="44"/>
      <c r="GH31" s="44"/>
      <c r="GI31" s="44"/>
      <c r="GJ31" s="44"/>
      <c r="GK31" s="44"/>
      <c r="GL31" s="44"/>
      <c r="GM31" s="44"/>
      <c r="GN31" s="44"/>
      <c r="GO31" s="44"/>
      <c r="GP31" s="44"/>
      <c r="GQ31" s="44"/>
      <c r="GR31" s="44"/>
      <c r="GS31" s="44"/>
      <c r="GT31" s="44"/>
      <c r="GU31" s="44"/>
      <c r="GV31" s="44"/>
      <c r="GW31" s="44"/>
      <c r="GX31" s="44"/>
      <c r="GY31" s="44"/>
      <c r="GZ31" s="44"/>
      <c r="HA31" s="44"/>
      <c r="HB31" s="44"/>
      <c r="HC31" s="44"/>
      <c r="HD31" s="44"/>
      <c r="HE31" s="44"/>
      <c r="HF31" s="44"/>
      <c r="HG31" s="44"/>
      <c r="HH31" s="44"/>
      <c r="HI31" s="44"/>
      <c r="HJ31" s="44"/>
      <c r="HK31" s="44"/>
      <c r="HL31" s="44"/>
      <c r="HM31" s="44"/>
      <c r="HN31" s="44"/>
      <c r="HO31" s="44"/>
      <c r="HP31" s="44"/>
      <c r="HQ31" s="44"/>
      <c r="HR31" s="44"/>
      <c r="HS31" s="44"/>
      <c r="HT31" s="44"/>
      <c r="HU31" s="44"/>
      <c r="HV31" s="44"/>
      <c r="HW31" s="44"/>
      <c r="HX31" s="44"/>
      <c r="HY31" s="44"/>
      <c r="HZ31" s="44"/>
      <c r="IA31" s="44"/>
    </row>
    <row r="32" spans="1:235" ht="11.1" customHeight="1" x14ac:dyDescent="0.25">
      <c r="A32" s="44"/>
      <c r="B32" s="44"/>
      <c r="C32" s="44"/>
      <c r="D32" s="44"/>
      <c r="E32" s="82"/>
      <c r="F32" s="155"/>
      <c r="G32" s="155"/>
      <c r="H32" s="15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4"/>
      <c r="CN32" s="44"/>
      <c r="CO32" s="44"/>
      <c r="CP32" s="44"/>
      <c r="CQ32" s="44"/>
      <c r="CR32" s="44"/>
      <c r="CS32" s="44"/>
      <c r="CT32" s="44"/>
      <c r="CU32" s="44"/>
      <c r="CV32" s="44"/>
      <c r="CW32" s="44"/>
      <c r="CX32" s="44"/>
      <c r="CY32" s="44"/>
      <c r="CZ32" s="44"/>
      <c r="DA32" s="44"/>
      <c r="DB32" s="44"/>
      <c r="DC32" s="44"/>
      <c r="DD32" s="44"/>
      <c r="DE32" s="44"/>
      <c r="DF32" s="44"/>
      <c r="DG32" s="44"/>
      <c r="DH32" s="44"/>
      <c r="DI32" s="44"/>
      <c r="DJ32" s="44"/>
      <c r="DK32" s="44"/>
      <c r="DL32" s="44"/>
      <c r="DM32" s="44"/>
      <c r="DN32" s="44"/>
      <c r="DO32" s="44"/>
      <c r="DP32" s="44"/>
      <c r="DQ32" s="44"/>
      <c r="DR32" s="44"/>
      <c r="DS32" s="44"/>
      <c r="DT32" s="44"/>
      <c r="DU32" s="44"/>
      <c r="DV32" s="44"/>
      <c r="DW32" s="44"/>
      <c r="DX32" s="44"/>
      <c r="DY32" s="44"/>
      <c r="DZ32" s="44"/>
      <c r="EA32" s="44"/>
      <c r="EB32" s="44"/>
      <c r="EC32" s="44"/>
      <c r="ED32" s="44"/>
      <c r="EE32" s="44"/>
      <c r="EF32" s="44"/>
      <c r="EG32" s="44"/>
      <c r="EH32" s="44"/>
      <c r="EI32" s="44"/>
      <c r="EJ32" s="44"/>
      <c r="EK32" s="44"/>
      <c r="EL32" s="44"/>
      <c r="EM32" s="44"/>
      <c r="EN32" s="44"/>
      <c r="EO32" s="44"/>
      <c r="EP32" s="44"/>
      <c r="EQ32" s="44"/>
      <c r="ER32" s="44"/>
      <c r="ES32" s="44"/>
      <c r="ET32" s="44"/>
      <c r="EU32" s="44"/>
      <c r="EV32" s="44"/>
      <c r="EW32" s="44"/>
      <c r="EX32" s="44"/>
      <c r="EY32" s="44"/>
      <c r="EZ32" s="44"/>
      <c r="FA32" s="44"/>
      <c r="FB32" s="44"/>
      <c r="FC32" s="44"/>
      <c r="FD32" s="44"/>
      <c r="FE32" s="44"/>
      <c r="FF32" s="44"/>
      <c r="FG32" s="44"/>
      <c r="FH32" s="44"/>
      <c r="FI32" s="44"/>
      <c r="FJ32" s="44"/>
      <c r="FK32" s="44"/>
      <c r="FL32" s="44"/>
      <c r="FM32" s="44"/>
      <c r="FN32" s="44"/>
      <c r="FO32" s="44"/>
      <c r="FP32" s="44"/>
      <c r="FQ32" s="44"/>
      <c r="FR32" s="44"/>
      <c r="FS32" s="44"/>
      <c r="FT32" s="44"/>
      <c r="FU32" s="44"/>
      <c r="FV32" s="44"/>
      <c r="FW32" s="44"/>
      <c r="FX32" s="44"/>
      <c r="FY32" s="44"/>
      <c r="FZ32" s="44"/>
      <c r="GA32" s="44"/>
      <c r="GB32" s="44"/>
      <c r="GC32" s="44"/>
      <c r="GD32" s="44"/>
      <c r="GE32" s="44"/>
      <c r="GF32" s="44"/>
      <c r="GG32" s="44"/>
      <c r="GH32" s="44"/>
      <c r="GI32" s="44"/>
      <c r="GJ32" s="44"/>
      <c r="GK32" s="44"/>
      <c r="GL32" s="44"/>
      <c r="GM32" s="44"/>
      <c r="GN32" s="44"/>
      <c r="GO32" s="44"/>
      <c r="GP32" s="44"/>
      <c r="GQ32" s="44"/>
      <c r="GR32" s="44"/>
      <c r="GS32" s="44"/>
      <c r="GT32" s="44"/>
      <c r="GU32" s="44"/>
      <c r="GV32" s="44"/>
      <c r="GW32" s="44"/>
      <c r="GX32" s="44"/>
      <c r="GY32" s="44"/>
      <c r="GZ32" s="44"/>
      <c r="HA32" s="44"/>
      <c r="HB32" s="44"/>
      <c r="HC32" s="44"/>
      <c r="HD32" s="44"/>
      <c r="HE32" s="44"/>
      <c r="HF32" s="44"/>
      <c r="HG32" s="44"/>
      <c r="HH32" s="44"/>
      <c r="HI32" s="44"/>
      <c r="HJ32" s="44"/>
      <c r="HK32" s="44"/>
      <c r="HL32" s="44"/>
      <c r="HM32" s="44"/>
      <c r="HN32" s="44"/>
      <c r="HO32" s="44"/>
      <c r="HP32" s="44"/>
      <c r="HQ32" s="44"/>
      <c r="HR32" s="44"/>
      <c r="HS32" s="44"/>
      <c r="HT32" s="44"/>
      <c r="HU32" s="44"/>
      <c r="HV32" s="44"/>
      <c r="HW32" s="44"/>
      <c r="HX32" s="44"/>
      <c r="HY32" s="44"/>
      <c r="HZ32" s="44"/>
      <c r="IA32" s="44"/>
    </row>
    <row r="33" spans="1:15" x14ac:dyDescent="0.25">
      <c r="A33" s="153"/>
      <c r="B33" s="44"/>
      <c r="C33" s="44"/>
      <c r="D33" s="44"/>
      <c r="E33" s="44"/>
      <c r="F33" s="44"/>
      <c r="G33" s="44"/>
      <c r="H33" s="44"/>
      <c r="I33" s="44"/>
      <c r="J33" s="44"/>
      <c r="K33" s="44"/>
      <c r="L33" s="44"/>
      <c r="M33" s="44"/>
      <c r="N33" s="44"/>
      <c r="O33" s="44"/>
    </row>
    <row r="34" spans="1:15" x14ac:dyDescent="0.25">
      <c r="A34" s="44"/>
      <c r="E34" s="44"/>
      <c r="F34" s="44"/>
      <c r="G34" s="44"/>
      <c r="H34" s="44"/>
      <c r="I34" s="44"/>
      <c r="J34" s="44"/>
      <c r="K34" s="44"/>
      <c r="L34" s="44"/>
      <c r="M34" s="44"/>
      <c r="N34" s="44"/>
      <c r="O34" s="44"/>
    </row>
    <row r="35" spans="1:15" x14ac:dyDescent="0.25">
      <c r="D35" s="145"/>
    </row>
    <row r="36" spans="1:15" x14ac:dyDescent="0.25">
      <c r="D36" s="137"/>
      <c r="E36" s="145"/>
      <c r="F36" s="150"/>
      <c r="G36" s="139"/>
    </row>
    <row r="37" spans="1:15" x14ac:dyDescent="0.25">
      <c r="D37" s="145"/>
      <c r="E37" s="152"/>
      <c r="F37" s="137"/>
      <c r="G37" s="139"/>
      <c r="J37" s="151"/>
    </row>
    <row r="38" spans="1:15" x14ac:dyDescent="0.25">
      <c r="D38" s="145"/>
      <c r="E38" s="145"/>
      <c r="F38" s="150"/>
      <c r="G38" s="149"/>
      <c r="H38" s="148"/>
    </row>
    <row r="39" spans="1:15" x14ac:dyDescent="0.25">
      <c r="D39" s="145"/>
      <c r="E39" s="144"/>
      <c r="F39" s="140"/>
      <c r="G39" s="139"/>
      <c r="H39" s="122"/>
      <c r="J39" s="147"/>
    </row>
    <row r="40" spans="1:15" x14ac:dyDescent="0.25">
      <c r="D40" s="145"/>
      <c r="E40" s="144"/>
      <c r="F40" s="140"/>
      <c r="G40" s="139"/>
      <c r="H40" s="122"/>
    </row>
    <row r="41" spans="1:15" x14ac:dyDescent="0.25">
      <c r="D41" s="145"/>
      <c r="E41" s="144"/>
      <c r="F41" s="140"/>
      <c r="G41" s="139"/>
      <c r="H41" s="122"/>
    </row>
    <row r="42" spans="1:15" x14ac:dyDescent="0.25">
      <c r="D42" s="145"/>
      <c r="E42" s="144"/>
      <c r="F42" s="140"/>
      <c r="G42" s="139"/>
      <c r="H42" s="122"/>
    </row>
    <row r="43" spans="1:15" x14ac:dyDescent="0.25">
      <c r="D43" s="145"/>
      <c r="E43" s="144"/>
      <c r="F43" s="140"/>
      <c r="G43" s="139"/>
      <c r="H43" s="122"/>
    </row>
    <row r="44" spans="1:15" x14ac:dyDescent="0.25">
      <c r="D44" s="145"/>
      <c r="E44" s="144"/>
      <c r="F44" s="140"/>
      <c r="G44" s="139"/>
      <c r="H44" s="122"/>
    </row>
    <row r="45" spans="1:15" x14ac:dyDescent="0.25">
      <c r="D45" s="145"/>
      <c r="E45" s="144"/>
      <c r="F45" s="140"/>
      <c r="G45" s="139"/>
      <c r="H45" s="122"/>
    </row>
    <row r="46" spans="1:15" x14ac:dyDescent="0.25">
      <c r="D46" s="145"/>
      <c r="E46" s="144"/>
      <c r="F46" s="140"/>
      <c r="G46" s="139"/>
      <c r="H46" s="122"/>
    </row>
    <row r="47" spans="1:15" x14ac:dyDescent="0.25">
      <c r="D47" s="145"/>
      <c r="E47" s="144"/>
      <c r="F47" s="140"/>
      <c r="G47" s="139"/>
      <c r="H47" s="122"/>
    </row>
    <row r="48" spans="1:15" x14ac:dyDescent="0.25">
      <c r="D48" s="145"/>
      <c r="E48" s="144"/>
      <c r="F48" s="140"/>
      <c r="G48" s="139"/>
      <c r="H48" s="122"/>
    </row>
    <row r="49" spans="4:8" x14ac:dyDescent="0.25">
      <c r="D49" s="145"/>
      <c r="E49" s="144"/>
      <c r="F49" s="140"/>
      <c r="G49" s="139"/>
      <c r="H49" s="122"/>
    </row>
    <row r="50" spans="4:8" x14ac:dyDescent="0.25">
      <c r="D50" s="145"/>
      <c r="E50" s="144"/>
      <c r="F50" s="140"/>
      <c r="G50" s="139"/>
      <c r="H50" s="122"/>
    </row>
    <row r="51" spans="4:8" x14ac:dyDescent="0.25">
      <c r="D51" s="145"/>
      <c r="E51" s="144"/>
      <c r="F51" s="140"/>
      <c r="G51" s="139"/>
      <c r="H51" s="122"/>
    </row>
    <row r="52" spans="4:8" x14ac:dyDescent="0.25">
      <c r="D52" s="145"/>
      <c r="E52" s="144"/>
      <c r="F52" s="140"/>
      <c r="G52" s="139"/>
      <c r="H52" s="122"/>
    </row>
    <row r="53" spans="4:8" x14ac:dyDescent="0.25">
      <c r="D53" s="145"/>
      <c r="E53" s="144"/>
      <c r="F53" s="140"/>
      <c r="G53" s="139"/>
      <c r="H53" s="122"/>
    </row>
    <row r="54" spans="4:8" x14ac:dyDescent="0.25">
      <c r="D54" s="145"/>
      <c r="E54" s="144"/>
      <c r="F54" s="140"/>
      <c r="G54" s="139"/>
      <c r="H54" s="122"/>
    </row>
    <row r="55" spans="4:8" x14ac:dyDescent="0.25">
      <c r="D55" s="145"/>
      <c r="E55" s="144"/>
      <c r="F55" s="140"/>
      <c r="G55" s="139"/>
      <c r="H55" s="122"/>
    </row>
    <row r="56" spans="4:8" x14ac:dyDescent="0.25">
      <c r="D56" s="145"/>
      <c r="E56" s="144"/>
      <c r="F56" s="140"/>
      <c r="G56" s="139"/>
      <c r="H56" s="122"/>
    </row>
    <row r="57" spans="4:8" x14ac:dyDescent="0.25">
      <c r="D57" s="145"/>
      <c r="E57" s="144"/>
      <c r="F57" s="140"/>
      <c r="G57" s="139"/>
      <c r="H57" s="122"/>
    </row>
    <row r="58" spans="4:8" x14ac:dyDescent="0.25">
      <c r="D58" s="141"/>
      <c r="E58" s="144"/>
      <c r="F58" s="140"/>
      <c r="G58" s="139"/>
      <c r="H58" s="122"/>
    </row>
    <row r="59" spans="4:8" x14ac:dyDescent="0.25">
      <c r="D59" s="141"/>
      <c r="E59" s="144"/>
      <c r="F59" s="140"/>
      <c r="G59" s="139"/>
      <c r="H59" s="122"/>
    </row>
    <row r="60" spans="4:8" x14ac:dyDescent="0.25">
      <c r="D60" s="143"/>
      <c r="E60" s="138"/>
      <c r="F60" s="140"/>
      <c r="G60" s="139"/>
      <c r="H60" s="122"/>
    </row>
    <row r="61" spans="4:8" x14ac:dyDescent="0.25">
      <c r="D61" s="137"/>
      <c r="E61" s="140"/>
      <c r="F61" s="140"/>
      <c r="G61" s="139"/>
      <c r="H61" s="122"/>
    </row>
    <row r="62" spans="4:8" x14ac:dyDescent="0.25">
      <c r="D62" s="142"/>
      <c r="E62" s="140"/>
      <c r="F62" s="140"/>
      <c r="G62" s="139"/>
      <c r="H62" s="122"/>
    </row>
    <row r="63" spans="4:8" x14ac:dyDescent="0.25">
      <c r="E63" s="135" t="s">
        <v>121</v>
      </c>
      <c r="F63" s="136"/>
    </row>
    <row r="65" spans="5:8" x14ac:dyDescent="0.25">
      <c r="H65" s="130"/>
    </row>
    <row r="66" spans="5:8" x14ac:dyDescent="0.25">
      <c r="H66" s="130"/>
    </row>
    <row r="67" spans="5:8" x14ac:dyDescent="0.25">
      <c r="H67" s="130"/>
    </row>
    <row r="68" spans="5:8" x14ac:dyDescent="0.25">
      <c r="H68" s="130"/>
    </row>
    <row r="79" spans="5:8" x14ac:dyDescent="0.25">
      <c r="E79" s="42" t="s">
        <v>120</v>
      </c>
    </row>
    <row r="128" spans="5:5" x14ac:dyDescent="0.25">
      <c r="E128" s="42" t="s">
        <v>120</v>
      </c>
    </row>
    <row r="131" spans="5:5" x14ac:dyDescent="0.25">
      <c r="E131" s="42" t="s">
        <v>120</v>
      </c>
    </row>
    <row r="154" spans="5:6" x14ac:dyDescent="0.25">
      <c r="E154" s="42" t="s">
        <v>120</v>
      </c>
      <c r="F154" s="42" t="s">
        <v>120</v>
      </c>
    </row>
  </sheetData>
  <mergeCells count="1">
    <mergeCell ref="A2:J2"/>
  </mergeCells>
  <hyperlinks>
    <hyperlink ref="M2" location="indice!B26" display="INICIO"/>
  </hyperlinks>
  <printOptions horizontalCentered="1"/>
  <pageMargins left="0.19685039370078741" right="0.19685039370078741" top="1.5354330708661419" bottom="0.74803149606299213" header="0.19685039370078741" footer="0.31496062992125984"/>
  <pageSetup paperSize="9" scale="84" firstPageNumber="44" fitToWidth="0" fitToHeight="0" orientation="landscape" useFirstPageNumber="1" r:id="rId1"/>
  <headerFooter>
    <oddHeader>&amp;C&amp;G</oddHeader>
    <oddFooter>&amp;C&amp;P</oddFooter>
  </headerFooter>
  <drawing r:id="rId2"/>
  <legacyDrawingHF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A154"/>
  <sheetViews>
    <sheetView showGridLines="0" zoomScaleNormal="100" workbookViewId="0">
      <selection activeCell="E7" sqref="E7"/>
    </sheetView>
  </sheetViews>
  <sheetFormatPr baseColWidth="10" defaultRowHeight="12" x14ac:dyDescent="0.25"/>
  <cols>
    <col min="1" max="1" width="4.140625" style="42" customWidth="1"/>
    <col min="2" max="2" width="20" style="42" customWidth="1"/>
    <col min="3" max="4" width="17.85546875" style="42" customWidth="1"/>
    <col min="5" max="6" width="15" style="42" customWidth="1"/>
    <col min="7" max="7" width="14.140625" style="42" customWidth="1"/>
    <col min="8" max="8" width="13.28515625" style="42" customWidth="1"/>
    <col min="9" max="9" width="3.5703125" style="42" customWidth="1"/>
    <col min="10" max="10" width="13.28515625" style="42" customWidth="1"/>
    <col min="11" max="18" width="8.7109375" style="42" customWidth="1"/>
    <col min="19" max="16384" width="11.42578125" style="42"/>
  </cols>
  <sheetData>
    <row r="2" spans="1:15" s="218" customFormat="1" ht="47.25" customHeight="1" x14ac:dyDescent="0.25">
      <c r="A2" s="1285" t="s">
        <v>794</v>
      </c>
      <c r="B2" s="1285"/>
      <c r="C2" s="1285"/>
      <c r="D2" s="1285"/>
      <c r="E2" s="1285"/>
      <c r="F2" s="1285"/>
      <c r="G2" s="1285"/>
      <c r="H2" s="1285"/>
      <c r="I2" s="1285"/>
      <c r="J2" s="1285"/>
      <c r="M2" s="364" t="s">
        <v>85</v>
      </c>
      <c r="O2" s="216"/>
    </row>
    <row r="3" spans="1:15" ht="8.25" customHeight="1" x14ac:dyDescent="0.25">
      <c r="A3" s="44"/>
      <c r="B3" s="96"/>
      <c r="C3" s="96"/>
      <c r="D3" s="96"/>
      <c r="E3" s="96"/>
      <c r="F3" s="96"/>
      <c r="G3" s="96"/>
      <c r="H3" s="96"/>
      <c r="I3" s="96"/>
      <c r="J3" s="96"/>
      <c r="K3" s="91"/>
      <c r="L3" s="91"/>
      <c r="M3" s="91"/>
      <c r="N3" s="91"/>
      <c r="O3" s="95"/>
    </row>
    <row r="4" spans="1:15" ht="15.75" customHeight="1" x14ac:dyDescent="0.25">
      <c r="A4" s="44"/>
      <c r="B4" s="44"/>
      <c r="C4" s="44"/>
      <c r="D4" s="44"/>
      <c r="E4" s="162"/>
      <c r="F4" s="166"/>
      <c r="G4" s="161"/>
      <c r="H4" s="86"/>
      <c r="I4" s="44"/>
      <c r="J4" s="44"/>
      <c r="K4" s="44"/>
      <c r="L4" s="44"/>
      <c r="M4" s="44"/>
      <c r="N4" s="44"/>
      <c r="O4" s="44"/>
    </row>
    <row r="5" spans="1:15" ht="24.95" customHeight="1" x14ac:dyDescent="0.25">
      <c r="A5" s="44"/>
      <c r="B5" s="237" t="s">
        <v>119</v>
      </c>
      <c r="C5" s="236" t="s">
        <v>104</v>
      </c>
      <c r="D5" s="236" t="s">
        <v>103</v>
      </c>
      <c r="E5" s="162"/>
      <c r="F5" s="57"/>
      <c r="G5" s="161"/>
      <c r="H5" s="86"/>
      <c r="I5" s="44"/>
      <c r="J5" s="44"/>
      <c r="K5" s="44"/>
      <c r="L5" s="44"/>
      <c r="M5" s="44"/>
      <c r="N5" s="44"/>
      <c r="O5" s="44"/>
    </row>
    <row r="6" spans="1:15" ht="24.95" customHeight="1" x14ac:dyDescent="0.25">
      <c r="A6" s="44"/>
      <c r="B6" s="1232" t="s">
        <v>863</v>
      </c>
      <c r="C6" s="1186">
        <v>42</v>
      </c>
      <c r="D6" s="1186">
        <v>39</v>
      </c>
      <c r="E6" s="162"/>
      <c r="F6" s="57"/>
      <c r="G6" s="161"/>
      <c r="H6" s="86"/>
      <c r="I6" s="44"/>
      <c r="J6" s="44"/>
      <c r="K6" s="44"/>
      <c r="L6" s="44"/>
      <c r="M6" s="44"/>
      <c r="N6" s="44"/>
      <c r="O6" s="44"/>
    </row>
    <row r="7" spans="1:15" ht="24.95" customHeight="1" x14ac:dyDescent="0.25">
      <c r="A7" s="44"/>
      <c r="B7" s="1099" t="s">
        <v>53</v>
      </c>
      <c r="C7" s="1108">
        <v>42</v>
      </c>
      <c r="D7" s="1108">
        <v>39</v>
      </c>
      <c r="E7" s="162"/>
      <c r="F7" s="57"/>
      <c r="G7" s="161"/>
      <c r="H7" s="86"/>
      <c r="I7" s="44"/>
      <c r="J7" s="44"/>
      <c r="K7" s="44"/>
      <c r="L7" s="44"/>
      <c r="M7" s="44"/>
      <c r="N7" s="44"/>
      <c r="O7" s="44"/>
    </row>
    <row r="8" spans="1:15" ht="24.95" customHeight="1" x14ac:dyDescent="0.25">
      <c r="A8" s="44"/>
      <c r="B8" s="1101" t="s">
        <v>54</v>
      </c>
      <c r="C8" s="1109">
        <v>43</v>
      </c>
      <c r="D8" s="1109">
        <v>40</v>
      </c>
      <c r="E8" s="162"/>
      <c r="F8" s="57"/>
      <c r="G8" s="161"/>
      <c r="H8" s="86"/>
      <c r="I8" s="44"/>
      <c r="J8" s="44"/>
      <c r="K8" s="44"/>
      <c r="L8" s="44"/>
      <c r="M8" s="44"/>
      <c r="N8" s="44"/>
      <c r="O8" s="44"/>
    </row>
    <row r="9" spans="1:15" ht="24.95" customHeight="1" x14ac:dyDescent="0.25">
      <c r="A9" s="44"/>
      <c r="B9" s="1099" t="s">
        <v>55</v>
      </c>
      <c r="C9" s="1108">
        <v>43</v>
      </c>
      <c r="D9" s="1108">
        <v>39</v>
      </c>
      <c r="E9" s="162"/>
      <c r="F9" s="57"/>
      <c r="G9" s="161"/>
      <c r="H9" s="86"/>
      <c r="I9" s="44"/>
      <c r="J9" s="44"/>
      <c r="K9" s="44"/>
      <c r="L9" s="44"/>
      <c r="M9" s="44"/>
      <c r="N9" s="44"/>
      <c r="O9" s="44"/>
    </row>
    <row r="10" spans="1:15" ht="24.95" customHeight="1" x14ac:dyDescent="0.25">
      <c r="A10" s="44"/>
      <c r="B10" s="1101" t="s">
        <v>56</v>
      </c>
      <c r="C10" s="1109">
        <v>38</v>
      </c>
      <c r="D10" s="1109">
        <v>37</v>
      </c>
      <c r="E10" s="82"/>
      <c r="F10" s="57"/>
      <c r="G10" s="159"/>
      <c r="H10" s="154"/>
      <c r="I10" s="44"/>
      <c r="J10" s="44"/>
      <c r="K10" s="44"/>
      <c r="L10" s="44"/>
      <c r="M10" s="44"/>
      <c r="N10" s="44"/>
      <c r="O10" s="44"/>
    </row>
    <row r="11" spans="1:15" ht="24.95" customHeight="1" x14ac:dyDescent="0.25">
      <c r="A11" s="44"/>
      <c r="B11" s="1099" t="s">
        <v>199</v>
      </c>
      <c r="C11" s="1108" t="s">
        <v>833</v>
      </c>
      <c r="D11" s="1108">
        <v>40</v>
      </c>
      <c r="E11" s="162"/>
      <c r="F11" s="57"/>
      <c r="G11" s="161"/>
      <c r="H11" s="86"/>
      <c r="I11" s="44"/>
      <c r="J11" s="44"/>
      <c r="K11" s="44"/>
      <c r="L11" s="44"/>
      <c r="M11" s="44"/>
      <c r="N11" s="44"/>
      <c r="O11" s="44"/>
    </row>
    <row r="12" spans="1:15" ht="24.95" customHeight="1" x14ac:dyDescent="0.25">
      <c r="A12" s="44"/>
      <c r="B12" s="1101" t="s">
        <v>27</v>
      </c>
      <c r="C12" s="1109">
        <v>43</v>
      </c>
      <c r="D12" s="1109">
        <v>40</v>
      </c>
      <c r="E12" s="162"/>
      <c r="F12" s="57"/>
      <c r="G12" s="161"/>
      <c r="H12" s="86"/>
      <c r="I12" s="44"/>
      <c r="J12" s="44"/>
      <c r="K12" s="44"/>
      <c r="L12" s="44"/>
      <c r="M12" s="44"/>
      <c r="N12" s="44"/>
      <c r="O12" s="44"/>
    </row>
    <row r="13" spans="1:15" ht="12" customHeight="1" x14ac:dyDescent="0.25">
      <c r="A13" s="44"/>
      <c r="B13" s="44"/>
      <c r="C13" s="165"/>
      <c r="D13" s="164"/>
      <c r="E13" s="162"/>
      <c r="F13" s="57"/>
      <c r="G13" s="161"/>
      <c r="H13" s="86"/>
      <c r="I13" s="44"/>
      <c r="J13" s="44"/>
      <c r="K13" s="44"/>
      <c r="L13" s="44"/>
      <c r="M13" s="44"/>
      <c r="N13" s="44"/>
      <c r="O13" s="44"/>
    </row>
    <row r="14" spans="1:15" ht="12" customHeight="1" x14ac:dyDescent="0.25">
      <c r="A14" s="44"/>
      <c r="B14" s="44"/>
      <c r="C14" s="44"/>
      <c r="D14" s="60"/>
      <c r="E14" s="162"/>
      <c r="F14" s="57"/>
      <c r="G14" s="161"/>
      <c r="H14" s="86"/>
      <c r="I14" s="44"/>
      <c r="J14" s="44"/>
      <c r="K14" s="44"/>
      <c r="L14" s="44"/>
      <c r="M14" s="44"/>
      <c r="N14" s="44"/>
      <c r="O14" s="44"/>
    </row>
    <row r="15" spans="1:15" ht="12" customHeight="1" x14ac:dyDescent="0.25">
      <c r="A15" s="44"/>
      <c r="B15" s="44"/>
      <c r="C15" s="44"/>
      <c r="D15" s="60"/>
      <c r="E15" s="162"/>
      <c r="F15" s="57"/>
      <c r="G15" s="161"/>
      <c r="H15" s="86"/>
      <c r="I15" s="44"/>
      <c r="J15" s="44"/>
      <c r="K15" s="44"/>
      <c r="L15" s="44"/>
      <c r="M15" s="44"/>
      <c r="N15" s="44"/>
      <c r="O15" s="44"/>
    </row>
    <row r="16" spans="1:15" ht="12" customHeight="1" x14ac:dyDescent="0.25">
      <c r="A16" s="44"/>
      <c r="B16" s="44"/>
      <c r="C16" s="44"/>
      <c r="D16" s="60"/>
      <c r="E16" s="82"/>
      <c r="F16" s="57"/>
      <c r="G16" s="159"/>
      <c r="H16" s="154"/>
      <c r="I16" s="44"/>
      <c r="J16" s="44"/>
      <c r="K16" s="44"/>
      <c r="L16" s="44"/>
      <c r="M16" s="44"/>
      <c r="N16" s="44"/>
      <c r="O16" s="44"/>
    </row>
    <row r="17" spans="1:235" ht="12" customHeight="1" x14ac:dyDescent="0.25">
      <c r="A17" s="44"/>
      <c r="B17" s="44"/>
      <c r="C17" s="44"/>
      <c r="D17" s="60"/>
      <c r="E17" s="162"/>
      <c r="F17" s="57"/>
      <c r="G17" s="161"/>
      <c r="H17" s="86"/>
      <c r="I17" s="44"/>
      <c r="J17" s="44"/>
      <c r="K17" s="44"/>
      <c r="L17" s="44"/>
      <c r="M17" s="44"/>
      <c r="N17" s="44"/>
      <c r="O17" s="44"/>
    </row>
    <row r="18" spans="1:235" ht="12" customHeight="1" x14ac:dyDescent="0.25">
      <c r="A18" s="44"/>
      <c r="B18" s="44"/>
      <c r="C18" s="44"/>
      <c r="D18" s="60"/>
      <c r="E18" s="163"/>
      <c r="F18" s="9"/>
      <c r="G18" s="161"/>
      <c r="H18" s="86"/>
      <c r="I18" s="44"/>
      <c r="J18" s="44"/>
      <c r="K18" s="44"/>
      <c r="L18" s="44"/>
      <c r="M18" s="44"/>
      <c r="N18" s="44"/>
      <c r="O18" s="44"/>
    </row>
    <row r="19" spans="1:235" ht="12" customHeight="1" x14ac:dyDescent="0.25">
      <c r="A19" s="44"/>
      <c r="B19" s="44"/>
      <c r="C19" s="44"/>
      <c r="D19" s="60"/>
      <c r="E19" s="163"/>
      <c r="F19" s="9"/>
      <c r="G19" s="161"/>
      <c r="H19" s="86"/>
      <c r="I19" s="44"/>
      <c r="J19" s="44"/>
      <c r="K19" s="44"/>
      <c r="L19" s="44"/>
      <c r="M19" s="44"/>
      <c r="N19" s="44"/>
      <c r="O19" s="44"/>
    </row>
    <row r="20" spans="1:235" ht="12" customHeight="1" x14ac:dyDescent="0.25">
      <c r="A20" s="44"/>
      <c r="B20" s="44"/>
      <c r="C20" s="44"/>
      <c r="D20" s="60"/>
      <c r="E20" s="162"/>
      <c r="F20" s="57"/>
      <c r="G20" s="161"/>
      <c r="H20" s="86"/>
      <c r="I20" s="44"/>
      <c r="J20" s="44"/>
      <c r="K20" s="44"/>
      <c r="L20" s="44"/>
      <c r="M20" s="44"/>
      <c r="N20" s="44"/>
      <c r="O20" s="44"/>
    </row>
    <row r="21" spans="1:235" ht="12" customHeight="1" x14ac:dyDescent="0.25">
      <c r="A21" s="44"/>
      <c r="B21" s="44"/>
      <c r="C21" s="44"/>
      <c r="D21" s="60"/>
      <c r="E21" s="162"/>
      <c r="F21" s="57"/>
      <c r="G21" s="161"/>
      <c r="H21" s="86"/>
      <c r="I21" s="44"/>
      <c r="J21" s="44"/>
      <c r="K21" s="44"/>
      <c r="L21" s="44"/>
      <c r="M21" s="44"/>
      <c r="N21" s="44"/>
      <c r="O21" s="44"/>
    </row>
    <row r="22" spans="1:235" ht="12" customHeight="1" x14ac:dyDescent="0.25">
      <c r="A22" s="44"/>
      <c r="B22" s="44"/>
      <c r="C22" s="44"/>
      <c r="D22" s="60"/>
      <c r="E22" s="162"/>
      <c r="F22" s="57"/>
      <c r="G22" s="161"/>
      <c r="H22" s="86"/>
      <c r="I22" s="44"/>
      <c r="J22" s="44"/>
      <c r="K22" s="44"/>
      <c r="L22" s="44"/>
      <c r="M22" s="44"/>
      <c r="N22" s="44"/>
      <c r="O22" s="44"/>
    </row>
    <row r="23" spans="1:235" ht="12" customHeight="1" x14ac:dyDescent="0.25">
      <c r="A23" s="44"/>
      <c r="B23" s="44"/>
      <c r="C23" s="44"/>
      <c r="D23" s="60"/>
      <c r="E23" s="162"/>
      <c r="F23" s="57"/>
      <c r="G23" s="161"/>
      <c r="H23" s="86"/>
      <c r="I23" s="44"/>
      <c r="J23" s="44"/>
      <c r="K23" s="44"/>
      <c r="L23" s="44"/>
      <c r="M23" s="44"/>
      <c r="N23" s="44"/>
      <c r="O23" s="44"/>
    </row>
    <row r="24" spans="1:235" ht="12" customHeight="1" x14ac:dyDescent="0.25">
      <c r="A24" s="44"/>
      <c r="B24" s="44"/>
      <c r="C24" s="44"/>
      <c r="D24" s="60"/>
      <c r="E24" s="162"/>
      <c r="F24" s="57"/>
      <c r="G24" s="161"/>
      <c r="H24" s="86"/>
      <c r="I24" s="44"/>
      <c r="J24" s="44"/>
      <c r="K24" s="44"/>
      <c r="L24" s="44"/>
      <c r="M24" s="44"/>
      <c r="N24" s="44"/>
      <c r="O24" s="44"/>
    </row>
    <row r="25" spans="1:235" ht="12" customHeight="1" x14ac:dyDescent="0.25">
      <c r="A25" s="44"/>
      <c r="B25" s="44"/>
      <c r="C25" s="44"/>
      <c r="D25" s="60"/>
      <c r="E25" s="82"/>
      <c r="F25" s="57"/>
      <c r="G25" s="57"/>
      <c r="H25" s="154"/>
      <c r="I25" s="44"/>
      <c r="J25" s="44"/>
      <c r="K25" s="44"/>
      <c r="L25" s="44"/>
      <c r="M25" s="44"/>
      <c r="N25" s="44"/>
      <c r="O25" s="44"/>
    </row>
    <row r="26" spans="1:235" ht="12" customHeight="1" x14ac:dyDescent="0.25">
      <c r="A26" s="44"/>
      <c r="B26" s="44"/>
      <c r="C26" s="44"/>
      <c r="D26" s="60"/>
      <c r="E26" s="162"/>
      <c r="F26" s="57"/>
      <c r="G26" s="161"/>
      <c r="H26" s="86"/>
      <c r="I26" s="44"/>
      <c r="J26" s="44"/>
      <c r="K26" s="44"/>
      <c r="L26" s="44"/>
      <c r="M26" s="44"/>
      <c r="N26" s="44"/>
      <c r="O26" s="44"/>
    </row>
    <row r="27" spans="1:235" ht="9" customHeight="1" x14ac:dyDescent="0.25">
      <c r="A27" s="44"/>
      <c r="B27" s="44"/>
      <c r="C27" s="44"/>
      <c r="D27" s="60"/>
      <c r="E27" s="82"/>
      <c r="F27" s="57"/>
      <c r="G27" s="160"/>
      <c r="H27" s="86"/>
      <c r="I27" s="44"/>
      <c r="J27" s="44"/>
      <c r="K27" s="44"/>
      <c r="L27" s="44"/>
      <c r="M27" s="44"/>
      <c r="N27" s="44"/>
      <c r="O27" s="44"/>
    </row>
    <row r="28" spans="1:235" s="44" customFormat="1" ht="11.1" customHeight="1" x14ac:dyDescent="0.25">
      <c r="D28" s="62"/>
      <c r="E28" s="82"/>
      <c r="F28" s="57"/>
      <c r="G28" s="159"/>
      <c r="H28" s="154"/>
    </row>
    <row r="29" spans="1:235" s="44" customFormat="1" ht="11.1" customHeight="1" x14ac:dyDescent="0.25">
      <c r="E29" s="82"/>
      <c r="F29" s="155"/>
      <c r="G29" s="155"/>
      <c r="H29" s="154"/>
    </row>
    <row r="30" spans="1:235" s="44" customFormat="1" ht="11.1" customHeight="1" x14ac:dyDescent="0.25">
      <c r="E30" s="158"/>
      <c r="F30" s="157"/>
      <c r="G30" s="157"/>
      <c r="H30" s="154"/>
    </row>
    <row r="31" spans="1:235" s="156" customFormat="1" ht="13.5" customHeight="1" thickBot="1" x14ac:dyDescent="0.3">
      <c r="A31" s="44"/>
      <c r="B31" s="44"/>
      <c r="C31" s="44"/>
      <c r="D31" s="44"/>
      <c r="E31" s="82"/>
      <c r="F31" s="155"/>
      <c r="G31" s="155"/>
      <c r="H31" s="15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c r="CY31" s="44"/>
      <c r="CZ31" s="44"/>
      <c r="DA31" s="44"/>
      <c r="DB31" s="44"/>
      <c r="DC31" s="44"/>
      <c r="DD31" s="44"/>
      <c r="DE31" s="44"/>
      <c r="DF31" s="44"/>
      <c r="DG31" s="44"/>
      <c r="DH31" s="44"/>
      <c r="DI31" s="44"/>
      <c r="DJ31" s="44"/>
      <c r="DK31" s="44"/>
      <c r="DL31" s="44"/>
      <c r="DM31" s="44"/>
      <c r="DN31" s="44"/>
      <c r="DO31" s="44"/>
      <c r="DP31" s="44"/>
      <c r="DQ31" s="44"/>
      <c r="DR31" s="44"/>
      <c r="DS31" s="44"/>
      <c r="DT31" s="44"/>
      <c r="DU31" s="44"/>
      <c r="DV31" s="44"/>
      <c r="DW31" s="44"/>
      <c r="DX31" s="44"/>
      <c r="DY31" s="44"/>
      <c r="DZ31" s="44"/>
      <c r="EA31" s="44"/>
      <c r="EB31" s="44"/>
      <c r="EC31" s="44"/>
      <c r="ED31" s="44"/>
      <c r="EE31" s="44"/>
      <c r="EF31" s="44"/>
      <c r="EG31" s="44"/>
      <c r="EH31" s="44"/>
      <c r="EI31" s="44"/>
      <c r="EJ31" s="44"/>
      <c r="EK31" s="44"/>
      <c r="EL31" s="44"/>
      <c r="EM31" s="44"/>
      <c r="EN31" s="44"/>
      <c r="EO31" s="44"/>
      <c r="EP31" s="44"/>
      <c r="EQ31" s="44"/>
      <c r="ER31" s="44"/>
      <c r="ES31" s="44"/>
      <c r="ET31" s="44"/>
      <c r="EU31" s="44"/>
      <c r="EV31" s="44"/>
      <c r="EW31" s="44"/>
      <c r="EX31" s="44"/>
      <c r="EY31" s="44"/>
      <c r="EZ31" s="44"/>
      <c r="FA31" s="44"/>
      <c r="FB31" s="44"/>
      <c r="FC31" s="44"/>
      <c r="FD31" s="44"/>
      <c r="FE31" s="44"/>
      <c r="FF31" s="44"/>
      <c r="FG31" s="44"/>
      <c r="FH31" s="44"/>
      <c r="FI31" s="44"/>
      <c r="FJ31" s="44"/>
      <c r="FK31" s="44"/>
      <c r="FL31" s="44"/>
      <c r="FM31" s="44"/>
      <c r="FN31" s="44"/>
      <c r="FO31" s="44"/>
      <c r="FP31" s="44"/>
      <c r="FQ31" s="44"/>
      <c r="FR31" s="44"/>
      <c r="FS31" s="44"/>
      <c r="FT31" s="44"/>
      <c r="FU31" s="44"/>
      <c r="FV31" s="44"/>
      <c r="FW31" s="44"/>
      <c r="FX31" s="44"/>
      <c r="FY31" s="44"/>
      <c r="FZ31" s="44"/>
      <c r="GA31" s="44"/>
      <c r="GB31" s="44"/>
      <c r="GC31" s="44"/>
      <c r="GD31" s="44"/>
      <c r="GE31" s="44"/>
      <c r="GF31" s="44"/>
      <c r="GG31" s="44"/>
      <c r="GH31" s="44"/>
      <c r="GI31" s="44"/>
      <c r="GJ31" s="44"/>
      <c r="GK31" s="44"/>
      <c r="GL31" s="44"/>
      <c r="GM31" s="44"/>
      <c r="GN31" s="44"/>
      <c r="GO31" s="44"/>
      <c r="GP31" s="44"/>
      <c r="GQ31" s="44"/>
      <c r="GR31" s="44"/>
      <c r="GS31" s="44"/>
      <c r="GT31" s="44"/>
      <c r="GU31" s="44"/>
      <c r="GV31" s="44"/>
      <c r="GW31" s="44"/>
      <c r="GX31" s="44"/>
      <c r="GY31" s="44"/>
      <c r="GZ31" s="44"/>
      <c r="HA31" s="44"/>
      <c r="HB31" s="44"/>
      <c r="HC31" s="44"/>
      <c r="HD31" s="44"/>
      <c r="HE31" s="44"/>
      <c r="HF31" s="44"/>
      <c r="HG31" s="44"/>
      <c r="HH31" s="44"/>
      <c r="HI31" s="44"/>
      <c r="HJ31" s="44"/>
      <c r="HK31" s="44"/>
      <c r="HL31" s="44"/>
      <c r="HM31" s="44"/>
      <c r="HN31" s="44"/>
      <c r="HO31" s="44"/>
      <c r="HP31" s="44"/>
      <c r="HQ31" s="44"/>
      <c r="HR31" s="44"/>
      <c r="HS31" s="44"/>
      <c r="HT31" s="44"/>
      <c r="HU31" s="44"/>
      <c r="HV31" s="44"/>
      <c r="HW31" s="44"/>
      <c r="HX31" s="44"/>
      <c r="HY31" s="44"/>
      <c r="HZ31" s="44"/>
      <c r="IA31" s="44"/>
    </row>
    <row r="32" spans="1:235" ht="11.1" customHeight="1" x14ac:dyDescent="0.2">
      <c r="A32" s="44"/>
      <c r="B32" s="670" t="s">
        <v>824</v>
      </c>
      <c r="C32" s="44"/>
      <c r="D32" s="44"/>
      <c r="E32" s="82"/>
      <c r="F32" s="155"/>
      <c r="G32" s="155"/>
      <c r="H32" s="15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4"/>
      <c r="CN32" s="44"/>
      <c r="CO32" s="44"/>
      <c r="CP32" s="44"/>
      <c r="CQ32" s="44"/>
      <c r="CR32" s="44"/>
      <c r="CS32" s="44"/>
      <c r="CT32" s="44"/>
      <c r="CU32" s="44"/>
      <c r="CV32" s="44"/>
      <c r="CW32" s="44"/>
      <c r="CX32" s="44"/>
      <c r="CY32" s="44"/>
      <c r="CZ32" s="44"/>
      <c r="DA32" s="44"/>
      <c r="DB32" s="44"/>
      <c r="DC32" s="44"/>
      <c r="DD32" s="44"/>
      <c r="DE32" s="44"/>
      <c r="DF32" s="44"/>
      <c r="DG32" s="44"/>
      <c r="DH32" s="44"/>
      <c r="DI32" s="44"/>
      <c r="DJ32" s="44"/>
      <c r="DK32" s="44"/>
      <c r="DL32" s="44"/>
      <c r="DM32" s="44"/>
      <c r="DN32" s="44"/>
      <c r="DO32" s="44"/>
      <c r="DP32" s="44"/>
      <c r="DQ32" s="44"/>
      <c r="DR32" s="44"/>
      <c r="DS32" s="44"/>
      <c r="DT32" s="44"/>
      <c r="DU32" s="44"/>
      <c r="DV32" s="44"/>
      <c r="DW32" s="44"/>
      <c r="DX32" s="44"/>
      <c r="DY32" s="44"/>
      <c r="DZ32" s="44"/>
      <c r="EA32" s="44"/>
      <c r="EB32" s="44"/>
      <c r="EC32" s="44"/>
      <c r="ED32" s="44"/>
      <c r="EE32" s="44"/>
      <c r="EF32" s="44"/>
      <c r="EG32" s="44"/>
      <c r="EH32" s="44"/>
      <c r="EI32" s="44"/>
      <c r="EJ32" s="44"/>
      <c r="EK32" s="44"/>
      <c r="EL32" s="44"/>
      <c r="EM32" s="44"/>
      <c r="EN32" s="44"/>
      <c r="EO32" s="44"/>
      <c r="EP32" s="44"/>
      <c r="EQ32" s="44"/>
      <c r="ER32" s="44"/>
      <c r="ES32" s="44"/>
      <c r="ET32" s="44"/>
      <c r="EU32" s="44"/>
      <c r="EV32" s="44"/>
      <c r="EW32" s="44"/>
      <c r="EX32" s="44"/>
      <c r="EY32" s="44"/>
      <c r="EZ32" s="44"/>
      <c r="FA32" s="44"/>
      <c r="FB32" s="44"/>
      <c r="FC32" s="44"/>
      <c r="FD32" s="44"/>
      <c r="FE32" s="44"/>
      <c r="FF32" s="44"/>
      <c r="FG32" s="44"/>
      <c r="FH32" s="44"/>
      <c r="FI32" s="44"/>
      <c r="FJ32" s="44"/>
      <c r="FK32" s="44"/>
      <c r="FL32" s="44"/>
      <c r="FM32" s="44"/>
      <c r="FN32" s="44"/>
      <c r="FO32" s="44"/>
      <c r="FP32" s="44"/>
      <c r="FQ32" s="44"/>
      <c r="FR32" s="44"/>
      <c r="FS32" s="44"/>
      <c r="FT32" s="44"/>
      <c r="FU32" s="44"/>
      <c r="FV32" s="44"/>
      <c r="FW32" s="44"/>
      <c r="FX32" s="44"/>
      <c r="FY32" s="44"/>
      <c r="FZ32" s="44"/>
      <c r="GA32" s="44"/>
      <c r="GB32" s="44"/>
      <c r="GC32" s="44"/>
      <c r="GD32" s="44"/>
      <c r="GE32" s="44"/>
      <c r="GF32" s="44"/>
      <c r="GG32" s="44"/>
      <c r="GH32" s="44"/>
      <c r="GI32" s="44"/>
      <c r="GJ32" s="44"/>
      <c r="GK32" s="44"/>
      <c r="GL32" s="44"/>
      <c r="GM32" s="44"/>
      <c r="GN32" s="44"/>
      <c r="GO32" s="44"/>
      <c r="GP32" s="44"/>
      <c r="GQ32" s="44"/>
      <c r="GR32" s="44"/>
      <c r="GS32" s="44"/>
      <c r="GT32" s="44"/>
      <c r="GU32" s="44"/>
      <c r="GV32" s="44"/>
      <c r="GW32" s="44"/>
      <c r="GX32" s="44"/>
      <c r="GY32" s="44"/>
      <c r="GZ32" s="44"/>
      <c r="HA32" s="44"/>
      <c r="HB32" s="44"/>
      <c r="HC32" s="44"/>
      <c r="HD32" s="44"/>
      <c r="HE32" s="44"/>
      <c r="HF32" s="44"/>
      <c r="HG32" s="44"/>
      <c r="HH32" s="44"/>
      <c r="HI32" s="44"/>
      <c r="HJ32" s="44"/>
      <c r="HK32" s="44"/>
      <c r="HL32" s="44"/>
      <c r="HM32" s="44"/>
      <c r="HN32" s="44"/>
      <c r="HO32" s="44"/>
      <c r="HP32" s="44"/>
      <c r="HQ32" s="44"/>
      <c r="HR32" s="44"/>
      <c r="HS32" s="44"/>
      <c r="HT32" s="44"/>
      <c r="HU32" s="44"/>
      <c r="HV32" s="44"/>
      <c r="HW32" s="44"/>
      <c r="HX32" s="44"/>
      <c r="HY32" s="44"/>
      <c r="HZ32" s="44"/>
      <c r="IA32" s="44"/>
    </row>
    <row r="33" spans="1:15" x14ac:dyDescent="0.25">
      <c r="A33" s="153"/>
      <c r="B33" s="44"/>
      <c r="C33" s="44"/>
      <c r="D33" s="44"/>
      <c r="E33" s="44"/>
      <c r="F33" s="44"/>
      <c r="G33" s="44"/>
      <c r="H33" s="44"/>
      <c r="I33" s="44"/>
      <c r="J33" s="44"/>
      <c r="K33" s="44"/>
      <c r="L33" s="44"/>
      <c r="M33" s="44"/>
      <c r="N33" s="44"/>
      <c r="O33" s="44"/>
    </row>
    <row r="34" spans="1:15" x14ac:dyDescent="0.25">
      <c r="A34" s="44"/>
      <c r="B34" s="44"/>
      <c r="C34" s="44"/>
      <c r="D34" s="44"/>
      <c r="E34" s="44"/>
      <c r="F34" s="44"/>
      <c r="G34" s="44"/>
      <c r="H34" s="44"/>
      <c r="I34" s="44"/>
      <c r="J34" s="44"/>
      <c r="K34" s="44"/>
      <c r="L34" s="44"/>
      <c r="M34" s="44"/>
      <c r="N34" s="44"/>
      <c r="O34" s="44"/>
    </row>
    <row r="36" spans="1:15" x14ac:dyDescent="0.25">
      <c r="D36" s="145"/>
      <c r="E36" s="145"/>
      <c r="F36" s="150"/>
      <c r="G36" s="139"/>
    </row>
    <row r="37" spans="1:15" x14ac:dyDescent="0.25">
      <c r="D37" s="137"/>
      <c r="E37" s="152"/>
      <c r="F37" s="137"/>
      <c r="G37" s="139"/>
      <c r="J37" s="151"/>
    </row>
    <row r="38" spans="1:15" x14ac:dyDescent="0.25">
      <c r="D38" s="145"/>
      <c r="E38" s="145"/>
      <c r="F38" s="150"/>
      <c r="G38" s="149"/>
      <c r="H38" s="148"/>
    </row>
    <row r="39" spans="1:15" x14ac:dyDescent="0.25">
      <c r="D39" s="145"/>
      <c r="E39" s="144"/>
      <c r="F39" s="140"/>
      <c r="G39" s="139"/>
      <c r="H39" s="122"/>
      <c r="J39" s="147"/>
    </row>
    <row r="40" spans="1:15" x14ac:dyDescent="0.25">
      <c r="D40" s="145"/>
      <c r="E40" s="144"/>
      <c r="F40" s="140"/>
      <c r="G40" s="139"/>
      <c r="H40" s="122"/>
    </row>
    <row r="41" spans="1:15" x14ac:dyDescent="0.25">
      <c r="D41" s="145"/>
      <c r="E41" s="144"/>
      <c r="F41" s="140"/>
      <c r="G41" s="139"/>
      <c r="H41" s="122"/>
    </row>
    <row r="42" spans="1:15" x14ac:dyDescent="0.25">
      <c r="D42" s="145"/>
      <c r="E42" s="144"/>
      <c r="F42" s="140"/>
      <c r="G42" s="139"/>
      <c r="H42" s="122"/>
    </row>
    <row r="43" spans="1:15" x14ac:dyDescent="0.25">
      <c r="D43" s="145"/>
      <c r="E43" s="144"/>
      <c r="F43" s="140"/>
      <c r="G43" s="139"/>
      <c r="H43" s="122"/>
    </row>
    <row r="44" spans="1:15" x14ac:dyDescent="0.25">
      <c r="D44" s="145"/>
      <c r="E44" s="144"/>
      <c r="F44" s="140"/>
      <c r="G44" s="139"/>
      <c r="H44" s="122"/>
    </row>
    <row r="45" spans="1:15" x14ac:dyDescent="0.25">
      <c r="D45" s="145"/>
      <c r="E45" s="144"/>
      <c r="F45" s="140"/>
      <c r="G45" s="139"/>
      <c r="H45" s="122"/>
    </row>
    <row r="46" spans="1:15" x14ac:dyDescent="0.25">
      <c r="D46" s="145"/>
      <c r="E46" s="144"/>
      <c r="F46" s="140"/>
      <c r="G46" s="139"/>
      <c r="H46" s="122"/>
    </row>
    <row r="47" spans="1:15" x14ac:dyDescent="0.25">
      <c r="D47" s="145"/>
      <c r="E47" s="144"/>
      <c r="F47" s="140"/>
      <c r="G47" s="139"/>
      <c r="H47" s="122"/>
    </row>
    <row r="48" spans="1:15" x14ac:dyDescent="0.25">
      <c r="D48" s="145"/>
      <c r="E48" s="144"/>
      <c r="F48" s="140"/>
      <c r="G48" s="139"/>
      <c r="H48" s="122"/>
    </row>
    <row r="49" spans="4:8" x14ac:dyDescent="0.25">
      <c r="D49" s="145"/>
      <c r="E49" s="144"/>
      <c r="F49" s="140"/>
      <c r="G49" s="139"/>
      <c r="H49" s="122"/>
    </row>
    <row r="50" spans="4:8" x14ac:dyDescent="0.25">
      <c r="D50" s="145"/>
      <c r="E50" s="144"/>
      <c r="F50" s="140"/>
      <c r="G50" s="139"/>
      <c r="H50" s="122"/>
    </row>
    <row r="51" spans="4:8" x14ac:dyDescent="0.25">
      <c r="D51" s="145"/>
      <c r="E51" s="144"/>
      <c r="F51" s="140"/>
      <c r="G51" s="139"/>
      <c r="H51" s="122"/>
    </row>
    <row r="52" spans="4:8" x14ac:dyDescent="0.25">
      <c r="D52" s="145"/>
      <c r="E52" s="144"/>
      <c r="F52" s="140"/>
      <c r="G52" s="139"/>
      <c r="H52" s="122"/>
    </row>
    <row r="53" spans="4:8" x14ac:dyDescent="0.25">
      <c r="D53" s="145"/>
      <c r="E53" s="144"/>
      <c r="F53" s="140"/>
      <c r="G53" s="139"/>
      <c r="H53" s="122"/>
    </row>
    <row r="54" spans="4:8" x14ac:dyDescent="0.25">
      <c r="D54" s="145"/>
      <c r="E54" s="144"/>
      <c r="F54" s="140"/>
      <c r="G54" s="139"/>
      <c r="H54" s="122"/>
    </row>
    <row r="55" spans="4:8" x14ac:dyDescent="0.25">
      <c r="D55" s="145"/>
      <c r="E55" s="144"/>
      <c r="F55" s="140"/>
      <c r="G55" s="139"/>
      <c r="H55" s="122"/>
    </row>
    <row r="56" spans="4:8" x14ac:dyDescent="0.25">
      <c r="D56" s="145"/>
      <c r="E56" s="144"/>
      <c r="F56" s="140"/>
      <c r="G56" s="139"/>
      <c r="H56" s="122"/>
    </row>
    <row r="57" spans="4:8" x14ac:dyDescent="0.25">
      <c r="D57" s="145"/>
      <c r="E57" s="144"/>
      <c r="F57" s="140"/>
      <c r="G57" s="139"/>
      <c r="H57" s="122"/>
    </row>
    <row r="58" spans="4:8" x14ac:dyDescent="0.25">
      <c r="D58" s="145"/>
      <c r="E58" s="144"/>
      <c r="F58" s="140"/>
      <c r="G58" s="139"/>
      <c r="H58" s="122"/>
    </row>
    <row r="59" spans="4:8" x14ac:dyDescent="0.25">
      <c r="D59" s="141"/>
      <c r="E59" s="144"/>
      <c r="F59" s="140"/>
      <c r="G59" s="139"/>
      <c r="H59" s="122"/>
    </row>
    <row r="60" spans="4:8" x14ac:dyDescent="0.25">
      <c r="D60" s="141"/>
      <c r="E60" s="138"/>
      <c r="F60" s="140"/>
      <c r="G60" s="139"/>
      <c r="H60" s="122"/>
    </row>
    <row r="61" spans="4:8" x14ac:dyDescent="0.25">
      <c r="D61" s="143"/>
      <c r="E61" s="140"/>
      <c r="F61" s="140"/>
      <c r="G61" s="139"/>
      <c r="H61" s="122"/>
    </row>
    <row r="62" spans="4:8" x14ac:dyDescent="0.25">
      <c r="D62" s="137"/>
      <c r="E62" s="140"/>
      <c r="F62" s="140"/>
      <c r="G62" s="139"/>
      <c r="H62" s="122"/>
    </row>
    <row r="63" spans="4:8" x14ac:dyDescent="0.25">
      <c r="D63" s="142"/>
      <c r="E63" s="135" t="s">
        <v>121</v>
      </c>
      <c r="F63" s="136"/>
    </row>
    <row r="65" spans="5:8" x14ac:dyDescent="0.25">
      <c r="H65" s="130"/>
    </row>
    <row r="66" spans="5:8" x14ac:dyDescent="0.25">
      <c r="H66" s="130"/>
    </row>
    <row r="67" spans="5:8" x14ac:dyDescent="0.25">
      <c r="H67" s="130"/>
    </row>
    <row r="68" spans="5:8" x14ac:dyDescent="0.25">
      <c r="H68" s="130"/>
    </row>
    <row r="79" spans="5:8" x14ac:dyDescent="0.25">
      <c r="E79" s="42" t="s">
        <v>120</v>
      </c>
    </row>
    <row r="128" spans="5:5" x14ac:dyDescent="0.25">
      <c r="E128" s="42" t="s">
        <v>120</v>
      </c>
    </row>
    <row r="131" spans="5:5" x14ac:dyDescent="0.25">
      <c r="E131" s="42" t="s">
        <v>120</v>
      </c>
    </row>
    <row r="154" spans="5:6" x14ac:dyDescent="0.25">
      <c r="E154" s="42" t="s">
        <v>120</v>
      </c>
      <c r="F154" s="42" t="s">
        <v>120</v>
      </c>
    </row>
  </sheetData>
  <mergeCells count="1">
    <mergeCell ref="A2:J2"/>
  </mergeCells>
  <hyperlinks>
    <hyperlink ref="M2" location="indice!B27" display="INICIO"/>
  </hyperlinks>
  <printOptions horizontalCentered="1"/>
  <pageMargins left="0.19685039370078741" right="0.19685039370078741" top="1.5354330708661419" bottom="0.74803149606299213" header="0.19685039370078741" footer="0.31496062992125984"/>
  <pageSetup paperSize="9" scale="84" firstPageNumber="45" fitToWidth="0" fitToHeight="0" orientation="landscape" useFirstPageNumber="1" r:id="rId1"/>
  <headerFooter>
    <oddHeader>&amp;C&amp;G</oddHeader>
    <oddFooter>&amp;C&amp;P</oddFooter>
  </headerFooter>
  <drawing r:id="rId2"/>
  <legacyDrawingHF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34"/>
  <sheetViews>
    <sheetView zoomScaleNormal="100" workbookViewId="0">
      <selection activeCell="M7" sqref="M7"/>
    </sheetView>
  </sheetViews>
  <sheetFormatPr baseColWidth="10" defaultRowHeight="12.75" x14ac:dyDescent="0.2"/>
  <cols>
    <col min="1" max="1" width="11.42578125" style="662"/>
    <col min="2" max="3" width="14.7109375" style="1110" customWidth="1"/>
    <col min="4" max="12" width="11.42578125" style="662"/>
    <col min="13" max="13" width="11.42578125" style="959"/>
    <col min="14" max="16384" width="11.42578125" style="662"/>
  </cols>
  <sheetData>
    <row r="2" spans="1:13" s="3" customFormat="1" ht="15" customHeight="1" x14ac:dyDescent="0.25">
      <c r="A2" s="1314" t="s">
        <v>399</v>
      </c>
      <c r="B2" s="1314"/>
      <c r="C2" s="1314"/>
      <c r="D2" s="1314"/>
      <c r="E2" s="1314"/>
      <c r="F2" s="1314"/>
      <c r="G2" s="1314"/>
      <c r="H2" s="1314"/>
      <c r="I2" s="1314"/>
      <c r="J2" s="1314"/>
      <c r="K2" s="1314"/>
      <c r="L2" s="1314"/>
      <c r="M2" s="362" t="s">
        <v>218</v>
      </c>
    </row>
    <row r="3" spans="1:13" s="3" customFormat="1" ht="15" customHeight="1" x14ac:dyDescent="0.25">
      <c r="A3" s="1314" t="s">
        <v>795</v>
      </c>
      <c r="B3" s="1314"/>
      <c r="C3" s="1314"/>
      <c r="D3" s="1314"/>
      <c r="E3" s="1314"/>
      <c r="F3" s="1314"/>
      <c r="G3" s="1314"/>
      <c r="H3" s="1314"/>
      <c r="I3" s="1314"/>
      <c r="J3" s="1314"/>
      <c r="K3" s="1314"/>
      <c r="L3" s="1314"/>
      <c r="M3" s="383"/>
    </row>
    <row r="5" spans="1:13" s="1110" customFormat="1" ht="42" customHeight="1" x14ac:dyDescent="0.25">
      <c r="B5" s="384" t="s">
        <v>84</v>
      </c>
      <c r="C5" s="417" t="s">
        <v>387</v>
      </c>
    </row>
    <row r="6" spans="1:13" x14ac:dyDescent="0.2">
      <c r="B6" s="1111">
        <v>2015</v>
      </c>
      <c r="C6" s="1111">
        <v>16</v>
      </c>
      <c r="D6" s="1112"/>
    </row>
    <row r="7" spans="1:13" x14ac:dyDescent="0.2">
      <c r="B7" s="1113">
        <v>2014</v>
      </c>
      <c r="C7" s="1113">
        <v>15</v>
      </c>
      <c r="D7" s="1112"/>
    </row>
    <row r="8" spans="1:13" x14ac:dyDescent="0.2">
      <c r="B8" s="1114">
        <v>2013</v>
      </c>
      <c r="C8" s="1115">
        <v>15.16</v>
      </c>
      <c r="D8" s="1112"/>
    </row>
    <row r="9" spans="1:13" x14ac:dyDescent="0.2">
      <c r="B9" s="1116">
        <v>2012</v>
      </c>
      <c r="C9" s="1117">
        <v>14.78</v>
      </c>
      <c r="D9" s="1112"/>
    </row>
    <row r="10" spans="1:13" x14ac:dyDescent="0.2">
      <c r="B10" s="1114">
        <v>2011</v>
      </c>
      <c r="C10" s="1115">
        <v>14.62</v>
      </c>
      <c r="D10" s="1112"/>
    </row>
    <row r="11" spans="1:13" x14ac:dyDescent="0.2">
      <c r="B11" s="1116">
        <v>2010</v>
      </c>
      <c r="C11" s="1117">
        <v>14.27</v>
      </c>
      <c r="D11" s="1112"/>
      <c r="E11" s="1118"/>
    </row>
    <row r="12" spans="1:13" x14ac:dyDescent="0.2">
      <c r="B12" s="1114">
        <v>2009</v>
      </c>
      <c r="C12" s="1115">
        <v>14.36</v>
      </c>
      <c r="D12" s="1112"/>
    </row>
    <row r="13" spans="1:13" x14ac:dyDescent="0.2">
      <c r="B13" s="1116">
        <v>2008</v>
      </c>
      <c r="C13" s="1117">
        <v>14</v>
      </c>
      <c r="D13" s="1112"/>
    </row>
    <row r="14" spans="1:13" x14ac:dyDescent="0.2">
      <c r="B14" s="1114">
        <v>2007</v>
      </c>
      <c r="C14" s="1115">
        <v>13.9</v>
      </c>
      <c r="D14" s="1112"/>
    </row>
    <row r="15" spans="1:13" x14ac:dyDescent="0.2">
      <c r="B15" s="1116">
        <v>2006</v>
      </c>
      <c r="C15" s="1117">
        <v>13.66</v>
      </c>
      <c r="D15" s="1112"/>
    </row>
    <row r="16" spans="1:13" x14ac:dyDescent="0.2">
      <c r="B16" s="1114">
        <v>2005</v>
      </c>
      <c r="C16" s="1115">
        <v>13.54</v>
      </c>
      <c r="D16" s="1112"/>
    </row>
    <row r="17" spans="2:4" x14ac:dyDescent="0.2">
      <c r="B17" s="1116">
        <v>2004</v>
      </c>
      <c r="C17" s="1117">
        <v>12.96</v>
      </c>
      <c r="D17" s="1112"/>
    </row>
    <row r="18" spans="2:4" x14ac:dyDescent="0.2">
      <c r="B18" s="1114">
        <v>2003</v>
      </c>
      <c r="C18" s="1115">
        <v>12.89</v>
      </c>
      <c r="D18" s="1112"/>
    </row>
    <row r="19" spans="2:4" x14ac:dyDescent="0.2">
      <c r="B19" s="1116">
        <v>2002</v>
      </c>
      <c r="C19" s="1117">
        <v>12.74</v>
      </c>
      <c r="D19" s="1112"/>
    </row>
    <row r="20" spans="2:4" x14ac:dyDescent="0.2">
      <c r="B20" s="1114">
        <v>2001</v>
      </c>
      <c r="C20" s="1115">
        <v>12.91</v>
      </c>
      <c r="D20" s="1112"/>
    </row>
    <row r="21" spans="2:4" x14ac:dyDescent="0.2">
      <c r="B21" s="1116">
        <v>2000</v>
      </c>
      <c r="C21" s="1117">
        <v>12.51</v>
      </c>
      <c r="D21" s="1112"/>
    </row>
    <row r="22" spans="2:4" x14ac:dyDescent="0.2">
      <c r="B22" s="1114">
        <v>1999</v>
      </c>
      <c r="C22" s="1115">
        <v>12.16</v>
      </c>
      <c r="D22" s="1112"/>
    </row>
    <row r="23" spans="2:4" x14ac:dyDescent="0.2">
      <c r="B23" s="1116">
        <v>1998</v>
      </c>
      <c r="C23" s="1117">
        <v>11.82</v>
      </c>
      <c r="D23" s="1112"/>
    </row>
    <row r="24" spans="2:4" x14ac:dyDescent="0.2">
      <c r="B24" s="1114">
        <v>1997</v>
      </c>
      <c r="C24" s="1115">
        <v>11.97</v>
      </c>
    </row>
    <row r="34" spans="2:2" x14ac:dyDescent="0.2">
      <c r="B34" s="670" t="s">
        <v>844</v>
      </c>
    </row>
  </sheetData>
  <mergeCells count="2">
    <mergeCell ref="A2:L2"/>
    <mergeCell ref="A3:L3"/>
  </mergeCells>
  <hyperlinks>
    <hyperlink ref="M2" location="indice!B28" display="INCIO"/>
  </hyperlinks>
  <printOptions horizontalCentered="1"/>
  <pageMargins left="0.19685039370078741" right="0.19685039370078741" top="1.5354330708661419" bottom="0.74803149606299213" header="0.19685039370078741" footer="0.31496062992125984"/>
  <pageSetup paperSize="9" scale="87" firstPageNumber="46" orientation="landscape" useFirstPageNumber="1" r:id="rId1"/>
  <headerFooter>
    <oddHeader>&amp;C&amp;G</oddHeader>
    <oddFooter>&amp;C&amp;P</oddFooter>
  </headerFooter>
  <drawing r:id="rId2"/>
  <legacyDrawingHF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65"/>
  <sheetViews>
    <sheetView showGridLines="0" zoomScaleNormal="100" workbookViewId="0">
      <selection activeCell="N8" sqref="N8"/>
    </sheetView>
  </sheetViews>
  <sheetFormatPr baseColWidth="10" defaultRowHeight="15" x14ac:dyDescent="0.25"/>
  <cols>
    <col min="1" max="1" width="13.42578125" style="91" customWidth="1"/>
    <col min="2" max="3" width="12.42578125" style="91" bestFit="1" customWidth="1"/>
    <col min="4" max="5" width="10" style="91" bestFit="1" customWidth="1"/>
    <col min="6" max="6" width="10.28515625" style="91" bestFit="1" customWidth="1"/>
    <col min="7" max="7" width="10.28515625" style="91" customWidth="1"/>
    <col min="8" max="16384" width="11.42578125" style="146"/>
  </cols>
  <sheetData>
    <row r="2" spans="1:14" s="208" customFormat="1" ht="45" customHeight="1" x14ac:dyDescent="0.25">
      <c r="A2" s="1285" t="s">
        <v>796</v>
      </c>
      <c r="B2" s="1285"/>
      <c r="C2" s="1285"/>
      <c r="D2" s="1285"/>
      <c r="E2" s="1285"/>
      <c r="F2" s="1285"/>
      <c r="G2" s="1285"/>
      <c r="H2" s="1285"/>
      <c r="I2" s="1285"/>
      <c r="J2" s="1285"/>
      <c r="K2" s="1285"/>
      <c r="L2" s="1285"/>
      <c r="N2" s="364" t="s">
        <v>85</v>
      </c>
    </row>
    <row r="3" spans="1:14" x14ac:dyDescent="0.25">
      <c r="A3" s="174"/>
      <c r="B3" s="174"/>
      <c r="C3" s="174"/>
      <c r="D3" s="175"/>
      <c r="E3" s="174"/>
      <c r="F3" s="174"/>
      <c r="G3" s="173"/>
    </row>
    <row r="4" spans="1:14" x14ac:dyDescent="0.25">
      <c r="A4" s="1298" t="s">
        <v>184</v>
      </c>
      <c r="B4" s="1297" t="s">
        <v>203</v>
      </c>
      <c r="C4" s="1297"/>
      <c r="D4" s="1297" t="s">
        <v>83</v>
      </c>
      <c r="E4" s="1297"/>
      <c r="F4" s="1297" t="s">
        <v>700</v>
      </c>
      <c r="G4" s="1297"/>
    </row>
    <row r="5" spans="1:14" x14ac:dyDescent="0.25">
      <c r="A5" s="1315"/>
      <c r="B5" s="239" t="s">
        <v>104</v>
      </c>
      <c r="C5" s="239" t="s">
        <v>103</v>
      </c>
      <c r="D5" s="239" t="s">
        <v>104</v>
      </c>
      <c r="E5" s="239" t="s">
        <v>103</v>
      </c>
      <c r="F5" s="239" t="s">
        <v>136</v>
      </c>
      <c r="G5" s="239" t="s">
        <v>135</v>
      </c>
    </row>
    <row r="6" spans="1:14" x14ac:dyDescent="0.25">
      <c r="A6" s="1247" t="s">
        <v>863</v>
      </c>
      <c r="B6" s="1119">
        <f>SUM(B7:B19)</f>
        <v>8062610</v>
      </c>
      <c r="C6" s="1119">
        <f>SUM(C7:C19)</f>
        <v>8216234</v>
      </c>
      <c r="D6" s="1119">
        <f>SUM(D7:D20)</f>
        <v>60636</v>
      </c>
      <c r="E6" s="1119">
        <f>SUM(E7:E20)</f>
        <v>60636</v>
      </c>
      <c r="F6" s="940">
        <f>D6/B6*1000</f>
        <v>7.5206415788435752</v>
      </c>
      <c r="G6" s="940">
        <f t="shared" ref="G6:G19" si="0">E6/C6*1000</f>
        <v>7.3800234998175567</v>
      </c>
    </row>
    <row r="7" spans="1:14" x14ac:dyDescent="0.25">
      <c r="A7" s="625" t="s">
        <v>134</v>
      </c>
      <c r="B7" s="634">
        <v>2554475</v>
      </c>
      <c r="C7" s="634">
        <v>2443376</v>
      </c>
      <c r="D7" s="634">
        <v>5</v>
      </c>
      <c r="E7" s="634">
        <v>121</v>
      </c>
      <c r="F7" s="629">
        <f>D7/B7*1000</f>
        <v>1.9573493575000735E-3</v>
      </c>
      <c r="G7" s="629">
        <f t="shared" si="0"/>
        <v>4.9521645461034242E-2</v>
      </c>
      <c r="H7" s="171"/>
    </row>
    <row r="8" spans="1:14" x14ac:dyDescent="0.25">
      <c r="A8" s="241" t="s">
        <v>133</v>
      </c>
      <c r="B8" s="635">
        <v>779282</v>
      </c>
      <c r="C8" s="635">
        <v>754881</v>
      </c>
      <c r="D8" s="635">
        <v>2557</v>
      </c>
      <c r="E8" s="635">
        <v>6948</v>
      </c>
      <c r="F8" s="630">
        <f t="shared" ref="F8:F19" si="1">D8/B8*1000</f>
        <v>3.2812255383802009</v>
      </c>
      <c r="G8" s="630">
        <f t="shared" si="0"/>
        <v>9.2040997190285623</v>
      </c>
      <c r="H8" s="171"/>
    </row>
    <row r="9" spans="1:14" x14ac:dyDescent="0.25">
      <c r="A9" s="599" t="s">
        <v>132</v>
      </c>
      <c r="B9" s="634">
        <v>710096</v>
      </c>
      <c r="C9" s="634">
        <v>701972</v>
      </c>
      <c r="D9" s="634">
        <v>13771</v>
      </c>
      <c r="E9" s="634">
        <v>17306</v>
      </c>
      <c r="F9" s="629">
        <f t="shared" si="1"/>
        <v>19.393152475158288</v>
      </c>
      <c r="G9" s="629">
        <f t="shared" si="0"/>
        <v>24.653404979115976</v>
      </c>
      <c r="H9" s="171"/>
    </row>
    <row r="10" spans="1:14" x14ac:dyDescent="0.25">
      <c r="A10" s="241" t="s">
        <v>131</v>
      </c>
      <c r="B10" s="635">
        <v>642583</v>
      </c>
      <c r="C10" s="635">
        <v>651894</v>
      </c>
      <c r="D10" s="635">
        <v>16597</v>
      </c>
      <c r="E10" s="635">
        <v>15499</v>
      </c>
      <c r="F10" s="630">
        <f t="shared" si="1"/>
        <v>25.828570005742449</v>
      </c>
      <c r="G10" s="630">
        <f t="shared" si="0"/>
        <v>23.775337708277725</v>
      </c>
      <c r="H10" s="171"/>
    </row>
    <row r="11" spans="1:14" x14ac:dyDescent="0.25">
      <c r="A11" s="599" t="s">
        <v>130</v>
      </c>
      <c r="B11" s="634">
        <v>582098</v>
      </c>
      <c r="C11" s="634">
        <v>610580</v>
      </c>
      <c r="D11" s="634">
        <v>10891</v>
      </c>
      <c r="E11" s="634">
        <v>8505</v>
      </c>
      <c r="F11" s="629">
        <f t="shared" si="1"/>
        <v>18.709907953643544</v>
      </c>
      <c r="G11" s="629">
        <f t="shared" si="0"/>
        <v>13.929378623603785</v>
      </c>
      <c r="H11" s="171"/>
    </row>
    <row r="12" spans="1:14" x14ac:dyDescent="0.25">
      <c r="A12" s="241" t="s">
        <v>129</v>
      </c>
      <c r="B12" s="635">
        <v>519334</v>
      </c>
      <c r="C12" s="635">
        <v>561778</v>
      </c>
      <c r="D12" s="635">
        <v>5957</v>
      </c>
      <c r="E12" s="635">
        <v>4457</v>
      </c>
      <c r="F12" s="631">
        <f t="shared" si="1"/>
        <v>11.470460243311626</v>
      </c>
      <c r="G12" s="631">
        <f t="shared" si="0"/>
        <v>7.9337389502614917</v>
      </c>
      <c r="H12" s="171"/>
    </row>
    <row r="13" spans="1:14" x14ac:dyDescent="0.25">
      <c r="A13" s="599" t="s">
        <v>128</v>
      </c>
      <c r="B13" s="634">
        <v>458294</v>
      </c>
      <c r="C13" s="634">
        <v>500202</v>
      </c>
      <c r="D13" s="634">
        <v>3479</v>
      </c>
      <c r="E13" s="634">
        <v>2844</v>
      </c>
      <c r="F13" s="629">
        <f t="shared" si="1"/>
        <v>7.5911969172627174</v>
      </c>
      <c r="G13" s="629">
        <f t="shared" si="0"/>
        <v>5.6857029759976969</v>
      </c>
      <c r="H13" s="171"/>
    </row>
    <row r="14" spans="1:14" x14ac:dyDescent="0.25">
      <c r="A14" s="241" t="s">
        <v>127</v>
      </c>
      <c r="B14" s="635">
        <v>405129</v>
      </c>
      <c r="C14" s="635">
        <v>440291</v>
      </c>
      <c r="D14" s="635">
        <v>2281</v>
      </c>
      <c r="E14" s="635">
        <v>1846</v>
      </c>
      <c r="F14" s="631">
        <f t="shared" si="1"/>
        <v>5.6303054088944506</v>
      </c>
      <c r="G14" s="631">
        <f t="shared" si="0"/>
        <v>4.1926816582669186</v>
      </c>
      <c r="H14" s="171"/>
    </row>
    <row r="15" spans="1:14" x14ac:dyDescent="0.25">
      <c r="A15" s="599" t="s">
        <v>126</v>
      </c>
      <c r="B15" s="634">
        <v>353969</v>
      </c>
      <c r="C15" s="634">
        <v>383063</v>
      </c>
      <c r="D15" s="634">
        <v>1632</v>
      </c>
      <c r="E15" s="634">
        <v>1258</v>
      </c>
      <c r="F15" s="629">
        <f t="shared" si="1"/>
        <v>4.6105732422895791</v>
      </c>
      <c r="G15" s="629">
        <f t="shared" si="0"/>
        <v>3.2840551032075664</v>
      </c>
      <c r="H15" s="171"/>
    </row>
    <row r="16" spans="1:14" x14ac:dyDescent="0.25">
      <c r="A16" s="241" t="s">
        <v>125</v>
      </c>
      <c r="B16" s="635">
        <v>297828</v>
      </c>
      <c r="C16" s="635">
        <v>321207</v>
      </c>
      <c r="D16" s="635">
        <v>1167</v>
      </c>
      <c r="E16" s="635">
        <v>756</v>
      </c>
      <c r="F16" s="631">
        <f t="shared" si="1"/>
        <v>3.9183689914984488</v>
      </c>
      <c r="G16" s="631">
        <f t="shared" si="0"/>
        <v>2.3536224303953528</v>
      </c>
      <c r="H16" s="171"/>
    </row>
    <row r="17" spans="1:8" x14ac:dyDescent="0.25">
      <c r="A17" s="599" t="s">
        <v>124</v>
      </c>
      <c r="B17" s="634">
        <v>238963</v>
      </c>
      <c r="C17" s="634">
        <v>258558</v>
      </c>
      <c r="D17" s="634">
        <v>873</v>
      </c>
      <c r="E17" s="634">
        <v>454</v>
      </c>
      <c r="F17" s="629">
        <f t="shared" si="1"/>
        <v>3.6532852366265907</v>
      </c>
      <c r="G17" s="629">
        <f t="shared" si="0"/>
        <v>1.7558922949589648</v>
      </c>
      <c r="H17" s="171"/>
    </row>
    <row r="18" spans="1:8" x14ac:dyDescent="0.25">
      <c r="A18" s="241" t="s">
        <v>123</v>
      </c>
      <c r="B18" s="635">
        <v>184248</v>
      </c>
      <c r="C18" s="635">
        <v>202521</v>
      </c>
      <c r="D18" s="635">
        <v>592</v>
      </c>
      <c r="E18" s="635">
        <v>322</v>
      </c>
      <c r="F18" s="631">
        <f t="shared" si="1"/>
        <v>3.2130606573748426</v>
      </c>
      <c r="G18" s="631">
        <f t="shared" si="0"/>
        <v>1.5899585721974512</v>
      </c>
      <c r="H18" s="171"/>
    </row>
    <row r="19" spans="1:8" x14ac:dyDescent="0.25">
      <c r="A19" s="599" t="s">
        <v>181</v>
      </c>
      <c r="B19" s="634">
        <v>336311</v>
      </c>
      <c r="C19" s="634">
        <v>385911</v>
      </c>
      <c r="D19" s="634">
        <v>834</v>
      </c>
      <c r="E19" s="634">
        <v>320</v>
      </c>
      <c r="F19" s="629">
        <f t="shared" si="1"/>
        <v>2.4798475220852128</v>
      </c>
      <c r="G19" s="629">
        <f t="shared" si="0"/>
        <v>0.82920673419519009</v>
      </c>
      <c r="H19" s="171"/>
    </row>
    <row r="20" spans="1:8" x14ac:dyDescent="0.25">
      <c r="A20" s="425"/>
      <c r="B20" s="632"/>
      <c r="C20" s="632"/>
      <c r="D20" s="1120"/>
      <c r="E20" s="1120"/>
      <c r="F20" s="633"/>
      <c r="G20" s="633"/>
      <c r="H20" s="171"/>
    </row>
    <row r="21" spans="1:8" x14ac:dyDescent="0.25">
      <c r="A21" s="163" t="s">
        <v>701</v>
      </c>
      <c r="B21" s="158"/>
      <c r="C21" s="157"/>
      <c r="D21" s="157"/>
      <c r="E21" s="157"/>
      <c r="F21" s="157"/>
      <c r="G21" s="157"/>
      <c r="H21" s="171"/>
    </row>
    <row r="22" spans="1:8" x14ac:dyDescent="0.25">
      <c r="A22" s="163" t="s">
        <v>697</v>
      </c>
      <c r="B22" s="158"/>
      <c r="C22" s="172"/>
      <c r="D22" s="157"/>
      <c r="E22" s="157"/>
      <c r="F22" s="157"/>
      <c r="G22" s="157"/>
      <c r="H22" s="171"/>
    </row>
    <row r="23" spans="1:8" x14ac:dyDescent="0.25">
      <c r="A23" s="157"/>
      <c r="B23" s="157"/>
      <c r="C23" s="157"/>
      <c r="D23" s="157"/>
      <c r="E23" s="157"/>
      <c r="F23" s="157"/>
      <c r="G23" s="157"/>
      <c r="H23" s="171"/>
    </row>
    <row r="24" spans="1:8" x14ac:dyDescent="0.25">
      <c r="A24" s="157"/>
      <c r="B24" s="157"/>
      <c r="C24" s="157"/>
      <c r="D24" s="157"/>
      <c r="E24" s="157"/>
      <c r="F24" s="157"/>
      <c r="G24" s="157"/>
      <c r="H24" s="171"/>
    </row>
    <row r="25" spans="1:8" x14ac:dyDescent="0.25">
      <c r="A25" s="157"/>
      <c r="B25" s="157"/>
      <c r="C25" s="157"/>
      <c r="D25" s="157"/>
      <c r="E25" s="157"/>
      <c r="F25" s="157"/>
      <c r="G25" s="157"/>
      <c r="H25" s="171"/>
    </row>
    <row r="26" spans="1:8" x14ac:dyDescent="0.25">
      <c r="A26" s="157"/>
      <c r="B26" s="157"/>
      <c r="C26" s="157"/>
      <c r="D26" s="157"/>
      <c r="E26" s="157"/>
      <c r="F26" s="157"/>
      <c r="G26" s="157"/>
    </row>
    <row r="27" spans="1:8" x14ac:dyDescent="0.25">
      <c r="A27" s="157"/>
      <c r="B27" s="157"/>
      <c r="C27" s="157"/>
      <c r="D27" s="157"/>
      <c r="E27" s="157"/>
      <c r="F27" s="157"/>
      <c r="G27" s="157"/>
    </row>
    <row r="28" spans="1:8" x14ac:dyDescent="0.25">
      <c r="A28" s="157"/>
      <c r="B28" s="157"/>
      <c r="C28" s="157"/>
      <c r="D28" s="157"/>
      <c r="E28" s="157"/>
      <c r="F28" s="157"/>
      <c r="G28" s="157"/>
    </row>
    <row r="29" spans="1:8" x14ac:dyDescent="0.25">
      <c r="A29" s="975" t="s">
        <v>845</v>
      </c>
      <c r="B29" s="157"/>
      <c r="C29" s="157"/>
      <c r="D29" s="157"/>
      <c r="E29" s="157"/>
      <c r="F29" s="157"/>
      <c r="G29" s="157"/>
    </row>
    <row r="30" spans="1:8" x14ac:dyDescent="0.25">
      <c r="A30" s="436"/>
      <c r="B30" s="157"/>
      <c r="C30" s="157"/>
      <c r="D30" s="157"/>
      <c r="E30" s="157"/>
      <c r="F30" s="157"/>
      <c r="G30" s="157"/>
    </row>
    <row r="31" spans="1:8" x14ac:dyDescent="0.25">
      <c r="A31" s="157"/>
      <c r="B31" s="157"/>
      <c r="C31" s="157"/>
      <c r="D31" s="157"/>
      <c r="E31" s="157"/>
      <c r="F31" s="157"/>
      <c r="G31" s="157"/>
    </row>
    <row r="32" spans="1:8" x14ac:dyDescent="0.25">
      <c r="A32" s="157"/>
      <c r="B32" s="157"/>
      <c r="C32" s="157"/>
      <c r="D32" s="157"/>
      <c r="E32" s="157"/>
      <c r="F32" s="157"/>
      <c r="G32" s="157"/>
    </row>
    <row r="33" spans="1:7" x14ac:dyDescent="0.25">
      <c r="A33" s="157"/>
      <c r="B33" s="157"/>
      <c r="C33" s="157"/>
      <c r="D33" s="157"/>
      <c r="E33" s="157"/>
      <c r="F33" s="157"/>
      <c r="G33" s="157"/>
    </row>
    <row r="34" spans="1:7" x14ac:dyDescent="0.25">
      <c r="A34" s="157"/>
      <c r="B34" s="157"/>
      <c r="C34" s="157"/>
      <c r="D34" s="157"/>
      <c r="E34" s="157"/>
      <c r="F34" s="157"/>
      <c r="G34" s="157"/>
    </row>
    <row r="35" spans="1:7" x14ac:dyDescent="0.25">
      <c r="A35" s="157"/>
      <c r="B35" s="157"/>
      <c r="C35" s="157"/>
      <c r="D35" s="157"/>
      <c r="E35" s="157"/>
      <c r="F35" s="157"/>
      <c r="G35" s="157"/>
    </row>
    <row r="36" spans="1:7" x14ac:dyDescent="0.25">
      <c r="A36" s="157"/>
      <c r="B36" s="157"/>
      <c r="C36" s="157"/>
      <c r="D36" s="157"/>
      <c r="E36" s="157"/>
      <c r="F36" s="157"/>
      <c r="G36" s="157"/>
    </row>
    <row r="37" spans="1:7" x14ac:dyDescent="0.25">
      <c r="A37" s="157"/>
      <c r="B37" s="157"/>
      <c r="C37" s="157"/>
      <c r="D37" s="157"/>
      <c r="E37" s="157"/>
      <c r="F37" s="157"/>
      <c r="G37" s="157"/>
    </row>
    <row r="38" spans="1:7" x14ac:dyDescent="0.25">
      <c r="A38" s="157"/>
      <c r="B38" s="157"/>
      <c r="C38" s="157"/>
      <c r="D38" s="157"/>
      <c r="E38" s="157"/>
      <c r="F38" s="157"/>
      <c r="G38" s="157"/>
    </row>
    <row r="39" spans="1:7" x14ac:dyDescent="0.25">
      <c r="A39" s="157"/>
      <c r="B39" s="157"/>
      <c r="C39" s="157"/>
      <c r="D39" s="157"/>
      <c r="E39" s="157"/>
      <c r="F39" s="157"/>
      <c r="G39" s="157"/>
    </row>
    <row r="40" spans="1:7" x14ac:dyDescent="0.25">
      <c r="A40" s="157"/>
      <c r="B40" s="157"/>
      <c r="C40" s="157"/>
      <c r="D40" s="157"/>
      <c r="E40" s="157"/>
      <c r="F40" s="157"/>
      <c r="G40" s="157"/>
    </row>
    <row r="41" spans="1:7" x14ac:dyDescent="0.25">
      <c r="A41" s="157"/>
      <c r="B41" s="157"/>
      <c r="C41" s="157"/>
      <c r="D41" s="157"/>
      <c r="E41" s="157"/>
      <c r="F41" s="157"/>
      <c r="G41" s="157"/>
    </row>
    <row r="42" spans="1:7" x14ac:dyDescent="0.25">
      <c r="A42" s="157"/>
      <c r="B42" s="157"/>
      <c r="C42" s="157"/>
      <c r="D42" s="157"/>
      <c r="E42" s="157"/>
      <c r="F42" s="157"/>
      <c r="G42" s="157"/>
    </row>
    <row r="43" spans="1:7" x14ac:dyDescent="0.25">
      <c r="A43" s="157"/>
      <c r="B43" s="157"/>
      <c r="C43" s="157"/>
      <c r="D43" s="157"/>
      <c r="E43" s="157"/>
      <c r="F43" s="157"/>
      <c r="G43" s="157"/>
    </row>
    <row r="44" spans="1:7" x14ac:dyDescent="0.25">
      <c r="A44" s="157"/>
      <c r="B44" s="157"/>
      <c r="C44" s="157"/>
      <c r="D44" s="157"/>
      <c r="E44" s="157"/>
      <c r="F44" s="157"/>
      <c r="G44" s="157"/>
    </row>
    <row r="45" spans="1:7" x14ac:dyDescent="0.25">
      <c r="A45" s="157"/>
      <c r="B45" s="157"/>
      <c r="C45" s="157"/>
      <c r="D45" s="157"/>
      <c r="E45" s="157"/>
      <c r="F45" s="157"/>
      <c r="G45" s="157"/>
    </row>
    <row r="46" spans="1:7" x14ac:dyDescent="0.25">
      <c r="A46" s="157"/>
      <c r="B46" s="157"/>
      <c r="C46" s="157"/>
      <c r="D46" s="157"/>
      <c r="E46" s="157"/>
      <c r="F46" s="157"/>
      <c r="G46" s="157"/>
    </row>
    <row r="47" spans="1:7" x14ac:dyDescent="0.25">
      <c r="A47" s="157"/>
      <c r="B47" s="157"/>
      <c r="C47" s="157"/>
      <c r="D47" s="157"/>
      <c r="E47" s="157"/>
      <c r="F47" s="157"/>
      <c r="G47" s="157"/>
    </row>
    <row r="48" spans="1:7" x14ac:dyDescent="0.25">
      <c r="A48" s="157"/>
      <c r="B48" s="157"/>
      <c r="C48" s="157"/>
      <c r="D48" s="157"/>
      <c r="E48" s="157"/>
      <c r="F48" s="157"/>
      <c r="G48" s="157"/>
    </row>
    <row r="52" spans="1:4" x14ac:dyDescent="0.25">
      <c r="A52" s="157"/>
      <c r="B52" s="157"/>
    </row>
    <row r="53" spans="1:4" x14ac:dyDescent="0.25">
      <c r="A53" s="168"/>
      <c r="B53" s="168"/>
      <c r="C53" s="167"/>
      <c r="D53" s="167"/>
    </row>
    <row r="54" spans="1:4" x14ac:dyDescent="0.25">
      <c r="A54" s="168"/>
      <c r="B54" s="169"/>
      <c r="C54" s="170"/>
      <c r="D54" s="167"/>
    </row>
    <row r="55" spans="1:4" x14ac:dyDescent="0.25">
      <c r="A55" s="168"/>
      <c r="B55" s="169"/>
      <c r="C55" s="170"/>
      <c r="D55" s="167"/>
    </row>
    <row r="56" spans="1:4" x14ac:dyDescent="0.25">
      <c r="A56" s="169"/>
      <c r="B56" s="169"/>
      <c r="C56" s="170"/>
      <c r="D56" s="167"/>
    </row>
    <row r="57" spans="1:4" x14ac:dyDescent="0.25">
      <c r="A57" s="169"/>
      <c r="B57" s="169"/>
      <c r="C57" s="170"/>
      <c r="D57" s="167"/>
    </row>
    <row r="58" spans="1:4" x14ac:dyDescent="0.25">
      <c r="A58" s="169"/>
      <c r="B58" s="169"/>
      <c r="C58" s="167"/>
      <c r="D58" s="167"/>
    </row>
    <row r="59" spans="1:4" x14ac:dyDescent="0.25">
      <c r="A59" s="169"/>
      <c r="B59" s="169"/>
      <c r="C59" s="170"/>
      <c r="D59" s="167"/>
    </row>
    <row r="60" spans="1:4" x14ac:dyDescent="0.25">
      <c r="A60" s="169"/>
      <c r="B60" s="169"/>
      <c r="C60" s="170"/>
      <c r="D60" s="170"/>
    </row>
    <row r="61" spans="1:4" x14ac:dyDescent="0.25">
      <c r="A61" s="169"/>
      <c r="B61" s="169"/>
      <c r="C61" s="170"/>
      <c r="D61" s="167"/>
    </row>
    <row r="62" spans="1:4" x14ac:dyDescent="0.25">
      <c r="A62" s="169"/>
      <c r="B62" s="169"/>
      <c r="C62" s="170"/>
      <c r="D62" s="167"/>
    </row>
    <row r="63" spans="1:4" x14ac:dyDescent="0.25">
      <c r="A63" s="168"/>
      <c r="B63" s="169"/>
      <c r="C63" s="167"/>
      <c r="D63" s="167"/>
    </row>
    <row r="64" spans="1:4" x14ac:dyDescent="0.25">
      <c r="A64" s="168"/>
      <c r="B64" s="169"/>
      <c r="C64" s="167"/>
      <c r="D64" s="167"/>
    </row>
    <row r="65" spans="1:4" x14ac:dyDescent="0.25">
      <c r="A65" s="168"/>
      <c r="B65" s="168"/>
      <c r="C65" s="167"/>
      <c r="D65" s="167"/>
    </row>
  </sheetData>
  <mergeCells count="5">
    <mergeCell ref="A2:L2"/>
    <mergeCell ref="A4:A5"/>
    <mergeCell ref="B4:C4"/>
    <mergeCell ref="D4:E4"/>
    <mergeCell ref="F4:G4"/>
  </mergeCells>
  <hyperlinks>
    <hyperlink ref="N2" location="indice!B29" display="INICIO"/>
  </hyperlinks>
  <printOptions horizontalCentered="1"/>
  <pageMargins left="0.19685039370078741" right="0.19685039370078741" top="1.5354330708661419" bottom="0.74803149606299213" header="0.19685039370078741" footer="0.31496062992125984"/>
  <pageSetup paperSize="9" scale="87" firstPageNumber="47" fitToWidth="0" fitToHeight="0" orientation="landscape" useFirstPageNumber="1" r:id="rId1"/>
  <headerFooter>
    <oddHeader>&amp;C&amp;G</oddHeader>
    <oddFooter>&amp;C&amp;P</oddFooter>
  </headerFooter>
  <drawing r:id="rId2"/>
  <legacyDrawingHF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67"/>
  <sheetViews>
    <sheetView showGridLines="0" zoomScaleNormal="100" workbookViewId="0">
      <selection activeCell="O10" sqref="O10"/>
    </sheetView>
  </sheetViews>
  <sheetFormatPr baseColWidth="10" defaultRowHeight="15" x14ac:dyDescent="0.25"/>
  <cols>
    <col min="1" max="1" width="14.7109375" style="146" customWidth="1"/>
    <col min="2" max="3" width="12.140625" style="146" bestFit="1" customWidth="1"/>
    <col min="4" max="5" width="9.7109375" style="146" bestFit="1" customWidth="1"/>
    <col min="6" max="6" width="10.28515625" style="146" bestFit="1" customWidth="1"/>
    <col min="7" max="7" width="9" style="146" bestFit="1" customWidth="1"/>
    <col min="8" max="8" width="26.140625" style="146" customWidth="1"/>
    <col min="9" max="9" width="11.42578125" style="6"/>
    <col min="10" max="16384" width="11.42578125" style="146"/>
  </cols>
  <sheetData>
    <row r="2" spans="1:14" s="208" customFormat="1" ht="45.75" customHeight="1" x14ac:dyDescent="0.25">
      <c r="A2" s="1282" t="s">
        <v>797</v>
      </c>
      <c r="B2" s="1282"/>
      <c r="C2" s="1282"/>
      <c r="D2" s="1282"/>
      <c r="E2" s="1282"/>
      <c r="F2" s="1282"/>
      <c r="G2" s="1282"/>
      <c r="H2" s="1282"/>
      <c r="I2" s="1282"/>
      <c r="J2" s="1282"/>
      <c r="K2" s="1282"/>
      <c r="L2" s="1282"/>
      <c r="N2" s="364" t="s">
        <v>85</v>
      </c>
    </row>
    <row r="3" spans="1:14" ht="15.75" x14ac:dyDescent="0.25">
      <c r="A3" s="198"/>
      <c r="B3" s="198"/>
      <c r="C3" s="198"/>
      <c r="D3" s="198"/>
      <c r="E3" s="198"/>
      <c r="F3" s="198"/>
      <c r="G3" s="198"/>
      <c r="H3" s="198"/>
      <c r="N3" s="639"/>
    </row>
    <row r="4" spans="1:14" x14ac:dyDescent="0.25">
      <c r="A4" s="1286" t="s">
        <v>184</v>
      </c>
      <c r="B4" s="1284" t="s">
        <v>203</v>
      </c>
      <c r="C4" s="1284"/>
      <c r="D4" s="1284" t="s">
        <v>82</v>
      </c>
      <c r="E4" s="1284"/>
      <c r="F4" s="1284" t="s">
        <v>702</v>
      </c>
      <c r="G4" s="1284"/>
      <c r="H4" s="6"/>
      <c r="N4" s="639"/>
    </row>
    <row r="5" spans="1:14" x14ac:dyDescent="0.25">
      <c r="A5" s="1287"/>
      <c r="B5" s="239" t="s">
        <v>104</v>
      </c>
      <c r="C5" s="239" t="s">
        <v>103</v>
      </c>
      <c r="D5" s="239" t="s">
        <v>104</v>
      </c>
      <c r="E5" s="239" t="s">
        <v>103</v>
      </c>
      <c r="F5" s="239" t="s">
        <v>136</v>
      </c>
      <c r="G5" s="239" t="s">
        <v>135</v>
      </c>
      <c r="H5" s="197"/>
    </row>
    <row r="6" spans="1:14" x14ac:dyDescent="0.25">
      <c r="A6" s="1248" t="s">
        <v>863</v>
      </c>
      <c r="B6" s="1121">
        <f>SUM(B7:B19)</f>
        <v>8062610</v>
      </c>
      <c r="C6" s="1121">
        <f>SUM(C7:C19)</f>
        <v>8216234</v>
      </c>
      <c r="D6" s="1119">
        <f>SUM(D8:D20)</f>
        <v>25692</v>
      </c>
      <c r="E6" s="1119">
        <f>SUM(E7:E20)</f>
        <v>25692</v>
      </c>
      <c r="F6" s="941">
        <f t="shared" ref="F6:G19" si="0">D6/B6*10000</f>
        <v>31.865611755994646</v>
      </c>
      <c r="G6" s="941">
        <f t="shared" si="0"/>
        <v>31.269800738391822</v>
      </c>
      <c r="H6" s="6"/>
    </row>
    <row r="7" spans="1:14" x14ac:dyDescent="0.25">
      <c r="A7" s="626" t="s">
        <v>134</v>
      </c>
      <c r="B7" s="634">
        <v>2554475</v>
      </c>
      <c r="C7" s="634">
        <v>2443376</v>
      </c>
      <c r="D7" s="994">
        <v>0</v>
      </c>
      <c r="E7" s="634">
        <v>1</v>
      </c>
      <c r="F7" s="1122">
        <v>0</v>
      </c>
      <c r="G7" s="1122">
        <v>0</v>
      </c>
      <c r="H7" s="6"/>
    </row>
    <row r="8" spans="1:14" x14ac:dyDescent="0.25">
      <c r="A8" s="233" t="s">
        <v>133</v>
      </c>
      <c r="B8" s="635">
        <v>779282</v>
      </c>
      <c r="C8" s="635">
        <v>754881</v>
      </c>
      <c r="D8" s="635">
        <v>7</v>
      </c>
      <c r="E8" s="635">
        <v>107</v>
      </c>
      <c r="F8" s="636">
        <f t="shared" si="0"/>
        <v>8.9826275982250334E-2</v>
      </c>
      <c r="G8" s="636">
        <f t="shared" si="0"/>
        <v>1.4174419544272541</v>
      </c>
      <c r="H8" s="6"/>
    </row>
    <row r="9" spans="1:14" x14ac:dyDescent="0.25">
      <c r="A9" s="628" t="s">
        <v>132</v>
      </c>
      <c r="B9" s="634">
        <v>710096</v>
      </c>
      <c r="C9" s="634">
        <v>701972</v>
      </c>
      <c r="D9" s="634">
        <v>598</v>
      </c>
      <c r="E9" s="634">
        <v>1484</v>
      </c>
      <c r="F9" s="629">
        <f t="shared" si="0"/>
        <v>8.4213965435659404</v>
      </c>
      <c r="G9" s="629">
        <f t="shared" si="0"/>
        <v>21.14044434820762</v>
      </c>
      <c r="H9" s="6"/>
    </row>
    <row r="10" spans="1:14" x14ac:dyDescent="0.25">
      <c r="A10" s="233" t="s">
        <v>131</v>
      </c>
      <c r="B10" s="635">
        <v>642583</v>
      </c>
      <c r="C10" s="635">
        <v>651894</v>
      </c>
      <c r="D10" s="635">
        <v>2637</v>
      </c>
      <c r="E10" s="635">
        <v>3667</v>
      </c>
      <c r="F10" s="630">
        <f t="shared" si="0"/>
        <v>41.037500213980145</v>
      </c>
      <c r="G10" s="630">
        <f t="shared" si="0"/>
        <v>56.25147646703298</v>
      </c>
      <c r="H10" s="197"/>
    </row>
    <row r="11" spans="1:14" x14ac:dyDescent="0.25">
      <c r="A11" s="628" t="s">
        <v>130</v>
      </c>
      <c r="B11" s="634">
        <v>582098</v>
      </c>
      <c r="C11" s="634">
        <v>610580</v>
      </c>
      <c r="D11" s="634">
        <v>4053</v>
      </c>
      <c r="E11" s="634">
        <v>4553</v>
      </c>
      <c r="F11" s="629">
        <f t="shared" si="0"/>
        <v>69.62745104776171</v>
      </c>
      <c r="G11" s="629">
        <f t="shared" si="0"/>
        <v>74.56844311965672</v>
      </c>
      <c r="H11" s="6"/>
    </row>
    <row r="12" spans="1:14" x14ac:dyDescent="0.25">
      <c r="A12" s="233" t="s">
        <v>129</v>
      </c>
      <c r="B12" s="635">
        <v>519334</v>
      </c>
      <c r="C12" s="635">
        <v>561778</v>
      </c>
      <c r="D12" s="635">
        <v>4389</v>
      </c>
      <c r="E12" s="635">
        <v>4423</v>
      </c>
      <c r="F12" s="631">
        <f t="shared" si="0"/>
        <v>84.512086634035128</v>
      </c>
      <c r="G12" s="631">
        <f t="shared" si="0"/>
        <v>78.732168223034719</v>
      </c>
      <c r="H12" s="6"/>
    </row>
    <row r="13" spans="1:14" x14ac:dyDescent="0.25">
      <c r="A13" s="628" t="s">
        <v>128</v>
      </c>
      <c r="B13" s="634">
        <v>458294</v>
      </c>
      <c r="C13" s="634">
        <v>500202</v>
      </c>
      <c r="D13" s="634">
        <v>3909</v>
      </c>
      <c r="E13" s="634">
        <v>3760</v>
      </c>
      <c r="F13" s="629">
        <f t="shared" si="0"/>
        <v>85.294592554124648</v>
      </c>
      <c r="G13" s="629">
        <f t="shared" si="0"/>
        <v>75.169631468886578</v>
      </c>
      <c r="H13" s="6"/>
    </row>
    <row r="14" spans="1:14" x14ac:dyDescent="0.25">
      <c r="A14" s="233" t="s">
        <v>127</v>
      </c>
      <c r="B14" s="635">
        <v>405129</v>
      </c>
      <c r="C14" s="635">
        <v>440291</v>
      </c>
      <c r="D14" s="635">
        <v>3467</v>
      </c>
      <c r="E14" s="635">
        <v>2855</v>
      </c>
      <c r="F14" s="631">
        <f t="shared" si="0"/>
        <v>85.57768019569076</v>
      </c>
      <c r="G14" s="631">
        <f t="shared" si="0"/>
        <v>64.843478517616759</v>
      </c>
      <c r="H14" s="6"/>
    </row>
    <row r="15" spans="1:14" x14ac:dyDescent="0.25">
      <c r="A15" s="628" t="s">
        <v>126</v>
      </c>
      <c r="B15" s="634">
        <v>353969</v>
      </c>
      <c r="C15" s="634">
        <v>383063</v>
      </c>
      <c r="D15" s="634">
        <v>2669</v>
      </c>
      <c r="E15" s="634">
        <v>2150</v>
      </c>
      <c r="F15" s="629">
        <f t="shared" si="0"/>
        <v>75.402083233277494</v>
      </c>
      <c r="G15" s="629">
        <f t="shared" si="0"/>
        <v>56.126537932402762</v>
      </c>
      <c r="H15" s="6"/>
    </row>
    <row r="16" spans="1:14" x14ac:dyDescent="0.25">
      <c r="A16" s="233" t="s">
        <v>125</v>
      </c>
      <c r="B16" s="635">
        <v>297828</v>
      </c>
      <c r="C16" s="635">
        <v>321207</v>
      </c>
      <c r="D16" s="635">
        <v>1749</v>
      </c>
      <c r="E16" s="635">
        <v>1316</v>
      </c>
      <c r="F16" s="636">
        <f t="shared" si="0"/>
        <v>58.72517023248318</v>
      </c>
      <c r="G16" s="636">
        <f t="shared" si="0"/>
        <v>40.970464529104291</v>
      </c>
      <c r="H16" s="6"/>
      <c r="I16" s="146"/>
    </row>
    <row r="17" spans="1:9" x14ac:dyDescent="0.25">
      <c r="A17" s="628" t="s">
        <v>124</v>
      </c>
      <c r="B17" s="634">
        <v>238963</v>
      </c>
      <c r="C17" s="634">
        <v>258558</v>
      </c>
      <c r="D17" s="634">
        <v>1093</v>
      </c>
      <c r="E17" s="634">
        <v>731</v>
      </c>
      <c r="F17" s="629">
        <f t="shared" si="0"/>
        <v>45.739298552495576</v>
      </c>
      <c r="G17" s="629">
        <f t="shared" si="0"/>
        <v>28.272186511343683</v>
      </c>
      <c r="H17" s="6"/>
      <c r="I17" s="146"/>
    </row>
    <row r="18" spans="1:9" x14ac:dyDescent="0.25">
      <c r="A18" s="233" t="s">
        <v>123</v>
      </c>
      <c r="B18" s="635">
        <v>184248</v>
      </c>
      <c r="C18" s="635">
        <v>202521</v>
      </c>
      <c r="D18" s="635">
        <v>567</v>
      </c>
      <c r="E18" s="635">
        <v>361</v>
      </c>
      <c r="F18" s="636">
        <f t="shared" si="0"/>
        <v>30.77373974208675</v>
      </c>
      <c r="G18" s="636">
        <f t="shared" si="0"/>
        <v>17.825311942959001</v>
      </c>
      <c r="H18" s="6"/>
      <c r="I18" s="146"/>
    </row>
    <row r="19" spans="1:9" x14ac:dyDescent="0.25">
      <c r="A19" s="628" t="s">
        <v>122</v>
      </c>
      <c r="B19" s="634">
        <v>336311</v>
      </c>
      <c r="C19" s="634">
        <v>385911</v>
      </c>
      <c r="D19" s="634">
        <v>545</v>
      </c>
      <c r="E19" s="634">
        <v>275</v>
      </c>
      <c r="F19" s="629">
        <f t="shared" si="0"/>
        <v>16.205238603554449</v>
      </c>
      <c r="G19" s="629">
        <f t="shared" si="0"/>
        <v>7.125995371989915</v>
      </c>
      <c r="H19" s="6"/>
      <c r="I19" s="146"/>
    </row>
    <row r="20" spans="1:9" x14ac:dyDescent="0.25">
      <c r="A20" s="240" t="s">
        <v>42</v>
      </c>
      <c r="B20" s="632"/>
      <c r="C20" s="632"/>
      <c r="D20" s="632">
        <v>9</v>
      </c>
      <c r="E20" s="632">
        <v>9</v>
      </c>
      <c r="F20" s="637" t="s">
        <v>100</v>
      </c>
      <c r="G20" s="637" t="s">
        <v>100</v>
      </c>
      <c r="H20" s="6"/>
      <c r="I20" s="146"/>
    </row>
    <row r="21" spans="1:9" x14ac:dyDescent="0.25">
      <c r="A21" s="638" t="s">
        <v>701</v>
      </c>
      <c r="B21" s="196"/>
      <c r="C21" s="196"/>
      <c r="D21" s="196"/>
      <c r="E21" s="195"/>
      <c r="F21" s="6"/>
      <c r="G21" s="6"/>
      <c r="H21" s="6"/>
      <c r="I21" s="146"/>
    </row>
    <row r="22" spans="1:9" x14ac:dyDescent="0.25">
      <c r="A22" s="638" t="s">
        <v>699</v>
      </c>
      <c r="B22" s="196"/>
      <c r="C22" s="196"/>
      <c r="D22" s="196"/>
      <c r="E22" s="195"/>
      <c r="F22" s="6"/>
      <c r="G22" s="6"/>
      <c r="H22" s="6"/>
      <c r="I22" s="146"/>
    </row>
    <row r="23" spans="1:9" x14ac:dyDescent="0.25">
      <c r="A23" s="63"/>
      <c r="B23" s="196"/>
      <c r="C23" s="196"/>
      <c r="D23" s="196"/>
      <c r="E23" s="195"/>
      <c r="F23" s="6"/>
      <c r="G23" s="6"/>
      <c r="H23" s="6"/>
      <c r="I23" s="146"/>
    </row>
    <row r="24" spans="1:9" x14ac:dyDescent="0.25">
      <c r="A24" s="63"/>
      <c r="B24" s="196"/>
      <c r="C24" s="196"/>
      <c r="D24" s="196"/>
      <c r="E24" s="195"/>
      <c r="F24" s="6"/>
      <c r="G24" s="6"/>
      <c r="H24" s="6"/>
      <c r="I24" s="146"/>
    </row>
    <row r="25" spans="1:9" x14ac:dyDescent="0.25">
      <c r="A25" s="63"/>
      <c r="B25" s="196"/>
      <c r="C25" s="196"/>
      <c r="D25" s="196"/>
      <c r="E25" s="195"/>
      <c r="F25" s="6"/>
      <c r="G25" s="6"/>
      <c r="H25" s="6"/>
      <c r="I25" s="146"/>
    </row>
    <row r="26" spans="1:9" x14ac:dyDescent="0.25">
      <c r="A26" s="63"/>
      <c r="B26" s="196"/>
      <c r="C26" s="196"/>
      <c r="D26" s="196"/>
      <c r="E26" s="195"/>
      <c r="F26" s="6"/>
      <c r="G26" s="6"/>
      <c r="H26" s="6"/>
      <c r="I26" s="146"/>
    </row>
    <row r="27" spans="1:9" x14ac:dyDescent="0.25">
      <c r="A27" s="670" t="s">
        <v>846</v>
      </c>
      <c r="B27" s="196"/>
      <c r="C27" s="196"/>
      <c r="D27" s="196"/>
      <c r="E27" s="195"/>
      <c r="F27" s="6"/>
      <c r="G27" s="6"/>
      <c r="H27" s="6"/>
      <c r="I27" s="146"/>
    </row>
    <row r="28" spans="1:9" x14ac:dyDescent="0.25">
      <c r="A28" s="437"/>
      <c r="B28" s="6"/>
      <c r="C28" s="6"/>
      <c r="D28" s="6"/>
      <c r="E28" s="6"/>
      <c r="F28" s="6"/>
      <c r="G28" s="6"/>
      <c r="H28" s="6"/>
      <c r="I28" s="146"/>
    </row>
    <row r="29" spans="1:9" x14ac:dyDescent="0.25">
      <c r="A29" s="6"/>
      <c r="B29" s="6"/>
      <c r="C29" s="6"/>
      <c r="D29" s="6"/>
      <c r="E29" s="6"/>
      <c r="F29" s="6"/>
      <c r="G29" s="6"/>
      <c r="H29" s="6"/>
      <c r="I29" s="146"/>
    </row>
    <row r="30" spans="1:9" x14ac:dyDescent="0.25">
      <c r="A30" s="6"/>
      <c r="B30" s="6"/>
      <c r="C30" s="6"/>
      <c r="D30" s="6"/>
      <c r="E30" s="6"/>
      <c r="F30" s="6"/>
      <c r="G30" s="6"/>
      <c r="H30" s="6"/>
      <c r="I30" s="146"/>
    </row>
    <row r="31" spans="1:9" x14ac:dyDescent="0.25">
      <c r="A31" s="6"/>
      <c r="B31" s="6"/>
      <c r="C31" s="6"/>
      <c r="D31" s="6"/>
      <c r="E31" s="6"/>
      <c r="F31" s="6"/>
      <c r="G31" s="6"/>
      <c r="H31" s="6"/>
      <c r="I31" s="146"/>
    </row>
    <row r="32" spans="1:9" x14ac:dyDescent="0.25">
      <c r="A32" s="6"/>
      <c r="B32" s="6"/>
      <c r="C32" s="6"/>
      <c r="D32" s="6"/>
      <c r="E32" s="6"/>
      <c r="F32" s="6"/>
      <c r="G32" s="6"/>
      <c r="H32" s="6"/>
      <c r="I32" s="146"/>
    </row>
    <row r="33" spans="1:9" x14ac:dyDescent="0.25">
      <c r="A33" s="6"/>
      <c r="B33" s="6"/>
      <c r="C33" s="6"/>
      <c r="D33" s="6"/>
      <c r="E33" s="6"/>
      <c r="F33" s="6"/>
      <c r="G33" s="6"/>
      <c r="H33" s="6"/>
      <c r="I33" s="146"/>
    </row>
    <row r="34" spans="1:9" x14ac:dyDescent="0.25">
      <c r="A34" s="6"/>
      <c r="B34" s="6"/>
      <c r="C34" s="6"/>
      <c r="D34" s="6"/>
      <c r="E34" s="6"/>
      <c r="F34" s="6"/>
      <c r="G34" s="6"/>
      <c r="H34" s="6"/>
      <c r="I34" s="146"/>
    </row>
    <row r="35" spans="1:9" x14ac:dyDescent="0.25">
      <c r="A35" s="6"/>
      <c r="B35" s="6"/>
      <c r="C35" s="6"/>
      <c r="D35" s="6"/>
      <c r="E35" s="6"/>
      <c r="F35" s="6"/>
      <c r="G35" s="6"/>
      <c r="H35" s="6"/>
      <c r="I35" s="146"/>
    </row>
    <row r="36" spans="1:9" x14ac:dyDescent="0.25">
      <c r="A36" s="6"/>
      <c r="B36" s="6"/>
      <c r="C36" s="6"/>
      <c r="D36" s="6"/>
      <c r="E36" s="6"/>
      <c r="F36" s="6"/>
      <c r="G36" s="6"/>
      <c r="H36" s="6"/>
      <c r="I36" s="146"/>
    </row>
    <row r="37" spans="1:9" x14ac:dyDescent="0.25">
      <c r="A37" s="6"/>
      <c r="B37" s="6"/>
      <c r="C37" s="6"/>
      <c r="D37" s="6"/>
      <c r="E37" s="6"/>
      <c r="F37" s="6"/>
      <c r="G37" s="6"/>
      <c r="H37" s="6"/>
      <c r="I37" s="146"/>
    </row>
    <row r="38" spans="1:9" x14ac:dyDescent="0.25">
      <c r="A38" s="6"/>
      <c r="B38" s="6"/>
      <c r="C38" s="6"/>
      <c r="D38" s="6"/>
      <c r="E38" s="6"/>
      <c r="F38" s="6"/>
      <c r="G38" s="6"/>
      <c r="H38" s="6"/>
      <c r="I38" s="146"/>
    </row>
    <row r="39" spans="1:9" x14ac:dyDescent="0.25">
      <c r="A39" s="6"/>
      <c r="B39" s="6"/>
      <c r="C39" s="6"/>
      <c r="D39" s="6"/>
      <c r="E39" s="6"/>
      <c r="F39" s="6"/>
      <c r="G39" s="6"/>
      <c r="H39" s="6"/>
      <c r="I39" s="146"/>
    </row>
    <row r="40" spans="1:9" x14ac:dyDescent="0.25">
      <c r="A40" s="6"/>
      <c r="B40" s="6"/>
      <c r="C40" s="6"/>
      <c r="D40" s="6"/>
      <c r="E40" s="6"/>
      <c r="F40" s="6"/>
      <c r="G40" s="6"/>
      <c r="H40" s="6"/>
      <c r="I40" s="146"/>
    </row>
    <row r="41" spans="1:9" x14ac:dyDescent="0.25">
      <c r="A41" s="6"/>
      <c r="B41" s="6"/>
      <c r="C41" s="6"/>
      <c r="D41" s="6"/>
      <c r="E41" s="6"/>
      <c r="F41" s="6"/>
      <c r="G41" s="6"/>
      <c r="H41" s="6"/>
      <c r="I41" s="146"/>
    </row>
    <row r="42" spans="1:9" x14ac:dyDescent="0.25">
      <c r="A42" s="6"/>
      <c r="B42" s="6"/>
      <c r="C42" s="6"/>
      <c r="D42" s="6"/>
      <c r="E42" s="6"/>
      <c r="F42" s="6"/>
      <c r="G42" s="6"/>
      <c r="H42" s="6"/>
      <c r="I42" s="146"/>
    </row>
    <row r="43" spans="1:9" x14ac:dyDescent="0.25">
      <c r="A43" s="6"/>
      <c r="B43" s="6"/>
      <c r="C43" s="6"/>
      <c r="D43" s="6"/>
      <c r="E43" s="6"/>
      <c r="F43" s="6"/>
      <c r="G43" s="6"/>
      <c r="H43" s="6"/>
      <c r="I43" s="146"/>
    </row>
    <row r="44" spans="1:9" x14ac:dyDescent="0.25">
      <c r="A44" s="6"/>
      <c r="B44" s="6"/>
      <c r="C44" s="6"/>
      <c r="D44" s="6"/>
      <c r="E44" s="6"/>
      <c r="F44" s="6"/>
      <c r="G44" s="6"/>
      <c r="H44" s="6"/>
      <c r="I44" s="146"/>
    </row>
    <row r="45" spans="1:9" x14ac:dyDescent="0.25">
      <c r="A45" s="6"/>
      <c r="B45" s="6"/>
      <c r="C45" s="6"/>
      <c r="D45" s="6"/>
      <c r="E45" s="6"/>
      <c r="F45" s="6"/>
      <c r="G45" s="6"/>
      <c r="H45" s="6"/>
      <c r="I45" s="146"/>
    </row>
    <row r="46" spans="1:9" x14ac:dyDescent="0.25">
      <c r="A46" s="6"/>
      <c r="B46" s="6"/>
      <c r="C46" s="6"/>
      <c r="D46" s="6"/>
      <c r="E46" s="6"/>
      <c r="F46" s="6"/>
      <c r="G46" s="6"/>
      <c r="H46" s="6"/>
      <c r="I46" s="146"/>
    </row>
    <row r="47" spans="1:9" x14ac:dyDescent="0.25">
      <c r="A47" s="6"/>
      <c r="B47" s="6"/>
      <c r="C47" s="6"/>
      <c r="D47" s="6"/>
      <c r="E47" s="6"/>
      <c r="F47" s="6"/>
      <c r="G47" s="6"/>
      <c r="H47" s="6"/>
      <c r="I47" s="146"/>
    </row>
    <row r="48" spans="1:9" x14ac:dyDescent="0.25">
      <c r="A48" s="6"/>
      <c r="B48" s="6"/>
      <c r="C48" s="6"/>
      <c r="D48" s="6"/>
      <c r="E48" s="6"/>
      <c r="F48" s="6"/>
      <c r="G48" s="6"/>
      <c r="H48" s="6"/>
      <c r="I48" s="146"/>
    </row>
    <row r="49" spans="1:9" x14ac:dyDescent="0.25">
      <c r="A49" s="6"/>
      <c r="B49" s="6"/>
      <c r="C49" s="6"/>
      <c r="D49" s="6"/>
      <c r="E49" s="6"/>
      <c r="F49" s="6"/>
      <c r="G49" s="6"/>
      <c r="H49" s="6"/>
      <c r="I49" s="146"/>
    </row>
    <row r="50" spans="1:9" x14ac:dyDescent="0.25">
      <c r="A50" s="195"/>
      <c r="B50" s="6"/>
      <c r="C50" s="6"/>
      <c r="D50" s="6"/>
      <c r="E50" s="6"/>
      <c r="F50" s="6"/>
      <c r="G50" s="6"/>
      <c r="H50" s="6"/>
      <c r="I50" s="146"/>
    </row>
    <row r="51" spans="1:9" x14ac:dyDescent="0.25">
      <c r="A51" s="194"/>
      <c r="B51" s="193"/>
      <c r="I51" s="146"/>
    </row>
    <row r="52" spans="1:9" x14ac:dyDescent="0.25">
      <c r="A52" s="192"/>
      <c r="B52" s="192"/>
      <c r="D52" s="55"/>
      <c r="E52" s="191"/>
      <c r="F52" s="191"/>
      <c r="I52" s="146"/>
    </row>
    <row r="53" spans="1:9" x14ac:dyDescent="0.25">
      <c r="A53" s="53"/>
      <c r="B53" s="53"/>
      <c r="D53" s="55"/>
      <c r="E53" s="53"/>
      <c r="F53" s="53"/>
      <c r="I53" s="146"/>
    </row>
    <row r="54" spans="1:9" x14ac:dyDescent="0.25">
      <c r="A54" s="53"/>
      <c r="B54" s="53"/>
      <c r="D54" s="55"/>
      <c r="E54" s="53"/>
      <c r="F54" s="53"/>
      <c r="I54" s="146"/>
    </row>
    <row r="55" spans="1:9" x14ac:dyDescent="0.25">
      <c r="A55" s="53"/>
      <c r="B55" s="53"/>
      <c r="D55" s="55"/>
      <c r="E55" s="53"/>
      <c r="F55" s="53"/>
      <c r="I55" s="146"/>
    </row>
    <row r="56" spans="1:9" x14ac:dyDescent="0.25">
      <c r="A56" s="53"/>
      <c r="B56" s="53"/>
      <c r="D56" s="55"/>
      <c r="E56" s="53"/>
      <c r="F56" s="53"/>
      <c r="I56" s="146"/>
    </row>
    <row r="57" spans="1:9" x14ac:dyDescent="0.25">
      <c r="A57" s="53"/>
      <c r="B57" s="53"/>
      <c r="D57" s="55"/>
      <c r="E57" s="53"/>
      <c r="F57" s="53"/>
      <c r="I57" s="146"/>
    </row>
    <row r="58" spans="1:9" x14ac:dyDescent="0.25">
      <c r="A58" s="53"/>
      <c r="B58" s="53"/>
      <c r="D58" s="55"/>
      <c r="E58" s="53"/>
      <c r="F58" s="53"/>
      <c r="I58" s="146"/>
    </row>
    <row r="59" spans="1:9" x14ac:dyDescent="0.25">
      <c r="A59" s="53"/>
      <c r="B59" s="53"/>
      <c r="D59" s="55"/>
      <c r="E59" s="53"/>
      <c r="F59" s="53"/>
      <c r="I59" s="146"/>
    </row>
    <row r="60" spans="1:9" x14ac:dyDescent="0.25">
      <c r="A60" s="53"/>
      <c r="B60" s="53"/>
      <c r="D60" s="55"/>
      <c r="E60" s="53"/>
      <c r="F60" s="53"/>
      <c r="I60" s="146"/>
    </row>
    <row r="61" spans="1:9" x14ac:dyDescent="0.25">
      <c r="A61" s="53"/>
      <c r="B61" s="53"/>
      <c r="D61" s="55"/>
      <c r="E61" s="53"/>
      <c r="F61" s="53"/>
      <c r="I61" s="146"/>
    </row>
    <row r="62" spans="1:9" x14ac:dyDescent="0.25">
      <c r="A62" s="190"/>
      <c r="B62" s="53"/>
      <c r="D62" s="55"/>
      <c r="E62" s="53"/>
      <c r="F62" s="53"/>
      <c r="I62" s="146"/>
    </row>
    <row r="63" spans="1:9" x14ac:dyDescent="0.25">
      <c r="A63" s="190"/>
      <c r="B63" s="53"/>
      <c r="D63" s="55"/>
      <c r="E63" s="53"/>
      <c r="F63" s="53"/>
      <c r="I63" s="146"/>
    </row>
    <row r="64" spans="1:9" x14ac:dyDescent="0.25">
      <c r="A64" s="190"/>
      <c r="B64" s="53"/>
      <c r="D64" s="55"/>
      <c r="E64" s="53"/>
      <c r="F64" s="53"/>
      <c r="I64" s="146"/>
    </row>
    <row r="65" spans="1:9" x14ac:dyDescent="0.25">
      <c r="A65" s="39"/>
      <c r="B65" s="189"/>
      <c r="D65" s="55"/>
      <c r="E65" s="188"/>
      <c r="F65" s="188"/>
      <c r="I65" s="146"/>
    </row>
    <row r="67" spans="1:9" x14ac:dyDescent="0.25">
      <c r="A67" s="54"/>
      <c r="B67" s="187"/>
      <c r="I67" s="146"/>
    </row>
  </sheetData>
  <mergeCells count="5">
    <mergeCell ref="A2:L2"/>
    <mergeCell ref="A4:A5"/>
    <mergeCell ref="B4:C4"/>
    <mergeCell ref="D4:E4"/>
    <mergeCell ref="F4:G4"/>
  </mergeCells>
  <hyperlinks>
    <hyperlink ref="N2" location="indice!B30" display="INICIO"/>
  </hyperlinks>
  <printOptions horizontalCentered="1"/>
  <pageMargins left="0.19685039370078741" right="0.19685039370078741" top="1.5354330708661419" bottom="0.74803149606299213" header="0.19685039370078741" footer="0.31496062992125984"/>
  <pageSetup paperSize="9" scale="87" firstPageNumber="48" fitToWidth="0" fitToHeight="0" orientation="landscape" useFirstPageNumber="1" r:id="rId1"/>
  <headerFooter>
    <oddHeader>&amp;C&amp;G</oddHeader>
    <oddFooter>&amp;C&amp;P</oddFooter>
  </headerFooter>
  <drawing r:id="rId2"/>
  <legacyDrawingHF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40"/>
  <sheetViews>
    <sheetView showGridLines="0" zoomScaleNormal="100" workbookViewId="0">
      <selection activeCell="N21" sqref="N21"/>
    </sheetView>
  </sheetViews>
  <sheetFormatPr baseColWidth="10" defaultRowHeight="15" x14ac:dyDescent="0.25"/>
  <cols>
    <col min="1" max="1" width="7.28515625" style="97" customWidth="1"/>
    <col min="2" max="2" width="27.5703125" style="97" customWidth="1"/>
    <col min="3" max="3" width="12" style="97" bestFit="1" customWidth="1"/>
    <col min="4" max="5" width="8.7109375" style="97" customWidth="1"/>
    <col min="6" max="6" width="5.28515625" style="97" customWidth="1"/>
    <col min="7" max="7" width="13.7109375" style="97" customWidth="1"/>
    <col min="8" max="8" width="13.85546875" style="97" customWidth="1"/>
    <col min="9" max="9" width="14.140625" style="97" customWidth="1"/>
    <col min="10" max="10" width="14.42578125" style="97" customWidth="1"/>
    <col min="11" max="11" width="15.42578125" style="97" customWidth="1"/>
    <col min="12" max="12" width="9.140625" style="97" customWidth="1"/>
    <col min="13" max="16384" width="11.42578125" style="146"/>
  </cols>
  <sheetData>
    <row r="2" spans="1:13" s="548" customFormat="1" ht="49.5" customHeight="1" x14ac:dyDescent="0.25">
      <c r="A2" s="1282" t="s">
        <v>798</v>
      </c>
      <c r="B2" s="1282"/>
      <c r="C2" s="1282"/>
      <c r="D2" s="1282"/>
      <c r="E2" s="1282"/>
      <c r="F2" s="1282"/>
      <c r="G2" s="1282"/>
      <c r="H2" s="1282"/>
      <c r="I2" s="1282"/>
      <c r="J2" s="1282"/>
      <c r="K2" s="546"/>
      <c r="L2" s="901" t="s">
        <v>85</v>
      </c>
      <c r="M2" s="547"/>
    </row>
    <row r="3" spans="1:13" ht="15.75" x14ac:dyDescent="0.25">
      <c r="A3" s="185"/>
      <c r="B3" s="185"/>
      <c r="C3" s="185"/>
      <c r="D3" s="185"/>
      <c r="E3" s="185"/>
      <c r="F3" s="185"/>
      <c r="G3" s="185"/>
      <c r="H3" s="185"/>
      <c r="I3" s="185"/>
      <c r="J3" s="185"/>
      <c r="K3" s="185"/>
      <c r="L3" s="185"/>
      <c r="M3" s="6"/>
    </row>
    <row r="4" spans="1:13" ht="15" customHeight="1" x14ac:dyDescent="0.25">
      <c r="A4" s="6"/>
      <c r="B4" s="1317" t="s">
        <v>185</v>
      </c>
      <c r="C4" s="1318" t="s">
        <v>684</v>
      </c>
      <c r="D4" s="1321" t="s">
        <v>83</v>
      </c>
      <c r="E4" s="1321"/>
      <c r="F4" s="99"/>
      <c r="G4" s="99"/>
      <c r="H4" s="99"/>
      <c r="I4" s="99"/>
      <c r="J4" s="99"/>
      <c r="K4" s="99"/>
      <c r="L4" s="99"/>
      <c r="M4" s="6"/>
    </row>
    <row r="5" spans="1:13" x14ac:dyDescent="0.25">
      <c r="A5" s="6"/>
      <c r="B5" s="1317"/>
      <c r="C5" s="1319"/>
      <c r="D5" s="1321" t="s">
        <v>112</v>
      </c>
      <c r="E5" s="1322" t="s">
        <v>703</v>
      </c>
      <c r="F5" s="99"/>
      <c r="G5" s="99"/>
      <c r="H5" s="99"/>
      <c r="I5" s="99"/>
      <c r="J5" s="99"/>
      <c r="K5" s="99"/>
      <c r="L5" s="99"/>
      <c r="M5" s="6"/>
    </row>
    <row r="6" spans="1:13" x14ac:dyDescent="0.25">
      <c r="A6" s="6"/>
      <c r="B6" s="1317"/>
      <c r="C6" s="1320"/>
      <c r="D6" s="1321"/>
      <c r="E6" s="1323"/>
      <c r="F6" s="99"/>
      <c r="G6" s="99"/>
      <c r="H6" s="99"/>
      <c r="I6" s="99"/>
      <c r="J6" s="99"/>
      <c r="K6" s="99"/>
      <c r="L6" s="99"/>
      <c r="M6" s="6"/>
    </row>
    <row r="7" spans="1:13" x14ac:dyDescent="0.25">
      <c r="A7" s="99"/>
      <c r="B7" s="1249" t="s">
        <v>863</v>
      </c>
      <c r="C7" s="549">
        <f>SUM(C9+C21+C28+C35+C37)</f>
        <v>16278844</v>
      </c>
      <c r="D7" s="549">
        <f>+D9+D21+D28+D35+D37+D38</f>
        <v>60636</v>
      </c>
      <c r="E7" s="550">
        <f>SUM(D7/C7)*1000</f>
        <v>3.7248345152763918</v>
      </c>
      <c r="F7" s="99"/>
      <c r="G7" s="99"/>
      <c r="H7" s="99"/>
      <c r="I7" s="99"/>
      <c r="J7" s="99"/>
      <c r="K7" s="99"/>
      <c r="L7" s="99"/>
      <c r="M7" s="6"/>
    </row>
    <row r="8" spans="1:13" ht="0.75" customHeight="1" x14ac:dyDescent="0.25">
      <c r="A8" s="99"/>
      <c r="B8" s="551"/>
      <c r="C8" s="552"/>
      <c r="D8" s="552">
        <f>+D9+D21+D28+D35+D37</f>
        <v>60560</v>
      </c>
      <c r="E8" s="567" t="e">
        <f t="shared" ref="E8:E37" si="0">SUM(D8/C8)*1000</f>
        <v>#DIV/0!</v>
      </c>
      <c r="F8" s="99"/>
      <c r="G8" s="99"/>
      <c r="H8" s="99"/>
      <c r="I8" s="99"/>
      <c r="J8" s="99"/>
      <c r="K8" s="99"/>
      <c r="L8" s="99"/>
      <c r="M8" s="6"/>
    </row>
    <row r="9" spans="1:13" ht="12" customHeight="1" x14ac:dyDescent="0.25">
      <c r="A9" s="99"/>
      <c r="B9" s="1251" t="s">
        <v>160</v>
      </c>
      <c r="C9" s="553">
        <v>7322549</v>
      </c>
      <c r="D9" s="553">
        <f>+SUM(D10:D20)</f>
        <v>32567</v>
      </c>
      <c r="E9" s="569">
        <f t="shared" si="0"/>
        <v>4.4474949911567672</v>
      </c>
      <c r="F9" s="99"/>
      <c r="G9" s="99"/>
      <c r="H9" s="99"/>
      <c r="I9" s="99"/>
      <c r="J9" s="99"/>
      <c r="K9" s="99"/>
      <c r="L9" s="99"/>
      <c r="M9" s="6"/>
    </row>
    <row r="10" spans="1:13" ht="12" customHeight="1" x14ac:dyDescent="0.25">
      <c r="A10" s="99"/>
      <c r="B10" s="554" t="s">
        <v>159</v>
      </c>
      <c r="C10" s="555">
        <v>810412</v>
      </c>
      <c r="D10" s="555">
        <v>3935</v>
      </c>
      <c r="E10" s="567">
        <f t="shared" si="0"/>
        <v>4.8555549522958694</v>
      </c>
      <c r="F10" s="99"/>
      <c r="G10" s="99"/>
      <c r="H10" s="99"/>
      <c r="I10" s="99"/>
      <c r="J10" s="99"/>
      <c r="K10" s="99"/>
      <c r="L10" s="99"/>
      <c r="M10" s="6"/>
    </row>
    <row r="11" spans="1:13" ht="12" customHeight="1" x14ac:dyDescent="0.25">
      <c r="A11" s="99"/>
      <c r="B11" s="556" t="s">
        <v>158</v>
      </c>
      <c r="C11" s="557">
        <v>201533</v>
      </c>
      <c r="D11" s="557">
        <v>577</v>
      </c>
      <c r="E11" s="568">
        <f t="shared" si="0"/>
        <v>2.8630546858330894</v>
      </c>
      <c r="F11" s="99"/>
      <c r="G11" s="99"/>
      <c r="H11" s="99"/>
      <c r="I11" s="99"/>
      <c r="J11" s="99"/>
      <c r="K11" s="99"/>
      <c r="L11" s="99"/>
      <c r="M11" s="6"/>
    </row>
    <row r="12" spans="1:13" ht="12" customHeight="1" x14ac:dyDescent="0.25">
      <c r="A12" s="99"/>
      <c r="B12" s="554" t="s">
        <v>157</v>
      </c>
      <c r="C12" s="555">
        <v>258450</v>
      </c>
      <c r="D12" s="555">
        <v>1070</v>
      </c>
      <c r="E12" s="567">
        <f t="shared" si="0"/>
        <v>4.1400657767459856</v>
      </c>
      <c r="F12" s="99"/>
      <c r="G12" s="99"/>
      <c r="H12" s="99"/>
      <c r="I12" s="99"/>
      <c r="J12" s="99"/>
      <c r="K12" s="99"/>
      <c r="L12" s="99"/>
      <c r="M12" s="6"/>
    </row>
    <row r="13" spans="1:13" ht="12" customHeight="1" x14ac:dyDescent="0.25">
      <c r="A13" s="99"/>
      <c r="B13" s="556" t="s">
        <v>156</v>
      </c>
      <c r="C13" s="557">
        <v>179768</v>
      </c>
      <c r="D13" s="557">
        <v>542</v>
      </c>
      <c r="E13" s="568">
        <f t="shared" si="0"/>
        <v>3.014997107382849</v>
      </c>
      <c r="F13" s="99"/>
      <c r="G13" s="99"/>
      <c r="H13" s="99"/>
      <c r="I13" s="99"/>
      <c r="J13" s="99"/>
      <c r="K13" s="99"/>
      <c r="L13" s="99"/>
      <c r="M13" s="6"/>
    </row>
    <row r="14" spans="1:13" ht="12" customHeight="1" x14ac:dyDescent="0.25">
      <c r="A14" s="99"/>
      <c r="B14" s="554" t="s">
        <v>155</v>
      </c>
      <c r="C14" s="555">
        <v>457404</v>
      </c>
      <c r="D14" s="555">
        <v>1931</v>
      </c>
      <c r="E14" s="567">
        <f t="shared" si="0"/>
        <v>4.2216508819336953</v>
      </c>
      <c r="F14" s="99"/>
      <c r="G14" s="99"/>
      <c r="H14" s="99"/>
      <c r="I14" s="99"/>
      <c r="J14" s="99"/>
      <c r="K14" s="99"/>
      <c r="L14" s="99"/>
      <c r="M14" s="6"/>
    </row>
    <row r="15" spans="1:13" ht="12" customHeight="1" x14ac:dyDescent="0.25">
      <c r="A15" s="99"/>
      <c r="B15" s="556" t="s">
        <v>154</v>
      </c>
      <c r="C15" s="557">
        <v>501584</v>
      </c>
      <c r="D15" s="557">
        <v>2478</v>
      </c>
      <c r="E15" s="568">
        <f t="shared" si="0"/>
        <v>4.9403489744489457</v>
      </c>
      <c r="F15" s="99"/>
      <c r="G15" s="99"/>
      <c r="H15" s="99"/>
      <c r="I15" s="99"/>
      <c r="J15" s="99"/>
      <c r="K15" s="99"/>
      <c r="L15" s="99"/>
      <c r="M15" s="6"/>
    </row>
    <row r="16" spans="1:13" ht="12" customHeight="1" x14ac:dyDescent="0.25">
      <c r="A16" s="99"/>
      <c r="B16" s="554" t="s">
        <v>153</v>
      </c>
      <c r="C16" s="555">
        <v>445175</v>
      </c>
      <c r="D16" s="555">
        <v>2132</v>
      </c>
      <c r="E16" s="567">
        <f t="shared" si="0"/>
        <v>4.7891278710619423</v>
      </c>
      <c r="F16" s="99"/>
      <c r="G16" s="99"/>
      <c r="H16" s="99"/>
      <c r="I16" s="99"/>
      <c r="J16" s="99"/>
      <c r="K16" s="99"/>
      <c r="L16" s="99"/>
      <c r="M16" s="6"/>
    </row>
    <row r="17" spans="1:13" ht="12" customHeight="1" x14ac:dyDescent="0.25">
      <c r="A17" s="99"/>
      <c r="B17" s="556" t="s">
        <v>152</v>
      </c>
      <c r="C17" s="557">
        <v>495464</v>
      </c>
      <c r="D17" s="557">
        <v>1818</v>
      </c>
      <c r="E17" s="568">
        <f t="shared" si="0"/>
        <v>3.6692877787286262</v>
      </c>
      <c r="F17" s="99"/>
      <c r="G17" s="99"/>
      <c r="H17" s="99"/>
      <c r="I17" s="99"/>
      <c r="J17" s="99"/>
      <c r="K17" s="99"/>
      <c r="L17" s="99"/>
      <c r="M17" s="6"/>
    </row>
    <row r="18" spans="1:13" ht="12" customHeight="1" x14ac:dyDescent="0.25">
      <c r="A18" s="99"/>
      <c r="B18" s="554" t="s">
        <v>151</v>
      </c>
      <c r="C18" s="555">
        <v>2947627</v>
      </c>
      <c r="D18" s="555">
        <v>13996</v>
      </c>
      <c r="E18" s="567">
        <f t="shared" si="0"/>
        <v>4.7482262850760968</v>
      </c>
      <c r="F18" s="99"/>
      <c r="G18" s="99"/>
      <c r="H18" s="99"/>
      <c r="I18" s="99"/>
      <c r="J18" s="99"/>
      <c r="K18" s="99"/>
      <c r="L18" s="99"/>
      <c r="M18" s="6"/>
    </row>
    <row r="19" spans="1:13" ht="12" customHeight="1" x14ac:dyDescent="0.25">
      <c r="A19" s="99"/>
      <c r="B19" s="556" t="s">
        <v>150</v>
      </c>
      <c r="C19" s="557">
        <v>557563</v>
      </c>
      <c r="D19" s="557">
        <v>2516</v>
      </c>
      <c r="E19" s="568">
        <f t="shared" si="0"/>
        <v>4.5124945521851343</v>
      </c>
      <c r="F19" s="99"/>
      <c r="G19" s="99"/>
      <c r="H19" s="99"/>
      <c r="I19" s="99"/>
      <c r="J19" s="99"/>
      <c r="K19" s="99"/>
      <c r="L19" s="99"/>
      <c r="M19" s="6"/>
    </row>
    <row r="20" spans="1:13" ht="12" customHeight="1" x14ac:dyDescent="0.25">
      <c r="A20" s="99"/>
      <c r="B20" s="554" t="s">
        <v>705</v>
      </c>
      <c r="C20" s="555">
        <v>467569</v>
      </c>
      <c r="D20" s="555">
        <v>1572</v>
      </c>
      <c r="E20" s="567">
        <f t="shared" si="0"/>
        <v>3.36207062487034</v>
      </c>
      <c r="F20" s="99"/>
      <c r="G20" s="99"/>
      <c r="H20" s="99"/>
      <c r="I20" s="99"/>
      <c r="J20" s="99"/>
      <c r="K20" s="99"/>
      <c r="L20" s="99"/>
      <c r="M20" s="6"/>
    </row>
    <row r="21" spans="1:13" ht="12" customHeight="1" x14ac:dyDescent="0.25">
      <c r="A21" s="99"/>
      <c r="B21" s="1251" t="s">
        <v>149</v>
      </c>
      <c r="C21" s="553">
        <v>8029673</v>
      </c>
      <c r="D21" s="553">
        <f>+SUM(D22:D27)</f>
        <v>25159</v>
      </c>
      <c r="E21" s="569">
        <f t="shared" si="0"/>
        <v>3.1332533715881081</v>
      </c>
      <c r="F21" s="99"/>
      <c r="G21" s="99"/>
      <c r="H21" s="99"/>
      <c r="I21" s="99"/>
      <c r="J21" s="99"/>
      <c r="K21" s="99"/>
      <c r="L21" s="99"/>
      <c r="M21" s="6"/>
    </row>
    <row r="22" spans="1:13" ht="12" customHeight="1" x14ac:dyDescent="0.25">
      <c r="A22" s="99"/>
      <c r="B22" s="554" t="s">
        <v>174</v>
      </c>
      <c r="C22" s="558">
        <v>671817</v>
      </c>
      <c r="D22" s="558">
        <v>2164</v>
      </c>
      <c r="E22" s="567">
        <f t="shared" si="0"/>
        <v>3.2211152739510904</v>
      </c>
      <c r="F22" s="99"/>
      <c r="G22" s="99"/>
      <c r="H22" s="99"/>
      <c r="I22" s="99"/>
      <c r="J22" s="99"/>
      <c r="K22" s="99"/>
      <c r="L22" s="99"/>
      <c r="M22" s="6"/>
    </row>
    <row r="23" spans="1:13" ht="12" customHeight="1" x14ac:dyDescent="0.25">
      <c r="A23" s="99"/>
      <c r="B23" s="556" t="s">
        <v>148</v>
      </c>
      <c r="C23" s="559">
        <v>551165</v>
      </c>
      <c r="D23" s="559">
        <v>980</v>
      </c>
      <c r="E23" s="568">
        <f t="shared" si="0"/>
        <v>1.778051944517522</v>
      </c>
      <c r="F23" s="99"/>
      <c r="G23" s="99"/>
      <c r="H23" s="99"/>
      <c r="I23" s="99"/>
      <c r="J23" s="99"/>
      <c r="K23" s="99"/>
      <c r="L23" s="99"/>
      <c r="M23" s="6"/>
    </row>
    <row r="24" spans="1:13" ht="12" customHeight="1" x14ac:dyDescent="0.25">
      <c r="A24" s="99"/>
      <c r="B24" s="554" t="s">
        <v>147</v>
      </c>
      <c r="C24" s="558">
        <v>4086089</v>
      </c>
      <c r="D24" s="558">
        <v>15033</v>
      </c>
      <c r="E24" s="567">
        <f t="shared" si="0"/>
        <v>3.6790681749712255</v>
      </c>
      <c r="F24" s="99"/>
      <c r="G24" s="99"/>
      <c r="H24" s="99"/>
      <c r="I24" s="99"/>
      <c r="J24" s="99"/>
      <c r="K24" s="99"/>
      <c r="L24" s="99"/>
      <c r="M24" s="6"/>
    </row>
    <row r="25" spans="1:13" ht="12" customHeight="1" x14ac:dyDescent="0.25">
      <c r="A25" s="99"/>
      <c r="B25" s="556" t="s">
        <v>173</v>
      </c>
      <c r="C25" s="557">
        <v>865340</v>
      </c>
      <c r="D25" s="557">
        <v>1957</v>
      </c>
      <c r="E25" s="568">
        <f t="shared" si="0"/>
        <v>2.2615388171123487</v>
      </c>
      <c r="F25" s="99"/>
      <c r="G25" s="99"/>
      <c r="H25" s="99"/>
      <c r="I25" s="99"/>
      <c r="J25" s="99"/>
      <c r="K25" s="99"/>
      <c r="L25" s="99"/>
      <c r="M25" s="6"/>
    </row>
    <row r="26" spans="1:13" ht="12" customHeight="1" x14ac:dyDescent="0.25">
      <c r="A26" s="99"/>
      <c r="B26" s="554" t="s">
        <v>146</v>
      </c>
      <c r="C26" s="555">
        <v>1496366</v>
      </c>
      <c r="D26" s="555">
        <v>3841</v>
      </c>
      <c r="E26" s="567">
        <f t="shared" si="0"/>
        <v>2.5668853743001376</v>
      </c>
      <c r="F26" s="99"/>
      <c r="G26" s="99"/>
      <c r="H26" s="99"/>
      <c r="I26" s="99"/>
      <c r="J26" s="99"/>
      <c r="K26" s="99"/>
      <c r="L26" s="99"/>
      <c r="M26" s="6"/>
    </row>
    <row r="27" spans="1:13" ht="12" customHeight="1" x14ac:dyDescent="0.25">
      <c r="A27" s="99"/>
      <c r="B27" s="556" t="s">
        <v>186</v>
      </c>
      <c r="C27" s="557">
        <v>358896</v>
      </c>
      <c r="D27" s="557">
        <v>1184</v>
      </c>
      <c r="E27" s="568">
        <f t="shared" si="0"/>
        <v>3.2990058401319602</v>
      </c>
      <c r="F27" s="99"/>
      <c r="G27" s="99"/>
      <c r="H27" s="99"/>
      <c r="I27" s="99"/>
      <c r="J27" s="99"/>
      <c r="K27" s="99"/>
      <c r="L27" s="99"/>
      <c r="M27" s="6"/>
    </row>
    <row r="28" spans="1:13" ht="12" customHeight="1" x14ac:dyDescent="0.25">
      <c r="A28" s="99"/>
      <c r="B28" s="1252" t="s">
        <v>145</v>
      </c>
      <c r="C28" s="560">
        <v>859385</v>
      </c>
      <c r="D28" s="560">
        <f>+SUM(D29:D34)</f>
        <v>2608</v>
      </c>
      <c r="E28" s="550">
        <f t="shared" si="0"/>
        <v>3.0347283231613305</v>
      </c>
      <c r="F28" s="99"/>
      <c r="G28" s="99"/>
      <c r="H28" s="99"/>
      <c r="I28" s="99"/>
      <c r="J28" s="99"/>
      <c r="K28" s="99"/>
      <c r="L28" s="99"/>
      <c r="M28" s="6"/>
    </row>
    <row r="29" spans="1:13" ht="12" customHeight="1" x14ac:dyDescent="0.25">
      <c r="A29" s="99"/>
      <c r="B29" s="556" t="s">
        <v>144</v>
      </c>
      <c r="C29" s="557">
        <v>175074</v>
      </c>
      <c r="D29" s="557">
        <v>380</v>
      </c>
      <c r="E29" s="568">
        <f t="shared" si="0"/>
        <v>2.1705107554519802</v>
      </c>
      <c r="F29" s="99"/>
      <c r="G29" s="99"/>
      <c r="H29" s="99"/>
      <c r="I29" s="99"/>
      <c r="J29" s="99"/>
      <c r="K29" s="99"/>
      <c r="L29" s="99"/>
      <c r="M29" s="6"/>
    </row>
    <row r="30" spans="1:13" ht="12" customHeight="1" x14ac:dyDescent="0.25">
      <c r="A30" s="99"/>
      <c r="B30" s="554" t="s">
        <v>143</v>
      </c>
      <c r="C30" s="555">
        <v>120144</v>
      </c>
      <c r="D30" s="555">
        <v>476</v>
      </c>
      <c r="E30" s="567">
        <f t="shared" si="0"/>
        <v>3.9619123718204823</v>
      </c>
      <c r="F30" s="99"/>
      <c r="G30" s="99"/>
      <c r="H30" s="99"/>
      <c r="I30" s="99"/>
      <c r="J30" s="99"/>
      <c r="K30" s="99"/>
      <c r="L30" s="99"/>
      <c r="M30" s="6"/>
    </row>
    <row r="31" spans="1:13" ht="12" customHeight="1" x14ac:dyDescent="0.25">
      <c r="A31" s="99"/>
      <c r="B31" s="556" t="s">
        <v>142</v>
      </c>
      <c r="C31" s="557">
        <v>99855</v>
      </c>
      <c r="D31" s="557">
        <v>340</v>
      </c>
      <c r="E31" s="568">
        <f t="shared" si="0"/>
        <v>3.4049371588803767</v>
      </c>
      <c r="F31" s="99"/>
      <c r="G31" s="99"/>
      <c r="H31" s="99"/>
      <c r="I31" s="99"/>
      <c r="J31" s="99"/>
      <c r="K31" s="99"/>
      <c r="L31" s="99"/>
      <c r="M31" s="6"/>
    </row>
    <row r="32" spans="1:13" ht="12" customHeight="1" x14ac:dyDescent="0.25">
      <c r="A32" s="99"/>
      <c r="B32" s="554" t="s">
        <v>141</v>
      </c>
      <c r="C32" s="555">
        <v>107749</v>
      </c>
      <c r="D32" s="555">
        <v>325</v>
      </c>
      <c r="E32" s="567">
        <f t="shared" si="0"/>
        <v>3.0162692925224364</v>
      </c>
      <c r="F32" s="99"/>
      <c r="G32" s="99"/>
      <c r="H32" s="99"/>
      <c r="I32" s="99"/>
      <c r="J32" s="99"/>
      <c r="K32" s="99"/>
      <c r="L32" s="99"/>
      <c r="M32" s="6"/>
    </row>
    <row r="33" spans="1:13" ht="12" customHeight="1" x14ac:dyDescent="0.25">
      <c r="A33" s="99"/>
      <c r="B33" s="556" t="s">
        <v>140</v>
      </c>
      <c r="C33" s="557">
        <v>205586</v>
      </c>
      <c r="D33" s="557">
        <v>595</v>
      </c>
      <c r="E33" s="568">
        <f t="shared" si="0"/>
        <v>2.8941659451519071</v>
      </c>
      <c r="F33" s="99"/>
      <c r="G33" s="99"/>
      <c r="H33" s="99"/>
      <c r="I33" s="99"/>
      <c r="J33" s="99"/>
      <c r="K33" s="99"/>
      <c r="L33" s="99"/>
      <c r="M33" s="6"/>
    </row>
    <row r="34" spans="1:13" ht="12" customHeight="1" x14ac:dyDescent="0.25">
      <c r="A34" s="99"/>
      <c r="B34" s="554" t="s">
        <v>139</v>
      </c>
      <c r="C34" s="555">
        <v>150977</v>
      </c>
      <c r="D34" s="555">
        <v>492</v>
      </c>
      <c r="E34" s="567">
        <f t="shared" si="0"/>
        <v>3.2587745153235259</v>
      </c>
      <c r="F34" s="99"/>
      <c r="G34" s="99"/>
      <c r="H34" s="99"/>
      <c r="I34" s="99"/>
      <c r="J34" s="99"/>
      <c r="K34" s="99"/>
      <c r="L34" s="99"/>
      <c r="M34" s="6"/>
    </row>
    <row r="35" spans="1:13" ht="12" customHeight="1" x14ac:dyDescent="0.25">
      <c r="A35" s="99"/>
      <c r="B35" s="1251" t="s">
        <v>138</v>
      </c>
      <c r="C35" s="562">
        <v>29453</v>
      </c>
      <c r="D35" s="562">
        <f>+D36</f>
        <v>226</v>
      </c>
      <c r="E35" s="569">
        <f t="shared" si="0"/>
        <v>7.6732421145553928</v>
      </c>
      <c r="F35" s="99"/>
      <c r="G35" s="99"/>
      <c r="H35" s="99"/>
      <c r="I35" s="99"/>
      <c r="J35" s="99"/>
      <c r="K35" s="99"/>
      <c r="L35" s="99"/>
      <c r="M35" s="6"/>
    </row>
    <row r="36" spans="1:13" ht="12" customHeight="1" x14ac:dyDescent="0.25">
      <c r="A36" s="99"/>
      <c r="B36" s="554" t="s">
        <v>137</v>
      </c>
      <c r="C36" s="561">
        <v>29453</v>
      </c>
      <c r="D36" s="561">
        <v>226</v>
      </c>
      <c r="E36" s="567">
        <f t="shared" si="0"/>
        <v>7.6732421145553928</v>
      </c>
      <c r="F36" s="99"/>
      <c r="G36" s="99"/>
      <c r="H36" s="99"/>
      <c r="I36" s="99"/>
      <c r="J36" s="99"/>
      <c r="K36" s="99"/>
      <c r="L36" s="99"/>
      <c r="M36" s="6"/>
    </row>
    <row r="37" spans="1:13" ht="12" customHeight="1" x14ac:dyDescent="0.25">
      <c r="A37" s="99"/>
      <c r="B37" s="1251" t="s">
        <v>211</v>
      </c>
      <c r="C37" s="562">
        <v>37784</v>
      </c>
      <c r="D37" s="562">
        <v>0</v>
      </c>
      <c r="E37" s="569">
        <f t="shared" si="0"/>
        <v>0</v>
      </c>
      <c r="F37" s="99"/>
      <c r="G37" s="99"/>
      <c r="H37" s="99"/>
      <c r="I37" s="99"/>
      <c r="J37" s="99"/>
      <c r="K37" s="99"/>
      <c r="L37" s="99"/>
      <c r="M37" s="6"/>
    </row>
    <row r="38" spans="1:13" ht="12" customHeight="1" x14ac:dyDescent="0.25">
      <c r="A38" s="99"/>
      <c r="B38" s="1252" t="s">
        <v>27</v>
      </c>
      <c r="C38" s="563">
        <v>0</v>
      </c>
      <c r="D38" s="563">
        <v>76</v>
      </c>
      <c r="E38" s="567"/>
      <c r="F38" s="99"/>
      <c r="G38" s="99"/>
      <c r="H38" s="99"/>
      <c r="I38" s="99"/>
      <c r="J38" s="99"/>
      <c r="K38" s="99"/>
      <c r="L38" s="99"/>
      <c r="M38" s="6"/>
    </row>
    <row r="39" spans="1:13" ht="20.25" customHeight="1" x14ac:dyDescent="0.25">
      <c r="A39" s="99"/>
      <c r="B39" s="1316" t="s">
        <v>691</v>
      </c>
      <c r="C39" s="1316"/>
      <c r="D39" s="1316"/>
      <c r="E39" s="1316"/>
      <c r="F39" s="99"/>
      <c r="G39" s="99"/>
      <c r="H39" s="99"/>
      <c r="I39" s="99"/>
      <c r="J39" s="99"/>
      <c r="K39" s="99"/>
      <c r="L39" s="99"/>
      <c r="M39" s="6"/>
    </row>
    <row r="40" spans="1:13" x14ac:dyDescent="0.25">
      <c r="A40" s="99"/>
      <c r="B40" s="643" t="s">
        <v>704</v>
      </c>
      <c r="C40" s="155"/>
      <c r="D40" s="184"/>
      <c r="E40" s="154"/>
      <c r="F40" s="99"/>
      <c r="G40" s="99"/>
      <c r="H40" s="99"/>
      <c r="I40" s="99"/>
      <c r="J40" s="99"/>
      <c r="K40" s="99"/>
      <c r="L40" s="99"/>
      <c r="M40" s="6"/>
    </row>
    <row r="41" spans="1:13" x14ac:dyDescent="0.25">
      <c r="A41" s="99"/>
      <c r="B41" s="670" t="s">
        <v>803</v>
      </c>
      <c r="C41" s="155"/>
      <c r="D41" s="184"/>
      <c r="E41" s="154"/>
      <c r="F41" s="99"/>
      <c r="G41" s="99"/>
      <c r="H41" s="99"/>
      <c r="I41" s="99"/>
      <c r="J41" s="99"/>
      <c r="K41" s="99"/>
      <c r="L41" s="99"/>
      <c r="M41" s="6"/>
    </row>
    <row r="42" spans="1:13" x14ac:dyDescent="0.25">
      <c r="A42" s="99"/>
      <c r="C42" s="155"/>
      <c r="D42" s="184"/>
      <c r="E42" s="154"/>
      <c r="F42" s="99"/>
      <c r="G42" s="99"/>
      <c r="H42" s="99"/>
      <c r="I42" s="99"/>
      <c r="J42" s="99"/>
      <c r="K42" s="99"/>
      <c r="L42" s="99"/>
      <c r="M42" s="6"/>
    </row>
    <row r="43" spans="1:13" x14ac:dyDescent="0.25">
      <c r="A43" s="99"/>
      <c r="B43" s="980"/>
      <c r="C43" s="101"/>
      <c r="D43" s="101"/>
      <c r="E43" s="101"/>
      <c r="F43" s="99"/>
      <c r="G43" s="99"/>
      <c r="H43" s="99"/>
      <c r="I43" s="99"/>
      <c r="J43" s="99"/>
      <c r="K43" s="99"/>
      <c r="L43" s="99"/>
    </row>
    <row r="44" spans="1:13" x14ac:dyDescent="0.25">
      <c r="A44" s="99"/>
      <c r="B44" s="101"/>
      <c r="C44" s="101"/>
      <c r="D44" s="101"/>
      <c r="E44" s="101"/>
      <c r="F44" s="99"/>
      <c r="G44" s="99"/>
      <c r="H44" s="99"/>
      <c r="I44" s="99"/>
      <c r="J44" s="99"/>
      <c r="K44" s="99"/>
      <c r="L44" s="99"/>
    </row>
    <row r="45" spans="1:13" x14ac:dyDescent="0.25">
      <c r="B45" s="242"/>
      <c r="C45" s="243"/>
      <c r="D45" s="243"/>
      <c r="E45" s="242"/>
    </row>
    <row r="46" spans="1:13" x14ac:dyDescent="0.25">
      <c r="B46" s="180"/>
      <c r="C46" s="179"/>
      <c r="D46" s="242"/>
      <c r="E46" s="179"/>
    </row>
    <row r="47" spans="1:13" x14ac:dyDescent="0.25">
      <c r="B47" s="183"/>
      <c r="C47" s="182"/>
      <c r="D47" s="242"/>
      <c r="E47" s="179"/>
      <c r="G47" s="181"/>
    </row>
    <row r="48" spans="1:13" x14ac:dyDescent="0.25">
      <c r="B48" s="180"/>
      <c r="C48" s="179"/>
      <c r="D48" s="242"/>
      <c r="E48" s="60"/>
    </row>
    <row r="49" spans="2:7" x14ac:dyDescent="0.25">
      <c r="B49" s="178"/>
      <c r="C49" s="177"/>
      <c r="D49" s="242"/>
      <c r="E49" s="62"/>
      <c r="G49" s="176"/>
    </row>
    <row r="50" spans="2:7" x14ac:dyDescent="0.25">
      <c r="B50" s="242"/>
      <c r="C50" s="242"/>
      <c r="D50" s="242"/>
      <c r="E50" s="62"/>
    </row>
    <row r="51" spans="2:7" x14ac:dyDescent="0.25">
      <c r="B51" s="242"/>
      <c r="C51" s="242"/>
      <c r="D51" s="242"/>
      <c r="E51" s="62"/>
    </row>
    <row r="52" spans="2:7" x14ac:dyDescent="0.25">
      <c r="B52" s="242"/>
      <c r="C52" s="242"/>
      <c r="D52" s="242"/>
      <c r="E52" s="62"/>
    </row>
    <row r="53" spans="2:7" x14ac:dyDescent="0.25">
      <c r="B53" s="242"/>
      <c r="C53" s="242"/>
      <c r="D53" s="242"/>
      <c r="E53" s="62"/>
    </row>
    <row r="54" spans="2:7" x14ac:dyDescent="0.25">
      <c r="B54" s="242"/>
      <c r="C54" s="242"/>
      <c r="D54" s="242"/>
      <c r="E54" s="62"/>
    </row>
    <row r="55" spans="2:7" x14ac:dyDescent="0.25">
      <c r="B55" s="242"/>
      <c r="C55" s="242"/>
      <c r="D55" s="242"/>
      <c r="E55" s="62"/>
    </row>
    <row r="56" spans="2:7" x14ac:dyDescent="0.25">
      <c r="B56" s="242"/>
      <c r="C56" s="242"/>
      <c r="D56" s="242"/>
      <c r="E56" s="62"/>
    </row>
    <row r="57" spans="2:7" x14ac:dyDescent="0.25">
      <c r="B57" s="242"/>
      <c r="C57" s="242"/>
      <c r="D57" s="242"/>
      <c r="E57" s="62"/>
    </row>
    <row r="58" spans="2:7" x14ac:dyDescent="0.25">
      <c r="B58" s="242"/>
      <c r="C58" s="242"/>
      <c r="D58" s="242"/>
      <c r="E58" s="62"/>
    </row>
    <row r="59" spans="2:7" x14ac:dyDescent="0.25">
      <c r="B59" s="242"/>
      <c r="C59" s="242"/>
      <c r="D59" s="242"/>
      <c r="E59" s="62"/>
    </row>
    <row r="60" spans="2:7" x14ac:dyDescent="0.25">
      <c r="B60" s="242"/>
      <c r="C60" s="242"/>
      <c r="D60" s="242"/>
      <c r="E60" s="62"/>
    </row>
    <row r="61" spans="2:7" x14ac:dyDescent="0.25">
      <c r="B61" s="242"/>
      <c r="C61" s="242"/>
      <c r="D61" s="242"/>
      <c r="E61" s="62"/>
    </row>
    <row r="62" spans="2:7" x14ac:dyDescent="0.25">
      <c r="B62" s="242"/>
      <c r="C62" s="242"/>
      <c r="D62" s="242"/>
      <c r="E62" s="62"/>
    </row>
    <row r="63" spans="2:7" x14ac:dyDescent="0.25">
      <c r="B63" s="242"/>
      <c r="C63" s="242"/>
      <c r="D63" s="242"/>
      <c r="E63" s="62"/>
    </row>
    <row r="64" spans="2:7" x14ac:dyDescent="0.25">
      <c r="B64" s="242"/>
      <c r="C64" s="242"/>
      <c r="D64" s="242"/>
      <c r="E64" s="62"/>
    </row>
    <row r="65" spans="2:5" x14ac:dyDescent="0.25">
      <c r="B65" s="242"/>
      <c r="C65" s="242"/>
      <c r="D65" s="242"/>
      <c r="E65" s="62"/>
    </row>
    <row r="66" spans="2:5" x14ac:dyDescent="0.25">
      <c r="B66" s="242"/>
      <c r="C66" s="242"/>
      <c r="D66" s="242"/>
      <c r="E66" s="62"/>
    </row>
    <row r="67" spans="2:5" x14ac:dyDescent="0.25">
      <c r="B67" s="242"/>
      <c r="C67" s="242"/>
      <c r="D67" s="242"/>
      <c r="E67" s="62"/>
    </row>
    <row r="68" spans="2:5" x14ac:dyDescent="0.25">
      <c r="B68" s="242"/>
      <c r="C68" s="242"/>
      <c r="D68" s="242"/>
      <c r="E68" s="62"/>
    </row>
    <row r="69" spans="2:5" x14ac:dyDescent="0.25">
      <c r="B69" s="242"/>
      <c r="C69" s="242"/>
      <c r="D69" s="182"/>
      <c r="E69" s="62"/>
    </row>
    <row r="70" spans="2:5" x14ac:dyDescent="0.25">
      <c r="B70" s="242"/>
      <c r="C70" s="242"/>
      <c r="D70" s="182"/>
      <c r="E70" s="62"/>
    </row>
    <row r="71" spans="2:5" x14ac:dyDescent="0.25">
      <c r="B71" s="242"/>
      <c r="C71" s="242"/>
      <c r="D71" s="182"/>
      <c r="E71" s="62"/>
    </row>
    <row r="72" spans="2:5" x14ac:dyDescent="0.25">
      <c r="B72" s="242"/>
      <c r="C72" s="242"/>
      <c r="D72" s="182"/>
      <c r="E72" s="60"/>
    </row>
    <row r="73" spans="2:5" x14ac:dyDescent="0.25">
      <c r="B73" s="242"/>
      <c r="C73" s="242"/>
      <c r="D73" s="183"/>
      <c r="E73" s="242"/>
    </row>
    <row r="74" spans="2:5" x14ac:dyDescent="0.25">
      <c r="B74" s="242"/>
      <c r="C74" s="242"/>
      <c r="D74" s="242"/>
      <c r="E74" s="242"/>
    </row>
    <row r="75" spans="2:5" x14ac:dyDescent="0.25">
      <c r="B75" s="242"/>
      <c r="C75" s="242"/>
      <c r="D75" s="242"/>
      <c r="E75" s="242"/>
    </row>
    <row r="76" spans="2:5" x14ac:dyDescent="0.25">
      <c r="B76" s="242"/>
      <c r="C76" s="242"/>
      <c r="D76" s="242"/>
      <c r="E76" s="242"/>
    </row>
    <row r="77" spans="2:5" x14ac:dyDescent="0.25">
      <c r="B77" s="242"/>
      <c r="C77" s="242"/>
      <c r="D77" s="242"/>
      <c r="E77" s="242"/>
    </row>
    <row r="78" spans="2:5" x14ac:dyDescent="0.25">
      <c r="B78" s="242"/>
      <c r="C78" s="242"/>
      <c r="D78" s="242"/>
      <c r="E78" s="242"/>
    </row>
    <row r="79" spans="2:5" x14ac:dyDescent="0.25">
      <c r="B79" s="242"/>
      <c r="C79" s="242"/>
      <c r="D79" s="242"/>
      <c r="E79" s="242"/>
    </row>
    <row r="80" spans="2:5" x14ac:dyDescent="0.25">
      <c r="B80" s="242"/>
      <c r="C80" s="242"/>
      <c r="D80" s="242"/>
      <c r="E80" s="242"/>
    </row>
    <row r="81" spans="2:5" x14ac:dyDescent="0.25">
      <c r="B81" s="242"/>
      <c r="C81" s="242"/>
      <c r="D81" s="242"/>
      <c r="E81" s="242"/>
    </row>
    <row r="82" spans="2:5" x14ac:dyDescent="0.25">
      <c r="B82" s="242"/>
      <c r="C82" s="242"/>
      <c r="D82" s="242"/>
      <c r="E82" s="242"/>
    </row>
    <row r="83" spans="2:5" x14ac:dyDescent="0.25">
      <c r="B83" s="242"/>
      <c r="C83" s="242"/>
      <c r="D83" s="242"/>
      <c r="E83" s="242"/>
    </row>
    <row r="84" spans="2:5" x14ac:dyDescent="0.25">
      <c r="B84" s="242"/>
      <c r="C84" s="242"/>
      <c r="D84" s="242"/>
      <c r="E84" s="242"/>
    </row>
    <row r="85" spans="2:5" x14ac:dyDescent="0.25">
      <c r="B85" s="242"/>
      <c r="C85" s="242"/>
      <c r="D85" s="242"/>
      <c r="E85" s="242"/>
    </row>
    <row r="86" spans="2:5" x14ac:dyDescent="0.25">
      <c r="B86" s="242"/>
      <c r="C86" s="242"/>
      <c r="D86" s="242"/>
      <c r="E86" s="242"/>
    </row>
    <row r="87" spans="2:5" x14ac:dyDescent="0.25">
      <c r="B87" s="242"/>
      <c r="C87" s="242"/>
      <c r="D87" s="242"/>
      <c r="E87" s="242"/>
    </row>
    <row r="88" spans="2:5" x14ac:dyDescent="0.25">
      <c r="B88" s="242"/>
      <c r="C88" s="242"/>
      <c r="D88" s="242"/>
      <c r="E88" s="242"/>
    </row>
    <row r="89" spans="2:5" x14ac:dyDescent="0.25">
      <c r="B89" s="242" t="s">
        <v>120</v>
      </c>
      <c r="C89" s="242"/>
      <c r="D89" s="242"/>
      <c r="E89" s="242"/>
    </row>
    <row r="114" spans="2:2" x14ac:dyDescent="0.25">
      <c r="B114" s="97" t="s">
        <v>120</v>
      </c>
    </row>
    <row r="117" spans="2:2" x14ac:dyDescent="0.25">
      <c r="B117" s="97" t="s">
        <v>120</v>
      </c>
    </row>
    <row r="140" spans="2:3" x14ac:dyDescent="0.25">
      <c r="B140" s="97" t="s">
        <v>120</v>
      </c>
      <c r="C140" s="97" t="s">
        <v>120</v>
      </c>
    </row>
  </sheetData>
  <mergeCells count="7">
    <mergeCell ref="B39:E39"/>
    <mergeCell ref="A2:J2"/>
    <mergeCell ref="B4:B6"/>
    <mergeCell ref="C4:C6"/>
    <mergeCell ref="D4:E4"/>
    <mergeCell ref="D5:D6"/>
    <mergeCell ref="E5:E6"/>
  </mergeCells>
  <hyperlinks>
    <hyperlink ref="L2" location="indice!B31" display="INICIO"/>
  </hyperlinks>
  <printOptions horizontalCentered="1"/>
  <pageMargins left="0.19685039370078741" right="0.19685039370078741" top="1.5354330708661419" bottom="0.74803149606299213" header="0.19685039370078741" footer="0.31496062992125984"/>
  <pageSetup paperSize="9" scale="78" firstPageNumber="49" fitToWidth="0" fitToHeight="0" orientation="landscape" useFirstPageNumber="1" r:id="rId1"/>
  <headerFooter>
    <oddHeader>&amp;C&amp;G</oddHeader>
    <oddFooter>&amp;C&amp;P</oddFooter>
  </headerFooter>
  <drawing r:id="rId2"/>
  <legacyDrawingHF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4"/>
  <sheetViews>
    <sheetView showGridLines="0" topLeftCell="C1" zoomScaleNormal="100" workbookViewId="0">
      <selection activeCell="B2" sqref="B2:J2"/>
    </sheetView>
  </sheetViews>
  <sheetFormatPr baseColWidth="10" defaultRowHeight="15" x14ac:dyDescent="0.25"/>
  <cols>
    <col min="1" max="1" width="2" style="97" customWidth="1"/>
    <col min="2" max="2" width="29" style="97" customWidth="1"/>
    <col min="3" max="3" width="14.85546875" style="97" bestFit="1" customWidth="1"/>
    <col min="4" max="4" width="11.28515625" style="97" bestFit="1" customWidth="1"/>
    <col min="5" max="5" width="9.140625" style="97" bestFit="1" customWidth="1"/>
    <col min="6" max="6" width="3.85546875" style="97" customWidth="1"/>
    <col min="7" max="10" width="13.85546875" style="97" customWidth="1"/>
    <col min="11" max="16384" width="11.42578125" style="146"/>
  </cols>
  <sheetData>
    <row r="2" spans="1:11" s="548" customFormat="1" ht="45" customHeight="1" x14ac:dyDescent="0.25">
      <c r="A2" s="564"/>
      <c r="B2" s="1285" t="s">
        <v>799</v>
      </c>
      <c r="C2" s="1285"/>
      <c r="D2" s="1285"/>
      <c r="E2" s="1285"/>
      <c r="F2" s="1285"/>
      <c r="G2" s="1285"/>
      <c r="H2" s="1285"/>
      <c r="I2" s="1285"/>
      <c r="J2" s="1285"/>
      <c r="K2" s="902" t="s">
        <v>85</v>
      </c>
    </row>
    <row r="3" spans="1:11" x14ac:dyDescent="0.25">
      <c r="A3" s="6"/>
      <c r="B3" s="99"/>
      <c r="C3" s="99"/>
      <c r="D3" s="99"/>
      <c r="E3" s="99"/>
      <c r="F3" s="99"/>
      <c r="G3" s="99"/>
      <c r="H3" s="99"/>
      <c r="I3" s="99"/>
      <c r="J3" s="99"/>
    </row>
    <row r="4" spans="1:11" ht="12.95" customHeight="1" x14ac:dyDescent="0.25">
      <c r="A4" s="6"/>
      <c r="B4" s="1317" t="s">
        <v>185</v>
      </c>
      <c r="C4" s="1318" t="s">
        <v>685</v>
      </c>
      <c r="D4" s="1321" t="s">
        <v>82</v>
      </c>
      <c r="E4" s="1321"/>
      <c r="F4" s="99"/>
      <c r="G4" s="99"/>
      <c r="H4" s="99"/>
      <c r="I4" s="99"/>
      <c r="J4" s="99"/>
    </row>
    <row r="5" spans="1:11" ht="12.95" customHeight="1" x14ac:dyDescent="0.25">
      <c r="A5" s="6"/>
      <c r="B5" s="1317"/>
      <c r="C5" s="1323"/>
      <c r="D5" s="1321" t="s">
        <v>112</v>
      </c>
      <c r="E5" s="1058" t="s">
        <v>706</v>
      </c>
      <c r="F5" s="99"/>
      <c r="G5" s="99"/>
      <c r="H5" s="99"/>
      <c r="I5" s="99"/>
      <c r="J5" s="99"/>
    </row>
    <row r="6" spans="1:11" ht="12.95" customHeight="1" x14ac:dyDescent="0.25">
      <c r="A6" s="6"/>
      <c r="B6" s="1317"/>
      <c r="C6" s="1324"/>
      <c r="D6" s="1321"/>
      <c r="E6" s="1058" t="s">
        <v>163</v>
      </c>
      <c r="F6" s="99"/>
      <c r="G6" s="99"/>
      <c r="H6" s="99"/>
      <c r="I6" s="99"/>
      <c r="J6" s="99"/>
    </row>
    <row r="7" spans="1:11" ht="12.75" customHeight="1" x14ac:dyDescent="0.25">
      <c r="A7" s="99"/>
      <c r="B7" s="1250" t="s">
        <v>863</v>
      </c>
      <c r="C7" s="565">
        <f>+C8+C20+C27+C34+C36+C37</f>
        <v>16278844</v>
      </c>
      <c r="D7" s="1187">
        <v>25692</v>
      </c>
      <c r="E7" s="550">
        <f>SUM(D7/C7)*10000</f>
        <v>15.78244745142837</v>
      </c>
      <c r="F7" s="99"/>
      <c r="G7" s="99"/>
      <c r="H7" s="99"/>
      <c r="I7" s="99"/>
      <c r="J7" s="99"/>
    </row>
    <row r="8" spans="1:11" x14ac:dyDescent="0.25">
      <c r="A8" s="99"/>
      <c r="B8" s="1251" t="s">
        <v>160</v>
      </c>
      <c r="C8" s="981">
        <v>7322549</v>
      </c>
      <c r="D8" s="1127">
        <f>+SUM(D9:D19)</f>
        <v>14456</v>
      </c>
      <c r="E8" s="569">
        <f t="shared" ref="E8:E36" si="0">SUM(D8/C8)*10000</f>
        <v>19.741759324519371</v>
      </c>
      <c r="F8" s="99"/>
      <c r="G8" s="99"/>
      <c r="H8" s="99"/>
      <c r="I8" s="99"/>
      <c r="J8" s="99"/>
    </row>
    <row r="9" spans="1:11" ht="12.95" customHeight="1" x14ac:dyDescent="0.25">
      <c r="A9" s="99"/>
      <c r="B9" s="554" t="s">
        <v>159</v>
      </c>
      <c r="C9" s="1124">
        <v>810412</v>
      </c>
      <c r="D9" s="1125">
        <v>1787</v>
      </c>
      <c r="E9" s="642">
        <f t="shared" si="0"/>
        <v>22.050512578787089</v>
      </c>
      <c r="F9" s="99"/>
      <c r="G9" s="99"/>
      <c r="H9" s="99"/>
      <c r="I9" s="99"/>
      <c r="J9" s="99"/>
    </row>
    <row r="10" spans="1:11" ht="12.95" customHeight="1" x14ac:dyDescent="0.25">
      <c r="A10" s="99"/>
      <c r="B10" s="556" t="s">
        <v>158</v>
      </c>
      <c r="C10" s="1123">
        <v>201533</v>
      </c>
      <c r="D10" s="1123">
        <v>281</v>
      </c>
      <c r="E10" s="568">
        <f t="shared" si="0"/>
        <v>13.943125939672411</v>
      </c>
      <c r="F10" s="99"/>
      <c r="G10" s="99"/>
      <c r="H10" s="99"/>
      <c r="I10" s="99"/>
      <c r="J10" s="99"/>
    </row>
    <row r="11" spans="1:11" ht="12.95" customHeight="1" x14ac:dyDescent="0.25">
      <c r="A11" s="99"/>
      <c r="B11" s="554" t="s">
        <v>157</v>
      </c>
      <c r="C11" s="1124">
        <v>258450</v>
      </c>
      <c r="D11" s="1125">
        <v>548</v>
      </c>
      <c r="E11" s="567">
        <f t="shared" si="0"/>
        <v>21.203327529502808</v>
      </c>
      <c r="F11" s="99"/>
      <c r="G11" s="99"/>
      <c r="H11" s="99"/>
      <c r="I11" s="99"/>
      <c r="J11" s="99"/>
    </row>
    <row r="12" spans="1:11" ht="12.95" customHeight="1" x14ac:dyDescent="0.25">
      <c r="A12" s="99"/>
      <c r="B12" s="556" t="s">
        <v>156</v>
      </c>
      <c r="C12" s="1123">
        <v>179768</v>
      </c>
      <c r="D12" s="1123">
        <v>284</v>
      </c>
      <c r="E12" s="568">
        <f t="shared" si="0"/>
        <v>15.798139824662901</v>
      </c>
      <c r="F12" s="99"/>
      <c r="G12" s="99"/>
      <c r="H12" s="99"/>
      <c r="I12" s="99"/>
      <c r="J12" s="99"/>
    </row>
    <row r="13" spans="1:11" ht="12.95" customHeight="1" x14ac:dyDescent="0.25">
      <c r="A13" s="99"/>
      <c r="B13" s="554" t="s">
        <v>155</v>
      </c>
      <c r="C13" s="1124">
        <v>457404</v>
      </c>
      <c r="D13" s="1125">
        <v>557</v>
      </c>
      <c r="E13" s="567">
        <f t="shared" si="0"/>
        <v>12.177418649596417</v>
      </c>
      <c r="F13" s="99"/>
      <c r="G13" s="99"/>
      <c r="H13" s="99"/>
      <c r="I13" s="99"/>
      <c r="J13" s="99"/>
    </row>
    <row r="14" spans="1:11" ht="12.95" customHeight="1" x14ac:dyDescent="0.25">
      <c r="A14" s="99"/>
      <c r="B14" s="556" t="s">
        <v>154</v>
      </c>
      <c r="C14" s="1123">
        <v>501584</v>
      </c>
      <c r="D14" s="1123">
        <v>791</v>
      </c>
      <c r="E14" s="568">
        <f t="shared" si="0"/>
        <v>15.770040511659065</v>
      </c>
      <c r="F14" s="99"/>
      <c r="G14" s="99"/>
      <c r="H14" s="99"/>
      <c r="I14" s="99"/>
      <c r="J14" s="99"/>
    </row>
    <row r="15" spans="1:11" ht="12.95" customHeight="1" x14ac:dyDescent="0.25">
      <c r="A15" s="99"/>
      <c r="B15" s="554" t="s">
        <v>153</v>
      </c>
      <c r="C15" s="1124">
        <v>445175</v>
      </c>
      <c r="D15" s="1125">
        <v>866</v>
      </c>
      <c r="E15" s="567">
        <f t="shared" si="0"/>
        <v>19.45302409164935</v>
      </c>
      <c r="F15" s="99"/>
      <c r="G15" s="99"/>
      <c r="H15" s="99"/>
      <c r="I15" s="99"/>
      <c r="J15" s="99"/>
    </row>
    <row r="16" spans="1:11" ht="12.95" customHeight="1" x14ac:dyDescent="0.25">
      <c r="A16" s="99"/>
      <c r="B16" s="556" t="s">
        <v>152</v>
      </c>
      <c r="C16" s="1123">
        <v>495464</v>
      </c>
      <c r="D16" s="1123">
        <v>684</v>
      </c>
      <c r="E16" s="568">
        <f t="shared" si="0"/>
        <v>13.805241147691861</v>
      </c>
      <c r="F16" s="99"/>
      <c r="G16" s="99"/>
      <c r="H16" s="99"/>
      <c r="I16" s="99"/>
      <c r="J16" s="99"/>
    </row>
    <row r="17" spans="1:10" ht="12.95" customHeight="1" x14ac:dyDescent="0.25">
      <c r="A17" s="99"/>
      <c r="B17" s="554" t="s">
        <v>151</v>
      </c>
      <c r="C17" s="1124">
        <v>2947627</v>
      </c>
      <c r="D17" s="1125">
        <v>7054</v>
      </c>
      <c r="E17" s="642">
        <f t="shared" si="0"/>
        <v>23.931114757735628</v>
      </c>
      <c r="F17" s="99"/>
      <c r="G17" s="99"/>
      <c r="H17" s="99"/>
      <c r="I17" s="99"/>
      <c r="J17" s="99"/>
    </row>
    <row r="18" spans="1:10" ht="12.95" customHeight="1" x14ac:dyDescent="0.25">
      <c r="A18" s="99"/>
      <c r="B18" s="556" t="s">
        <v>150</v>
      </c>
      <c r="C18" s="1123">
        <v>557563</v>
      </c>
      <c r="D18" s="1123">
        <v>1064</v>
      </c>
      <c r="E18" s="568">
        <f t="shared" si="0"/>
        <v>19.083045324026163</v>
      </c>
      <c r="F18" s="99"/>
      <c r="G18" s="99"/>
      <c r="H18" s="99"/>
      <c r="I18" s="99"/>
      <c r="J18" s="99"/>
    </row>
    <row r="19" spans="1:10" ht="12.95" customHeight="1" x14ac:dyDescent="0.25">
      <c r="A19" s="99"/>
      <c r="B19" s="554" t="s">
        <v>708</v>
      </c>
      <c r="C19" s="1124">
        <v>467569</v>
      </c>
      <c r="D19" s="1126">
        <v>540</v>
      </c>
      <c r="E19" s="567">
        <f t="shared" si="0"/>
        <v>11.549097566348495</v>
      </c>
      <c r="F19" s="99"/>
      <c r="G19" s="99"/>
      <c r="H19" s="99"/>
      <c r="I19" s="99"/>
      <c r="J19" s="99"/>
    </row>
    <row r="20" spans="1:10" ht="12.95" customHeight="1" x14ac:dyDescent="0.25">
      <c r="A20" s="99"/>
      <c r="B20" s="1251" t="s">
        <v>149</v>
      </c>
      <c r="C20" s="981">
        <v>8029673</v>
      </c>
      <c r="D20" s="1127">
        <f>+SUM(D21:D26)</f>
        <v>9793</v>
      </c>
      <c r="E20" s="569">
        <f t="shared" si="0"/>
        <v>12.196013461569356</v>
      </c>
      <c r="F20" s="99"/>
      <c r="G20" s="99"/>
      <c r="H20" s="99"/>
      <c r="I20" s="99"/>
      <c r="J20" s="99"/>
    </row>
    <row r="21" spans="1:10" ht="12.95" customHeight="1" x14ac:dyDescent="0.25">
      <c r="A21" s="99"/>
      <c r="B21" s="554" t="s">
        <v>174</v>
      </c>
      <c r="C21" s="1124">
        <v>671817</v>
      </c>
      <c r="D21" s="1124">
        <v>1032</v>
      </c>
      <c r="E21" s="567">
        <f t="shared" si="0"/>
        <v>15.361326075404463</v>
      </c>
      <c r="F21" s="99"/>
      <c r="G21" s="99"/>
      <c r="H21" s="99"/>
      <c r="I21" s="99"/>
      <c r="J21" s="99"/>
    </row>
    <row r="22" spans="1:10" ht="12.95" customHeight="1" x14ac:dyDescent="0.25">
      <c r="A22" s="99"/>
      <c r="B22" s="556" t="s">
        <v>148</v>
      </c>
      <c r="C22" s="1123">
        <v>551165</v>
      </c>
      <c r="D22" s="1123">
        <v>401</v>
      </c>
      <c r="E22" s="568">
        <f t="shared" si="0"/>
        <v>7.275498262770677</v>
      </c>
      <c r="F22" s="99"/>
      <c r="G22" s="99"/>
      <c r="H22" s="99"/>
      <c r="I22" s="99"/>
      <c r="J22" s="99"/>
    </row>
    <row r="23" spans="1:10" ht="12.95" customHeight="1" x14ac:dyDescent="0.25">
      <c r="A23" s="99"/>
      <c r="B23" s="554" t="s">
        <v>147</v>
      </c>
      <c r="C23" s="1124">
        <v>4086089</v>
      </c>
      <c r="D23" s="1124">
        <v>6133</v>
      </c>
      <c r="E23" s="567">
        <f t="shared" si="0"/>
        <v>15.009462593692893</v>
      </c>
      <c r="F23" s="99"/>
      <c r="G23" s="99"/>
      <c r="H23" s="99"/>
      <c r="I23" s="99"/>
      <c r="J23" s="99"/>
    </row>
    <row r="24" spans="1:10" ht="12.95" customHeight="1" x14ac:dyDescent="0.25">
      <c r="A24" s="99"/>
      <c r="B24" s="556" t="s">
        <v>173</v>
      </c>
      <c r="C24" s="1123">
        <v>865340</v>
      </c>
      <c r="D24" s="1123">
        <v>562</v>
      </c>
      <c r="E24" s="568">
        <f t="shared" si="0"/>
        <v>6.4945570527191627</v>
      </c>
      <c r="F24" s="99"/>
      <c r="G24" s="99"/>
      <c r="H24" s="99"/>
      <c r="I24" s="99"/>
      <c r="J24" s="99"/>
    </row>
    <row r="25" spans="1:10" ht="12.95" customHeight="1" x14ac:dyDescent="0.25">
      <c r="A25" s="99"/>
      <c r="B25" s="554" t="s">
        <v>146</v>
      </c>
      <c r="C25" s="1124">
        <v>1496366</v>
      </c>
      <c r="D25" s="1124">
        <v>1464</v>
      </c>
      <c r="E25" s="567">
        <f t="shared" si="0"/>
        <v>9.7837026502874291</v>
      </c>
      <c r="F25" s="99"/>
      <c r="G25" s="99"/>
      <c r="H25" s="99"/>
      <c r="I25" s="99"/>
      <c r="J25" s="99"/>
    </row>
    <row r="26" spans="1:10" ht="12.95" customHeight="1" x14ac:dyDescent="0.25">
      <c r="A26" s="99"/>
      <c r="B26" s="556" t="s">
        <v>186</v>
      </c>
      <c r="C26" s="1123">
        <v>358896</v>
      </c>
      <c r="D26" s="1123">
        <v>201</v>
      </c>
      <c r="E26" s="568">
        <f t="shared" si="0"/>
        <v>5.6005082252240204</v>
      </c>
      <c r="F26" s="99"/>
      <c r="G26" s="99"/>
      <c r="H26" s="99"/>
      <c r="I26" s="99"/>
      <c r="J26" s="99"/>
    </row>
    <row r="27" spans="1:10" ht="12.95" customHeight="1" x14ac:dyDescent="0.25">
      <c r="A27" s="99"/>
      <c r="B27" s="1252" t="s">
        <v>145</v>
      </c>
      <c r="C27" s="982">
        <v>859385</v>
      </c>
      <c r="D27" s="1128">
        <f>+SUM(D28:D33)</f>
        <v>850</v>
      </c>
      <c r="E27" s="550">
        <f t="shared" si="0"/>
        <v>9.8907939980334767</v>
      </c>
      <c r="F27" s="99"/>
      <c r="G27" s="99"/>
      <c r="H27" s="99"/>
      <c r="I27" s="99"/>
      <c r="J27" s="99"/>
    </row>
    <row r="28" spans="1:10" ht="12.95" customHeight="1" x14ac:dyDescent="0.25">
      <c r="A28" s="99"/>
      <c r="B28" s="556" t="s">
        <v>144</v>
      </c>
      <c r="C28" s="1123">
        <v>175074</v>
      </c>
      <c r="D28" s="1123">
        <v>216</v>
      </c>
      <c r="E28" s="568">
        <f t="shared" si="0"/>
        <v>12.337640083621782</v>
      </c>
      <c r="F28" s="99"/>
      <c r="G28" s="99"/>
      <c r="H28" s="99"/>
      <c r="I28" s="99"/>
      <c r="J28" s="99"/>
    </row>
    <row r="29" spans="1:10" ht="12.95" customHeight="1" x14ac:dyDescent="0.25">
      <c r="A29" s="99"/>
      <c r="B29" s="554" t="s">
        <v>143</v>
      </c>
      <c r="C29" s="1124">
        <v>120144</v>
      </c>
      <c r="D29" s="1125">
        <v>83</v>
      </c>
      <c r="E29" s="567">
        <f t="shared" si="0"/>
        <v>6.9083766147289918</v>
      </c>
      <c r="F29" s="99"/>
      <c r="G29" s="99"/>
      <c r="H29" s="99"/>
      <c r="I29" s="99"/>
      <c r="J29" s="99"/>
    </row>
    <row r="30" spans="1:10" ht="12.95" customHeight="1" x14ac:dyDescent="0.25">
      <c r="A30" s="99"/>
      <c r="B30" s="556" t="s">
        <v>142</v>
      </c>
      <c r="C30" s="1123">
        <v>99855</v>
      </c>
      <c r="D30" s="1123">
        <v>141</v>
      </c>
      <c r="E30" s="568">
        <f t="shared" si="0"/>
        <v>14.120474688298032</v>
      </c>
      <c r="F30" s="99"/>
      <c r="G30" s="99"/>
      <c r="H30" s="99"/>
      <c r="I30" s="99"/>
      <c r="J30" s="99"/>
    </row>
    <row r="31" spans="1:10" ht="12.95" customHeight="1" x14ac:dyDescent="0.25">
      <c r="A31" s="99"/>
      <c r="B31" s="554" t="s">
        <v>141</v>
      </c>
      <c r="C31" s="1124">
        <v>107749</v>
      </c>
      <c r="D31" s="1125">
        <v>110</v>
      </c>
      <c r="E31" s="567">
        <f t="shared" si="0"/>
        <v>10.2089114516144</v>
      </c>
      <c r="F31" s="99"/>
      <c r="G31" s="99"/>
      <c r="H31" s="99"/>
      <c r="I31" s="99"/>
      <c r="J31" s="99"/>
    </row>
    <row r="32" spans="1:10" ht="12.95" customHeight="1" x14ac:dyDescent="0.25">
      <c r="A32" s="99"/>
      <c r="B32" s="556" t="s">
        <v>140</v>
      </c>
      <c r="C32" s="1123">
        <v>205586</v>
      </c>
      <c r="D32" s="1123">
        <v>187</v>
      </c>
      <c r="E32" s="568">
        <f t="shared" si="0"/>
        <v>9.095950113334565</v>
      </c>
      <c r="F32" s="99"/>
      <c r="G32" s="99"/>
      <c r="H32" s="99"/>
      <c r="I32" s="99"/>
      <c r="J32" s="99"/>
    </row>
    <row r="33" spans="1:10" ht="12.95" customHeight="1" x14ac:dyDescent="0.25">
      <c r="A33" s="99"/>
      <c r="B33" s="554" t="s">
        <v>139</v>
      </c>
      <c r="C33" s="1124">
        <v>150977</v>
      </c>
      <c r="D33" s="1126">
        <v>113</v>
      </c>
      <c r="E33" s="567">
        <f t="shared" si="0"/>
        <v>7.4845837445438708</v>
      </c>
      <c r="F33" s="99"/>
      <c r="G33" s="99"/>
      <c r="H33" s="99"/>
      <c r="I33" s="99"/>
      <c r="J33" s="99"/>
    </row>
    <row r="34" spans="1:10" ht="12.95" customHeight="1" x14ac:dyDescent="0.25">
      <c r="A34" s="99"/>
      <c r="B34" s="1251" t="s">
        <v>138</v>
      </c>
      <c r="C34" s="981">
        <v>29453</v>
      </c>
      <c r="D34" s="1127">
        <f>+D35</f>
        <v>72</v>
      </c>
      <c r="E34" s="569">
        <f t="shared" si="0"/>
        <v>24.445727090618949</v>
      </c>
      <c r="F34" s="99"/>
      <c r="G34" s="99"/>
      <c r="H34" s="99"/>
      <c r="I34" s="99"/>
      <c r="J34" s="99"/>
    </row>
    <row r="35" spans="1:10" ht="12.95" customHeight="1" x14ac:dyDescent="0.25">
      <c r="A35" s="99"/>
      <c r="B35" s="554" t="s">
        <v>137</v>
      </c>
      <c r="C35" s="1124">
        <v>29453</v>
      </c>
      <c r="D35" s="1124">
        <v>72</v>
      </c>
      <c r="E35" s="642">
        <f t="shared" si="0"/>
        <v>24.445727090618949</v>
      </c>
      <c r="F35" s="99"/>
      <c r="G35" s="99"/>
      <c r="H35" s="99"/>
      <c r="I35" s="99"/>
      <c r="J35" s="99"/>
    </row>
    <row r="36" spans="1:10" ht="12.95" customHeight="1" x14ac:dyDescent="0.25">
      <c r="A36" s="99"/>
      <c r="B36" s="1251" t="s">
        <v>211</v>
      </c>
      <c r="C36" s="1127">
        <v>37784</v>
      </c>
      <c r="D36" s="1129">
        <v>0</v>
      </c>
      <c r="E36" s="569">
        <f t="shared" si="0"/>
        <v>0</v>
      </c>
      <c r="F36" s="99"/>
      <c r="G36" s="99"/>
      <c r="H36" s="99"/>
      <c r="I36" s="99"/>
      <c r="J36" s="99"/>
    </row>
    <row r="37" spans="1:10" ht="12.95" customHeight="1" x14ac:dyDescent="0.25">
      <c r="A37" s="99"/>
      <c r="B37" s="1252" t="s">
        <v>27</v>
      </c>
      <c r="C37" s="444">
        <v>0</v>
      </c>
      <c r="D37" s="1130">
        <v>521</v>
      </c>
      <c r="E37" s="550">
        <v>0</v>
      </c>
      <c r="F37" s="99"/>
      <c r="G37" s="99"/>
      <c r="H37" s="99"/>
      <c r="I37" s="99"/>
      <c r="J37" s="99"/>
    </row>
    <row r="38" spans="1:10" ht="25.5" customHeight="1" x14ac:dyDescent="0.25">
      <c r="A38" s="99"/>
      <c r="B38" s="1316" t="s">
        <v>692</v>
      </c>
      <c r="C38" s="1316"/>
      <c r="D38" s="1316"/>
      <c r="E38" s="1316"/>
      <c r="F38" s="99"/>
      <c r="G38" s="99"/>
      <c r="H38" s="99"/>
      <c r="I38" s="99"/>
      <c r="J38" s="99"/>
    </row>
    <row r="39" spans="1:10" x14ac:dyDescent="0.25">
      <c r="A39" s="99"/>
      <c r="B39" s="643" t="s">
        <v>707</v>
      </c>
      <c r="C39" s="186"/>
      <c r="D39" s="186"/>
      <c r="E39" s="86"/>
      <c r="F39" s="99"/>
      <c r="G39" s="99"/>
      <c r="H39" s="99"/>
      <c r="I39" s="99"/>
      <c r="J39" s="99"/>
    </row>
    <row r="40" spans="1:10" x14ac:dyDescent="0.25">
      <c r="B40" s="670" t="s">
        <v>816</v>
      </c>
    </row>
    <row r="42" spans="1:10" x14ac:dyDescent="0.25">
      <c r="B42" s="983"/>
    </row>
    <row r="43" spans="1:10" x14ac:dyDescent="0.25">
      <c r="D43" s="566"/>
    </row>
    <row r="44" spans="1:10" x14ac:dyDescent="0.25">
      <c r="D44" s="566"/>
    </row>
  </sheetData>
  <mergeCells count="6">
    <mergeCell ref="B2:J2"/>
    <mergeCell ref="B4:B6"/>
    <mergeCell ref="C4:C6"/>
    <mergeCell ref="D4:E4"/>
    <mergeCell ref="D5:D6"/>
    <mergeCell ref="B38:E38"/>
  </mergeCells>
  <hyperlinks>
    <hyperlink ref="K2" location="indice!B32" display="INICIO"/>
  </hyperlinks>
  <printOptions horizontalCentered="1"/>
  <pageMargins left="0.19685039370078741" right="0.19685039370078741" top="1.5354330708661419" bottom="0.74803149606299213" header="0.19685039370078741" footer="0.31496062992125984"/>
  <pageSetup paperSize="9" scale="77" firstPageNumber="50" fitToWidth="0" fitToHeight="0" orientation="landscape" useFirstPageNumber="1" r:id="rId1"/>
  <headerFooter>
    <oddHeader>&amp;C&amp;G</oddHeader>
    <oddFooter>&amp;C&amp;P</oddFooter>
  </headerFooter>
  <drawing r:id="rId2"/>
  <legacyDrawingHF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
  <dimension ref="A2:O37"/>
  <sheetViews>
    <sheetView zoomScaleNormal="100" workbookViewId="0">
      <selection activeCell="A2" sqref="A2:N2"/>
    </sheetView>
  </sheetViews>
  <sheetFormatPr baseColWidth="10" defaultRowHeight="12.75" x14ac:dyDescent="0.2"/>
  <cols>
    <col min="1" max="1" width="28.5703125" style="1" customWidth="1"/>
    <col min="2" max="2" width="11.42578125" style="385"/>
    <col min="3" max="14" width="12.7109375" style="385" customWidth="1"/>
    <col min="15" max="16384" width="11.42578125" style="1"/>
  </cols>
  <sheetData>
    <row r="2" spans="1:15" ht="36" customHeight="1" x14ac:dyDescent="0.2">
      <c r="A2" s="1325" t="s">
        <v>800</v>
      </c>
      <c r="B2" s="1325"/>
      <c r="C2" s="1325"/>
      <c r="D2" s="1325"/>
      <c r="E2" s="1325"/>
      <c r="F2" s="1325"/>
      <c r="G2" s="1325"/>
      <c r="H2" s="1325"/>
      <c r="I2" s="1325"/>
      <c r="J2" s="1325"/>
      <c r="K2" s="1325"/>
      <c r="L2" s="1325"/>
      <c r="M2" s="1325"/>
      <c r="N2" s="1325"/>
      <c r="O2" s="468" t="s">
        <v>85</v>
      </c>
    </row>
    <row r="3" spans="1:15" ht="15" x14ac:dyDescent="0.2">
      <c r="A3" s="646"/>
      <c r="B3" s="656"/>
      <c r="C3" s="656"/>
      <c r="D3" s="656"/>
      <c r="E3" s="656"/>
      <c r="F3" s="656"/>
      <c r="G3" s="656"/>
      <c r="H3" s="656"/>
      <c r="I3" s="656"/>
      <c r="J3" s="656"/>
      <c r="K3" s="656"/>
      <c r="L3" s="656"/>
      <c r="M3" s="656"/>
      <c r="N3" s="656"/>
      <c r="O3" s="468"/>
    </row>
    <row r="4" spans="1:15" s="383" customFormat="1" ht="15" x14ac:dyDescent="0.25">
      <c r="A4" s="1327" t="s">
        <v>187</v>
      </c>
      <c r="B4" s="1329" t="s">
        <v>862</v>
      </c>
      <c r="C4" s="1326" t="s">
        <v>198</v>
      </c>
      <c r="D4" s="1326"/>
      <c r="E4" s="1326"/>
      <c r="F4" s="1326"/>
      <c r="G4" s="1326"/>
      <c r="H4" s="1326"/>
      <c r="I4" s="1326"/>
      <c r="J4" s="1326"/>
      <c r="K4" s="1326"/>
      <c r="L4" s="1326"/>
      <c r="M4" s="1326"/>
      <c r="N4" s="1326"/>
    </row>
    <row r="5" spans="1:15" s="603" customFormat="1" ht="15" x14ac:dyDescent="0.25">
      <c r="A5" s="1328"/>
      <c r="B5" s="1329"/>
      <c r="C5" s="650" t="s">
        <v>405</v>
      </c>
      <c r="D5" s="649" t="s">
        <v>406</v>
      </c>
      <c r="E5" s="649" t="s">
        <v>407</v>
      </c>
      <c r="F5" s="649" t="s">
        <v>408</v>
      </c>
      <c r="G5" s="649" t="s">
        <v>409</v>
      </c>
      <c r="H5" s="649" t="s">
        <v>410</v>
      </c>
      <c r="I5" s="649" t="s">
        <v>411</v>
      </c>
      <c r="J5" s="649" t="s">
        <v>412</v>
      </c>
      <c r="K5" s="649" t="s">
        <v>413</v>
      </c>
      <c r="L5" s="649" t="s">
        <v>414</v>
      </c>
      <c r="M5" s="649" t="s">
        <v>415</v>
      </c>
      <c r="N5" s="649" t="s">
        <v>416</v>
      </c>
    </row>
    <row r="6" spans="1:15" s="655" customFormat="1" x14ac:dyDescent="0.25">
      <c r="A6" s="1189" t="s">
        <v>863</v>
      </c>
      <c r="B6" s="657">
        <v>60636</v>
      </c>
      <c r="C6" s="658">
        <v>4574</v>
      </c>
      <c r="D6" s="658">
        <v>5655</v>
      </c>
      <c r="E6" s="658">
        <v>5159</v>
      </c>
      <c r="F6" s="658">
        <v>5246</v>
      </c>
      <c r="G6" s="658">
        <v>4608</v>
      </c>
      <c r="H6" s="658">
        <v>4413</v>
      </c>
      <c r="I6" s="658">
        <v>4990</v>
      </c>
      <c r="J6" s="658">
        <v>4922</v>
      </c>
      <c r="K6" s="659">
        <v>4617</v>
      </c>
      <c r="L6" s="658">
        <v>5194</v>
      </c>
      <c r="M6" s="659">
        <v>4706</v>
      </c>
      <c r="N6" s="659">
        <v>6552</v>
      </c>
    </row>
    <row r="7" spans="1:15" s="777" customFormat="1" ht="19.5" customHeight="1" x14ac:dyDescent="0.2">
      <c r="A7" s="652" t="s">
        <v>417</v>
      </c>
      <c r="B7" s="1190">
        <v>32524</v>
      </c>
      <c r="C7" s="1190">
        <v>2530</v>
      </c>
      <c r="D7" s="1190">
        <v>3100</v>
      </c>
      <c r="E7" s="1190">
        <v>2842</v>
      </c>
      <c r="F7" s="1190">
        <v>2866</v>
      </c>
      <c r="G7" s="1190">
        <v>2619</v>
      </c>
      <c r="H7" s="1190">
        <v>2504</v>
      </c>
      <c r="I7" s="1190">
        <v>2795</v>
      </c>
      <c r="J7" s="1190">
        <v>2861</v>
      </c>
      <c r="K7" s="1190">
        <v>2413</v>
      </c>
      <c r="L7" s="1190">
        <v>2689</v>
      </c>
      <c r="M7" s="1190">
        <v>2270</v>
      </c>
      <c r="N7" s="1190">
        <v>3035</v>
      </c>
    </row>
    <row r="8" spans="1:15" ht="19.5" customHeight="1" x14ac:dyDescent="0.2">
      <c r="A8" s="470" t="s">
        <v>159</v>
      </c>
      <c r="B8" s="661">
        <v>3934</v>
      </c>
      <c r="C8" s="661">
        <v>309</v>
      </c>
      <c r="D8" s="661">
        <v>407</v>
      </c>
      <c r="E8" s="661">
        <v>334</v>
      </c>
      <c r="F8" s="661">
        <v>336</v>
      </c>
      <c r="G8" s="661">
        <v>325</v>
      </c>
      <c r="H8" s="661">
        <v>287</v>
      </c>
      <c r="I8" s="661">
        <v>367</v>
      </c>
      <c r="J8" s="661">
        <v>362</v>
      </c>
      <c r="K8" s="661">
        <v>297</v>
      </c>
      <c r="L8" s="661">
        <v>288</v>
      </c>
      <c r="M8" s="661">
        <v>271</v>
      </c>
      <c r="N8" s="661">
        <v>351</v>
      </c>
      <c r="O8" s="651"/>
    </row>
    <row r="9" spans="1:15" ht="19.5" customHeight="1" x14ac:dyDescent="0.2">
      <c r="A9" s="644" t="s">
        <v>158</v>
      </c>
      <c r="B9" s="660">
        <v>542</v>
      </c>
      <c r="C9" s="660">
        <v>46</v>
      </c>
      <c r="D9" s="660">
        <v>53</v>
      </c>
      <c r="E9" s="660">
        <v>41</v>
      </c>
      <c r="F9" s="660">
        <v>42</v>
      </c>
      <c r="G9" s="660">
        <v>39</v>
      </c>
      <c r="H9" s="660">
        <v>45</v>
      </c>
      <c r="I9" s="660">
        <v>39</v>
      </c>
      <c r="J9" s="660">
        <v>57</v>
      </c>
      <c r="K9" s="660">
        <v>40</v>
      </c>
      <c r="L9" s="660">
        <v>58</v>
      </c>
      <c r="M9" s="660">
        <v>35</v>
      </c>
      <c r="N9" s="660">
        <v>47</v>
      </c>
    </row>
    <row r="10" spans="1:15" ht="19.5" customHeight="1" x14ac:dyDescent="0.2">
      <c r="A10" s="245" t="s">
        <v>157</v>
      </c>
      <c r="B10" s="661">
        <v>1076</v>
      </c>
      <c r="C10" s="661">
        <v>85</v>
      </c>
      <c r="D10" s="661">
        <v>122</v>
      </c>
      <c r="E10" s="661">
        <v>91</v>
      </c>
      <c r="F10" s="661">
        <v>90</v>
      </c>
      <c r="G10" s="661">
        <v>94</v>
      </c>
      <c r="H10" s="661">
        <v>84</v>
      </c>
      <c r="I10" s="661">
        <v>97</v>
      </c>
      <c r="J10" s="661">
        <v>89</v>
      </c>
      <c r="K10" s="661">
        <v>77</v>
      </c>
      <c r="L10" s="661">
        <v>88</v>
      </c>
      <c r="M10" s="661">
        <v>68</v>
      </c>
      <c r="N10" s="661">
        <v>91</v>
      </c>
    </row>
    <row r="11" spans="1:15" ht="19.5" customHeight="1" x14ac:dyDescent="0.2">
      <c r="A11" s="644" t="s">
        <v>156</v>
      </c>
      <c r="B11" s="660">
        <v>519</v>
      </c>
      <c r="C11" s="660">
        <v>43</v>
      </c>
      <c r="D11" s="660">
        <v>46</v>
      </c>
      <c r="E11" s="660">
        <v>30</v>
      </c>
      <c r="F11" s="660">
        <v>41</v>
      </c>
      <c r="G11" s="660">
        <v>45</v>
      </c>
      <c r="H11" s="660">
        <v>44</v>
      </c>
      <c r="I11" s="660">
        <v>40</v>
      </c>
      <c r="J11" s="660">
        <v>53</v>
      </c>
      <c r="K11" s="660">
        <v>42</v>
      </c>
      <c r="L11" s="660">
        <v>46</v>
      </c>
      <c r="M11" s="660">
        <v>28</v>
      </c>
      <c r="N11" s="660">
        <v>61</v>
      </c>
    </row>
    <row r="12" spans="1:15" ht="19.5" customHeight="1" x14ac:dyDescent="0.2">
      <c r="A12" s="245" t="s">
        <v>155</v>
      </c>
      <c r="B12" s="661">
        <v>1895</v>
      </c>
      <c r="C12" s="661">
        <v>169</v>
      </c>
      <c r="D12" s="661">
        <v>208</v>
      </c>
      <c r="E12" s="661">
        <v>165</v>
      </c>
      <c r="F12" s="661">
        <v>158</v>
      </c>
      <c r="G12" s="661">
        <v>162</v>
      </c>
      <c r="H12" s="661">
        <v>162</v>
      </c>
      <c r="I12" s="661">
        <v>172</v>
      </c>
      <c r="J12" s="661">
        <v>145</v>
      </c>
      <c r="K12" s="661">
        <v>141</v>
      </c>
      <c r="L12" s="661">
        <v>147</v>
      </c>
      <c r="M12" s="661">
        <v>120</v>
      </c>
      <c r="N12" s="661">
        <v>146</v>
      </c>
    </row>
    <row r="13" spans="1:15" ht="19.5" customHeight="1" x14ac:dyDescent="0.2">
      <c r="A13" s="644" t="s">
        <v>154</v>
      </c>
      <c r="B13" s="660">
        <v>2572</v>
      </c>
      <c r="C13" s="660">
        <v>220</v>
      </c>
      <c r="D13" s="660">
        <v>281</v>
      </c>
      <c r="E13" s="660">
        <v>222</v>
      </c>
      <c r="F13" s="660">
        <v>249</v>
      </c>
      <c r="G13" s="660">
        <v>223</v>
      </c>
      <c r="H13" s="660">
        <v>201</v>
      </c>
      <c r="I13" s="660">
        <v>221</v>
      </c>
      <c r="J13" s="660">
        <v>215</v>
      </c>
      <c r="K13" s="660">
        <v>186</v>
      </c>
      <c r="L13" s="660">
        <v>197</v>
      </c>
      <c r="M13" s="660">
        <v>155</v>
      </c>
      <c r="N13" s="660">
        <v>202</v>
      </c>
    </row>
    <row r="14" spans="1:15" ht="19.5" customHeight="1" x14ac:dyDescent="0.2">
      <c r="A14" s="245" t="s">
        <v>153</v>
      </c>
      <c r="B14" s="661">
        <v>2181</v>
      </c>
      <c r="C14" s="661">
        <v>155</v>
      </c>
      <c r="D14" s="661">
        <v>241</v>
      </c>
      <c r="E14" s="661">
        <v>216</v>
      </c>
      <c r="F14" s="661">
        <v>212</v>
      </c>
      <c r="G14" s="661">
        <v>171</v>
      </c>
      <c r="H14" s="661">
        <v>125</v>
      </c>
      <c r="I14" s="661">
        <v>217</v>
      </c>
      <c r="J14" s="661">
        <v>196</v>
      </c>
      <c r="K14" s="661">
        <v>145</v>
      </c>
      <c r="L14" s="661">
        <v>204</v>
      </c>
      <c r="M14" s="661">
        <v>127</v>
      </c>
      <c r="N14" s="661">
        <v>172</v>
      </c>
    </row>
    <row r="15" spans="1:15" ht="19.5" customHeight="1" x14ac:dyDescent="0.2">
      <c r="A15" s="644" t="s">
        <v>152</v>
      </c>
      <c r="B15" s="660">
        <v>1882</v>
      </c>
      <c r="C15" s="660">
        <v>139</v>
      </c>
      <c r="D15" s="660">
        <v>156</v>
      </c>
      <c r="E15" s="660">
        <v>142</v>
      </c>
      <c r="F15" s="660">
        <v>141</v>
      </c>
      <c r="G15" s="660">
        <v>130</v>
      </c>
      <c r="H15" s="660">
        <v>150</v>
      </c>
      <c r="I15" s="660">
        <v>146</v>
      </c>
      <c r="J15" s="660">
        <v>203</v>
      </c>
      <c r="K15" s="660">
        <v>144</v>
      </c>
      <c r="L15" s="660">
        <v>177</v>
      </c>
      <c r="M15" s="660">
        <v>125</v>
      </c>
      <c r="N15" s="660">
        <v>229</v>
      </c>
    </row>
    <row r="16" spans="1:15" ht="19.5" customHeight="1" x14ac:dyDescent="0.2">
      <c r="A16" s="245" t="s">
        <v>151</v>
      </c>
      <c r="B16" s="661">
        <v>13703</v>
      </c>
      <c r="C16" s="661">
        <v>1034</v>
      </c>
      <c r="D16" s="661">
        <v>1175</v>
      </c>
      <c r="E16" s="661">
        <v>1210</v>
      </c>
      <c r="F16" s="661">
        <v>1207</v>
      </c>
      <c r="G16" s="661">
        <v>1102</v>
      </c>
      <c r="H16" s="661">
        <v>1086</v>
      </c>
      <c r="I16" s="661">
        <v>1140</v>
      </c>
      <c r="J16" s="661">
        <v>1216</v>
      </c>
      <c r="K16" s="661">
        <v>999</v>
      </c>
      <c r="L16" s="661">
        <v>1128</v>
      </c>
      <c r="M16" s="661">
        <v>1046</v>
      </c>
      <c r="N16" s="661">
        <v>1360</v>
      </c>
    </row>
    <row r="17" spans="1:14" ht="19.5" customHeight="1" x14ac:dyDescent="0.2">
      <c r="A17" s="644" t="s">
        <v>150</v>
      </c>
      <c r="B17" s="660">
        <v>2659</v>
      </c>
      <c r="C17" s="660">
        <v>218</v>
      </c>
      <c r="D17" s="660">
        <v>257</v>
      </c>
      <c r="E17" s="660">
        <v>257</v>
      </c>
      <c r="F17" s="660">
        <v>244</v>
      </c>
      <c r="G17" s="660">
        <v>225</v>
      </c>
      <c r="H17" s="660">
        <v>213</v>
      </c>
      <c r="I17" s="660">
        <v>234</v>
      </c>
      <c r="J17" s="660">
        <v>216</v>
      </c>
      <c r="K17" s="660">
        <v>210</v>
      </c>
      <c r="L17" s="660">
        <v>206</v>
      </c>
      <c r="M17" s="660">
        <v>176</v>
      </c>
      <c r="N17" s="660">
        <v>203</v>
      </c>
    </row>
    <row r="18" spans="1:14" ht="19.5" customHeight="1" x14ac:dyDescent="0.2">
      <c r="A18" s="245" t="s">
        <v>176</v>
      </c>
      <c r="B18" s="661">
        <v>1561</v>
      </c>
      <c r="C18" s="661">
        <v>112</v>
      </c>
      <c r="D18" s="661">
        <v>154</v>
      </c>
      <c r="E18" s="661">
        <v>134</v>
      </c>
      <c r="F18" s="661">
        <v>146</v>
      </c>
      <c r="G18" s="661">
        <v>103</v>
      </c>
      <c r="H18" s="661">
        <v>107</v>
      </c>
      <c r="I18" s="661">
        <v>122</v>
      </c>
      <c r="J18" s="661">
        <v>109</v>
      </c>
      <c r="K18" s="661">
        <v>132</v>
      </c>
      <c r="L18" s="661">
        <v>150</v>
      </c>
      <c r="M18" s="661">
        <v>119</v>
      </c>
      <c r="N18" s="661">
        <v>173</v>
      </c>
    </row>
    <row r="19" spans="1:14" s="777" customFormat="1" ht="19.5" customHeight="1" x14ac:dyDescent="0.2">
      <c r="A19" s="653" t="s">
        <v>418</v>
      </c>
      <c r="B19" s="1190">
        <v>25314</v>
      </c>
      <c r="C19" s="1190">
        <v>1818</v>
      </c>
      <c r="D19" s="1190">
        <v>2272</v>
      </c>
      <c r="E19" s="1190">
        <v>2069</v>
      </c>
      <c r="F19" s="1190">
        <v>2161</v>
      </c>
      <c r="G19" s="1190">
        <v>1740</v>
      </c>
      <c r="H19" s="1190">
        <v>1703</v>
      </c>
      <c r="I19" s="1190">
        <v>1970</v>
      </c>
      <c r="J19" s="1190">
        <v>1847</v>
      </c>
      <c r="K19" s="1190">
        <v>2016</v>
      </c>
      <c r="L19" s="1190">
        <v>2303</v>
      </c>
      <c r="M19" s="1190">
        <v>2248</v>
      </c>
      <c r="N19" s="1190">
        <v>3167</v>
      </c>
    </row>
    <row r="20" spans="1:14" ht="19.5" customHeight="1" x14ac:dyDescent="0.2">
      <c r="A20" s="470" t="s">
        <v>174</v>
      </c>
      <c r="B20" s="661">
        <v>2209</v>
      </c>
      <c r="C20" s="661">
        <v>147</v>
      </c>
      <c r="D20" s="661">
        <v>190</v>
      </c>
      <c r="E20" s="661">
        <v>181</v>
      </c>
      <c r="F20" s="661">
        <v>187</v>
      </c>
      <c r="G20" s="661">
        <v>163</v>
      </c>
      <c r="H20" s="661">
        <v>180</v>
      </c>
      <c r="I20" s="661">
        <v>165</v>
      </c>
      <c r="J20" s="661">
        <v>178</v>
      </c>
      <c r="K20" s="661">
        <v>169</v>
      </c>
      <c r="L20" s="661">
        <v>204</v>
      </c>
      <c r="M20" s="661">
        <v>174</v>
      </c>
      <c r="N20" s="661">
        <v>271</v>
      </c>
    </row>
    <row r="21" spans="1:14" ht="19.5" customHeight="1" x14ac:dyDescent="0.2">
      <c r="A21" s="644" t="s">
        <v>148</v>
      </c>
      <c r="B21" s="660">
        <v>921</v>
      </c>
      <c r="C21" s="660">
        <v>56</v>
      </c>
      <c r="D21" s="660">
        <v>87</v>
      </c>
      <c r="E21" s="660">
        <v>69</v>
      </c>
      <c r="F21" s="660">
        <v>66</v>
      </c>
      <c r="G21" s="660">
        <v>69</v>
      </c>
      <c r="H21" s="660">
        <v>49</v>
      </c>
      <c r="I21" s="660">
        <v>71</v>
      </c>
      <c r="J21" s="660">
        <v>81</v>
      </c>
      <c r="K21" s="660">
        <v>83</v>
      </c>
      <c r="L21" s="660">
        <v>78</v>
      </c>
      <c r="M21" s="660">
        <v>86</v>
      </c>
      <c r="N21" s="660">
        <v>126</v>
      </c>
    </row>
    <row r="22" spans="1:14" ht="19.5" customHeight="1" x14ac:dyDescent="0.2">
      <c r="A22" s="245" t="s">
        <v>147</v>
      </c>
      <c r="B22" s="661">
        <v>14849</v>
      </c>
      <c r="C22" s="661">
        <v>1057</v>
      </c>
      <c r="D22" s="661">
        <v>1251</v>
      </c>
      <c r="E22" s="661">
        <v>1225</v>
      </c>
      <c r="F22" s="661">
        <v>1305</v>
      </c>
      <c r="G22" s="661">
        <v>1050</v>
      </c>
      <c r="H22" s="661">
        <v>993</v>
      </c>
      <c r="I22" s="661">
        <v>1167</v>
      </c>
      <c r="J22" s="661">
        <v>1062</v>
      </c>
      <c r="K22" s="661">
        <v>1181</v>
      </c>
      <c r="L22" s="661">
        <v>1325</v>
      </c>
      <c r="M22" s="661">
        <v>1309</v>
      </c>
      <c r="N22" s="661">
        <v>1924</v>
      </c>
    </row>
    <row r="23" spans="1:14" ht="19.5" customHeight="1" x14ac:dyDescent="0.2">
      <c r="A23" s="644" t="s">
        <v>173</v>
      </c>
      <c r="B23" s="660">
        <v>2175</v>
      </c>
      <c r="C23" s="660">
        <v>142</v>
      </c>
      <c r="D23" s="660">
        <v>188</v>
      </c>
      <c r="E23" s="660">
        <v>147</v>
      </c>
      <c r="F23" s="660">
        <v>156</v>
      </c>
      <c r="G23" s="660">
        <v>127</v>
      </c>
      <c r="H23" s="660">
        <v>161</v>
      </c>
      <c r="I23" s="660">
        <v>192</v>
      </c>
      <c r="J23" s="660">
        <v>156</v>
      </c>
      <c r="K23" s="660">
        <v>185</v>
      </c>
      <c r="L23" s="660">
        <v>206</v>
      </c>
      <c r="M23" s="660">
        <v>193</v>
      </c>
      <c r="N23" s="660">
        <v>322</v>
      </c>
    </row>
    <row r="24" spans="1:14" ht="19.5" customHeight="1" x14ac:dyDescent="0.2">
      <c r="A24" s="245" t="s">
        <v>146</v>
      </c>
      <c r="B24" s="661">
        <v>3917</v>
      </c>
      <c r="C24" s="661">
        <v>314</v>
      </c>
      <c r="D24" s="661">
        <v>372</v>
      </c>
      <c r="E24" s="661">
        <v>321</v>
      </c>
      <c r="F24" s="661">
        <v>319</v>
      </c>
      <c r="G24" s="661">
        <v>241</v>
      </c>
      <c r="H24" s="661">
        <v>248</v>
      </c>
      <c r="I24" s="661">
        <v>290</v>
      </c>
      <c r="J24" s="661">
        <v>289</v>
      </c>
      <c r="K24" s="661">
        <v>306</v>
      </c>
      <c r="L24" s="661">
        <v>383</v>
      </c>
      <c r="M24" s="661">
        <v>406</v>
      </c>
      <c r="N24" s="661">
        <v>428</v>
      </c>
    </row>
    <row r="25" spans="1:14" ht="19.5" customHeight="1" x14ac:dyDescent="0.2">
      <c r="A25" s="644" t="s">
        <v>69</v>
      </c>
      <c r="B25" s="660">
        <v>1243</v>
      </c>
      <c r="C25" s="660">
        <v>102</v>
      </c>
      <c r="D25" s="660">
        <v>184</v>
      </c>
      <c r="E25" s="660">
        <v>126</v>
      </c>
      <c r="F25" s="660">
        <v>128</v>
      </c>
      <c r="G25" s="660">
        <v>90</v>
      </c>
      <c r="H25" s="660">
        <v>72</v>
      </c>
      <c r="I25" s="660">
        <v>85</v>
      </c>
      <c r="J25" s="660">
        <v>81</v>
      </c>
      <c r="K25" s="660">
        <v>92</v>
      </c>
      <c r="L25" s="660">
        <v>107</v>
      </c>
      <c r="M25" s="660">
        <v>80</v>
      </c>
      <c r="N25" s="660">
        <v>96</v>
      </c>
    </row>
    <row r="26" spans="1:14" s="777" customFormat="1" ht="19.5" customHeight="1" x14ac:dyDescent="0.2">
      <c r="A26" s="654" t="s">
        <v>18</v>
      </c>
      <c r="B26" s="1191">
        <v>2584</v>
      </c>
      <c r="C26" s="1191">
        <v>217</v>
      </c>
      <c r="D26" s="1191">
        <v>266</v>
      </c>
      <c r="E26" s="1191">
        <v>236</v>
      </c>
      <c r="F26" s="1191">
        <v>203</v>
      </c>
      <c r="G26" s="1191">
        <v>227</v>
      </c>
      <c r="H26" s="1191">
        <v>181</v>
      </c>
      <c r="I26" s="1191">
        <v>202</v>
      </c>
      <c r="J26" s="1191">
        <v>197</v>
      </c>
      <c r="K26" s="1191">
        <v>174</v>
      </c>
      <c r="L26" s="1191">
        <v>184</v>
      </c>
      <c r="M26" s="1191">
        <v>170</v>
      </c>
      <c r="N26" s="1191">
        <v>327</v>
      </c>
    </row>
    <row r="27" spans="1:14" ht="19.5" customHeight="1" x14ac:dyDescent="0.2">
      <c r="A27" s="645" t="s">
        <v>172</v>
      </c>
      <c r="B27" s="660">
        <v>381</v>
      </c>
      <c r="C27" s="660">
        <v>25</v>
      </c>
      <c r="D27" s="660">
        <v>40</v>
      </c>
      <c r="E27" s="660">
        <v>28</v>
      </c>
      <c r="F27" s="660">
        <v>37</v>
      </c>
      <c r="G27" s="660">
        <v>35</v>
      </c>
      <c r="H27" s="660">
        <v>35</v>
      </c>
      <c r="I27" s="660">
        <v>40</v>
      </c>
      <c r="J27" s="660">
        <v>25</v>
      </c>
      <c r="K27" s="660">
        <v>21</v>
      </c>
      <c r="L27" s="660">
        <v>33</v>
      </c>
      <c r="M27" s="660">
        <v>19</v>
      </c>
      <c r="N27" s="660">
        <v>43</v>
      </c>
    </row>
    <row r="28" spans="1:14" ht="19.5" customHeight="1" x14ac:dyDescent="0.2">
      <c r="A28" s="245" t="s">
        <v>143</v>
      </c>
      <c r="B28" s="661">
        <v>477</v>
      </c>
      <c r="C28" s="661">
        <v>41</v>
      </c>
      <c r="D28" s="661">
        <v>52</v>
      </c>
      <c r="E28" s="661">
        <v>44</v>
      </c>
      <c r="F28" s="661">
        <v>38</v>
      </c>
      <c r="G28" s="661">
        <v>53</v>
      </c>
      <c r="H28" s="661">
        <v>39</v>
      </c>
      <c r="I28" s="661">
        <v>30</v>
      </c>
      <c r="J28" s="661">
        <v>42</v>
      </c>
      <c r="K28" s="661">
        <v>30</v>
      </c>
      <c r="L28" s="661">
        <v>29</v>
      </c>
      <c r="M28" s="661">
        <v>27</v>
      </c>
      <c r="N28" s="661">
        <v>52</v>
      </c>
    </row>
    <row r="29" spans="1:14" ht="19.5" customHeight="1" x14ac:dyDescent="0.2">
      <c r="A29" s="644" t="s">
        <v>142</v>
      </c>
      <c r="B29" s="660">
        <v>349</v>
      </c>
      <c r="C29" s="660">
        <v>17</v>
      </c>
      <c r="D29" s="660">
        <v>42</v>
      </c>
      <c r="E29" s="660">
        <v>30</v>
      </c>
      <c r="F29" s="660">
        <v>33</v>
      </c>
      <c r="G29" s="660">
        <v>35</v>
      </c>
      <c r="H29" s="660">
        <v>27</v>
      </c>
      <c r="I29" s="660">
        <v>31</v>
      </c>
      <c r="J29" s="660">
        <v>26</v>
      </c>
      <c r="K29" s="660">
        <v>25</v>
      </c>
      <c r="L29" s="660">
        <v>28</v>
      </c>
      <c r="M29" s="660">
        <v>26</v>
      </c>
      <c r="N29" s="660">
        <v>29</v>
      </c>
    </row>
    <row r="30" spans="1:14" ht="19.5" customHeight="1" x14ac:dyDescent="0.2">
      <c r="A30" s="245" t="s">
        <v>171</v>
      </c>
      <c r="B30" s="661">
        <v>301</v>
      </c>
      <c r="C30" s="661">
        <v>20</v>
      </c>
      <c r="D30" s="661">
        <v>29</v>
      </c>
      <c r="E30" s="661">
        <v>31</v>
      </c>
      <c r="F30" s="661">
        <v>24</v>
      </c>
      <c r="G30" s="661">
        <v>21</v>
      </c>
      <c r="H30" s="661">
        <v>12</v>
      </c>
      <c r="I30" s="661">
        <v>25</v>
      </c>
      <c r="J30" s="661">
        <v>21</v>
      </c>
      <c r="K30" s="661">
        <v>24</v>
      </c>
      <c r="L30" s="661">
        <v>30</v>
      </c>
      <c r="M30" s="661">
        <v>22</v>
      </c>
      <c r="N30" s="661">
        <v>42</v>
      </c>
    </row>
    <row r="31" spans="1:14" ht="19.5" customHeight="1" x14ac:dyDescent="0.2">
      <c r="A31" s="644" t="s">
        <v>140</v>
      </c>
      <c r="B31" s="660">
        <v>587</v>
      </c>
      <c r="C31" s="660">
        <v>62</v>
      </c>
      <c r="D31" s="660">
        <v>49</v>
      </c>
      <c r="E31" s="660">
        <v>40</v>
      </c>
      <c r="F31" s="660">
        <v>40</v>
      </c>
      <c r="G31" s="660">
        <v>37</v>
      </c>
      <c r="H31" s="660">
        <v>46</v>
      </c>
      <c r="I31" s="660">
        <v>42</v>
      </c>
      <c r="J31" s="660">
        <v>53</v>
      </c>
      <c r="K31" s="660">
        <v>48</v>
      </c>
      <c r="L31" s="660">
        <v>31</v>
      </c>
      <c r="M31" s="660">
        <v>43</v>
      </c>
      <c r="N31" s="660">
        <v>96</v>
      </c>
    </row>
    <row r="32" spans="1:14" ht="19.5" customHeight="1" x14ac:dyDescent="0.2">
      <c r="A32" s="245" t="s">
        <v>139</v>
      </c>
      <c r="B32" s="661">
        <v>489</v>
      </c>
      <c r="C32" s="661">
        <v>52</v>
      </c>
      <c r="D32" s="661">
        <v>54</v>
      </c>
      <c r="E32" s="661">
        <v>63</v>
      </c>
      <c r="F32" s="661">
        <v>31</v>
      </c>
      <c r="G32" s="661">
        <v>46</v>
      </c>
      <c r="H32" s="661">
        <v>22</v>
      </c>
      <c r="I32" s="661">
        <v>34</v>
      </c>
      <c r="J32" s="661">
        <v>30</v>
      </c>
      <c r="K32" s="661">
        <v>26</v>
      </c>
      <c r="L32" s="661">
        <v>33</v>
      </c>
      <c r="M32" s="661">
        <v>33</v>
      </c>
      <c r="N32" s="661">
        <v>65</v>
      </c>
    </row>
    <row r="33" spans="1:14" s="777" customFormat="1" ht="19.5" customHeight="1" x14ac:dyDescent="0.2">
      <c r="A33" s="653" t="s">
        <v>25</v>
      </c>
      <c r="B33" s="1190">
        <v>214</v>
      </c>
      <c r="C33" s="1190">
        <v>9</v>
      </c>
      <c r="D33" s="1190">
        <v>17</v>
      </c>
      <c r="E33" s="1190">
        <v>12</v>
      </c>
      <c r="F33" s="1190">
        <v>16</v>
      </c>
      <c r="G33" s="1190">
        <v>22</v>
      </c>
      <c r="H33" s="1190">
        <v>25</v>
      </c>
      <c r="I33" s="1190">
        <v>23</v>
      </c>
      <c r="J33" s="1190">
        <v>17</v>
      </c>
      <c r="K33" s="1190">
        <v>14</v>
      </c>
      <c r="L33" s="1190">
        <v>18</v>
      </c>
      <c r="M33" s="1190">
        <v>18</v>
      </c>
      <c r="N33" s="1190">
        <v>23</v>
      </c>
    </row>
    <row r="34" spans="1:14" ht="19.5" customHeight="1" x14ac:dyDescent="0.2">
      <c r="A34" s="469" t="s">
        <v>137</v>
      </c>
      <c r="B34" s="661">
        <v>214</v>
      </c>
      <c r="C34" s="661">
        <v>9</v>
      </c>
      <c r="D34" s="661">
        <v>17</v>
      </c>
      <c r="E34" s="661">
        <v>12</v>
      </c>
      <c r="F34" s="661">
        <v>16</v>
      </c>
      <c r="G34" s="661">
        <v>22</v>
      </c>
      <c r="H34" s="661">
        <v>25</v>
      </c>
      <c r="I34" s="661">
        <v>23</v>
      </c>
      <c r="J34" s="661">
        <v>17</v>
      </c>
      <c r="K34" s="661">
        <v>14</v>
      </c>
      <c r="L34" s="661">
        <v>18</v>
      </c>
      <c r="M34" s="661">
        <v>18</v>
      </c>
      <c r="N34" s="661">
        <v>23</v>
      </c>
    </row>
    <row r="35" spans="1:14" ht="7.5" customHeight="1" x14ac:dyDescent="0.2">
      <c r="A35" s="469"/>
      <c r="B35" s="661"/>
      <c r="C35" s="661"/>
      <c r="D35" s="661"/>
      <c r="E35" s="661"/>
      <c r="F35" s="661"/>
      <c r="G35" s="661"/>
      <c r="H35" s="661"/>
      <c r="I35" s="661"/>
      <c r="J35" s="661"/>
      <c r="K35" s="661"/>
      <c r="L35" s="661"/>
      <c r="M35" s="661"/>
      <c r="N35" s="661"/>
    </row>
    <row r="36" spans="1:14" ht="13.5" customHeight="1" x14ac:dyDescent="0.2">
      <c r="A36" s="942" t="s">
        <v>709</v>
      </c>
      <c r="B36" s="661"/>
      <c r="C36" s="661"/>
      <c r="D36" s="661"/>
      <c r="E36" s="661"/>
      <c r="F36" s="661"/>
      <c r="G36" s="661"/>
      <c r="H36" s="661"/>
      <c r="I36" s="661"/>
      <c r="J36" s="661"/>
      <c r="K36" s="661"/>
      <c r="L36" s="661"/>
      <c r="M36" s="661"/>
      <c r="N36" s="661"/>
    </row>
    <row r="37" spans="1:14" x14ac:dyDescent="0.2">
      <c r="A37" s="418" t="s">
        <v>801</v>
      </c>
    </row>
  </sheetData>
  <mergeCells count="4">
    <mergeCell ref="A2:N2"/>
    <mergeCell ref="C4:N4"/>
    <mergeCell ref="A4:A5"/>
    <mergeCell ref="B4:B5"/>
  </mergeCells>
  <hyperlinks>
    <hyperlink ref="O2" location="indice!B35" display="INICIO"/>
  </hyperlinks>
  <printOptions horizontalCentered="1"/>
  <pageMargins left="0.19685039370078741" right="0.19685039370078741" top="1.5354330708661419" bottom="0.74803149606299213" header="0.19685039370078741" footer="0.31496062992125984"/>
  <pageSetup paperSize="9" scale="64" firstPageNumber="54" orientation="landscape" useFirstPageNumber="1" r:id="rId1"/>
  <headerFooter scaleWithDoc="0">
    <oddHeader>&amp;C&amp;G</oddHeader>
    <oddFooter>&amp;C&amp;P</oddFooter>
  </headerFooter>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dimension ref="A2:O259"/>
  <sheetViews>
    <sheetView zoomScaleNormal="100" workbookViewId="0">
      <selection activeCell="P6" sqref="P6"/>
    </sheetView>
  </sheetViews>
  <sheetFormatPr baseColWidth="10" defaultRowHeight="12.75" x14ac:dyDescent="0.2"/>
  <cols>
    <col min="1" max="1" width="23.140625" style="1" customWidth="1"/>
    <col min="2" max="10" width="10" style="385" customWidth="1"/>
    <col min="11" max="11" width="11.140625" style="385" customWidth="1"/>
    <col min="12" max="12" width="10" style="385" customWidth="1"/>
    <col min="13" max="13" width="11.140625" style="385" customWidth="1"/>
    <col min="14" max="14" width="11.42578125" style="385"/>
    <col min="15" max="16384" width="11.42578125" style="1"/>
  </cols>
  <sheetData>
    <row r="2" spans="1:15" s="647" customFormat="1" ht="27.75" customHeight="1" x14ac:dyDescent="0.25">
      <c r="A2" s="1330" t="s">
        <v>802</v>
      </c>
      <c r="B2" s="1330"/>
      <c r="C2" s="1330"/>
      <c r="D2" s="1330"/>
      <c r="E2" s="1330"/>
      <c r="F2" s="1330"/>
      <c r="G2" s="1330"/>
      <c r="H2" s="1330"/>
      <c r="I2" s="1330"/>
      <c r="J2" s="1330"/>
      <c r="K2" s="1330"/>
      <c r="L2" s="1330"/>
      <c r="M2" s="1330"/>
      <c r="N2" s="1330"/>
    </row>
    <row r="3" spans="1:15" s="647" customFormat="1" ht="15" x14ac:dyDescent="0.25">
      <c r="A3" s="671"/>
      <c r="B3" s="671"/>
      <c r="C3" s="671"/>
      <c r="D3" s="671"/>
      <c r="E3" s="671"/>
      <c r="F3" s="671"/>
      <c r="G3" s="671"/>
      <c r="H3" s="671"/>
      <c r="I3" s="671"/>
      <c r="J3" s="671"/>
      <c r="K3" s="671"/>
      <c r="L3" s="671"/>
      <c r="M3" s="671"/>
      <c r="N3" s="671"/>
      <c r="O3" s="672" t="s">
        <v>85</v>
      </c>
    </row>
    <row r="4" spans="1:15" s="3" customFormat="1" ht="15" x14ac:dyDescent="0.25">
      <c r="A4" s="1336" t="s">
        <v>206</v>
      </c>
      <c r="B4" s="1334" t="s">
        <v>862</v>
      </c>
      <c r="C4" s="1331" t="s">
        <v>198</v>
      </c>
      <c r="D4" s="1332"/>
      <c r="E4" s="1332"/>
      <c r="F4" s="1332"/>
      <c r="G4" s="1332"/>
      <c r="H4" s="1332"/>
      <c r="I4" s="1332"/>
      <c r="J4" s="1332"/>
      <c r="K4" s="1332"/>
      <c r="L4" s="1332"/>
      <c r="M4" s="1332"/>
      <c r="N4" s="1333"/>
    </row>
    <row r="5" spans="1:15" s="383" customFormat="1" ht="27.75" customHeight="1" x14ac:dyDescent="0.25">
      <c r="A5" s="1337"/>
      <c r="B5" s="1335"/>
      <c r="C5" s="674" t="s">
        <v>405</v>
      </c>
      <c r="D5" s="674" t="s">
        <v>406</v>
      </c>
      <c r="E5" s="674" t="s">
        <v>407</v>
      </c>
      <c r="F5" s="674" t="s">
        <v>408</v>
      </c>
      <c r="G5" s="674" t="s">
        <v>409</v>
      </c>
      <c r="H5" s="674" t="s">
        <v>410</v>
      </c>
      <c r="I5" s="674" t="s">
        <v>411</v>
      </c>
      <c r="J5" s="674" t="s">
        <v>412</v>
      </c>
      <c r="K5" s="674" t="s">
        <v>413</v>
      </c>
      <c r="L5" s="674" t="s">
        <v>414</v>
      </c>
      <c r="M5" s="674" t="s">
        <v>415</v>
      </c>
      <c r="N5" s="674" t="s">
        <v>416</v>
      </c>
    </row>
    <row r="6" spans="1:15" s="655" customFormat="1" x14ac:dyDescent="0.25">
      <c r="A6" s="1192" t="s">
        <v>863</v>
      </c>
      <c r="B6" s="1016">
        <v>60636</v>
      </c>
      <c r="C6" s="1016">
        <v>4574</v>
      </c>
      <c r="D6" s="1017">
        <v>5655</v>
      </c>
      <c r="E6" s="1017">
        <v>5159</v>
      </c>
      <c r="F6" s="1017">
        <v>5246</v>
      </c>
      <c r="G6" s="1017">
        <v>4608</v>
      </c>
      <c r="H6" s="1017">
        <v>4413</v>
      </c>
      <c r="I6" s="1017">
        <v>4990</v>
      </c>
      <c r="J6" s="1017">
        <v>4922</v>
      </c>
      <c r="K6" s="1017">
        <v>4617</v>
      </c>
      <c r="L6" s="1017">
        <v>5194</v>
      </c>
      <c r="M6" s="1017">
        <v>4706</v>
      </c>
      <c r="N6" s="1017">
        <v>6552</v>
      </c>
    </row>
    <row r="7" spans="1:15" s="655" customFormat="1" x14ac:dyDescent="0.25">
      <c r="A7" s="673" t="s">
        <v>417</v>
      </c>
      <c r="B7" s="1013">
        <v>32567</v>
      </c>
      <c r="C7" s="1014">
        <v>2526</v>
      </c>
      <c r="D7" s="1014">
        <v>3124</v>
      </c>
      <c r="E7" s="1014">
        <v>2827</v>
      </c>
      <c r="F7" s="1014">
        <v>2880</v>
      </c>
      <c r="G7" s="1014">
        <v>2634</v>
      </c>
      <c r="H7" s="1014">
        <v>2499</v>
      </c>
      <c r="I7" s="1014">
        <v>2814</v>
      </c>
      <c r="J7" s="1014">
        <v>2857</v>
      </c>
      <c r="K7" s="1014">
        <v>2428</v>
      </c>
      <c r="L7" s="1014">
        <v>2679</v>
      </c>
      <c r="M7" s="1014">
        <v>2266</v>
      </c>
      <c r="N7" s="1014">
        <v>3033</v>
      </c>
    </row>
    <row r="8" spans="1:15" s="777" customFormat="1" x14ac:dyDescent="0.2">
      <c r="A8" s="246" t="s">
        <v>159</v>
      </c>
      <c r="B8" s="1015">
        <f>+SUM(B9:B23)</f>
        <v>3935</v>
      </c>
      <c r="C8" s="1015">
        <f t="shared" ref="C8:N8" si="0">+SUM(C9:C23)</f>
        <v>309</v>
      </c>
      <c r="D8" s="1015">
        <f t="shared" si="0"/>
        <v>399</v>
      </c>
      <c r="E8" s="1015">
        <f t="shared" si="0"/>
        <v>325</v>
      </c>
      <c r="F8" s="1015">
        <f t="shared" si="0"/>
        <v>340</v>
      </c>
      <c r="G8" s="1015">
        <f t="shared" si="0"/>
        <v>328</v>
      </c>
      <c r="H8" s="1015">
        <f t="shared" si="0"/>
        <v>293</v>
      </c>
      <c r="I8" s="1015">
        <f t="shared" si="0"/>
        <v>370</v>
      </c>
      <c r="J8" s="1015">
        <f t="shared" si="0"/>
        <v>368</v>
      </c>
      <c r="K8" s="1015">
        <f t="shared" si="0"/>
        <v>298</v>
      </c>
      <c r="L8" s="1015">
        <f t="shared" si="0"/>
        <v>288</v>
      </c>
      <c r="M8" s="1015">
        <f t="shared" si="0"/>
        <v>269</v>
      </c>
      <c r="N8" s="1015">
        <f t="shared" si="0"/>
        <v>348</v>
      </c>
    </row>
    <row r="9" spans="1:15" x14ac:dyDescent="0.2">
      <c r="A9" s="664" t="s">
        <v>419</v>
      </c>
      <c r="B9" s="665">
        <v>3185</v>
      </c>
      <c r="C9" s="665">
        <v>237</v>
      </c>
      <c r="D9" s="665">
        <v>322</v>
      </c>
      <c r="E9" s="665">
        <v>251</v>
      </c>
      <c r="F9" s="665">
        <v>274</v>
      </c>
      <c r="G9" s="665">
        <v>268</v>
      </c>
      <c r="H9" s="665">
        <v>250</v>
      </c>
      <c r="I9" s="665">
        <v>301</v>
      </c>
      <c r="J9" s="665">
        <v>297</v>
      </c>
      <c r="K9" s="665">
        <v>250</v>
      </c>
      <c r="L9" s="665">
        <v>245</v>
      </c>
      <c r="M9" s="665">
        <v>216</v>
      </c>
      <c r="N9" s="665">
        <v>274</v>
      </c>
    </row>
    <row r="10" spans="1:15" x14ac:dyDescent="0.2">
      <c r="A10" s="472" t="s">
        <v>420</v>
      </c>
      <c r="B10" s="471">
        <v>50</v>
      </c>
      <c r="C10" s="471">
        <v>2</v>
      </c>
      <c r="D10" s="471">
        <v>10</v>
      </c>
      <c r="E10" s="471">
        <v>9</v>
      </c>
      <c r="F10" s="471">
        <v>4</v>
      </c>
      <c r="G10" s="471">
        <v>3</v>
      </c>
      <c r="H10" s="471">
        <v>1</v>
      </c>
      <c r="I10" s="471">
        <v>4</v>
      </c>
      <c r="J10" s="471">
        <v>3</v>
      </c>
      <c r="K10" s="471">
        <v>4</v>
      </c>
      <c r="L10" s="471">
        <v>4</v>
      </c>
      <c r="M10" s="471">
        <v>4</v>
      </c>
      <c r="N10" s="471">
        <v>2</v>
      </c>
    </row>
    <row r="11" spans="1:15" x14ac:dyDescent="0.2">
      <c r="A11" s="666" t="s">
        <v>421</v>
      </c>
      <c r="B11" s="665">
        <v>211</v>
      </c>
      <c r="C11" s="665">
        <v>18</v>
      </c>
      <c r="D11" s="665">
        <v>17</v>
      </c>
      <c r="E11" s="665">
        <v>19</v>
      </c>
      <c r="F11" s="665">
        <v>24</v>
      </c>
      <c r="G11" s="665">
        <v>16</v>
      </c>
      <c r="H11" s="665">
        <v>6</v>
      </c>
      <c r="I11" s="665">
        <v>22</v>
      </c>
      <c r="J11" s="665">
        <v>16</v>
      </c>
      <c r="K11" s="665">
        <v>12</v>
      </c>
      <c r="L11" s="665">
        <v>17</v>
      </c>
      <c r="M11" s="665">
        <v>18</v>
      </c>
      <c r="N11" s="665">
        <v>26</v>
      </c>
    </row>
    <row r="12" spans="1:15" x14ac:dyDescent="0.2">
      <c r="A12" s="247" t="s">
        <v>422</v>
      </c>
      <c r="B12" s="471">
        <v>41</v>
      </c>
      <c r="C12" s="471">
        <v>2</v>
      </c>
      <c r="D12" s="471">
        <v>6</v>
      </c>
      <c r="E12" s="471">
        <v>1</v>
      </c>
      <c r="F12" s="471">
        <v>3</v>
      </c>
      <c r="G12" s="471">
        <v>6</v>
      </c>
      <c r="H12" s="471">
        <v>3</v>
      </c>
      <c r="I12" s="471">
        <v>3</v>
      </c>
      <c r="J12" s="471">
        <v>4</v>
      </c>
      <c r="K12" s="471">
        <v>0</v>
      </c>
      <c r="L12" s="471">
        <v>4</v>
      </c>
      <c r="M12" s="471">
        <v>6</v>
      </c>
      <c r="N12" s="471">
        <v>3</v>
      </c>
    </row>
    <row r="13" spans="1:15" x14ac:dyDescent="0.2">
      <c r="A13" s="666" t="s">
        <v>423</v>
      </c>
      <c r="B13" s="665">
        <v>114</v>
      </c>
      <c r="C13" s="665">
        <v>9</v>
      </c>
      <c r="D13" s="665">
        <v>6</v>
      </c>
      <c r="E13" s="665">
        <v>11</v>
      </c>
      <c r="F13" s="665">
        <v>8</v>
      </c>
      <c r="G13" s="665">
        <v>9</v>
      </c>
      <c r="H13" s="665">
        <v>9</v>
      </c>
      <c r="I13" s="665">
        <v>14</v>
      </c>
      <c r="J13" s="665">
        <v>10</v>
      </c>
      <c r="K13" s="665">
        <v>13</v>
      </c>
      <c r="L13" s="665">
        <v>7</v>
      </c>
      <c r="M13" s="665">
        <v>9</v>
      </c>
      <c r="N13" s="665">
        <v>9</v>
      </c>
    </row>
    <row r="14" spans="1:15" x14ac:dyDescent="0.2">
      <c r="A14" s="247" t="s">
        <v>424</v>
      </c>
      <c r="B14" s="471">
        <v>11</v>
      </c>
      <c r="C14" s="471">
        <v>1</v>
      </c>
      <c r="D14" s="471">
        <v>4</v>
      </c>
      <c r="E14" s="471">
        <v>0</v>
      </c>
      <c r="F14" s="471">
        <v>3</v>
      </c>
      <c r="G14" s="471">
        <v>0</v>
      </c>
      <c r="H14" s="471">
        <v>1</v>
      </c>
      <c r="I14" s="471">
        <v>1</v>
      </c>
      <c r="J14" s="248">
        <v>0</v>
      </c>
      <c r="K14" s="471">
        <v>0</v>
      </c>
      <c r="L14" s="471">
        <v>0</v>
      </c>
      <c r="M14" s="471">
        <v>1</v>
      </c>
      <c r="N14" s="471">
        <v>0</v>
      </c>
    </row>
    <row r="15" spans="1:15" x14ac:dyDescent="0.2">
      <c r="A15" s="666" t="s">
        <v>425</v>
      </c>
      <c r="B15" s="665">
        <v>11</v>
      </c>
      <c r="C15" s="665">
        <v>2</v>
      </c>
      <c r="D15" s="665">
        <v>0</v>
      </c>
      <c r="E15" s="665">
        <v>2</v>
      </c>
      <c r="F15" s="665">
        <v>1</v>
      </c>
      <c r="G15" s="665">
        <v>0</v>
      </c>
      <c r="H15" s="665">
        <v>1</v>
      </c>
      <c r="I15" s="665">
        <v>2</v>
      </c>
      <c r="J15" s="665">
        <v>0</v>
      </c>
      <c r="K15" s="665">
        <v>3</v>
      </c>
      <c r="L15" s="665">
        <v>0</v>
      </c>
      <c r="M15" s="665">
        <v>0</v>
      </c>
      <c r="N15" s="665">
        <v>0</v>
      </c>
    </row>
    <row r="16" spans="1:15" x14ac:dyDescent="0.2">
      <c r="A16" s="247" t="s">
        <v>426</v>
      </c>
      <c r="B16" s="471">
        <v>60</v>
      </c>
      <c r="C16" s="471">
        <v>6</v>
      </c>
      <c r="D16" s="471">
        <v>8</v>
      </c>
      <c r="E16" s="471">
        <v>4</v>
      </c>
      <c r="F16" s="248">
        <v>3</v>
      </c>
      <c r="G16" s="248">
        <v>8</v>
      </c>
      <c r="H16" s="471">
        <v>7</v>
      </c>
      <c r="I16" s="248">
        <v>5</v>
      </c>
      <c r="J16" s="248">
        <v>7</v>
      </c>
      <c r="K16" s="248">
        <v>2</v>
      </c>
      <c r="L16" s="471">
        <v>3</v>
      </c>
      <c r="M16" s="248">
        <v>0</v>
      </c>
      <c r="N16" s="248">
        <v>7</v>
      </c>
    </row>
    <row r="17" spans="1:14" x14ac:dyDescent="0.2">
      <c r="A17" s="666" t="s">
        <v>427</v>
      </c>
      <c r="B17" s="665">
        <v>76</v>
      </c>
      <c r="C17" s="665">
        <v>11</v>
      </c>
      <c r="D17" s="665">
        <v>8</v>
      </c>
      <c r="E17" s="665">
        <v>6</v>
      </c>
      <c r="F17" s="665">
        <v>5</v>
      </c>
      <c r="G17" s="665">
        <v>8</v>
      </c>
      <c r="H17" s="665">
        <v>4</v>
      </c>
      <c r="I17" s="667">
        <v>5</v>
      </c>
      <c r="J17" s="667">
        <v>13</v>
      </c>
      <c r="K17" s="667">
        <v>2</v>
      </c>
      <c r="L17" s="665">
        <v>4</v>
      </c>
      <c r="M17" s="667">
        <v>4</v>
      </c>
      <c r="N17" s="665">
        <v>6</v>
      </c>
    </row>
    <row r="18" spans="1:14" x14ac:dyDescent="0.2">
      <c r="A18" s="247" t="s">
        <v>428</v>
      </c>
      <c r="B18" s="471">
        <v>6</v>
      </c>
      <c r="C18" s="471">
        <v>0</v>
      </c>
      <c r="D18" s="471">
        <v>0</v>
      </c>
      <c r="E18" s="471">
        <v>1</v>
      </c>
      <c r="F18" s="471">
        <v>0</v>
      </c>
      <c r="G18" s="471">
        <v>0</v>
      </c>
      <c r="H18" s="471">
        <v>0</v>
      </c>
      <c r="I18" s="471">
        <v>2</v>
      </c>
      <c r="J18" s="471">
        <v>0</v>
      </c>
      <c r="K18" s="471">
        <v>1</v>
      </c>
      <c r="L18" s="471">
        <v>0</v>
      </c>
      <c r="M18" s="471">
        <v>2</v>
      </c>
      <c r="N18" s="471">
        <v>0</v>
      </c>
    </row>
    <row r="19" spans="1:14" x14ac:dyDescent="0.2">
      <c r="A19" s="666" t="s">
        <v>429</v>
      </c>
      <c r="B19" s="665">
        <v>76</v>
      </c>
      <c r="C19" s="665">
        <v>13</v>
      </c>
      <c r="D19" s="665">
        <v>8</v>
      </c>
      <c r="E19" s="665">
        <v>10</v>
      </c>
      <c r="F19" s="665">
        <v>6</v>
      </c>
      <c r="G19" s="665">
        <v>7</v>
      </c>
      <c r="H19" s="665">
        <v>2</v>
      </c>
      <c r="I19" s="665">
        <v>5</v>
      </c>
      <c r="J19" s="665">
        <v>7</v>
      </c>
      <c r="K19" s="665">
        <v>4</v>
      </c>
      <c r="L19" s="665">
        <v>1</v>
      </c>
      <c r="M19" s="665">
        <v>3</v>
      </c>
      <c r="N19" s="665">
        <v>10</v>
      </c>
    </row>
    <row r="20" spans="1:14" x14ac:dyDescent="0.2">
      <c r="A20" s="247" t="s">
        <v>430</v>
      </c>
      <c r="B20" s="471">
        <v>13</v>
      </c>
      <c r="C20" s="471">
        <v>1</v>
      </c>
      <c r="D20" s="248">
        <v>3</v>
      </c>
      <c r="E20" s="248">
        <v>1</v>
      </c>
      <c r="F20" s="471">
        <v>4</v>
      </c>
      <c r="G20" s="471">
        <v>0</v>
      </c>
      <c r="H20" s="248">
        <v>1</v>
      </c>
      <c r="I20" s="248">
        <v>2</v>
      </c>
      <c r="J20" s="248">
        <v>0</v>
      </c>
      <c r="K20" s="471">
        <v>0</v>
      </c>
      <c r="L20" s="248">
        <v>1</v>
      </c>
      <c r="M20" s="248">
        <v>0</v>
      </c>
      <c r="N20" s="248">
        <v>0</v>
      </c>
    </row>
    <row r="21" spans="1:14" x14ac:dyDescent="0.2">
      <c r="A21" s="666" t="s">
        <v>431</v>
      </c>
      <c r="B21" s="665">
        <v>29</v>
      </c>
      <c r="C21" s="665">
        <v>3</v>
      </c>
      <c r="D21" s="665">
        <v>1</v>
      </c>
      <c r="E21" s="665">
        <v>5</v>
      </c>
      <c r="F21" s="665">
        <v>3</v>
      </c>
      <c r="G21" s="665">
        <v>0</v>
      </c>
      <c r="H21" s="665">
        <v>3</v>
      </c>
      <c r="I21" s="665">
        <v>2</v>
      </c>
      <c r="J21" s="665">
        <v>3</v>
      </c>
      <c r="K21" s="665">
        <v>1</v>
      </c>
      <c r="L21" s="665">
        <v>0</v>
      </c>
      <c r="M21" s="665">
        <v>3</v>
      </c>
      <c r="N21" s="665">
        <v>5</v>
      </c>
    </row>
    <row r="22" spans="1:14" x14ac:dyDescent="0.2">
      <c r="A22" s="247" t="s">
        <v>432</v>
      </c>
      <c r="B22" s="471">
        <v>12</v>
      </c>
      <c r="C22" s="248">
        <v>1</v>
      </c>
      <c r="D22" s="248">
        <v>1</v>
      </c>
      <c r="E22" s="471">
        <v>1</v>
      </c>
      <c r="F22" s="471">
        <v>1</v>
      </c>
      <c r="G22" s="248">
        <v>0</v>
      </c>
      <c r="H22" s="248">
        <v>2</v>
      </c>
      <c r="I22" s="248">
        <v>2</v>
      </c>
      <c r="J22" s="471">
        <v>2</v>
      </c>
      <c r="K22" s="248">
        <v>0</v>
      </c>
      <c r="L22" s="248">
        <v>0</v>
      </c>
      <c r="M22" s="471">
        <v>0</v>
      </c>
      <c r="N22" s="248">
        <v>2</v>
      </c>
    </row>
    <row r="23" spans="1:14" x14ac:dyDescent="0.2">
      <c r="A23" s="666" t="s">
        <v>433</v>
      </c>
      <c r="B23" s="665">
        <v>40</v>
      </c>
      <c r="C23" s="665">
        <v>3</v>
      </c>
      <c r="D23" s="665">
        <v>5</v>
      </c>
      <c r="E23" s="667">
        <v>4</v>
      </c>
      <c r="F23" s="665">
        <v>1</v>
      </c>
      <c r="G23" s="667">
        <v>3</v>
      </c>
      <c r="H23" s="667">
        <v>3</v>
      </c>
      <c r="I23" s="667">
        <v>0</v>
      </c>
      <c r="J23" s="667">
        <v>6</v>
      </c>
      <c r="K23" s="665">
        <v>6</v>
      </c>
      <c r="L23" s="665">
        <v>2</v>
      </c>
      <c r="M23" s="667">
        <v>3</v>
      </c>
      <c r="N23" s="665">
        <v>4</v>
      </c>
    </row>
    <row r="24" spans="1:14" s="777" customFormat="1" x14ac:dyDescent="0.2">
      <c r="A24" s="249" t="s">
        <v>158</v>
      </c>
      <c r="B24" s="1015">
        <f>+SUM(B25:B31)</f>
        <v>577</v>
      </c>
      <c r="C24" s="1015">
        <f t="shared" ref="C24:N24" si="1">+SUM(C25:C31)</f>
        <v>50</v>
      </c>
      <c r="D24" s="1015">
        <f t="shared" si="1"/>
        <v>63</v>
      </c>
      <c r="E24" s="1015">
        <f t="shared" si="1"/>
        <v>40</v>
      </c>
      <c r="F24" s="1015">
        <f t="shared" si="1"/>
        <v>43</v>
      </c>
      <c r="G24" s="1015">
        <f t="shared" si="1"/>
        <v>40</v>
      </c>
      <c r="H24" s="1015">
        <f t="shared" si="1"/>
        <v>44</v>
      </c>
      <c r="I24" s="1015">
        <f t="shared" si="1"/>
        <v>47</v>
      </c>
      <c r="J24" s="1015">
        <f t="shared" si="1"/>
        <v>55</v>
      </c>
      <c r="K24" s="1015">
        <f t="shared" si="1"/>
        <v>43</v>
      </c>
      <c r="L24" s="1015">
        <f t="shared" si="1"/>
        <v>57</v>
      </c>
      <c r="M24" s="1015">
        <f t="shared" si="1"/>
        <v>39</v>
      </c>
      <c r="N24" s="1015">
        <f t="shared" si="1"/>
        <v>56</v>
      </c>
    </row>
    <row r="25" spans="1:14" x14ac:dyDescent="0.2">
      <c r="A25" s="666" t="s">
        <v>434</v>
      </c>
      <c r="B25" s="665">
        <v>304</v>
      </c>
      <c r="C25" s="665">
        <v>34</v>
      </c>
      <c r="D25" s="665">
        <v>36</v>
      </c>
      <c r="E25" s="665">
        <v>21</v>
      </c>
      <c r="F25" s="665">
        <v>24</v>
      </c>
      <c r="G25" s="665">
        <v>23</v>
      </c>
      <c r="H25" s="665">
        <v>24</v>
      </c>
      <c r="I25" s="665">
        <v>20</v>
      </c>
      <c r="J25" s="665">
        <v>25</v>
      </c>
      <c r="K25" s="665">
        <v>18</v>
      </c>
      <c r="L25" s="665">
        <v>29</v>
      </c>
      <c r="M25" s="667">
        <v>23</v>
      </c>
      <c r="N25" s="665">
        <v>27</v>
      </c>
    </row>
    <row r="26" spans="1:14" x14ac:dyDescent="0.2">
      <c r="A26" s="247" t="s">
        <v>435</v>
      </c>
      <c r="B26" s="471">
        <v>39</v>
      </c>
      <c r="C26" s="471">
        <v>3</v>
      </c>
      <c r="D26" s="471">
        <v>6</v>
      </c>
      <c r="E26" s="471">
        <v>2</v>
      </c>
      <c r="F26" s="471">
        <v>3</v>
      </c>
      <c r="G26" s="471">
        <v>3</v>
      </c>
      <c r="H26" s="471">
        <v>0</v>
      </c>
      <c r="I26" s="471">
        <v>3</v>
      </c>
      <c r="J26" s="471">
        <v>2</v>
      </c>
      <c r="K26" s="471">
        <v>3</v>
      </c>
      <c r="L26" s="471">
        <v>7</v>
      </c>
      <c r="M26" s="471">
        <v>2</v>
      </c>
      <c r="N26" s="471">
        <v>5</v>
      </c>
    </row>
    <row r="27" spans="1:14" x14ac:dyDescent="0.2">
      <c r="A27" s="666" t="s">
        <v>436</v>
      </c>
      <c r="B27" s="665">
        <v>29</v>
      </c>
      <c r="C27" s="665">
        <v>2</v>
      </c>
      <c r="D27" s="665">
        <v>1</v>
      </c>
      <c r="E27" s="665">
        <v>3</v>
      </c>
      <c r="F27" s="665">
        <v>1</v>
      </c>
      <c r="G27" s="665">
        <v>1</v>
      </c>
      <c r="H27" s="665">
        <v>2</v>
      </c>
      <c r="I27" s="665">
        <v>4</v>
      </c>
      <c r="J27" s="665">
        <v>5</v>
      </c>
      <c r="K27" s="665">
        <v>2</v>
      </c>
      <c r="L27" s="665">
        <v>2</v>
      </c>
      <c r="M27" s="665">
        <v>3</v>
      </c>
      <c r="N27" s="665">
        <v>3</v>
      </c>
    </row>
    <row r="28" spans="1:14" x14ac:dyDescent="0.2">
      <c r="A28" s="247" t="s">
        <v>437</v>
      </c>
      <c r="B28" s="471">
        <v>53</v>
      </c>
      <c r="C28" s="471">
        <v>5</v>
      </c>
      <c r="D28" s="471">
        <v>4</v>
      </c>
      <c r="E28" s="248">
        <v>3</v>
      </c>
      <c r="F28" s="471">
        <v>4</v>
      </c>
      <c r="G28" s="471">
        <v>5</v>
      </c>
      <c r="H28" s="471">
        <v>3</v>
      </c>
      <c r="I28" s="471">
        <v>2</v>
      </c>
      <c r="J28" s="471">
        <v>10</v>
      </c>
      <c r="K28" s="248">
        <v>6</v>
      </c>
      <c r="L28" s="471">
        <v>7</v>
      </c>
      <c r="M28" s="471">
        <v>1</v>
      </c>
      <c r="N28" s="471">
        <v>3</v>
      </c>
    </row>
    <row r="29" spans="1:14" x14ac:dyDescent="0.2">
      <c r="A29" s="666" t="s">
        <v>438</v>
      </c>
      <c r="B29" s="665">
        <v>85</v>
      </c>
      <c r="C29" s="665">
        <v>3</v>
      </c>
      <c r="D29" s="667">
        <v>8</v>
      </c>
      <c r="E29" s="665">
        <v>7</v>
      </c>
      <c r="F29" s="665">
        <v>5</v>
      </c>
      <c r="G29" s="665">
        <v>4</v>
      </c>
      <c r="H29" s="665">
        <v>10</v>
      </c>
      <c r="I29" s="665">
        <v>11</v>
      </c>
      <c r="J29" s="665">
        <v>9</v>
      </c>
      <c r="K29" s="665">
        <v>9</v>
      </c>
      <c r="L29" s="665">
        <v>7</v>
      </c>
      <c r="M29" s="665">
        <v>6</v>
      </c>
      <c r="N29" s="665">
        <v>6</v>
      </c>
    </row>
    <row r="30" spans="1:14" x14ac:dyDescent="0.2">
      <c r="A30" s="247" t="s">
        <v>439</v>
      </c>
      <c r="B30" s="471">
        <v>62</v>
      </c>
      <c r="C30" s="471">
        <v>3</v>
      </c>
      <c r="D30" s="248">
        <v>8</v>
      </c>
      <c r="E30" s="471">
        <v>4</v>
      </c>
      <c r="F30" s="471">
        <v>5</v>
      </c>
      <c r="G30" s="471">
        <v>4</v>
      </c>
      <c r="H30" s="471">
        <v>4</v>
      </c>
      <c r="I30" s="471">
        <v>6</v>
      </c>
      <c r="J30" s="471">
        <v>4</v>
      </c>
      <c r="K30" s="471">
        <v>5</v>
      </c>
      <c r="L30" s="471">
        <v>5</v>
      </c>
      <c r="M30" s="471">
        <v>3</v>
      </c>
      <c r="N30" s="471">
        <v>11</v>
      </c>
    </row>
    <row r="31" spans="1:14" x14ac:dyDescent="0.2">
      <c r="A31" s="666" t="s">
        <v>440</v>
      </c>
      <c r="B31" s="665">
        <v>5</v>
      </c>
      <c r="C31" s="665">
        <v>0</v>
      </c>
      <c r="D31" s="665">
        <v>0</v>
      </c>
      <c r="E31" s="665">
        <v>0</v>
      </c>
      <c r="F31" s="665">
        <v>1</v>
      </c>
      <c r="G31" s="665">
        <v>0</v>
      </c>
      <c r="H31" s="665">
        <v>1</v>
      </c>
      <c r="I31" s="665">
        <v>1</v>
      </c>
      <c r="J31" s="665">
        <v>0</v>
      </c>
      <c r="K31" s="665">
        <v>0</v>
      </c>
      <c r="L31" s="665">
        <v>0</v>
      </c>
      <c r="M31" s="665">
        <v>1</v>
      </c>
      <c r="N31" s="665">
        <v>1</v>
      </c>
    </row>
    <row r="32" spans="1:14" s="777" customFormat="1" x14ac:dyDescent="0.2">
      <c r="A32" s="249" t="s">
        <v>157</v>
      </c>
      <c r="B32" s="1015">
        <f>+SUM(B33:B39)</f>
        <v>1070</v>
      </c>
      <c r="C32" s="1015">
        <f t="shared" ref="C32:N32" si="2">+SUM(C33:C39)</f>
        <v>87</v>
      </c>
      <c r="D32" s="1015">
        <f t="shared" si="2"/>
        <v>122</v>
      </c>
      <c r="E32" s="1015">
        <f t="shared" si="2"/>
        <v>91</v>
      </c>
      <c r="F32" s="1015">
        <f t="shared" si="2"/>
        <v>88</v>
      </c>
      <c r="G32" s="1015">
        <f t="shared" si="2"/>
        <v>98</v>
      </c>
      <c r="H32" s="1015">
        <f t="shared" si="2"/>
        <v>82</v>
      </c>
      <c r="I32" s="1015">
        <f t="shared" si="2"/>
        <v>98</v>
      </c>
      <c r="J32" s="1015">
        <f t="shared" si="2"/>
        <v>88</v>
      </c>
      <c r="K32" s="1015">
        <f t="shared" si="2"/>
        <v>76</v>
      </c>
      <c r="L32" s="1015">
        <f t="shared" si="2"/>
        <v>90</v>
      </c>
      <c r="M32" s="1015">
        <f t="shared" si="2"/>
        <v>62</v>
      </c>
      <c r="N32" s="1015">
        <f t="shared" si="2"/>
        <v>88</v>
      </c>
    </row>
    <row r="33" spans="1:14" x14ac:dyDescent="0.2">
      <c r="A33" s="666" t="s">
        <v>441</v>
      </c>
      <c r="B33" s="665">
        <v>463</v>
      </c>
      <c r="C33" s="667">
        <v>42</v>
      </c>
      <c r="D33" s="665">
        <v>66</v>
      </c>
      <c r="E33" s="665">
        <v>38</v>
      </c>
      <c r="F33" s="665">
        <v>29</v>
      </c>
      <c r="G33" s="667">
        <v>50</v>
      </c>
      <c r="H33" s="665">
        <v>40</v>
      </c>
      <c r="I33" s="665">
        <v>35</v>
      </c>
      <c r="J33" s="667">
        <v>38</v>
      </c>
      <c r="K33" s="665">
        <v>32</v>
      </c>
      <c r="L33" s="665">
        <v>30</v>
      </c>
      <c r="M33" s="665">
        <v>31</v>
      </c>
      <c r="N33" s="667">
        <v>32</v>
      </c>
    </row>
    <row r="34" spans="1:14" x14ac:dyDescent="0.2">
      <c r="A34" s="247" t="s">
        <v>442</v>
      </c>
      <c r="B34" s="471">
        <v>101</v>
      </c>
      <c r="C34" s="471">
        <v>8</v>
      </c>
      <c r="D34" s="471">
        <v>13</v>
      </c>
      <c r="E34" s="471">
        <v>11</v>
      </c>
      <c r="F34" s="471">
        <v>9</v>
      </c>
      <c r="G34" s="471">
        <v>7</v>
      </c>
      <c r="H34" s="471">
        <v>6</v>
      </c>
      <c r="I34" s="471">
        <v>13</v>
      </c>
      <c r="J34" s="471">
        <v>12</v>
      </c>
      <c r="K34" s="471">
        <v>3</v>
      </c>
      <c r="L34" s="471">
        <v>4</v>
      </c>
      <c r="M34" s="471">
        <v>4</v>
      </c>
      <c r="N34" s="471">
        <v>11</v>
      </c>
    </row>
    <row r="35" spans="1:14" x14ac:dyDescent="0.2">
      <c r="A35" s="948" t="s">
        <v>157</v>
      </c>
      <c r="B35" s="665">
        <v>272</v>
      </c>
      <c r="C35" s="665">
        <v>26</v>
      </c>
      <c r="D35" s="665">
        <v>26</v>
      </c>
      <c r="E35" s="665">
        <v>27</v>
      </c>
      <c r="F35" s="665">
        <v>30</v>
      </c>
      <c r="G35" s="665">
        <v>18</v>
      </c>
      <c r="H35" s="665">
        <v>19</v>
      </c>
      <c r="I35" s="665">
        <v>25</v>
      </c>
      <c r="J35" s="665">
        <v>16</v>
      </c>
      <c r="K35" s="665">
        <v>26</v>
      </c>
      <c r="L35" s="665">
        <v>23</v>
      </c>
      <c r="M35" s="665">
        <v>11</v>
      </c>
      <c r="N35" s="665">
        <v>25</v>
      </c>
    </row>
    <row r="36" spans="1:14" x14ac:dyDescent="0.2">
      <c r="A36" s="247" t="s">
        <v>443</v>
      </c>
      <c r="B36" s="471">
        <v>164</v>
      </c>
      <c r="C36" s="471">
        <v>7</v>
      </c>
      <c r="D36" s="471">
        <v>10</v>
      </c>
      <c r="E36" s="471">
        <v>7</v>
      </c>
      <c r="F36" s="471">
        <v>15</v>
      </c>
      <c r="G36" s="471">
        <v>15</v>
      </c>
      <c r="H36" s="471">
        <v>10</v>
      </c>
      <c r="I36" s="471">
        <v>16</v>
      </c>
      <c r="J36" s="471">
        <v>18</v>
      </c>
      <c r="K36" s="471">
        <v>13</v>
      </c>
      <c r="L36" s="471">
        <v>26</v>
      </c>
      <c r="M36" s="471">
        <v>12</v>
      </c>
      <c r="N36" s="471">
        <v>15</v>
      </c>
    </row>
    <row r="37" spans="1:14" x14ac:dyDescent="0.2">
      <c r="A37" s="666" t="s">
        <v>444</v>
      </c>
      <c r="B37" s="665">
        <v>23</v>
      </c>
      <c r="C37" s="665">
        <v>1</v>
      </c>
      <c r="D37" s="665">
        <v>2</v>
      </c>
      <c r="E37" s="665">
        <v>2</v>
      </c>
      <c r="F37" s="665">
        <v>3</v>
      </c>
      <c r="G37" s="665">
        <v>4</v>
      </c>
      <c r="H37" s="665">
        <v>4</v>
      </c>
      <c r="I37" s="665">
        <v>2</v>
      </c>
      <c r="J37" s="665">
        <v>0</v>
      </c>
      <c r="K37" s="665">
        <v>0</v>
      </c>
      <c r="L37" s="665">
        <v>4</v>
      </c>
      <c r="M37" s="665">
        <v>0</v>
      </c>
      <c r="N37" s="665">
        <v>1</v>
      </c>
    </row>
    <row r="38" spans="1:14" x14ac:dyDescent="0.2">
      <c r="A38" s="247" t="s">
        <v>445</v>
      </c>
      <c r="B38" s="471">
        <v>22</v>
      </c>
      <c r="C38" s="471">
        <v>1</v>
      </c>
      <c r="D38" s="471">
        <v>2</v>
      </c>
      <c r="E38" s="471">
        <v>5</v>
      </c>
      <c r="F38" s="471">
        <v>1</v>
      </c>
      <c r="G38" s="471">
        <v>1</v>
      </c>
      <c r="H38" s="471">
        <v>0</v>
      </c>
      <c r="I38" s="471">
        <v>4</v>
      </c>
      <c r="J38" s="471">
        <v>3</v>
      </c>
      <c r="K38" s="471">
        <v>2</v>
      </c>
      <c r="L38" s="471">
        <v>0</v>
      </c>
      <c r="M38" s="471">
        <v>2</v>
      </c>
      <c r="N38" s="471">
        <v>1</v>
      </c>
    </row>
    <row r="39" spans="1:14" x14ac:dyDescent="0.2">
      <c r="A39" s="666" t="s">
        <v>446</v>
      </c>
      <c r="B39" s="665">
        <v>25</v>
      </c>
      <c r="C39" s="665">
        <v>2</v>
      </c>
      <c r="D39" s="665">
        <v>3</v>
      </c>
      <c r="E39" s="665">
        <v>1</v>
      </c>
      <c r="F39" s="665">
        <v>1</v>
      </c>
      <c r="G39" s="665">
        <v>3</v>
      </c>
      <c r="H39" s="665">
        <v>3</v>
      </c>
      <c r="I39" s="665">
        <v>3</v>
      </c>
      <c r="J39" s="667">
        <v>1</v>
      </c>
      <c r="K39" s="665">
        <v>0</v>
      </c>
      <c r="L39" s="665">
        <v>3</v>
      </c>
      <c r="M39" s="665">
        <v>2</v>
      </c>
      <c r="N39" s="665">
        <v>3</v>
      </c>
    </row>
    <row r="40" spans="1:14" s="777" customFormat="1" x14ac:dyDescent="0.2">
      <c r="A40" s="249" t="s">
        <v>156</v>
      </c>
      <c r="B40" s="1015">
        <f>+SUM(B41:B46)</f>
        <v>542</v>
      </c>
      <c r="C40" s="1015">
        <f t="shared" ref="C40:N40" si="3">+SUM(C41:C46)</f>
        <v>46</v>
      </c>
      <c r="D40" s="1015">
        <f t="shared" si="3"/>
        <v>49</v>
      </c>
      <c r="E40" s="1015">
        <f t="shared" si="3"/>
        <v>36</v>
      </c>
      <c r="F40" s="1015">
        <f t="shared" si="3"/>
        <v>45</v>
      </c>
      <c r="G40" s="1015">
        <f t="shared" si="3"/>
        <v>46</v>
      </c>
      <c r="H40" s="1015">
        <f t="shared" si="3"/>
        <v>45</v>
      </c>
      <c r="I40" s="1015">
        <f t="shared" si="3"/>
        <v>41</v>
      </c>
      <c r="J40" s="1015">
        <f t="shared" si="3"/>
        <v>51</v>
      </c>
      <c r="K40" s="1015">
        <f t="shared" si="3"/>
        <v>41</v>
      </c>
      <c r="L40" s="1015">
        <f t="shared" si="3"/>
        <v>49</v>
      </c>
      <c r="M40" s="1015">
        <f t="shared" si="3"/>
        <v>29</v>
      </c>
      <c r="N40" s="1015">
        <f t="shared" si="3"/>
        <v>64</v>
      </c>
    </row>
    <row r="41" spans="1:14" x14ac:dyDescent="0.2">
      <c r="A41" s="666" t="s">
        <v>447</v>
      </c>
      <c r="B41" s="665">
        <v>325</v>
      </c>
      <c r="C41" s="665">
        <v>32</v>
      </c>
      <c r="D41" s="665">
        <v>29</v>
      </c>
      <c r="E41" s="665">
        <v>19</v>
      </c>
      <c r="F41" s="667">
        <v>26</v>
      </c>
      <c r="G41" s="665">
        <v>27</v>
      </c>
      <c r="H41" s="665">
        <v>30</v>
      </c>
      <c r="I41" s="665">
        <v>21</v>
      </c>
      <c r="J41" s="665">
        <v>29</v>
      </c>
      <c r="K41" s="665">
        <v>28</v>
      </c>
      <c r="L41" s="665">
        <v>31</v>
      </c>
      <c r="M41" s="667">
        <v>17</v>
      </c>
      <c r="N41" s="665">
        <v>36</v>
      </c>
    </row>
    <row r="42" spans="1:14" x14ac:dyDescent="0.2">
      <c r="A42" s="247" t="s">
        <v>158</v>
      </c>
      <c r="B42" s="471">
        <v>29</v>
      </c>
      <c r="C42" s="471">
        <v>5</v>
      </c>
      <c r="D42" s="471">
        <v>5</v>
      </c>
      <c r="E42" s="471">
        <v>4</v>
      </c>
      <c r="F42" s="471">
        <v>1</v>
      </c>
      <c r="G42" s="471">
        <v>1</v>
      </c>
      <c r="H42" s="471">
        <v>2</v>
      </c>
      <c r="I42" s="471">
        <v>4</v>
      </c>
      <c r="J42" s="471">
        <v>2</v>
      </c>
      <c r="K42" s="471">
        <v>1</v>
      </c>
      <c r="L42" s="471">
        <v>0</v>
      </c>
      <c r="M42" s="471">
        <v>1</v>
      </c>
      <c r="N42" s="471">
        <v>3</v>
      </c>
    </row>
    <row r="43" spans="1:14" x14ac:dyDescent="0.2">
      <c r="A43" s="666" t="s">
        <v>448</v>
      </c>
      <c r="B43" s="665">
        <v>57</v>
      </c>
      <c r="C43" s="665">
        <v>4</v>
      </c>
      <c r="D43" s="665">
        <v>4</v>
      </c>
      <c r="E43" s="665">
        <v>2</v>
      </c>
      <c r="F43" s="665">
        <v>3</v>
      </c>
      <c r="G43" s="665">
        <v>7</v>
      </c>
      <c r="H43" s="665">
        <v>7</v>
      </c>
      <c r="I43" s="665">
        <v>4</v>
      </c>
      <c r="J43" s="665">
        <v>7</v>
      </c>
      <c r="K43" s="665">
        <v>3</v>
      </c>
      <c r="L43" s="665">
        <v>3</v>
      </c>
      <c r="M43" s="665">
        <v>5</v>
      </c>
      <c r="N43" s="665">
        <v>8</v>
      </c>
    </row>
    <row r="44" spans="1:14" x14ac:dyDescent="0.2">
      <c r="A44" s="247" t="s">
        <v>449</v>
      </c>
      <c r="B44" s="471">
        <v>27</v>
      </c>
      <c r="C44" s="471">
        <v>0</v>
      </c>
      <c r="D44" s="248">
        <v>1</v>
      </c>
      <c r="E44" s="471">
        <v>5</v>
      </c>
      <c r="F44" s="471">
        <v>4</v>
      </c>
      <c r="G44" s="471">
        <v>1</v>
      </c>
      <c r="H44" s="471">
        <v>3</v>
      </c>
      <c r="I44" s="471">
        <v>3</v>
      </c>
      <c r="J44" s="471">
        <v>2</v>
      </c>
      <c r="K44" s="248">
        <v>1</v>
      </c>
      <c r="L44" s="471">
        <v>6</v>
      </c>
      <c r="M44" s="471">
        <v>0</v>
      </c>
      <c r="N44" s="471">
        <v>1</v>
      </c>
    </row>
    <row r="45" spans="1:14" x14ac:dyDescent="0.2">
      <c r="A45" s="666" t="s">
        <v>450</v>
      </c>
      <c r="B45" s="665">
        <v>86</v>
      </c>
      <c r="C45" s="665">
        <v>4</v>
      </c>
      <c r="D45" s="665">
        <v>8</v>
      </c>
      <c r="E45" s="665">
        <v>4</v>
      </c>
      <c r="F45" s="665">
        <v>11</v>
      </c>
      <c r="G45" s="665">
        <v>8</v>
      </c>
      <c r="H45" s="665">
        <v>3</v>
      </c>
      <c r="I45" s="665">
        <v>5</v>
      </c>
      <c r="J45" s="665">
        <v>5</v>
      </c>
      <c r="K45" s="665">
        <v>8</v>
      </c>
      <c r="L45" s="667">
        <v>8</v>
      </c>
      <c r="M45" s="665">
        <v>6</v>
      </c>
      <c r="N45" s="665">
        <v>16</v>
      </c>
    </row>
    <row r="46" spans="1:14" x14ac:dyDescent="0.2">
      <c r="A46" s="247" t="s">
        <v>451</v>
      </c>
      <c r="B46" s="471">
        <v>18</v>
      </c>
      <c r="C46" s="471">
        <v>1</v>
      </c>
      <c r="D46" s="471">
        <v>2</v>
      </c>
      <c r="E46" s="471">
        <v>2</v>
      </c>
      <c r="F46" s="471">
        <v>0</v>
      </c>
      <c r="G46" s="471">
        <v>2</v>
      </c>
      <c r="H46" s="471">
        <v>0</v>
      </c>
      <c r="I46" s="471">
        <v>4</v>
      </c>
      <c r="J46" s="471">
        <v>6</v>
      </c>
      <c r="K46" s="248">
        <v>0</v>
      </c>
      <c r="L46" s="248">
        <v>1</v>
      </c>
      <c r="M46" s="248">
        <v>0</v>
      </c>
      <c r="N46" s="471">
        <v>0</v>
      </c>
    </row>
    <row r="47" spans="1:14" s="777" customFormat="1" x14ac:dyDescent="0.2">
      <c r="A47" s="668" t="s">
        <v>155</v>
      </c>
      <c r="B47" s="1018">
        <f>+SUM(B48:B54)</f>
        <v>1931</v>
      </c>
      <c r="C47" s="1018">
        <f t="shared" ref="C47:N47" si="4">+SUM(C48:C54)</f>
        <v>179</v>
      </c>
      <c r="D47" s="1018">
        <f t="shared" si="4"/>
        <v>211</v>
      </c>
      <c r="E47" s="1018">
        <f t="shared" si="4"/>
        <v>169</v>
      </c>
      <c r="F47" s="1018">
        <f t="shared" si="4"/>
        <v>167</v>
      </c>
      <c r="G47" s="1018">
        <f t="shared" si="4"/>
        <v>160</v>
      </c>
      <c r="H47" s="1018">
        <f t="shared" si="4"/>
        <v>161</v>
      </c>
      <c r="I47" s="1018">
        <f t="shared" si="4"/>
        <v>172</v>
      </c>
      <c r="J47" s="1018">
        <f t="shared" si="4"/>
        <v>142</v>
      </c>
      <c r="K47" s="1018">
        <f t="shared" si="4"/>
        <v>144</v>
      </c>
      <c r="L47" s="1018">
        <f t="shared" si="4"/>
        <v>152</v>
      </c>
      <c r="M47" s="1018">
        <f t="shared" si="4"/>
        <v>119</v>
      </c>
      <c r="N47" s="1018">
        <f t="shared" si="4"/>
        <v>155</v>
      </c>
    </row>
    <row r="48" spans="1:14" x14ac:dyDescent="0.2">
      <c r="A48" s="247" t="s">
        <v>452</v>
      </c>
      <c r="B48" s="471">
        <v>970</v>
      </c>
      <c r="C48" s="471">
        <v>107</v>
      </c>
      <c r="D48" s="248">
        <v>101</v>
      </c>
      <c r="E48" s="471">
        <v>81</v>
      </c>
      <c r="F48" s="471">
        <v>95</v>
      </c>
      <c r="G48" s="471">
        <v>80</v>
      </c>
      <c r="H48" s="248">
        <v>79</v>
      </c>
      <c r="I48" s="471">
        <v>77</v>
      </c>
      <c r="J48" s="471">
        <v>59</v>
      </c>
      <c r="K48" s="471">
        <v>61</v>
      </c>
      <c r="L48" s="471">
        <v>77</v>
      </c>
      <c r="M48" s="471">
        <v>63</v>
      </c>
      <c r="N48" s="471">
        <v>90</v>
      </c>
    </row>
    <row r="49" spans="1:14" x14ac:dyDescent="0.2">
      <c r="A49" s="666" t="s">
        <v>453</v>
      </c>
      <c r="B49" s="665">
        <v>97</v>
      </c>
      <c r="C49" s="665">
        <v>7</v>
      </c>
      <c r="D49" s="665">
        <v>9</v>
      </c>
      <c r="E49" s="665">
        <v>13</v>
      </c>
      <c r="F49" s="665">
        <v>7</v>
      </c>
      <c r="G49" s="665">
        <v>6</v>
      </c>
      <c r="H49" s="665">
        <v>7</v>
      </c>
      <c r="I49" s="665">
        <v>12</v>
      </c>
      <c r="J49" s="665">
        <v>7</v>
      </c>
      <c r="K49" s="665">
        <v>10</v>
      </c>
      <c r="L49" s="665">
        <v>2</v>
      </c>
      <c r="M49" s="665">
        <v>9</v>
      </c>
      <c r="N49" s="665">
        <v>8</v>
      </c>
    </row>
    <row r="50" spans="1:14" x14ac:dyDescent="0.2">
      <c r="A50" s="247" t="s">
        <v>454</v>
      </c>
      <c r="B50" s="471">
        <v>19</v>
      </c>
      <c r="C50" s="471">
        <v>0</v>
      </c>
      <c r="D50" s="471">
        <v>6</v>
      </c>
      <c r="E50" s="471">
        <v>1</v>
      </c>
      <c r="F50" s="471">
        <v>2</v>
      </c>
      <c r="G50" s="471">
        <v>0</v>
      </c>
      <c r="H50" s="471">
        <v>4</v>
      </c>
      <c r="I50" s="471">
        <v>0</v>
      </c>
      <c r="J50" s="471">
        <v>3</v>
      </c>
      <c r="K50" s="471">
        <v>0</v>
      </c>
      <c r="L50" s="471">
        <v>2</v>
      </c>
      <c r="M50" s="471">
        <v>0</v>
      </c>
      <c r="N50" s="471">
        <v>1</v>
      </c>
    </row>
    <row r="51" spans="1:14" x14ac:dyDescent="0.2">
      <c r="A51" s="666" t="s">
        <v>455</v>
      </c>
      <c r="B51" s="665">
        <v>370</v>
      </c>
      <c r="C51" s="665">
        <v>27</v>
      </c>
      <c r="D51" s="665">
        <v>45</v>
      </c>
      <c r="E51" s="665">
        <v>32</v>
      </c>
      <c r="F51" s="665">
        <v>33</v>
      </c>
      <c r="G51" s="665">
        <v>33</v>
      </c>
      <c r="H51" s="665">
        <v>26</v>
      </c>
      <c r="I51" s="665">
        <v>38</v>
      </c>
      <c r="J51" s="665">
        <v>34</v>
      </c>
      <c r="K51" s="665">
        <v>27</v>
      </c>
      <c r="L51" s="665">
        <v>29</v>
      </c>
      <c r="M51" s="665">
        <v>18</v>
      </c>
      <c r="N51" s="665">
        <v>28</v>
      </c>
    </row>
    <row r="52" spans="1:14" x14ac:dyDescent="0.2">
      <c r="A52" s="247" t="s">
        <v>456</v>
      </c>
      <c r="B52" s="471">
        <v>286</v>
      </c>
      <c r="C52" s="471">
        <v>22</v>
      </c>
      <c r="D52" s="248">
        <v>33</v>
      </c>
      <c r="E52" s="471">
        <v>27</v>
      </c>
      <c r="F52" s="248">
        <v>18</v>
      </c>
      <c r="G52" s="471">
        <v>27</v>
      </c>
      <c r="H52" s="471">
        <v>27</v>
      </c>
      <c r="I52" s="471">
        <v>23</v>
      </c>
      <c r="J52" s="471">
        <v>26</v>
      </c>
      <c r="K52" s="471">
        <v>27</v>
      </c>
      <c r="L52" s="471">
        <v>21</v>
      </c>
      <c r="M52" s="471">
        <v>17</v>
      </c>
      <c r="N52" s="471">
        <v>18</v>
      </c>
    </row>
    <row r="53" spans="1:14" x14ac:dyDescent="0.2">
      <c r="A53" s="666" t="s">
        <v>457</v>
      </c>
      <c r="B53" s="665">
        <v>139</v>
      </c>
      <c r="C53" s="665">
        <v>10</v>
      </c>
      <c r="D53" s="665">
        <v>12</v>
      </c>
      <c r="E53" s="665">
        <v>11</v>
      </c>
      <c r="F53" s="665">
        <v>8</v>
      </c>
      <c r="G53" s="665">
        <v>12</v>
      </c>
      <c r="H53" s="665">
        <v>17</v>
      </c>
      <c r="I53" s="665">
        <v>17</v>
      </c>
      <c r="J53" s="665">
        <v>11</v>
      </c>
      <c r="K53" s="665">
        <v>12</v>
      </c>
      <c r="L53" s="665">
        <v>14</v>
      </c>
      <c r="M53" s="665">
        <v>7</v>
      </c>
      <c r="N53" s="665">
        <v>8</v>
      </c>
    </row>
    <row r="54" spans="1:14" x14ac:dyDescent="0.2">
      <c r="A54" s="247" t="s">
        <v>458</v>
      </c>
      <c r="B54" s="471">
        <v>50</v>
      </c>
      <c r="C54" s="471">
        <v>6</v>
      </c>
      <c r="D54" s="471">
        <v>5</v>
      </c>
      <c r="E54" s="471">
        <v>4</v>
      </c>
      <c r="F54" s="471">
        <v>4</v>
      </c>
      <c r="G54" s="471">
        <v>2</v>
      </c>
      <c r="H54" s="471">
        <v>1</v>
      </c>
      <c r="I54" s="471">
        <v>5</v>
      </c>
      <c r="J54" s="471">
        <v>2</v>
      </c>
      <c r="K54" s="471">
        <v>7</v>
      </c>
      <c r="L54" s="471">
        <v>7</v>
      </c>
      <c r="M54" s="471">
        <v>5</v>
      </c>
      <c r="N54" s="471">
        <v>2</v>
      </c>
    </row>
    <row r="55" spans="1:14" s="777" customFormat="1" x14ac:dyDescent="0.2">
      <c r="A55" s="668" t="s">
        <v>154</v>
      </c>
      <c r="B55" s="1018">
        <f>+SUM(B56:B65)</f>
        <v>2478</v>
      </c>
      <c r="C55" s="1018">
        <f t="shared" ref="C55:N55" si="5">+SUM(C56:C65)</f>
        <v>204</v>
      </c>
      <c r="D55" s="1018">
        <f t="shared" si="5"/>
        <v>273</v>
      </c>
      <c r="E55" s="1018">
        <f t="shared" si="5"/>
        <v>219</v>
      </c>
      <c r="F55" s="1018">
        <f t="shared" si="5"/>
        <v>243</v>
      </c>
      <c r="G55" s="1018">
        <f t="shared" si="5"/>
        <v>216</v>
      </c>
      <c r="H55" s="1018">
        <f t="shared" si="5"/>
        <v>192</v>
      </c>
      <c r="I55" s="1018">
        <f t="shared" si="5"/>
        <v>214</v>
      </c>
      <c r="J55" s="1018">
        <f t="shared" si="5"/>
        <v>204</v>
      </c>
      <c r="K55" s="1018">
        <f t="shared" si="5"/>
        <v>187</v>
      </c>
      <c r="L55" s="1018">
        <f t="shared" si="5"/>
        <v>187</v>
      </c>
      <c r="M55" s="1018">
        <f t="shared" si="5"/>
        <v>156</v>
      </c>
      <c r="N55" s="1018">
        <f t="shared" si="5"/>
        <v>183</v>
      </c>
    </row>
    <row r="56" spans="1:14" x14ac:dyDescent="0.2">
      <c r="A56" s="247" t="s">
        <v>459</v>
      </c>
      <c r="B56" s="471">
        <v>1355</v>
      </c>
      <c r="C56" s="471">
        <v>110</v>
      </c>
      <c r="D56" s="471">
        <v>136</v>
      </c>
      <c r="E56" s="471">
        <v>106</v>
      </c>
      <c r="F56" s="471">
        <v>123</v>
      </c>
      <c r="G56" s="471">
        <v>120</v>
      </c>
      <c r="H56" s="471">
        <v>103</v>
      </c>
      <c r="I56" s="471">
        <v>120</v>
      </c>
      <c r="J56" s="471">
        <v>123</v>
      </c>
      <c r="K56" s="471">
        <v>112</v>
      </c>
      <c r="L56" s="471">
        <v>99</v>
      </c>
      <c r="M56" s="471">
        <v>89</v>
      </c>
      <c r="N56" s="471">
        <v>114</v>
      </c>
    </row>
    <row r="57" spans="1:14" x14ac:dyDescent="0.2">
      <c r="A57" s="666" t="s">
        <v>460</v>
      </c>
      <c r="B57" s="665">
        <v>213</v>
      </c>
      <c r="C57" s="665">
        <v>19</v>
      </c>
      <c r="D57" s="665">
        <v>28</v>
      </c>
      <c r="E57" s="665">
        <v>18</v>
      </c>
      <c r="F57" s="665">
        <v>21</v>
      </c>
      <c r="G57" s="665">
        <v>15</v>
      </c>
      <c r="H57" s="665">
        <v>16</v>
      </c>
      <c r="I57" s="665">
        <v>21</v>
      </c>
      <c r="J57" s="665">
        <v>22</v>
      </c>
      <c r="K57" s="665">
        <v>16</v>
      </c>
      <c r="L57" s="665">
        <v>10</v>
      </c>
      <c r="M57" s="665">
        <v>16</v>
      </c>
      <c r="N57" s="665">
        <v>11</v>
      </c>
    </row>
    <row r="58" spans="1:14" x14ac:dyDescent="0.2">
      <c r="A58" s="247" t="s">
        <v>461</v>
      </c>
      <c r="B58" s="471">
        <v>204</v>
      </c>
      <c r="C58" s="471">
        <v>23</v>
      </c>
      <c r="D58" s="471">
        <v>24</v>
      </c>
      <c r="E58" s="471">
        <v>26</v>
      </c>
      <c r="F58" s="471">
        <v>23</v>
      </c>
      <c r="G58" s="471">
        <v>18</v>
      </c>
      <c r="H58" s="471">
        <v>17</v>
      </c>
      <c r="I58" s="471">
        <v>18</v>
      </c>
      <c r="J58" s="471">
        <v>6</v>
      </c>
      <c r="K58" s="471">
        <v>9</v>
      </c>
      <c r="L58" s="471">
        <v>21</v>
      </c>
      <c r="M58" s="471">
        <v>7</v>
      </c>
      <c r="N58" s="471">
        <v>12</v>
      </c>
    </row>
    <row r="59" spans="1:14" x14ac:dyDescent="0.2">
      <c r="A59" s="666" t="s">
        <v>462</v>
      </c>
      <c r="B59" s="665">
        <v>37</v>
      </c>
      <c r="C59" s="665">
        <v>0</v>
      </c>
      <c r="D59" s="665">
        <v>0</v>
      </c>
      <c r="E59" s="665">
        <v>5</v>
      </c>
      <c r="F59" s="665">
        <v>4</v>
      </c>
      <c r="G59" s="665">
        <v>2</v>
      </c>
      <c r="H59" s="665">
        <v>2</v>
      </c>
      <c r="I59" s="665">
        <v>3</v>
      </c>
      <c r="J59" s="665">
        <v>9</v>
      </c>
      <c r="K59" s="665">
        <v>5</v>
      </c>
      <c r="L59" s="665">
        <v>5</v>
      </c>
      <c r="M59" s="665">
        <v>0</v>
      </c>
      <c r="N59" s="665">
        <v>2</v>
      </c>
    </row>
    <row r="60" spans="1:14" x14ac:dyDescent="0.2">
      <c r="A60" s="247" t="s">
        <v>463</v>
      </c>
      <c r="B60" s="471">
        <v>44</v>
      </c>
      <c r="C60" s="471">
        <v>4</v>
      </c>
      <c r="D60" s="471">
        <v>5</v>
      </c>
      <c r="E60" s="471">
        <v>7</v>
      </c>
      <c r="F60" s="471">
        <v>6</v>
      </c>
      <c r="G60" s="471">
        <v>5</v>
      </c>
      <c r="H60" s="471">
        <v>1</v>
      </c>
      <c r="I60" s="471">
        <v>3</v>
      </c>
      <c r="J60" s="471">
        <v>1</v>
      </c>
      <c r="K60" s="471">
        <v>2</v>
      </c>
      <c r="L60" s="471">
        <v>6</v>
      </c>
      <c r="M60" s="471">
        <v>2</v>
      </c>
      <c r="N60" s="471">
        <v>2</v>
      </c>
    </row>
    <row r="61" spans="1:14" x14ac:dyDescent="0.2">
      <c r="A61" s="666" t="s">
        <v>464</v>
      </c>
      <c r="B61" s="665">
        <v>330</v>
      </c>
      <c r="C61" s="665">
        <v>34</v>
      </c>
      <c r="D61" s="665">
        <v>47</v>
      </c>
      <c r="E61" s="665">
        <v>34</v>
      </c>
      <c r="F61" s="665">
        <v>32</v>
      </c>
      <c r="G61" s="665">
        <v>32</v>
      </c>
      <c r="H61" s="665">
        <v>31</v>
      </c>
      <c r="I61" s="665">
        <v>21</v>
      </c>
      <c r="J61" s="665">
        <v>22</v>
      </c>
      <c r="K61" s="665">
        <v>21</v>
      </c>
      <c r="L61" s="665">
        <v>21</v>
      </c>
      <c r="M61" s="667">
        <v>17</v>
      </c>
      <c r="N61" s="665">
        <v>18</v>
      </c>
    </row>
    <row r="62" spans="1:14" x14ac:dyDescent="0.2">
      <c r="A62" s="247" t="s">
        <v>465</v>
      </c>
      <c r="B62" s="471">
        <v>174</v>
      </c>
      <c r="C62" s="471">
        <v>7</v>
      </c>
      <c r="D62" s="471">
        <v>20</v>
      </c>
      <c r="E62" s="471">
        <v>18</v>
      </c>
      <c r="F62" s="471">
        <v>12</v>
      </c>
      <c r="G62" s="471">
        <v>18</v>
      </c>
      <c r="H62" s="471">
        <v>15</v>
      </c>
      <c r="I62" s="248">
        <v>18</v>
      </c>
      <c r="J62" s="471">
        <v>16</v>
      </c>
      <c r="K62" s="471">
        <v>12</v>
      </c>
      <c r="L62" s="248">
        <v>16</v>
      </c>
      <c r="M62" s="471">
        <v>12</v>
      </c>
      <c r="N62" s="471">
        <v>10</v>
      </c>
    </row>
    <row r="63" spans="1:14" x14ac:dyDescent="0.2">
      <c r="A63" s="666" t="s">
        <v>466</v>
      </c>
      <c r="B63" s="665">
        <v>59</v>
      </c>
      <c r="C63" s="665">
        <v>4</v>
      </c>
      <c r="D63" s="665">
        <v>4</v>
      </c>
      <c r="E63" s="665">
        <v>2</v>
      </c>
      <c r="F63" s="665">
        <v>13</v>
      </c>
      <c r="G63" s="665">
        <v>2</v>
      </c>
      <c r="H63" s="665">
        <v>3</v>
      </c>
      <c r="I63" s="665">
        <v>4</v>
      </c>
      <c r="J63" s="665">
        <v>2</v>
      </c>
      <c r="K63" s="665">
        <v>5</v>
      </c>
      <c r="L63" s="665">
        <v>6</v>
      </c>
      <c r="M63" s="667">
        <v>7</v>
      </c>
      <c r="N63" s="665">
        <v>7</v>
      </c>
    </row>
    <row r="64" spans="1:14" x14ac:dyDescent="0.2">
      <c r="A64" s="247" t="s">
        <v>467</v>
      </c>
      <c r="B64" s="471">
        <v>15</v>
      </c>
      <c r="C64" s="471">
        <v>1</v>
      </c>
      <c r="D64" s="471">
        <v>2</v>
      </c>
      <c r="E64" s="471">
        <v>0</v>
      </c>
      <c r="F64" s="471">
        <v>1</v>
      </c>
      <c r="G64" s="471">
        <v>3</v>
      </c>
      <c r="H64" s="471">
        <v>0</v>
      </c>
      <c r="I64" s="471">
        <v>1</v>
      </c>
      <c r="J64" s="471">
        <v>1</v>
      </c>
      <c r="K64" s="471">
        <v>1</v>
      </c>
      <c r="L64" s="471">
        <v>0</v>
      </c>
      <c r="M64" s="471">
        <v>2</v>
      </c>
      <c r="N64" s="248">
        <v>3</v>
      </c>
    </row>
    <row r="65" spans="1:14" x14ac:dyDescent="0.2">
      <c r="A65" s="666" t="s">
        <v>468</v>
      </c>
      <c r="B65" s="665">
        <v>47</v>
      </c>
      <c r="C65" s="665">
        <v>2</v>
      </c>
      <c r="D65" s="665">
        <v>7</v>
      </c>
      <c r="E65" s="665">
        <v>3</v>
      </c>
      <c r="F65" s="665">
        <v>8</v>
      </c>
      <c r="G65" s="665">
        <v>1</v>
      </c>
      <c r="H65" s="665">
        <v>4</v>
      </c>
      <c r="I65" s="665">
        <v>5</v>
      </c>
      <c r="J65" s="665">
        <v>2</v>
      </c>
      <c r="K65" s="665">
        <v>4</v>
      </c>
      <c r="L65" s="665">
        <v>3</v>
      </c>
      <c r="M65" s="665">
        <v>4</v>
      </c>
      <c r="N65" s="665">
        <v>4</v>
      </c>
    </row>
    <row r="66" spans="1:14" s="777" customFormat="1" x14ac:dyDescent="0.2">
      <c r="A66" s="249" t="s">
        <v>153</v>
      </c>
      <c r="B66" s="1015">
        <f>+SUM(B67:B72)</f>
        <v>2132</v>
      </c>
      <c r="C66" s="1015">
        <f t="shared" ref="C66:N66" si="6">+SUM(C67:C72)</f>
        <v>157</v>
      </c>
      <c r="D66" s="1015">
        <f t="shared" si="6"/>
        <v>237</v>
      </c>
      <c r="E66" s="1015">
        <f t="shared" si="6"/>
        <v>215</v>
      </c>
      <c r="F66" s="1015">
        <f t="shared" si="6"/>
        <v>206</v>
      </c>
      <c r="G66" s="1015">
        <f t="shared" si="6"/>
        <v>172</v>
      </c>
      <c r="H66" s="1015">
        <f t="shared" si="6"/>
        <v>120</v>
      </c>
      <c r="I66" s="1015">
        <f t="shared" si="6"/>
        <v>209</v>
      </c>
      <c r="J66" s="1015">
        <f t="shared" si="6"/>
        <v>189</v>
      </c>
      <c r="K66" s="1015">
        <f t="shared" si="6"/>
        <v>136</v>
      </c>
      <c r="L66" s="1015">
        <f t="shared" si="6"/>
        <v>195</v>
      </c>
      <c r="M66" s="1015">
        <f t="shared" si="6"/>
        <v>132</v>
      </c>
      <c r="N66" s="1015">
        <f t="shared" si="6"/>
        <v>164</v>
      </c>
    </row>
    <row r="67" spans="1:14" x14ac:dyDescent="0.2">
      <c r="A67" s="666" t="s">
        <v>469</v>
      </c>
      <c r="B67" s="665">
        <v>852</v>
      </c>
      <c r="C67" s="665">
        <v>59</v>
      </c>
      <c r="D67" s="665">
        <v>97</v>
      </c>
      <c r="E67" s="665">
        <v>70</v>
      </c>
      <c r="F67" s="665">
        <v>79</v>
      </c>
      <c r="G67" s="665">
        <v>62</v>
      </c>
      <c r="H67" s="665">
        <v>52</v>
      </c>
      <c r="I67" s="665">
        <v>79</v>
      </c>
      <c r="J67" s="665">
        <v>75</v>
      </c>
      <c r="K67" s="665">
        <v>57</v>
      </c>
      <c r="L67" s="665">
        <v>81</v>
      </c>
      <c r="M67" s="665">
        <v>55</v>
      </c>
      <c r="N67" s="665">
        <v>86</v>
      </c>
    </row>
    <row r="68" spans="1:14" x14ac:dyDescent="0.2">
      <c r="A68" s="247" t="s">
        <v>470</v>
      </c>
      <c r="B68" s="471">
        <v>219</v>
      </c>
      <c r="C68" s="471">
        <v>18</v>
      </c>
      <c r="D68" s="471">
        <v>20</v>
      </c>
      <c r="E68" s="471">
        <v>18</v>
      </c>
      <c r="F68" s="471">
        <v>23</v>
      </c>
      <c r="G68" s="471">
        <v>23</v>
      </c>
      <c r="H68" s="471">
        <v>11</v>
      </c>
      <c r="I68" s="471">
        <v>26</v>
      </c>
      <c r="J68" s="471">
        <v>16</v>
      </c>
      <c r="K68" s="471">
        <v>11</v>
      </c>
      <c r="L68" s="471">
        <v>20</v>
      </c>
      <c r="M68" s="471">
        <v>11</v>
      </c>
      <c r="N68" s="471">
        <v>22</v>
      </c>
    </row>
    <row r="69" spans="1:14" x14ac:dyDescent="0.2">
      <c r="A69" s="666" t="s">
        <v>471</v>
      </c>
      <c r="B69" s="665">
        <v>184</v>
      </c>
      <c r="C69" s="665">
        <v>16</v>
      </c>
      <c r="D69" s="665">
        <v>19</v>
      </c>
      <c r="E69" s="665">
        <v>19</v>
      </c>
      <c r="F69" s="665">
        <v>19</v>
      </c>
      <c r="G69" s="665">
        <v>15</v>
      </c>
      <c r="H69" s="665">
        <v>7</v>
      </c>
      <c r="I69" s="665">
        <v>16</v>
      </c>
      <c r="J69" s="665">
        <v>15</v>
      </c>
      <c r="K69" s="665">
        <v>14</v>
      </c>
      <c r="L69" s="665">
        <v>25</v>
      </c>
      <c r="M69" s="665">
        <v>9</v>
      </c>
      <c r="N69" s="665">
        <v>10</v>
      </c>
    </row>
    <row r="70" spans="1:14" x14ac:dyDescent="0.2">
      <c r="A70" s="247" t="s">
        <v>472</v>
      </c>
      <c r="B70" s="471">
        <v>804</v>
      </c>
      <c r="C70" s="471">
        <v>58</v>
      </c>
      <c r="D70" s="471">
        <v>95</v>
      </c>
      <c r="E70" s="471">
        <v>98</v>
      </c>
      <c r="F70" s="471">
        <v>81</v>
      </c>
      <c r="G70" s="471">
        <v>62</v>
      </c>
      <c r="H70" s="471">
        <v>47</v>
      </c>
      <c r="I70" s="471">
        <v>78</v>
      </c>
      <c r="J70" s="471">
        <v>79</v>
      </c>
      <c r="K70" s="471">
        <v>46</v>
      </c>
      <c r="L70" s="471">
        <v>63</v>
      </c>
      <c r="M70" s="471">
        <v>54</v>
      </c>
      <c r="N70" s="471">
        <v>43</v>
      </c>
    </row>
    <row r="71" spans="1:14" x14ac:dyDescent="0.2">
      <c r="A71" s="666" t="s">
        <v>473</v>
      </c>
      <c r="B71" s="665">
        <v>30</v>
      </c>
      <c r="C71" s="665">
        <v>4</v>
      </c>
      <c r="D71" s="665">
        <v>2</v>
      </c>
      <c r="E71" s="665">
        <v>6</v>
      </c>
      <c r="F71" s="665">
        <v>1</v>
      </c>
      <c r="G71" s="665">
        <v>4</v>
      </c>
      <c r="H71" s="665">
        <v>2</v>
      </c>
      <c r="I71" s="665">
        <v>5</v>
      </c>
      <c r="J71" s="665">
        <v>1</v>
      </c>
      <c r="K71" s="665">
        <v>2</v>
      </c>
      <c r="L71" s="665">
        <v>1</v>
      </c>
      <c r="M71" s="665">
        <v>0</v>
      </c>
      <c r="N71" s="665">
        <v>2</v>
      </c>
    </row>
    <row r="72" spans="1:14" x14ac:dyDescent="0.2">
      <c r="A72" s="247" t="s">
        <v>474</v>
      </c>
      <c r="B72" s="471">
        <v>43</v>
      </c>
      <c r="C72" s="471">
        <v>2</v>
      </c>
      <c r="D72" s="471">
        <v>4</v>
      </c>
      <c r="E72" s="471">
        <v>4</v>
      </c>
      <c r="F72" s="471">
        <v>3</v>
      </c>
      <c r="G72" s="471">
        <v>6</v>
      </c>
      <c r="H72" s="471">
        <v>1</v>
      </c>
      <c r="I72" s="471">
        <v>5</v>
      </c>
      <c r="J72" s="471">
        <v>3</v>
      </c>
      <c r="K72" s="471">
        <v>6</v>
      </c>
      <c r="L72" s="471">
        <v>5</v>
      </c>
      <c r="M72" s="471">
        <v>3</v>
      </c>
      <c r="N72" s="471">
        <v>1</v>
      </c>
    </row>
    <row r="73" spans="1:14" s="777" customFormat="1" x14ac:dyDescent="0.2">
      <c r="A73" s="668" t="s">
        <v>152</v>
      </c>
      <c r="B73" s="1018">
        <f>+SUM(B74:B89)</f>
        <v>1818</v>
      </c>
      <c r="C73" s="1018">
        <f t="shared" ref="C73:N73" si="7">+SUM(C74:C89)</f>
        <v>131</v>
      </c>
      <c r="D73" s="1018">
        <f t="shared" si="7"/>
        <v>149</v>
      </c>
      <c r="E73" s="1018">
        <f t="shared" si="7"/>
        <v>141</v>
      </c>
      <c r="F73" s="1018">
        <f t="shared" si="7"/>
        <v>132</v>
      </c>
      <c r="G73" s="1018">
        <f t="shared" si="7"/>
        <v>123</v>
      </c>
      <c r="H73" s="1018">
        <f t="shared" si="7"/>
        <v>148</v>
      </c>
      <c r="I73" s="1018">
        <f t="shared" si="7"/>
        <v>146</v>
      </c>
      <c r="J73" s="1018">
        <f t="shared" si="7"/>
        <v>186</v>
      </c>
      <c r="K73" s="1018">
        <f t="shared" si="7"/>
        <v>141</v>
      </c>
      <c r="L73" s="1018">
        <f t="shared" si="7"/>
        <v>169</v>
      </c>
      <c r="M73" s="1018">
        <f t="shared" si="7"/>
        <v>121</v>
      </c>
      <c r="N73" s="1018">
        <f t="shared" si="7"/>
        <v>231</v>
      </c>
    </row>
    <row r="74" spans="1:14" x14ac:dyDescent="0.2">
      <c r="A74" s="247" t="s">
        <v>152</v>
      </c>
      <c r="B74" s="471">
        <v>1187</v>
      </c>
      <c r="C74" s="471">
        <v>87</v>
      </c>
      <c r="D74" s="471">
        <v>112</v>
      </c>
      <c r="E74" s="471">
        <v>103</v>
      </c>
      <c r="F74" s="471">
        <v>90</v>
      </c>
      <c r="G74" s="471">
        <v>77</v>
      </c>
      <c r="H74" s="471">
        <v>96</v>
      </c>
      <c r="I74" s="471">
        <v>95</v>
      </c>
      <c r="J74" s="471">
        <v>113</v>
      </c>
      <c r="K74" s="471">
        <v>84</v>
      </c>
      <c r="L74" s="471">
        <v>111</v>
      </c>
      <c r="M74" s="471">
        <v>80</v>
      </c>
      <c r="N74" s="471">
        <v>139</v>
      </c>
    </row>
    <row r="75" spans="1:14" x14ac:dyDescent="0.2">
      <c r="A75" s="666" t="s">
        <v>475</v>
      </c>
      <c r="B75" s="665">
        <v>88</v>
      </c>
      <c r="C75" s="665">
        <v>5</v>
      </c>
      <c r="D75" s="665">
        <v>6</v>
      </c>
      <c r="E75" s="665">
        <v>7</v>
      </c>
      <c r="F75" s="665">
        <v>7</v>
      </c>
      <c r="G75" s="665">
        <v>9</v>
      </c>
      <c r="H75" s="665">
        <v>6</v>
      </c>
      <c r="I75" s="665">
        <v>8</v>
      </c>
      <c r="J75" s="665">
        <v>14</v>
      </c>
      <c r="K75" s="665">
        <v>6</v>
      </c>
      <c r="L75" s="665">
        <v>9</v>
      </c>
      <c r="M75" s="665">
        <v>6</v>
      </c>
      <c r="N75" s="665">
        <v>5</v>
      </c>
    </row>
    <row r="76" spans="1:14" x14ac:dyDescent="0.2">
      <c r="A76" s="247" t="s">
        <v>476</v>
      </c>
      <c r="B76" s="471">
        <v>118</v>
      </c>
      <c r="C76" s="471">
        <v>8</v>
      </c>
      <c r="D76" s="471">
        <v>5</v>
      </c>
      <c r="E76" s="471">
        <v>6</v>
      </c>
      <c r="F76" s="471">
        <v>7</v>
      </c>
      <c r="G76" s="471">
        <v>6</v>
      </c>
      <c r="H76" s="471">
        <v>16</v>
      </c>
      <c r="I76" s="471">
        <v>11</v>
      </c>
      <c r="J76" s="471">
        <v>13</v>
      </c>
      <c r="K76" s="471">
        <v>13</v>
      </c>
      <c r="L76" s="471">
        <v>8</v>
      </c>
      <c r="M76" s="471">
        <v>11</v>
      </c>
      <c r="N76" s="471">
        <v>14</v>
      </c>
    </row>
    <row r="77" spans="1:14" x14ac:dyDescent="0.2">
      <c r="A77" s="666" t="s">
        <v>477</v>
      </c>
      <c r="B77" s="665">
        <v>26</v>
      </c>
      <c r="C77" s="665">
        <v>0</v>
      </c>
      <c r="D77" s="665">
        <v>3</v>
      </c>
      <c r="E77" s="665">
        <v>1</v>
      </c>
      <c r="F77" s="665">
        <v>1</v>
      </c>
      <c r="G77" s="665">
        <v>2</v>
      </c>
      <c r="H77" s="665">
        <v>2</v>
      </c>
      <c r="I77" s="665">
        <v>1</v>
      </c>
      <c r="J77" s="665">
        <v>2</v>
      </c>
      <c r="K77" s="665">
        <v>2</v>
      </c>
      <c r="L77" s="665">
        <v>5</v>
      </c>
      <c r="M77" s="665">
        <v>0</v>
      </c>
      <c r="N77" s="665">
        <v>7</v>
      </c>
    </row>
    <row r="78" spans="1:14" x14ac:dyDescent="0.2">
      <c r="A78" s="247" t="s">
        <v>478</v>
      </c>
      <c r="B78" s="471">
        <v>10</v>
      </c>
      <c r="C78" s="471">
        <v>1</v>
      </c>
      <c r="D78" s="471">
        <v>1</v>
      </c>
      <c r="E78" s="471">
        <v>0</v>
      </c>
      <c r="F78" s="471">
        <v>2</v>
      </c>
      <c r="G78" s="471">
        <v>2</v>
      </c>
      <c r="H78" s="471">
        <v>0</v>
      </c>
      <c r="I78" s="471">
        <v>0</v>
      </c>
      <c r="J78" s="471">
        <v>1</v>
      </c>
      <c r="K78" s="471">
        <v>1</v>
      </c>
      <c r="L78" s="471">
        <v>1</v>
      </c>
      <c r="M78" s="471">
        <v>0</v>
      </c>
      <c r="N78" s="471">
        <v>1</v>
      </c>
    </row>
    <row r="79" spans="1:14" x14ac:dyDescent="0.2">
      <c r="A79" s="666" t="s">
        <v>479</v>
      </c>
      <c r="B79" s="665">
        <v>24</v>
      </c>
      <c r="C79" s="665">
        <v>1</v>
      </c>
      <c r="D79" s="665">
        <v>1</v>
      </c>
      <c r="E79" s="665">
        <v>2</v>
      </c>
      <c r="F79" s="665">
        <v>1</v>
      </c>
      <c r="G79" s="665">
        <v>1</v>
      </c>
      <c r="H79" s="665">
        <v>3</v>
      </c>
      <c r="I79" s="665">
        <v>1</v>
      </c>
      <c r="J79" s="667">
        <v>5</v>
      </c>
      <c r="K79" s="665">
        <v>2</v>
      </c>
      <c r="L79" s="665">
        <v>1</v>
      </c>
      <c r="M79" s="665">
        <v>2</v>
      </c>
      <c r="N79" s="665">
        <v>4</v>
      </c>
    </row>
    <row r="80" spans="1:14" x14ac:dyDescent="0.2">
      <c r="A80" s="247" t="s">
        <v>480</v>
      </c>
      <c r="B80" s="471">
        <v>25</v>
      </c>
      <c r="C80" s="471">
        <v>2</v>
      </c>
      <c r="D80" s="471">
        <v>0</v>
      </c>
      <c r="E80" s="471">
        <v>1</v>
      </c>
      <c r="F80" s="248">
        <v>0</v>
      </c>
      <c r="G80" s="471">
        <v>0</v>
      </c>
      <c r="H80" s="248">
        <v>1</v>
      </c>
      <c r="I80" s="248">
        <v>3</v>
      </c>
      <c r="J80" s="471">
        <v>2</v>
      </c>
      <c r="K80" s="471">
        <v>6</v>
      </c>
      <c r="L80" s="471">
        <v>5</v>
      </c>
      <c r="M80" s="248">
        <v>1</v>
      </c>
      <c r="N80" s="248">
        <v>4</v>
      </c>
    </row>
    <row r="81" spans="1:14" x14ac:dyDescent="0.2">
      <c r="A81" s="666" t="s">
        <v>481</v>
      </c>
      <c r="B81" s="665">
        <v>51</v>
      </c>
      <c r="C81" s="665">
        <v>7</v>
      </c>
      <c r="D81" s="665">
        <v>6</v>
      </c>
      <c r="E81" s="667">
        <v>3</v>
      </c>
      <c r="F81" s="665">
        <v>3</v>
      </c>
      <c r="G81" s="665">
        <v>2</v>
      </c>
      <c r="H81" s="665">
        <v>2</v>
      </c>
      <c r="I81" s="665">
        <v>4</v>
      </c>
      <c r="J81" s="665">
        <v>4</v>
      </c>
      <c r="K81" s="665">
        <v>4</v>
      </c>
      <c r="L81" s="667">
        <v>6</v>
      </c>
      <c r="M81" s="665">
        <v>3</v>
      </c>
      <c r="N81" s="665">
        <v>7</v>
      </c>
    </row>
    <row r="82" spans="1:14" x14ac:dyDescent="0.2">
      <c r="A82" s="247" t="s">
        <v>482</v>
      </c>
      <c r="B82" s="471">
        <v>63</v>
      </c>
      <c r="C82" s="471">
        <v>6</v>
      </c>
      <c r="D82" s="471">
        <v>2</v>
      </c>
      <c r="E82" s="471">
        <v>4</v>
      </c>
      <c r="F82" s="471">
        <v>3</v>
      </c>
      <c r="G82" s="471">
        <v>3</v>
      </c>
      <c r="H82" s="248">
        <v>4</v>
      </c>
      <c r="I82" s="471">
        <v>4</v>
      </c>
      <c r="J82" s="471">
        <v>11</v>
      </c>
      <c r="K82" s="471">
        <v>3</v>
      </c>
      <c r="L82" s="471">
        <v>3</v>
      </c>
      <c r="M82" s="471">
        <v>3</v>
      </c>
      <c r="N82" s="471">
        <v>17</v>
      </c>
    </row>
    <row r="83" spans="1:14" x14ac:dyDescent="0.2">
      <c r="A83" s="666" t="s">
        <v>483</v>
      </c>
      <c r="B83" s="665">
        <v>53</v>
      </c>
      <c r="C83" s="665">
        <v>3</v>
      </c>
      <c r="D83" s="665">
        <v>5</v>
      </c>
      <c r="E83" s="665">
        <v>6</v>
      </c>
      <c r="F83" s="665">
        <v>5</v>
      </c>
      <c r="G83" s="665">
        <v>5</v>
      </c>
      <c r="H83" s="665">
        <v>1</v>
      </c>
      <c r="I83" s="665">
        <v>5</v>
      </c>
      <c r="J83" s="665">
        <v>8</v>
      </c>
      <c r="K83" s="665">
        <v>5</v>
      </c>
      <c r="L83" s="665">
        <v>2</v>
      </c>
      <c r="M83" s="665">
        <v>1</v>
      </c>
      <c r="N83" s="665">
        <v>7</v>
      </c>
    </row>
    <row r="84" spans="1:14" x14ac:dyDescent="0.2">
      <c r="A84" s="247" t="s">
        <v>484</v>
      </c>
      <c r="B84" s="471">
        <v>108</v>
      </c>
      <c r="C84" s="471">
        <v>7</v>
      </c>
      <c r="D84" s="471">
        <v>4</v>
      </c>
      <c r="E84" s="471">
        <v>6</v>
      </c>
      <c r="F84" s="471">
        <v>7</v>
      </c>
      <c r="G84" s="471">
        <v>10</v>
      </c>
      <c r="H84" s="471">
        <v>15</v>
      </c>
      <c r="I84" s="471">
        <v>7</v>
      </c>
      <c r="J84" s="471">
        <v>8</v>
      </c>
      <c r="K84" s="471">
        <v>9</v>
      </c>
      <c r="L84" s="471">
        <v>9</v>
      </c>
      <c r="M84" s="471">
        <v>8</v>
      </c>
      <c r="N84" s="471">
        <v>18</v>
      </c>
    </row>
    <row r="85" spans="1:14" x14ac:dyDescent="0.2">
      <c r="A85" s="666" t="s">
        <v>485</v>
      </c>
      <c r="B85" s="665">
        <v>18</v>
      </c>
      <c r="C85" s="667">
        <v>2</v>
      </c>
      <c r="D85" s="665">
        <v>1</v>
      </c>
      <c r="E85" s="665">
        <v>0</v>
      </c>
      <c r="F85" s="665">
        <v>1</v>
      </c>
      <c r="G85" s="665">
        <v>2</v>
      </c>
      <c r="H85" s="665">
        <v>0</v>
      </c>
      <c r="I85" s="665">
        <v>1</v>
      </c>
      <c r="J85" s="665">
        <v>2</v>
      </c>
      <c r="K85" s="665">
        <v>2</v>
      </c>
      <c r="L85" s="665">
        <v>1</v>
      </c>
      <c r="M85" s="665">
        <v>2</v>
      </c>
      <c r="N85" s="665">
        <v>4</v>
      </c>
    </row>
    <row r="86" spans="1:14" x14ac:dyDescent="0.2">
      <c r="A86" s="247" t="s">
        <v>486</v>
      </c>
      <c r="B86" s="471">
        <v>15</v>
      </c>
      <c r="C86" s="471">
        <v>0</v>
      </c>
      <c r="D86" s="471">
        <v>2</v>
      </c>
      <c r="E86" s="471">
        <v>0</v>
      </c>
      <c r="F86" s="471">
        <v>2</v>
      </c>
      <c r="G86" s="471">
        <v>1</v>
      </c>
      <c r="H86" s="471">
        <v>1</v>
      </c>
      <c r="I86" s="471">
        <v>2</v>
      </c>
      <c r="J86" s="471">
        <v>2</v>
      </c>
      <c r="K86" s="471">
        <v>0</v>
      </c>
      <c r="L86" s="471">
        <v>2</v>
      </c>
      <c r="M86" s="471">
        <v>0</v>
      </c>
      <c r="N86" s="471">
        <v>3</v>
      </c>
    </row>
    <row r="87" spans="1:14" x14ac:dyDescent="0.2">
      <c r="A87" s="666" t="s">
        <v>487</v>
      </c>
      <c r="B87" s="665">
        <v>12</v>
      </c>
      <c r="C87" s="667">
        <v>1</v>
      </c>
      <c r="D87" s="667">
        <v>1</v>
      </c>
      <c r="E87" s="667">
        <v>1</v>
      </c>
      <c r="F87" s="667">
        <v>0</v>
      </c>
      <c r="G87" s="665">
        <v>1</v>
      </c>
      <c r="H87" s="667">
        <v>0</v>
      </c>
      <c r="I87" s="665">
        <v>0</v>
      </c>
      <c r="J87" s="665">
        <v>0</v>
      </c>
      <c r="K87" s="665">
        <v>3</v>
      </c>
      <c r="L87" s="665">
        <v>3</v>
      </c>
      <c r="M87" s="665">
        <v>1</v>
      </c>
      <c r="N87" s="665">
        <v>1</v>
      </c>
    </row>
    <row r="88" spans="1:14" x14ac:dyDescent="0.2">
      <c r="A88" s="247" t="s">
        <v>488</v>
      </c>
      <c r="B88" s="471">
        <v>9</v>
      </c>
      <c r="C88" s="471">
        <v>0</v>
      </c>
      <c r="D88" s="471">
        <v>0</v>
      </c>
      <c r="E88" s="248">
        <v>0</v>
      </c>
      <c r="F88" s="248">
        <v>2</v>
      </c>
      <c r="G88" s="471">
        <v>2</v>
      </c>
      <c r="H88" s="471">
        <v>1</v>
      </c>
      <c r="I88" s="248">
        <v>2</v>
      </c>
      <c r="J88" s="248">
        <v>0</v>
      </c>
      <c r="K88" s="471">
        <v>0</v>
      </c>
      <c r="L88" s="471">
        <v>1</v>
      </c>
      <c r="M88" s="471">
        <v>1</v>
      </c>
      <c r="N88" s="471">
        <v>0</v>
      </c>
    </row>
    <row r="89" spans="1:14" x14ac:dyDescent="0.2">
      <c r="A89" s="666" t="s">
        <v>489</v>
      </c>
      <c r="B89" s="665">
        <v>11</v>
      </c>
      <c r="C89" s="667">
        <v>1</v>
      </c>
      <c r="D89" s="667">
        <v>0</v>
      </c>
      <c r="E89" s="665">
        <v>1</v>
      </c>
      <c r="F89" s="665">
        <v>1</v>
      </c>
      <c r="G89" s="665">
        <v>0</v>
      </c>
      <c r="H89" s="667">
        <v>0</v>
      </c>
      <c r="I89" s="665">
        <v>2</v>
      </c>
      <c r="J89" s="665">
        <v>1</v>
      </c>
      <c r="K89" s="665">
        <v>1</v>
      </c>
      <c r="L89" s="665">
        <v>2</v>
      </c>
      <c r="M89" s="665">
        <v>2</v>
      </c>
      <c r="N89" s="665">
        <v>0</v>
      </c>
    </row>
    <row r="90" spans="1:14" s="777" customFormat="1" x14ac:dyDescent="0.2">
      <c r="A90" s="249" t="s">
        <v>151</v>
      </c>
      <c r="B90" s="1015">
        <f>+SUM(B91:B98)</f>
        <v>13996</v>
      </c>
      <c r="C90" s="1015">
        <f t="shared" ref="C90:N90" si="8">+SUM(C91:C98)</f>
        <v>1034</v>
      </c>
      <c r="D90" s="1015">
        <f t="shared" si="8"/>
        <v>1212</v>
      </c>
      <c r="E90" s="1015">
        <f t="shared" si="8"/>
        <v>1219</v>
      </c>
      <c r="F90" s="1015">
        <f t="shared" si="8"/>
        <v>1230</v>
      </c>
      <c r="G90" s="1015">
        <f t="shared" si="8"/>
        <v>1119</v>
      </c>
      <c r="H90" s="1015">
        <f t="shared" si="8"/>
        <v>1111</v>
      </c>
      <c r="I90" s="1015">
        <f t="shared" si="8"/>
        <v>1180</v>
      </c>
      <c r="J90" s="1015">
        <f t="shared" si="8"/>
        <v>1265</v>
      </c>
      <c r="K90" s="1015">
        <f t="shared" si="8"/>
        <v>1028</v>
      </c>
      <c r="L90" s="1015">
        <f t="shared" si="8"/>
        <v>1157</v>
      </c>
      <c r="M90" s="1015">
        <f t="shared" si="8"/>
        <v>1055</v>
      </c>
      <c r="N90" s="1015">
        <f t="shared" si="8"/>
        <v>1386</v>
      </c>
    </row>
    <row r="91" spans="1:14" x14ac:dyDescent="0.2">
      <c r="A91" s="666" t="s">
        <v>490</v>
      </c>
      <c r="B91" s="665">
        <v>12630</v>
      </c>
      <c r="C91" s="667">
        <v>949</v>
      </c>
      <c r="D91" s="667">
        <v>1085</v>
      </c>
      <c r="E91" s="667">
        <v>1105</v>
      </c>
      <c r="F91" s="665">
        <v>1131</v>
      </c>
      <c r="G91" s="665">
        <v>988</v>
      </c>
      <c r="H91" s="665">
        <v>1005</v>
      </c>
      <c r="I91" s="667">
        <v>1054</v>
      </c>
      <c r="J91" s="665">
        <v>1144</v>
      </c>
      <c r="K91" s="665">
        <v>929</v>
      </c>
      <c r="L91" s="667">
        <v>1036</v>
      </c>
      <c r="M91" s="667">
        <v>963</v>
      </c>
      <c r="N91" s="665">
        <v>1241</v>
      </c>
    </row>
    <row r="92" spans="1:14" x14ac:dyDescent="0.2">
      <c r="A92" s="247" t="s">
        <v>491</v>
      </c>
      <c r="B92" s="471">
        <v>285</v>
      </c>
      <c r="C92" s="471">
        <v>16</v>
      </c>
      <c r="D92" s="471">
        <v>30</v>
      </c>
      <c r="E92" s="471">
        <v>18</v>
      </c>
      <c r="F92" s="471">
        <v>20</v>
      </c>
      <c r="G92" s="471">
        <v>27</v>
      </c>
      <c r="H92" s="471">
        <v>17</v>
      </c>
      <c r="I92" s="471">
        <v>21</v>
      </c>
      <c r="J92" s="471">
        <v>31</v>
      </c>
      <c r="K92" s="471">
        <v>23</v>
      </c>
      <c r="L92" s="471">
        <v>34</v>
      </c>
      <c r="M92" s="471">
        <v>16</v>
      </c>
      <c r="N92" s="471">
        <v>32</v>
      </c>
    </row>
    <row r="93" spans="1:14" x14ac:dyDescent="0.2">
      <c r="A93" s="666" t="s">
        <v>492</v>
      </c>
      <c r="B93" s="665">
        <v>345</v>
      </c>
      <c r="C93" s="665">
        <v>23</v>
      </c>
      <c r="D93" s="665">
        <v>22</v>
      </c>
      <c r="E93" s="665">
        <v>25</v>
      </c>
      <c r="F93" s="665">
        <v>29</v>
      </c>
      <c r="G93" s="665">
        <v>26</v>
      </c>
      <c r="H93" s="665">
        <v>22</v>
      </c>
      <c r="I93" s="665">
        <v>34</v>
      </c>
      <c r="J93" s="665">
        <v>36</v>
      </c>
      <c r="K93" s="665">
        <v>26</v>
      </c>
      <c r="L93" s="665">
        <v>37</v>
      </c>
      <c r="M93" s="665">
        <v>29</v>
      </c>
      <c r="N93" s="665">
        <v>36</v>
      </c>
    </row>
    <row r="94" spans="1:14" x14ac:dyDescent="0.2">
      <c r="A94" s="247" t="s">
        <v>493</v>
      </c>
      <c r="B94" s="471">
        <v>87</v>
      </c>
      <c r="C94" s="471">
        <v>8</v>
      </c>
      <c r="D94" s="471">
        <v>17</v>
      </c>
      <c r="E94" s="471">
        <v>12</v>
      </c>
      <c r="F94" s="471">
        <v>4</v>
      </c>
      <c r="G94" s="471">
        <v>2</v>
      </c>
      <c r="H94" s="471">
        <v>8</v>
      </c>
      <c r="I94" s="471">
        <v>5</v>
      </c>
      <c r="J94" s="471">
        <v>3</v>
      </c>
      <c r="K94" s="471">
        <v>8</v>
      </c>
      <c r="L94" s="471">
        <v>6</v>
      </c>
      <c r="M94" s="471">
        <v>5</v>
      </c>
      <c r="N94" s="471">
        <v>9</v>
      </c>
    </row>
    <row r="95" spans="1:14" x14ac:dyDescent="0.2">
      <c r="A95" s="666" t="s">
        <v>494</v>
      </c>
      <c r="B95" s="665">
        <v>525</v>
      </c>
      <c r="C95" s="665">
        <v>32</v>
      </c>
      <c r="D95" s="665">
        <v>40</v>
      </c>
      <c r="E95" s="665">
        <v>50</v>
      </c>
      <c r="F95" s="665">
        <v>32</v>
      </c>
      <c r="G95" s="665">
        <v>63</v>
      </c>
      <c r="H95" s="665">
        <v>49</v>
      </c>
      <c r="I95" s="665">
        <v>57</v>
      </c>
      <c r="J95" s="665">
        <v>41</v>
      </c>
      <c r="K95" s="665">
        <v>37</v>
      </c>
      <c r="L95" s="665">
        <v>34</v>
      </c>
      <c r="M95" s="665">
        <v>34</v>
      </c>
      <c r="N95" s="665">
        <v>56</v>
      </c>
    </row>
    <row r="96" spans="1:14" x14ac:dyDescent="0.2">
      <c r="A96" s="247" t="s">
        <v>495</v>
      </c>
      <c r="B96" s="471">
        <v>55</v>
      </c>
      <c r="C96" s="471">
        <v>0</v>
      </c>
      <c r="D96" s="471">
        <v>0</v>
      </c>
      <c r="E96" s="471">
        <v>6</v>
      </c>
      <c r="F96" s="471">
        <v>10</v>
      </c>
      <c r="G96" s="471">
        <v>12</v>
      </c>
      <c r="H96" s="471">
        <v>5</v>
      </c>
      <c r="I96" s="471">
        <v>3</v>
      </c>
      <c r="J96" s="471">
        <v>5</v>
      </c>
      <c r="K96" s="471">
        <v>2</v>
      </c>
      <c r="L96" s="471">
        <v>2</v>
      </c>
      <c r="M96" s="471">
        <v>3</v>
      </c>
      <c r="N96" s="471">
        <v>7</v>
      </c>
    </row>
    <row r="97" spans="1:14" x14ac:dyDescent="0.2">
      <c r="A97" s="666" t="s">
        <v>496</v>
      </c>
      <c r="B97" s="665">
        <v>16</v>
      </c>
      <c r="C97" s="665">
        <v>0</v>
      </c>
      <c r="D97" s="665">
        <v>1</v>
      </c>
      <c r="E97" s="665">
        <v>0</v>
      </c>
      <c r="F97" s="665">
        <v>3</v>
      </c>
      <c r="G97" s="665">
        <v>0</v>
      </c>
      <c r="H97" s="665">
        <v>3</v>
      </c>
      <c r="I97" s="665">
        <v>3</v>
      </c>
      <c r="J97" s="665">
        <v>3</v>
      </c>
      <c r="K97" s="665">
        <v>0</v>
      </c>
      <c r="L97" s="665">
        <v>3</v>
      </c>
      <c r="M97" s="665">
        <v>0</v>
      </c>
      <c r="N97" s="665">
        <v>0</v>
      </c>
    </row>
    <row r="98" spans="1:14" x14ac:dyDescent="0.2">
      <c r="A98" s="247" t="s">
        <v>497</v>
      </c>
      <c r="B98" s="471">
        <v>53</v>
      </c>
      <c r="C98" s="471">
        <v>6</v>
      </c>
      <c r="D98" s="248">
        <v>17</v>
      </c>
      <c r="E98" s="471">
        <v>3</v>
      </c>
      <c r="F98" s="471">
        <v>1</v>
      </c>
      <c r="G98" s="471">
        <v>1</v>
      </c>
      <c r="H98" s="471">
        <v>2</v>
      </c>
      <c r="I98" s="471">
        <v>3</v>
      </c>
      <c r="J98" s="471">
        <v>2</v>
      </c>
      <c r="K98" s="471">
        <v>3</v>
      </c>
      <c r="L98" s="471">
        <v>5</v>
      </c>
      <c r="M98" s="471">
        <v>5</v>
      </c>
      <c r="N98" s="248">
        <v>5</v>
      </c>
    </row>
    <row r="99" spans="1:14" s="777" customFormat="1" x14ac:dyDescent="0.2">
      <c r="A99" s="668" t="s">
        <v>150</v>
      </c>
      <c r="B99" s="1018">
        <f>+SUM(B100:B108)</f>
        <v>2516</v>
      </c>
      <c r="C99" s="1018">
        <f t="shared" ref="C99:N99" si="9">+SUM(C100:C108)</f>
        <v>207</v>
      </c>
      <c r="D99" s="1018">
        <f t="shared" si="9"/>
        <v>244</v>
      </c>
      <c r="E99" s="1018">
        <f t="shared" si="9"/>
        <v>237</v>
      </c>
      <c r="F99" s="1018">
        <f t="shared" si="9"/>
        <v>233</v>
      </c>
      <c r="G99" s="1018">
        <f t="shared" si="9"/>
        <v>219</v>
      </c>
      <c r="H99" s="1018">
        <f t="shared" si="9"/>
        <v>198</v>
      </c>
      <c r="I99" s="1018">
        <f t="shared" si="9"/>
        <v>216</v>
      </c>
      <c r="J99" s="1018">
        <f t="shared" si="9"/>
        <v>201</v>
      </c>
      <c r="K99" s="1018">
        <f t="shared" si="9"/>
        <v>205</v>
      </c>
      <c r="L99" s="1018">
        <f t="shared" si="9"/>
        <v>192</v>
      </c>
      <c r="M99" s="1018">
        <f t="shared" si="9"/>
        <v>170</v>
      </c>
      <c r="N99" s="1018">
        <f t="shared" si="9"/>
        <v>194</v>
      </c>
    </row>
    <row r="100" spans="1:14" x14ac:dyDescent="0.2">
      <c r="A100" s="247" t="s">
        <v>498</v>
      </c>
      <c r="B100" s="471">
        <v>1667</v>
      </c>
      <c r="C100" s="471">
        <v>136</v>
      </c>
      <c r="D100" s="471">
        <v>165</v>
      </c>
      <c r="E100" s="471">
        <v>150</v>
      </c>
      <c r="F100" s="471">
        <v>162</v>
      </c>
      <c r="G100" s="471">
        <v>146</v>
      </c>
      <c r="H100" s="248">
        <v>127</v>
      </c>
      <c r="I100" s="471">
        <v>156</v>
      </c>
      <c r="J100" s="471">
        <v>128</v>
      </c>
      <c r="K100" s="471">
        <v>129</v>
      </c>
      <c r="L100" s="471">
        <v>130</v>
      </c>
      <c r="M100" s="471">
        <v>119</v>
      </c>
      <c r="N100" s="248">
        <v>119</v>
      </c>
    </row>
    <row r="101" spans="1:14" x14ac:dyDescent="0.2">
      <c r="A101" s="666" t="s">
        <v>499</v>
      </c>
      <c r="B101" s="665">
        <v>105</v>
      </c>
      <c r="C101" s="665">
        <v>9</v>
      </c>
      <c r="D101" s="665">
        <v>15</v>
      </c>
      <c r="E101" s="665">
        <v>8</v>
      </c>
      <c r="F101" s="665">
        <v>9</v>
      </c>
      <c r="G101" s="665">
        <v>6</v>
      </c>
      <c r="H101" s="665">
        <v>6</v>
      </c>
      <c r="I101" s="665">
        <v>7</v>
      </c>
      <c r="J101" s="665">
        <v>5</v>
      </c>
      <c r="K101" s="665">
        <v>11</v>
      </c>
      <c r="L101" s="665">
        <v>6</v>
      </c>
      <c r="M101" s="665">
        <v>4</v>
      </c>
      <c r="N101" s="665">
        <v>19</v>
      </c>
    </row>
    <row r="102" spans="1:14" x14ac:dyDescent="0.2">
      <c r="A102" s="247" t="s">
        <v>500</v>
      </c>
      <c r="B102" s="471">
        <v>41</v>
      </c>
      <c r="C102" s="471">
        <v>2</v>
      </c>
      <c r="D102" s="471">
        <v>6</v>
      </c>
      <c r="E102" s="471">
        <v>5</v>
      </c>
      <c r="F102" s="471">
        <v>5</v>
      </c>
      <c r="G102" s="471">
        <v>7</v>
      </c>
      <c r="H102" s="471">
        <v>2</v>
      </c>
      <c r="I102" s="471">
        <v>1</v>
      </c>
      <c r="J102" s="471">
        <v>4</v>
      </c>
      <c r="K102" s="471">
        <v>5</v>
      </c>
      <c r="L102" s="471">
        <v>1</v>
      </c>
      <c r="M102" s="471">
        <v>2</v>
      </c>
      <c r="N102" s="471">
        <v>1</v>
      </c>
    </row>
    <row r="103" spans="1:14" x14ac:dyDescent="0.2">
      <c r="A103" s="666" t="s">
        <v>501</v>
      </c>
      <c r="B103" s="665">
        <v>35</v>
      </c>
      <c r="C103" s="665">
        <v>1</v>
      </c>
      <c r="D103" s="665">
        <v>5</v>
      </c>
      <c r="E103" s="665">
        <v>8</v>
      </c>
      <c r="F103" s="665">
        <v>1</v>
      </c>
      <c r="G103" s="665">
        <v>2</v>
      </c>
      <c r="H103" s="665">
        <v>1</v>
      </c>
      <c r="I103" s="665">
        <v>0</v>
      </c>
      <c r="J103" s="665">
        <v>5</v>
      </c>
      <c r="K103" s="665">
        <v>2</v>
      </c>
      <c r="L103" s="665">
        <v>7</v>
      </c>
      <c r="M103" s="665">
        <v>2</v>
      </c>
      <c r="N103" s="665">
        <v>1</v>
      </c>
    </row>
    <row r="104" spans="1:14" x14ac:dyDescent="0.2">
      <c r="A104" s="247" t="s">
        <v>502</v>
      </c>
      <c r="B104" s="471">
        <v>56</v>
      </c>
      <c r="C104" s="248">
        <v>5</v>
      </c>
      <c r="D104" s="471">
        <v>4</v>
      </c>
      <c r="E104" s="471">
        <v>3</v>
      </c>
      <c r="F104" s="471">
        <v>7</v>
      </c>
      <c r="G104" s="471">
        <v>7</v>
      </c>
      <c r="H104" s="471">
        <v>10</v>
      </c>
      <c r="I104" s="471">
        <v>3</v>
      </c>
      <c r="J104" s="471">
        <v>1</v>
      </c>
      <c r="K104" s="471">
        <v>6</v>
      </c>
      <c r="L104" s="471">
        <v>6</v>
      </c>
      <c r="M104" s="471">
        <v>2</v>
      </c>
      <c r="N104" s="471">
        <v>2</v>
      </c>
    </row>
    <row r="105" spans="1:14" x14ac:dyDescent="0.2">
      <c r="A105" s="666" t="s">
        <v>503</v>
      </c>
      <c r="B105" s="665">
        <v>127</v>
      </c>
      <c r="C105" s="665">
        <v>12</v>
      </c>
      <c r="D105" s="665">
        <v>14</v>
      </c>
      <c r="E105" s="665">
        <v>15</v>
      </c>
      <c r="F105" s="665">
        <v>10</v>
      </c>
      <c r="G105" s="665">
        <v>9</v>
      </c>
      <c r="H105" s="665">
        <v>10</v>
      </c>
      <c r="I105" s="665">
        <v>7</v>
      </c>
      <c r="J105" s="665">
        <v>17</v>
      </c>
      <c r="K105" s="665">
        <v>8</v>
      </c>
      <c r="L105" s="665">
        <v>6</v>
      </c>
      <c r="M105" s="667">
        <v>9</v>
      </c>
      <c r="N105" s="665">
        <v>10</v>
      </c>
    </row>
    <row r="106" spans="1:14" x14ac:dyDescent="0.2">
      <c r="A106" s="247" t="s">
        <v>504</v>
      </c>
      <c r="B106" s="471">
        <v>254</v>
      </c>
      <c r="C106" s="471">
        <v>24</v>
      </c>
      <c r="D106" s="471">
        <v>21</v>
      </c>
      <c r="E106" s="471">
        <v>27</v>
      </c>
      <c r="F106" s="471">
        <v>16</v>
      </c>
      <c r="G106" s="471">
        <v>21</v>
      </c>
      <c r="H106" s="471">
        <v>21</v>
      </c>
      <c r="I106" s="471">
        <v>22</v>
      </c>
      <c r="J106" s="471">
        <v>20</v>
      </c>
      <c r="K106" s="471">
        <v>25</v>
      </c>
      <c r="L106" s="471">
        <v>21</v>
      </c>
      <c r="M106" s="471">
        <v>15</v>
      </c>
      <c r="N106" s="471">
        <v>21</v>
      </c>
    </row>
    <row r="107" spans="1:14" x14ac:dyDescent="0.2">
      <c r="A107" s="666" t="s">
        <v>505</v>
      </c>
      <c r="B107" s="665">
        <v>187</v>
      </c>
      <c r="C107" s="665">
        <v>15</v>
      </c>
      <c r="D107" s="665">
        <v>13</v>
      </c>
      <c r="E107" s="665">
        <v>16</v>
      </c>
      <c r="F107" s="665">
        <v>18</v>
      </c>
      <c r="G107" s="665">
        <v>18</v>
      </c>
      <c r="H107" s="665">
        <v>16</v>
      </c>
      <c r="I107" s="665">
        <v>17</v>
      </c>
      <c r="J107" s="665">
        <v>18</v>
      </c>
      <c r="K107" s="665">
        <v>15</v>
      </c>
      <c r="L107" s="665">
        <v>9</v>
      </c>
      <c r="M107" s="665">
        <v>15</v>
      </c>
      <c r="N107" s="665">
        <v>17</v>
      </c>
    </row>
    <row r="108" spans="1:14" x14ac:dyDescent="0.2">
      <c r="A108" s="247" t="s">
        <v>506</v>
      </c>
      <c r="B108" s="471">
        <v>44</v>
      </c>
      <c r="C108" s="471">
        <v>3</v>
      </c>
      <c r="D108" s="471">
        <v>1</v>
      </c>
      <c r="E108" s="471">
        <v>5</v>
      </c>
      <c r="F108" s="471">
        <v>5</v>
      </c>
      <c r="G108" s="471">
        <v>3</v>
      </c>
      <c r="H108" s="471">
        <v>5</v>
      </c>
      <c r="I108" s="471">
        <v>3</v>
      </c>
      <c r="J108" s="471">
        <v>3</v>
      </c>
      <c r="K108" s="471">
        <v>4</v>
      </c>
      <c r="L108" s="471">
        <v>6</v>
      </c>
      <c r="M108" s="471">
        <v>2</v>
      </c>
      <c r="N108" s="471">
        <v>4</v>
      </c>
    </row>
    <row r="109" spans="1:14" s="777" customFormat="1" ht="25.5" x14ac:dyDescent="0.2">
      <c r="A109" s="668" t="s">
        <v>176</v>
      </c>
      <c r="B109" s="1018">
        <f>+SUM(B110:B111)</f>
        <v>1572</v>
      </c>
      <c r="C109" s="1018">
        <f t="shared" ref="C109:N109" si="10">+SUM(C110:C111)</f>
        <v>122</v>
      </c>
      <c r="D109" s="1018">
        <f t="shared" si="10"/>
        <v>165</v>
      </c>
      <c r="E109" s="1018">
        <f t="shared" si="10"/>
        <v>135</v>
      </c>
      <c r="F109" s="1018">
        <f t="shared" si="10"/>
        <v>153</v>
      </c>
      <c r="G109" s="1018">
        <f t="shared" si="10"/>
        <v>113</v>
      </c>
      <c r="H109" s="1018">
        <f t="shared" si="10"/>
        <v>105</v>
      </c>
      <c r="I109" s="1018">
        <f t="shared" si="10"/>
        <v>121</v>
      </c>
      <c r="J109" s="1018">
        <f t="shared" si="10"/>
        <v>108</v>
      </c>
      <c r="K109" s="1018">
        <f t="shared" si="10"/>
        <v>129</v>
      </c>
      <c r="L109" s="1018">
        <f t="shared" si="10"/>
        <v>143</v>
      </c>
      <c r="M109" s="1018">
        <f t="shared" si="10"/>
        <v>114</v>
      </c>
      <c r="N109" s="1018">
        <f t="shared" si="10"/>
        <v>164</v>
      </c>
    </row>
    <row r="110" spans="1:14" x14ac:dyDescent="0.2">
      <c r="A110" s="247" t="s">
        <v>507</v>
      </c>
      <c r="B110" s="471">
        <v>1407</v>
      </c>
      <c r="C110" s="471">
        <v>106</v>
      </c>
      <c r="D110" s="471">
        <v>147</v>
      </c>
      <c r="E110" s="471">
        <v>113</v>
      </c>
      <c r="F110" s="471">
        <v>132</v>
      </c>
      <c r="G110" s="471">
        <v>96</v>
      </c>
      <c r="H110" s="471">
        <v>100</v>
      </c>
      <c r="I110" s="248">
        <v>103</v>
      </c>
      <c r="J110" s="471">
        <v>99</v>
      </c>
      <c r="K110" s="471">
        <v>113</v>
      </c>
      <c r="L110" s="471">
        <v>135</v>
      </c>
      <c r="M110" s="471">
        <v>106</v>
      </c>
      <c r="N110" s="471">
        <v>157</v>
      </c>
    </row>
    <row r="111" spans="1:14" x14ac:dyDescent="0.2">
      <c r="A111" s="666" t="s">
        <v>508</v>
      </c>
      <c r="B111" s="665">
        <v>165</v>
      </c>
      <c r="C111" s="665">
        <v>16</v>
      </c>
      <c r="D111" s="665">
        <v>18</v>
      </c>
      <c r="E111" s="665">
        <v>22</v>
      </c>
      <c r="F111" s="665">
        <v>21</v>
      </c>
      <c r="G111" s="665">
        <v>17</v>
      </c>
      <c r="H111" s="665">
        <v>5</v>
      </c>
      <c r="I111" s="665">
        <v>18</v>
      </c>
      <c r="J111" s="665">
        <v>9</v>
      </c>
      <c r="K111" s="665">
        <v>16</v>
      </c>
      <c r="L111" s="665">
        <v>8</v>
      </c>
      <c r="M111" s="665">
        <v>8</v>
      </c>
      <c r="N111" s="665">
        <v>7</v>
      </c>
    </row>
    <row r="112" spans="1:14" s="777" customFormat="1" x14ac:dyDescent="0.2">
      <c r="A112" s="250" t="s">
        <v>418</v>
      </c>
      <c r="B112" s="1015">
        <v>25159</v>
      </c>
      <c r="C112" s="1015">
        <v>1807</v>
      </c>
      <c r="D112" s="1015">
        <v>2238</v>
      </c>
      <c r="E112" s="1015">
        <v>2077</v>
      </c>
      <c r="F112" s="1015">
        <v>2139</v>
      </c>
      <c r="G112" s="1015">
        <v>1721</v>
      </c>
      <c r="H112" s="1015">
        <v>1703</v>
      </c>
      <c r="I112" s="1015">
        <v>1932</v>
      </c>
      <c r="J112" s="1015">
        <v>1829</v>
      </c>
      <c r="K112" s="1015">
        <v>1996</v>
      </c>
      <c r="L112" s="1015">
        <v>2309</v>
      </c>
      <c r="M112" s="1015">
        <v>2241</v>
      </c>
      <c r="N112" s="1015">
        <v>3167</v>
      </c>
    </row>
    <row r="113" spans="1:14" s="777" customFormat="1" x14ac:dyDescent="0.2">
      <c r="A113" s="668" t="s">
        <v>174</v>
      </c>
      <c r="B113" s="1018">
        <f>+SUM(B114:B127)</f>
        <v>2164</v>
      </c>
      <c r="C113" s="1018">
        <f t="shared" ref="C113:N113" si="11">+SUM(C114:C127)</f>
        <v>147</v>
      </c>
      <c r="D113" s="1018">
        <f t="shared" si="11"/>
        <v>182</v>
      </c>
      <c r="E113" s="1018">
        <f t="shared" si="11"/>
        <v>176</v>
      </c>
      <c r="F113" s="1018">
        <f t="shared" si="11"/>
        <v>184</v>
      </c>
      <c r="G113" s="1018">
        <f t="shared" si="11"/>
        <v>164</v>
      </c>
      <c r="H113" s="1018">
        <f t="shared" si="11"/>
        <v>174</v>
      </c>
      <c r="I113" s="1018">
        <f t="shared" si="11"/>
        <v>158</v>
      </c>
      <c r="J113" s="1018">
        <f t="shared" si="11"/>
        <v>172</v>
      </c>
      <c r="K113" s="1018">
        <f t="shared" si="11"/>
        <v>163</v>
      </c>
      <c r="L113" s="1018">
        <f t="shared" si="11"/>
        <v>205</v>
      </c>
      <c r="M113" s="1018">
        <f t="shared" si="11"/>
        <v>173</v>
      </c>
      <c r="N113" s="1018">
        <f t="shared" si="11"/>
        <v>266</v>
      </c>
    </row>
    <row r="114" spans="1:14" x14ac:dyDescent="0.2">
      <c r="A114" s="247" t="s">
        <v>509</v>
      </c>
      <c r="B114" s="471">
        <v>1044</v>
      </c>
      <c r="C114" s="471">
        <v>75</v>
      </c>
      <c r="D114" s="471">
        <v>95</v>
      </c>
      <c r="E114" s="471">
        <v>79</v>
      </c>
      <c r="F114" s="471">
        <v>69</v>
      </c>
      <c r="G114" s="471">
        <v>86</v>
      </c>
      <c r="H114" s="471">
        <v>86</v>
      </c>
      <c r="I114" s="471">
        <v>75</v>
      </c>
      <c r="J114" s="471">
        <v>91</v>
      </c>
      <c r="K114" s="471">
        <v>79</v>
      </c>
      <c r="L114" s="471">
        <v>104</v>
      </c>
      <c r="M114" s="471">
        <v>83</v>
      </c>
      <c r="N114" s="471">
        <v>122</v>
      </c>
    </row>
    <row r="115" spans="1:14" x14ac:dyDescent="0.2">
      <c r="A115" s="666" t="s">
        <v>510</v>
      </c>
      <c r="B115" s="665">
        <v>68</v>
      </c>
      <c r="C115" s="665">
        <v>2</v>
      </c>
      <c r="D115" s="665">
        <v>10</v>
      </c>
      <c r="E115" s="665">
        <v>5</v>
      </c>
      <c r="F115" s="665">
        <v>10</v>
      </c>
      <c r="G115" s="665">
        <v>7</v>
      </c>
      <c r="H115" s="665">
        <v>5</v>
      </c>
      <c r="I115" s="665">
        <v>3</v>
      </c>
      <c r="J115" s="665">
        <v>3</v>
      </c>
      <c r="K115" s="665">
        <v>5</v>
      </c>
      <c r="L115" s="665">
        <v>6</v>
      </c>
      <c r="M115" s="665">
        <v>1</v>
      </c>
      <c r="N115" s="665">
        <v>11</v>
      </c>
    </row>
    <row r="116" spans="1:14" x14ac:dyDescent="0.2">
      <c r="A116" s="247" t="s">
        <v>511</v>
      </c>
      <c r="B116" s="471">
        <v>11</v>
      </c>
      <c r="C116" s="471">
        <v>0</v>
      </c>
      <c r="D116" s="471">
        <v>0</v>
      </c>
      <c r="E116" s="471">
        <v>0</v>
      </c>
      <c r="F116" s="248">
        <v>1</v>
      </c>
      <c r="G116" s="248">
        <v>0</v>
      </c>
      <c r="H116" s="471">
        <v>3</v>
      </c>
      <c r="I116" s="471">
        <v>0</v>
      </c>
      <c r="J116" s="471">
        <v>0</v>
      </c>
      <c r="K116" s="471">
        <v>0</v>
      </c>
      <c r="L116" s="471">
        <v>2</v>
      </c>
      <c r="M116" s="471">
        <v>2</v>
      </c>
      <c r="N116" s="471">
        <v>3</v>
      </c>
    </row>
    <row r="117" spans="1:14" x14ac:dyDescent="0.2">
      <c r="A117" s="666" t="s">
        <v>512</v>
      </c>
      <c r="B117" s="665">
        <v>16</v>
      </c>
      <c r="C117" s="665">
        <v>0</v>
      </c>
      <c r="D117" s="665">
        <v>2</v>
      </c>
      <c r="E117" s="667">
        <v>3</v>
      </c>
      <c r="F117" s="667">
        <v>2</v>
      </c>
      <c r="G117" s="667">
        <v>0</v>
      </c>
      <c r="H117" s="667">
        <v>1</v>
      </c>
      <c r="I117" s="665">
        <v>1</v>
      </c>
      <c r="J117" s="667">
        <v>2</v>
      </c>
      <c r="K117" s="665">
        <v>0</v>
      </c>
      <c r="L117" s="665">
        <v>2</v>
      </c>
      <c r="M117" s="667">
        <v>1</v>
      </c>
      <c r="N117" s="667">
        <v>2</v>
      </c>
    </row>
    <row r="118" spans="1:14" s="746" customFormat="1" x14ac:dyDescent="0.2">
      <c r="A118" s="1008" t="s">
        <v>638</v>
      </c>
      <c r="B118" s="1009">
        <v>3</v>
      </c>
      <c r="C118" s="1009">
        <v>0</v>
      </c>
      <c r="D118" s="1009">
        <v>0</v>
      </c>
      <c r="E118" s="1010">
        <v>0</v>
      </c>
      <c r="F118" s="1010">
        <v>0</v>
      </c>
      <c r="G118" s="1010">
        <v>0</v>
      </c>
      <c r="H118" s="1010">
        <v>0</v>
      </c>
      <c r="I118" s="1009">
        <v>1</v>
      </c>
      <c r="J118" s="1010">
        <v>0</v>
      </c>
      <c r="K118" s="1009">
        <v>0</v>
      </c>
      <c r="L118" s="1009">
        <v>0</v>
      </c>
      <c r="M118" s="1010">
        <v>0</v>
      </c>
      <c r="N118" s="1010">
        <v>2</v>
      </c>
    </row>
    <row r="119" spans="1:14" s="746" customFormat="1" x14ac:dyDescent="0.2">
      <c r="A119" s="666" t="s">
        <v>513</v>
      </c>
      <c r="B119" s="665">
        <v>158</v>
      </c>
      <c r="C119" s="667">
        <v>13</v>
      </c>
      <c r="D119" s="667">
        <v>15</v>
      </c>
      <c r="E119" s="665">
        <v>15</v>
      </c>
      <c r="F119" s="667">
        <v>13</v>
      </c>
      <c r="G119" s="667">
        <v>6</v>
      </c>
      <c r="H119" s="667">
        <v>15</v>
      </c>
      <c r="I119" s="667">
        <v>16</v>
      </c>
      <c r="J119" s="667">
        <v>14</v>
      </c>
      <c r="K119" s="667">
        <v>10</v>
      </c>
      <c r="L119" s="667">
        <v>13</v>
      </c>
      <c r="M119" s="667">
        <v>10</v>
      </c>
      <c r="N119" s="665">
        <v>18</v>
      </c>
    </row>
    <row r="120" spans="1:14" s="746" customFormat="1" x14ac:dyDescent="0.2">
      <c r="A120" s="1008" t="s">
        <v>514</v>
      </c>
      <c r="B120" s="1009">
        <v>159</v>
      </c>
      <c r="C120" s="1009">
        <v>8</v>
      </c>
      <c r="D120" s="1009">
        <v>11</v>
      </c>
      <c r="E120" s="1009">
        <v>10</v>
      </c>
      <c r="F120" s="1009">
        <v>19</v>
      </c>
      <c r="G120" s="1009">
        <v>15</v>
      </c>
      <c r="H120" s="1009">
        <v>16</v>
      </c>
      <c r="I120" s="1009">
        <v>8</v>
      </c>
      <c r="J120" s="1009">
        <v>14</v>
      </c>
      <c r="K120" s="1009">
        <v>14</v>
      </c>
      <c r="L120" s="1009">
        <v>16</v>
      </c>
      <c r="M120" s="1009">
        <v>9</v>
      </c>
      <c r="N120" s="1009">
        <v>19</v>
      </c>
    </row>
    <row r="121" spans="1:14" s="746" customFormat="1" x14ac:dyDescent="0.2">
      <c r="A121" s="666" t="s">
        <v>515</v>
      </c>
      <c r="B121" s="665">
        <v>17</v>
      </c>
      <c r="C121" s="665">
        <v>2</v>
      </c>
      <c r="D121" s="665">
        <v>3</v>
      </c>
      <c r="E121" s="665">
        <v>2</v>
      </c>
      <c r="F121" s="665">
        <v>1</v>
      </c>
      <c r="G121" s="665">
        <v>1</v>
      </c>
      <c r="H121" s="665">
        <v>0</v>
      </c>
      <c r="I121" s="665">
        <v>1</v>
      </c>
      <c r="J121" s="665">
        <v>0</v>
      </c>
      <c r="K121" s="665">
        <v>3</v>
      </c>
      <c r="L121" s="665">
        <v>2</v>
      </c>
      <c r="M121" s="665">
        <v>2</v>
      </c>
      <c r="N121" s="665">
        <v>0</v>
      </c>
    </row>
    <row r="122" spans="1:14" s="746" customFormat="1" x14ac:dyDescent="0.2">
      <c r="A122" s="1008" t="s">
        <v>516</v>
      </c>
      <c r="B122" s="1009">
        <v>223</v>
      </c>
      <c r="C122" s="1010">
        <v>19</v>
      </c>
      <c r="D122" s="1010">
        <v>14</v>
      </c>
      <c r="E122" s="1009">
        <v>18</v>
      </c>
      <c r="F122" s="1010">
        <v>22</v>
      </c>
      <c r="G122" s="1010">
        <v>21</v>
      </c>
      <c r="H122" s="1010">
        <v>11</v>
      </c>
      <c r="I122" s="1009">
        <v>16</v>
      </c>
      <c r="J122" s="1009">
        <v>20</v>
      </c>
      <c r="K122" s="1009">
        <v>13</v>
      </c>
      <c r="L122" s="1010">
        <v>21</v>
      </c>
      <c r="M122" s="1010">
        <v>21</v>
      </c>
      <c r="N122" s="1010">
        <v>27</v>
      </c>
    </row>
    <row r="123" spans="1:14" s="746" customFormat="1" x14ac:dyDescent="0.2">
      <c r="A123" s="666" t="s">
        <v>517</v>
      </c>
      <c r="B123" s="665">
        <v>74</v>
      </c>
      <c r="C123" s="665">
        <v>3</v>
      </c>
      <c r="D123" s="665">
        <v>7</v>
      </c>
      <c r="E123" s="665">
        <v>6</v>
      </c>
      <c r="F123" s="665">
        <v>5</v>
      </c>
      <c r="G123" s="665">
        <v>8</v>
      </c>
      <c r="H123" s="665">
        <v>6</v>
      </c>
      <c r="I123" s="665">
        <v>11</v>
      </c>
      <c r="J123" s="665">
        <v>6</v>
      </c>
      <c r="K123" s="665">
        <v>6</v>
      </c>
      <c r="L123" s="665">
        <v>6</v>
      </c>
      <c r="M123" s="665">
        <v>2</v>
      </c>
      <c r="N123" s="665">
        <v>8</v>
      </c>
    </row>
    <row r="124" spans="1:14" s="746" customFormat="1" x14ac:dyDescent="0.2">
      <c r="A124" s="1008" t="s">
        <v>518</v>
      </c>
      <c r="B124" s="1009">
        <v>50</v>
      </c>
      <c r="C124" s="1009">
        <v>2</v>
      </c>
      <c r="D124" s="1009">
        <v>0</v>
      </c>
      <c r="E124" s="1009">
        <v>5</v>
      </c>
      <c r="F124" s="1009">
        <v>7</v>
      </c>
      <c r="G124" s="1009">
        <v>2</v>
      </c>
      <c r="H124" s="1009">
        <v>8</v>
      </c>
      <c r="I124" s="1009">
        <v>2</v>
      </c>
      <c r="J124" s="1009">
        <v>3</v>
      </c>
      <c r="K124" s="1009">
        <v>4</v>
      </c>
      <c r="L124" s="1009">
        <v>2</v>
      </c>
      <c r="M124" s="1009">
        <v>8</v>
      </c>
      <c r="N124" s="1009">
        <v>7</v>
      </c>
    </row>
    <row r="125" spans="1:14" s="746" customFormat="1" x14ac:dyDescent="0.2">
      <c r="A125" s="666" t="s">
        <v>519</v>
      </c>
      <c r="B125" s="665">
        <v>263</v>
      </c>
      <c r="C125" s="665">
        <v>11</v>
      </c>
      <c r="D125" s="665">
        <v>19</v>
      </c>
      <c r="E125" s="665">
        <v>27</v>
      </c>
      <c r="F125" s="665">
        <v>32</v>
      </c>
      <c r="G125" s="665">
        <v>15</v>
      </c>
      <c r="H125" s="665">
        <v>18</v>
      </c>
      <c r="I125" s="665">
        <v>20</v>
      </c>
      <c r="J125" s="665">
        <v>14</v>
      </c>
      <c r="K125" s="665">
        <v>22</v>
      </c>
      <c r="L125" s="667">
        <v>25</v>
      </c>
      <c r="M125" s="665">
        <v>27</v>
      </c>
      <c r="N125" s="665">
        <v>33</v>
      </c>
    </row>
    <row r="126" spans="1:14" s="746" customFormat="1" x14ac:dyDescent="0.2">
      <c r="A126" s="1008" t="s">
        <v>520</v>
      </c>
      <c r="B126" s="1009">
        <v>59</v>
      </c>
      <c r="C126" s="1009">
        <v>9</v>
      </c>
      <c r="D126" s="1009">
        <v>4</v>
      </c>
      <c r="E126" s="1009">
        <v>5</v>
      </c>
      <c r="F126" s="1009">
        <v>3</v>
      </c>
      <c r="G126" s="1009">
        <v>2</v>
      </c>
      <c r="H126" s="1009">
        <v>2</v>
      </c>
      <c r="I126" s="1009">
        <v>3</v>
      </c>
      <c r="J126" s="1009">
        <v>5</v>
      </c>
      <c r="K126" s="1009">
        <v>5</v>
      </c>
      <c r="L126" s="1009">
        <v>6</v>
      </c>
      <c r="M126" s="1009">
        <v>5</v>
      </c>
      <c r="N126" s="1009">
        <v>10</v>
      </c>
    </row>
    <row r="127" spans="1:14" s="746" customFormat="1" x14ac:dyDescent="0.2">
      <c r="A127" s="666" t="s">
        <v>521</v>
      </c>
      <c r="B127" s="665">
        <v>19</v>
      </c>
      <c r="C127" s="665">
        <v>3</v>
      </c>
      <c r="D127" s="665">
        <v>2</v>
      </c>
      <c r="E127" s="665">
        <v>1</v>
      </c>
      <c r="F127" s="665">
        <v>0</v>
      </c>
      <c r="G127" s="665">
        <v>1</v>
      </c>
      <c r="H127" s="667">
        <v>3</v>
      </c>
      <c r="I127" s="665">
        <v>1</v>
      </c>
      <c r="J127" s="665">
        <v>0</v>
      </c>
      <c r="K127" s="665">
        <v>2</v>
      </c>
      <c r="L127" s="665">
        <v>0</v>
      </c>
      <c r="M127" s="665">
        <v>2</v>
      </c>
      <c r="N127" s="665">
        <v>4</v>
      </c>
    </row>
    <row r="128" spans="1:14" s="1019" customFormat="1" x14ac:dyDescent="0.2">
      <c r="A128" s="1011" t="s">
        <v>148</v>
      </c>
      <c r="B128" s="1020">
        <f>+SUM(B129:B135)</f>
        <v>980</v>
      </c>
      <c r="C128" s="1020">
        <f t="shared" ref="C128:N128" si="12">+SUM(C129:C135)</f>
        <v>57</v>
      </c>
      <c r="D128" s="1020">
        <f t="shared" si="12"/>
        <v>90</v>
      </c>
      <c r="E128" s="1020">
        <f t="shared" si="12"/>
        <v>74</v>
      </c>
      <c r="F128" s="1020">
        <f t="shared" si="12"/>
        <v>74</v>
      </c>
      <c r="G128" s="1020">
        <f t="shared" si="12"/>
        <v>70</v>
      </c>
      <c r="H128" s="1020">
        <f t="shared" si="12"/>
        <v>63</v>
      </c>
      <c r="I128" s="1020">
        <f t="shared" si="12"/>
        <v>76</v>
      </c>
      <c r="J128" s="1020">
        <f t="shared" si="12"/>
        <v>82</v>
      </c>
      <c r="K128" s="1020">
        <f t="shared" si="12"/>
        <v>85</v>
      </c>
      <c r="L128" s="1020">
        <f t="shared" si="12"/>
        <v>89</v>
      </c>
      <c r="M128" s="1020">
        <f t="shared" si="12"/>
        <v>91</v>
      </c>
      <c r="N128" s="1020">
        <f t="shared" si="12"/>
        <v>129</v>
      </c>
    </row>
    <row r="129" spans="1:14" s="746" customFormat="1" x14ac:dyDescent="0.2">
      <c r="A129" s="666" t="s">
        <v>148</v>
      </c>
      <c r="B129" s="665">
        <v>592</v>
      </c>
      <c r="C129" s="665">
        <v>45</v>
      </c>
      <c r="D129" s="665">
        <v>66</v>
      </c>
      <c r="E129" s="665">
        <v>47</v>
      </c>
      <c r="F129" s="665">
        <v>41</v>
      </c>
      <c r="G129" s="665">
        <v>37</v>
      </c>
      <c r="H129" s="665">
        <v>32</v>
      </c>
      <c r="I129" s="665">
        <v>48</v>
      </c>
      <c r="J129" s="665">
        <v>46</v>
      </c>
      <c r="K129" s="665">
        <v>42</v>
      </c>
      <c r="L129" s="665">
        <v>47</v>
      </c>
      <c r="M129" s="665">
        <v>56</v>
      </c>
      <c r="N129" s="665">
        <v>85</v>
      </c>
    </row>
    <row r="130" spans="1:14" s="746" customFormat="1" x14ac:dyDescent="0.2">
      <c r="A130" s="1008" t="s">
        <v>522</v>
      </c>
      <c r="B130" s="1009">
        <v>22</v>
      </c>
      <c r="C130" s="1009">
        <v>1</v>
      </c>
      <c r="D130" s="1009">
        <v>3</v>
      </c>
      <c r="E130" s="1009">
        <v>4</v>
      </c>
      <c r="F130" s="1009">
        <v>4</v>
      </c>
      <c r="G130" s="1009">
        <v>4</v>
      </c>
      <c r="H130" s="1009">
        <v>1</v>
      </c>
      <c r="I130" s="1009">
        <v>2</v>
      </c>
      <c r="J130" s="1009">
        <v>0</v>
      </c>
      <c r="K130" s="1009">
        <v>0</v>
      </c>
      <c r="L130" s="1009">
        <v>0</v>
      </c>
      <c r="M130" s="1009">
        <v>0</v>
      </c>
      <c r="N130" s="1009">
        <v>3</v>
      </c>
    </row>
    <row r="131" spans="1:14" s="746" customFormat="1" x14ac:dyDescent="0.2">
      <c r="A131" s="666" t="s">
        <v>523</v>
      </c>
      <c r="B131" s="665">
        <v>36</v>
      </c>
      <c r="C131" s="665">
        <v>3</v>
      </c>
      <c r="D131" s="667">
        <v>0</v>
      </c>
      <c r="E131" s="665">
        <v>2</v>
      </c>
      <c r="F131" s="667">
        <v>2</v>
      </c>
      <c r="G131" s="665">
        <v>6</v>
      </c>
      <c r="H131" s="665">
        <v>3</v>
      </c>
      <c r="I131" s="665">
        <v>1</v>
      </c>
      <c r="J131" s="665">
        <v>2</v>
      </c>
      <c r="K131" s="665">
        <v>5</v>
      </c>
      <c r="L131" s="667">
        <v>3</v>
      </c>
      <c r="M131" s="665">
        <v>3</v>
      </c>
      <c r="N131" s="665">
        <v>6</v>
      </c>
    </row>
    <row r="132" spans="1:14" s="746" customFormat="1" x14ac:dyDescent="0.2">
      <c r="A132" s="1008" t="s">
        <v>524</v>
      </c>
      <c r="B132" s="1009">
        <v>203</v>
      </c>
      <c r="C132" s="1009">
        <v>6</v>
      </c>
      <c r="D132" s="1009">
        <v>12</v>
      </c>
      <c r="E132" s="1009">
        <v>16</v>
      </c>
      <c r="F132" s="1009">
        <v>19</v>
      </c>
      <c r="G132" s="1009">
        <v>15</v>
      </c>
      <c r="H132" s="1009">
        <v>15</v>
      </c>
      <c r="I132" s="1010">
        <v>11</v>
      </c>
      <c r="J132" s="1010">
        <v>18</v>
      </c>
      <c r="K132" s="1010">
        <v>22</v>
      </c>
      <c r="L132" s="1009">
        <v>23</v>
      </c>
      <c r="M132" s="1009">
        <v>18</v>
      </c>
      <c r="N132" s="1009">
        <v>28</v>
      </c>
    </row>
    <row r="133" spans="1:14" s="746" customFormat="1" x14ac:dyDescent="0.2">
      <c r="A133" s="666" t="s">
        <v>525</v>
      </c>
      <c r="B133" s="665">
        <v>38</v>
      </c>
      <c r="C133" s="665">
        <v>0</v>
      </c>
      <c r="D133" s="665">
        <v>1</v>
      </c>
      <c r="E133" s="665">
        <v>1</v>
      </c>
      <c r="F133" s="665">
        <v>0</v>
      </c>
      <c r="G133" s="665">
        <v>1</v>
      </c>
      <c r="H133" s="665">
        <v>8</v>
      </c>
      <c r="I133" s="665">
        <v>6</v>
      </c>
      <c r="J133" s="665">
        <v>7</v>
      </c>
      <c r="K133" s="665">
        <v>4</v>
      </c>
      <c r="L133" s="665">
        <v>6</v>
      </c>
      <c r="M133" s="665">
        <v>3</v>
      </c>
      <c r="N133" s="665">
        <v>1</v>
      </c>
    </row>
    <row r="134" spans="1:14" s="746" customFormat="1" x14ac:dyDescent="0.2">
      <c r="A134" s="1008" t="s">
        <v>526</v>
      </c>
      <c r="B134" s="1009">
        <v>65</v>
      </c>
      <c r="C134" s="1010">
        <v>2</v>
      </c>
      <c r="D134" s="1009">
        <v>6</v>
      </c>
      <c r="E134" s="1010">
        <v>3</v>
      </c>
      <c r="F134" s="1009">
        <v>4</v>
      </c>
      <c r="G134" s="1010">
        <v>7</v>
      </c>
      <c r="H134" s="1010">
        <v>4</v>
      </c>
      <c r="I134" s="1009">
        <v>4</v>
      </c>
      <c r="J134" s="1010">
        <v>6</v>
      </c>
      <c r="K134" s="1010">
        <v>5</v>
      </c>
      <c r="L134" s="1010">
        <v>8</v>
      </c>
      <c r="M134" s="1010">
        <v>10</v>
      </c>
      <c r="N134" s="1009">
        <v>6</v>
      </c>
    </row>
    <row r="135" spans="1:14" s="746" customFormat="1" x14ac:dyDescent="0.2">
      <c r="A135" s="666" t="s">
        <v>527</v>
      </c>
      <c r="B135" s="665">
        <v>24</v>
      </c>
      <c r="C135" s="667">
        <v>0</v>
      </c>
      <c r="D135" s="665">
        <v>2</v>
      </c>
      <c r="E135" s="665">
        <v>1</v>
      </c>
      <c r="F135" s="665">
        <v>4</v>
      </c>
      <c r="G135" s="667">
        <v>0</v>
      </c>
      <c r="H135" s="665">
        <v>0</v>
      </c>
      <c r="I135" s="665">
        <v>4</v>
      </c>
      <c r="J135" s="665">
        <v>3</v>
      </c>
      <c r="K135" s="665">
        <v>7</v>
      </c>
      <c r="L135" s="665">
        <v>2</v>
      </c>
      <c r="M135" s="665">
        <v>1</v>
      </c>
      <c r="N135" s="665">
        <v>0</v>
      </c>
    </row>
    <row r="136" spans="1:14" s="1019" customFormat="1" x14ac:dyDescent="0.2">
      <c r="A136" s="1011" t="s">
        <v>147</v>
      </c>
      <c r="B136" s="1020">
        <f>+SUM(B137:B161)</f>
        <v>15033</v>
      </c>
      <c r="C136" s="1020">
        <f t="shared" ref="C136:N136" si="13">+SUM(C137:C161)</f>
        <v>1075</v>
      </c>
      <c r="D136" s="1020">
        <f t="shared" si="13"/>
        <v>1276</v>
      </c>
      <c r="E136" s="1020">
        <f t="shared" si="13"/>
        <v>1245</v>
      </c>
      <c r="F136" s="1020">
        <f t="shared" si="13"/>
        <v>1319</v>
      </c>
      <c r="G136" s="1020">
        <f t="shared" si="13"/>
        <v>1066</v>
      </c>
      <c r="H136" s="1020">
        <f t="shared" si="13"/>
        <v>1008</v>
      </c>
      <c r="I136" s="1020">
        <f t="shared" si="13"/>
        <v>1169</v>
      </c>
      <c r="J136" s="1020">
        <f t="shared" si="13"/>
        <v>1068</v>
      </c>
      <c r="K136" s="1020">
        <f t="shared" si="13"/>
        <v>1200</v>
      </c>
      <c r="L136" s="1020">
        <f t="shared" si="13"/>
        <v>1335</v>
      </c>
      <c r="M136" s="1020">
        <f t="shared" si="13"/>
        <v>1313</v>
      </c>
      <c r="N136" s="1020">
        <f t="shared" si="13"/>
        <v>1959</v>
      </c>
    </row>
    <row r="137" spans="1:14" s="746" customFormat="1" x14ac:dyDescent="0.2">
      <c r="A137" s="666" t="s">
        <v>528</v>
      </c>
      <c r="B137" s="665">
        <v>10957</v>
      </c>
      <c r="C137" s="665">
        <v>763</v>
      </c>
      <c r="D137" s="665">
        <v>927</v>
      </c>
      <c r="E137" s="665">
        <v>903</v>
      </c>
      <c r="F137" s="665">
        <v>992</v>
      </c>
      <c r="G137" s="665">
        <v>826</v>
      </c>
      <c r="H137" s="665">
        <v>725</v>
      </c>
      <c r="I137" s="665">
        <v>854</v>
      </c>
      <c r="J137" s="665">
        <v>770</v>
      </c>
      <c r="K137" s="665">
        <v>865</v>
      </c>
      <c r="L137" s="665">
        <v>979</v>
      </c>
      <c r="M137" s="667">
        <v>941</v>
      </c>
      <c r="N137" s="665">
        <v>1412</v>
      </c>
    </row>
    <row r="138" spans="1:14" s="746" customFormat="1" ht="25.5" x14ac:dyDescent="0.2">
      <c r="A138" s="1008" t="s">
        <v>529</v>
      </c>
      <c r="B138" s="1009">
        <v>51</v>
      </c>
      <c r="C138" s="1009">
        <v>6</v>
      </c>
      <c r="D138" s="1009">
        <v>4</v>
      </c>
      <c r="E138" s="1009">
        <v>6</v>
      </c>
      <c r="F138" s="1009">
        <v>1</v>
      </c>
      <c r="G138" s="1009">
        <v>1</v>
      </c>
      <c r="H138" s="1009">
        <v>4</v>
      </c>
      <c r="I138" s="1009">
        <v>3</v>
      </c>
      <c r="J138" s="1009">
        <v>4</v>
      </c>
      <c r="K138" s="1009">
        <v>5</v>
      </c>
      <c r="L138" s="1009">
        <v>6</v>
      </c>
      <c r="M138" s="1009">
        <v>4</v>
      </c>
      <c r="N138" s="1009">
        <v>7</v>
      </c>
    </row>
    <row r="139" spans="1:14" s="746" customFormat="1" x14ac:dyDescent="0.2">
      <c r="A139" s="666" t="s">
        <v>530</v>
      </c>
      <c r="B139" s="665">
        <v>30</v>
      </c>
      <c r="C139" s="665">
        <v>3</v>
      </c>
      <c r="D139" s="665">
        <v>3</v>
      </c>
      <c r="E139" s="665">
        <v>3</v>
      </c>
      <c r="F139" s="665">
        <v>0</v>
      </c>
      <c r="G139" s="665">
        <v>3</v>
      </c>
      <c r="H139" s="665">
        <v>2</v>
      </c>
      <c r="I139" s="665">
        <v>2</v>
      </c>
      <c r="J139" s="665">
        <v>1</v>
      </c>
      <c r="K139" s="665">
        <v>4</v>
      </c>
      <c r="L139" s="665">
        <v>2</v>
      </c>
      <c r="M139" s="665">
        <v>4</v>
      </c>
      <c r="N139" s="665">
        <v>3</v>
      </c>
    </row>
    <row r="140" spans="1:14" s="746" customFormat="1" x14ac:dyDescent="0.2">
      <c r="A140" s="1008" t="s">
        <v>531</v>
      </c>
      <c r="B140" s="1009">
        <v>120</v>
      </c>
      <c r="C140" s="1009">
        <v>7</v>
      </c>
      <c r="D140" s="1009">
        <v>10</v>
      </c>
      <c r="E140" s="1009">
        <v>6</v>
      </c>
      <c r="F140" s="1009">
        <v>7</v>
      </c>
      <c r="G140" s="1009">
        <v>6</v>
      </c>
      <c r="H140" s="1009">
        <v>6</v>
      </c>
      <c r="I140" s="1009">
        <v>9</v>
      </c>
      <c r="J140" s="1009">
        <v>10</v>
      </c>
      <c r="K140" s="1009">
        <v>10</v>
      </c>
      <c r="L140" s="1009">
        <v>12</v>
      </c>
      <c r="M140" s="1009">
        <v>14</v>
      </c>
      <c r="N140" s="1009">
        <v>23</v>
      </c>
    </row>
    <row r="141" spans="1:14" s="746" customFormat="1" x14ac:dyDescent="0.2">
      <c r="A141" s="666" t="s">
        <v>532</v>
      </c>
      <c r="B141" s="665">
        <v>42</v>
      </c>
      <c r="C141" s="667">
        <v>1</v>
      </c>
      <c r="D141" s="665">
        <v>4</v>
      </c>
      <c r="E141" s="665">
        <v>0</v>
      </c>
      <c r="F141" s="665">
        <v>2</v>
      </c>
      <c r="G141" s="665">
        <v>2</v>
      </c>
      <c r="H141" s="665">
        <v>1</v>
      </c>
      <c r="I141" s="665">
        <v>4</v>
      </c>
      <c r="J141" s="665">
        <v>7</v>
      </c>
      <c r="K141" s="665">
        <v>7</v>
      </c>
      <c r="L141" s="665">
        <v>6</v>
      </c>
      <c r="M141" s="665">
        <v>4</v>
      </c>
      <c r="N141" s="665">
        <v>4</v>
      </c>
    </row>
    <row r="142" spans="1:14" s="746" customFormat="1" x14ac:dyDescent="0.2">
      <c r="A142" s="1008" t="s">
        <v>533</v>
      </c>
      <c r="B142" s="1009">
        <v>341</v>
      </c>
      <c r="C142" s="1009">
        <v>25</v>
      </c>
      <c r="D142" s="1009">
        <v>31</v>
      </c>
      <c r="E142" s="1009">
        <v>35</v>
      </c>
      <c r="F142" s="1009">
        <v>33</v>
      </c>
      <c r="G142" s="1009">
        <v>11</v>
      </c>
      <c r="H142" s="1009">
        <v>25</v>
      </c>
      <c r="I142" s="1009">
        <v>21</v>
      </c>
      <c r="J142" s="1009">
        <v>24</v>
      </c>
      <c r="K142" s="1009">
        <v>23</v>
      </c>
      <c r="L142" s="1009">
        <v>27</v>
      </c>
      <c r="M142" s="1009">
        <v>38</v>
      </c>
      <c r="N142" s="1009">
        <v>48</v>
      </c>
    </row>
    <row r="143" spans="1:14" s="746" customFormat="1" x14ac:dyDescent="0.2">
      <c r="A143" s="666" t="s">
        <v>534</v>
      </c>
      <c r="B143" s="665">
        <v>954</v>
      </c>
      <c r="C143" s="665">
        <v>46</v>
      </c>
      <c r="D143" s="665">
        <v>63</v>
      </c>
      <c r="E143" s="667">
        <v>83</v>
      </c>
      <c r="F143" s="667">
        <v>88</v>
      </c>
      <c r="G143" s="665">
        <v>67</v>
      </c>
      <c r="H143" s="665">
        <v>69</v>
      </c>
      <c r="I143" s="665">
        <v>72</v>
      </c>
      <c r="J143" s="665">
        <v>65</v>
      </c>
      <c r="K143" s="665">
        <v>88</v>
      </c>
      <c r="L143" s="665">
        <v>88</v>
      </c>
      <c r="M143" s="665">
        <v>90</v>
      </c>
      <c r="N143" s="665">
        <v>135</v>
      </c>
    </row>
    <row r="144" spans="1:14" s="746" customFormat="1" x14ac:dyDescent="0.2">
      <c r="A144" s="1008" t="s">
        <v>535</v>
      </c>
      <c r="B144" s="1009">
        <v>179</v>
      </c>
      <c r="C144" s="1009">
        <v>11</v>
      </c>
      <c r="D144" s="1009">
        <v>12</v>
      </c>
      <c r="E144" s="1009">
        <v>11</v>
      </c>
      <c r="F144" s="1009">
        <v>11</v>
      </c>
      <c r="G144" s="1009">
        <v>8</v>
      </c>
      <c r="H144" s="1009">
        <v>9</v>
      </c>
      <c r="I144" s="1009">
        <v>16</v>
      </c>
      <c r="J144" s="1009">
        <v>17</v>
      </c>
      <c r="K144" s="1009">
        <v>17</v>
      </c>
      <c r="L144" s="1009">
        <v>16</v>
      </c>
      <c r="M144" s="1009">
        <v>26</v>
      </c>
      <c r="N144" s="1009">
        <v>25</v>
      </c>
    </row>
    <row r="145" spans="1:14" s="746" customFormat="1" x14ac:dyDescent="0.2">
      <c r="A145" s="666" t="s">
        <v>536</v>
      </c>
      <c r="B145" s="665">
        <v>285</v>
      </c>
      <c r="C145" s="665">
        <v>30</v>
      </c>
      <c r="D145" s="665">
        <v>28</v>
      </c>
      <c r="E145" s="665">
        <v>18</v>
      </c>
      <c r="F145" s="665">
        <v>37</v>
      </c>
      <c r="G145" s="665">
        <v>11</v>
      </c>
      <c r="H145" s="665">
        <v>20</v>
      </c>
      <c r="I145" s="665">
        <v>29</v>
      </c>
      <c r="J145" s="665">
        <v>28</v>
      </c>
      <c r="K145" s="665">
        <v>13</v>
      </c>
      <c r="L145" s="665">
        <v>15</v>
      </c>
      <c r="M145" s="665">
        <v>25</v>
      </c>
      <c r="N145" s="665">
        <v>31</v>
      </c>
    </row>
    <row r="146" spans="1:14" s="746" customFormat="1" x14ac:dyDescent="0.2">
      <c r="A146" s="1008" t="s">
        <v>537</v>
      </c>
      <c r="B146" s="1009">
        <v>771</v>
      </c>
      <c r="C146" s="1009">
        <v>79</v>
      </c>
      <c r="D146" s="1009">
        <v>66</v>
      </c>
      <c r="E146" s="1009">
        <v>60</v>
      </c>
      <c r="F146" s="1009">
        <v>48</v>
      </c>
      <c r="G146" s="1009">
        <v>52</v>
      </c>
      <c r="H146" s="1009">
        <v>54</v>
      </c>
      <c r="I146" s="1009">
        <v>60</v>
      </c>
      <c r="J146" s="1009">
        <v>60</v>
      </c>
      <c r="K146" s="1009">
        <v>61</v>
      </c>
      <c r="L146" s="1009">
        <v>76</v>
      </c>
      <c r="M146" s="1009">
        <v>55</v>
      </c>
      <c r="N146" s="1009">
        <v>100</v>
      </c>
    </row>
    <row r="147" spans="1:14" s="746" customFormat="1" x14ac:dyDescent="0.2">
      <c r="A147" s="666" t="s">
        <v>538</v>
      </c>
      <c r="B147" s="665">
        <v>216</v>
      </c>
      <c r="C147" s="665">
        <v>17</v>
      </c>
      <c r="D147" s="665">
        <v>32</v>
      </c>
      <c r="E147" s="665">
        <v>25</v>
      </c>
      <c r="F147" s="665">
        <v>18</v>
      </c>
      <c r="G147" s="665">
        <v>9</v>
      </c>
      <c r="H147" s="665">
        <v>7</v>
      </c>
      <c r="I147" s="665">
        <v>19</v>
      </c>
      <c r="J147" s="665">
        <v>14</v>
      </c>
      <c r="K147" s="665">
        <v>21</v>
      </c>
      <c r="L147" s="665">
        <v>16</v>
      </c>
      <c r="M147" s="665">
        <v>11</v>
      </c>
      <c r="N147" s="665">
        <v>27</v>
      </c>
    </row>
    <row r="148" spans="1:14" s="746" customFormat="1" x14ac:dyDescent="0.2">
      <c r="A148" s="1008" t="s">
        <v>539</v>
      </c>
      <c r="B148" s="1009">
        <v>144</v>
      </c>
      <c r="C148" s="1009">
        <v>16</v>
      </c>
      <c r="D148" s="1009">
        <v>13</v>
      </c>
      <c r="E148" s="1009">
        <v>11</v>
      </c>
      <c r="F148" s="1009">
        <v>13</v>
      </c>
      <c r="G148" s="1009">
        <v>10</v>
      </c>
      <c r="H148" s="1009">
        <v>11</v>
      </c>
      <c r="I148" s="1009">
        <v>11</v>
      </c>
      <c r="J148" s="1009">
        <v>11</v>
      </c>
      <c r="K148" s="1009">
        <v>11</v>
      </c>
      <c r="L148" s="1009">
        <v>8</v>
      </c>
      <c r="M148" s="1009">
        <v>9</v>
      </c>
      <c r="N148" s="1009">
        <v>20</v>
      </c>
    </row>
    <row r="149" spans="1:14" s="746" customFormat="1" x14ac:dyDescent="0.2">
      <c r="A149" s="666" t="s">
        <v>540</v>
      </c>
      <c r="B149" s="665">
        <v>26</v>
      </c>
      <c r="C149" s="665">
        <v>2</v>
      </c>
      <c r="D149" s="665">
        <v>0</v>
      </c>
      <c r="E149" s="665">
        <v>1</v>
      </c>
      <c r="F149" s="665">
        <v>1</v>
      </c>
      <c r="G149" s="665">
        <v>3</v>
      </c>
      <c r="H149" s="665">
        <v>4</v>
      </c>
      <c r="I149" s="665">
        <v>2</v>
      </c>
      <c r="J149" s="665">
        <v>3</v>
      </c>
      <c r="K149" s="665">
        <v>1</v>
      </c>
      <c r="L149" s="665">
        <v>1</v>
      </c>
      <c r="M149" s="665">
        <v>6</v>
      </c>
      <c r="N149" s="665">
        <v>2</v>
      </c>
    </row>
    <row r="150" spans="1:14" s="746" customFormat="1" x14ac:dyDescent="0.2">
      <c r="A150" s="1008" t="s">
        <v>541</v>
      </c>
      <c r="B150" s="1009">
        <v>103</v>
      </c>
      <c r="C150" s="1009">
        <v>18</v>
      </c>
      <c r="D150" s="1009">
        <v>12</v>
      </c>
      <c r="E150" s="1009">
        <v>10</v>
      </c>
      <c r="F150" s="1009">
        <v>14</v>
      </c>
      <c r="G150" s="1009">
        <v>10</v>
      </c>
      <c r="H150" s="1009">
        <v>5</v>
      </c>
      <c r="I150" s="1009">
        <v>4</v>
      </c>
      <c r="J150" s="1009">
        <v>4</v>
      </c>
      <c r="K150" s="1009">
        <v>4</v>
      </c>
      <c r="L150" s="1009">
        <v>7</v>
      </c>
      <c r="M150" s="1009">
        <v>7</v>
      </c>
      <c r="N150" s="1009">
        <v>8</v>
      </c>
    </row>
    <row r="151" spans="1:14" s="746" customFormat="1" x14ac:dyDescent="0.2">
      <c r="A151" s="666" t="s">
        <v>542</v>
      </c>
      <c r="B151" s="665">
        <v>224</v>
      </c>
      <c r="C151" s="665">
        <v>11</v>
      </c>
      <c r="D151" s="665">
        <v>17</v>
      </c>
      <c r="E151" s="665">
        <v>18</v>
      </c>
      <c r="F151" s="665">
        <v>7</v>
      </c>
      <c r="G151" s="665">
        <v>12</v>
      </c>
      <c r="H151" s="665">
        <v>27</v>
      </c>
      <c r="I151" s="665">
        <v>22</v>
      </c>
      <c r="J151" s="665">
        <v>19</v>
      </c>
      <c r="K151" s="665">
        <v>21</v>
      </c>
      <c r="L151" s="665">
        <v>17</v>
      </c>
      <c r="M151" s="667">
        <v>25</v>
      </c>
      <c r="N151" s="665">
        <v>28</v>
      </c>
    </row>
    <row r="152" spans="1:14" s="746" customFormat="1" x14ac:dyDescent="0.2">
      <c r="A152" s="1008" t="s">
        <v>543</v>
      </c>
      <c r="B152" s="1009">
        <v>51</v>
      </c>
      <c r="C152" s="1009">
        <v>4</v>
      </c>
      <c r="D152" s="1009">
        <v>4</v>
      </c>
      <c r="E152" s="1009">
        <v>3</v>
      </c>
      <c r="F152" s="1009">
        <v>5</v>
      </c>
      <c r="G152" s="1009">
        <v>1</v>
      </c>
      <c r="H152" s="1009">
        <v>4</v>
      </c>
      <c r="I152" s="1009">
        <v>3</v>
      </c>
      <c r="J152" s="1009">
        <v>2</v>
      </c>
      <c r="K152" s="1009">
        <v>8</v>
      </c>
      <c r="L152" s="1009">
        <v>6</v>
      </c>
      <c r="M152" s="1009">
        <v>5</v>
      </c>
      <c r="N152" s="1009">
        <v>6</v>
      </c>
    </row>
    <row r="153" spans="1:14" s="746" customFormat="1" x14ac:dyDescent="0.2">
      <c r="A153" s="666" t="s">
        <v>544</v>
      </c>
      <c r="B153" s="665">
        <v>85</v>
      </c>
      <c r="C153" s="665">
        <v>6</v>
      </c>
      <c r="D153" s="665">
        <v>10</v>
      </c>
      <c r="E153" s="665">
        <v>10</v>
      </c>
      <c r="F153" s="665">
        <v>2</v>
      </c>
      <c r="G153" s="665">
        <v>4</v>
      </c>
      <c r="H153" s="665">
        <v>7</v>
      </c>
      <c r="I153" s="665">
        <v>0</v>
      </c>
      <c r="J153" s="665">
        <v>4</v>
      </c>
      <c r="K153" s="665">
        <v>12</v>
      </c>
      <c r="L153" s="665">
        <v>10</v>
      </c>
      <c r="M153" s="665">
        <v>7</v>
      </c>
      <c r="N153" s="665">
        <v>13</v>
      </c>
    </row>
    <row r="154" spans="1:14" s="746" customFormat="1" x14ac:dyDescent="0.2">
      <c r="A154" s="1008" t="s">
        <v>545</v>
      </c>
      <c r="B154" s="1009">
        <v>142</v>
      </c>
      <c r="C154" s="1009">
        <v>10</v>
      </c>
      <c r="D154" s="1009">
        <v>13</v>
      </c>
      <c r="E154" s="1009">
        <v>14</v>
      </c>
      <c r="F154" s="1009">
        <v>15</v>
      </c>
      <c r="G154" s="1009">
        <v>11</v>
      </c>
      <c r="H154" s="1009">
        <v>5</v>
      </c>
      <c r="I154" s="1009">
        <v>7</v>
      </c>
      <c r="J154" s="1009">
        <v>8</v>
      </c>
      <c r="K154" s="1009">
        <v>11</v>
      </c>
      <c r="L154" s="1009">
        <v>20</v>
      </c>
      <c r="M154" s="1009">
        <v>13</v>
      </c>
      <c r="N154" s="1009">
        <v>15</v>
      </c>
    </row>
    <row r="155" spans="1:14" s="746" customFormat="1" x14ac:dyDescent="0.2">
      <c r="A155" s="666" t="s">
        <v>546</v>
      </c>
      <c r="B155" s="665">
        <v>113</v>
      </c>
      <c r="C155" s="665">
        <v>7</v>
      </c>
      <c r="D155" s="665">
        <v>8</v>
      </c>
      <c r="E155" s="665">
        <v>12</v>
      </c>
      <c r="F155" s="665">
        <v>11</v>
      </c>
      <c r="G155" s="665">
        <v>6</v>
      </c>
      <c r="H155" s="665">
        <v>5</v>
      </c>
      <c r="I155" s="667">
        <v>10</v>
      </c>
      <c r="J155" s="665">
        <v>8</v>
      </c>
      <c r="K155" s="665">
        <v>12</v>
      </c>
      <c r="L155" s="665">
        <v>10</v>
      </c>
      <c r="M155" s="665">
        <v>10</v>
      </c>
      <c r="N155" s="665">
        <v>14</v>
      </c>
    </row>
    <row r="156" spans="1:14" s="746" customFormat="1" x14ac:dyDescent="0.2">
      <c r="A156" s="1008" t="s">
        <v>547</v>
      </c>
      <c r="B156" s="1009">
        <v>41</v>
      </c>
      <c r="C156" s="1009">
        <v>2</v>
      </c>
      <c r="D156" s="1009">
        <v>4</v>
      </c>
      <c r="E156" s="1009">
        <v>7</v>
      </c>
      <c r="F156" s="1009">
        <v>4</v>
      </c>
      <c r="G156" s="1009">
        <v>1</v>
      </c>
      <c r="H156" s="1009">
        <v>1</v>
      </c>
      <c r="I156" s="1009">
        <v>10</v>
      </c>
      <c r="J156" s="1009">
        <v>2</v>
      </c>
      <c r="K156" s="1009">
        <v>2</v>
      </c>
      <c r="L156" s="1009">
        <v>2</v>
      </c>
      <c r="M156" s="1009">
        <v>2</v>
      </c>
      <c r="N156" s="1009">
        <v>4</v>
      </c>
    </row>
    <row r="157" spans="1:14" s="746" customFormat="1" ht="25.5" x14ac:dyDescent="0.2">
      <c r="A157" s="666" t="s">
        <v>548</v>
      </c>
      <c r="B157" s="665">
        <v>50</v>
      </c>
      <c r="C157" s="665">
        <v>0</v>
      </c>
      <c r="D157" s="665">
        <v>7</v>
      </c>
      <c r="E157" s="665">
        <v>5</v>
      </c>
      <c r="F157" s="665">
        <v>3</v>
      </c>
      <c r="G157" s="665">
        <v>6</v>
      </c>
      <c r="H157" s="665">
        <v>8</v>
      </c>
      <c r="I157" s="665">
        <v>5</v>
      </c>
      <c r="J157" s="665">
        <v>3</v>
      </c>
      <c r="K157" s="665">
        <v>3</v>
      </c>
      <c r="L157" s="665">
        <v>3</v>
      </c>
      <c r="M157" s="665">
        <v>5</v>
      </c>
      <c r="N157" s="665">
        <v>2</v>
      </c>
    </row>
    <row r="158" spans="1:14" s="746" customFormat="1" x14ac:dyDescent="0.2">
      <c r="A158" s="1008" t="s">
        <v>549</v>
      </c>
      <c r="B158" s="1009">
        <v>22</v>
      </c>
      <c r="C158" s="1009">
        <v>2</v>
      </c>
      <c r="D158" s="1009">
        <v>2</v>
      </c>
      <c r="E158" s="1009">
        <v>0</v>
      </c>
      <c r="F158" s="1009">
        <v>2</v>
      </c>
      <c r="G158" s="1009">
        <v>1</v>
      </c>
      <c r="H158" s="1009">
        <v>3</v>
      </c>
      <c r="I158" s="1009">
        <v>2</v>
      </c>
      <c r="J158" s="1009">
        <v>0</v>
      </c>
      <c r="K158" s="1009">
        <v>0</v>
      </c>
      <c r="L158" s="1009">
        <v>1</v>
      </c>
      <c r="M158" s="1009">
        <v>1</v>
      </c>
      <c r="N158" s="1009">
        <v>8</v>
      </c>
    </row>
    <row r="159" spans="1:14" s="746" customFormat="1" x14ac:dyDescent="0.2">
      <c r="A159" s="666" t="s">
        <v>550</v>
      </c>
      <c r="B159" s="665">
        <v>21</v>
      </c>
      <c r="C159" s="665">
        <v>4</v>
      </c>
      <c r="D159" s="665">
        <v>2</v>
      </c>
      <c r="E159" s="665">
        <v>3</v>
      </c>
      <c r="F159" s="665">
        <v>4</v>
      </c>
      <c r="G159" s="665">
        <v>0</v>
      </c>
      <c r="H159" s="665">
        <v>2</v>
      </c>
      <c r="I159" s="665">
        <v>2</v>
      </c>
      <c r="J159" s="665">
        <v>1</v>
      </c>
      <c r="K159" s="665">
        <v>0</v>
      </c>
      <c r="L159" s="665">
        <v>1</v>
      </c>
      <c r="M159" s="665">
        <v>0</v>
      </c>
      <c r="N159" s="665">
        <v>2</v>
      </c>
    </row>
    <row r="160" spans="1:14" s="746" customFormat="1" ht="25.5" x14ac:dyDescent="0.2">
      <c r="A160" s="1008" t="s">
        <v>551</v>
      </c>
      <c r="B160" s="1009">
        <v>27</v>
      </c>
      <c r="C160" s="1009">
        <v>0</v>
      </c>
      <c r="D160" s="1009">
        <v>0</v>
      </c>
      <c r="E160" s="1009">
        <v>0</v>
      </c>
      <c r="F160" s="1009">
        <v>1</v>
      </c>
      <c r="G160" s="1009">
        <v>5</v>
      </c>
      <c r="H160" s="1009">
        <v>3</v>
      </c>
      <c r="I160" s="1009">
        <v>0</v>
      </c>
      <c r="J160" s="1009">
        <v>1</v>
      </c>
      <c r="K160" s="1009">
        <v>1</v>
      </c>
      <c r="L160" s="1009">
        <v>1</v>
      </c>
      <c r="M160" s="1009">
        <v>3</v>
      </c>
      <c r="N160" s="1009">
        <v>12</v>
      </c>
    </row>
    <row r="161" spans="1:14" s="746" customFormat="1" x14ac:dyDescent="0.2">
      <c r="A161" s="666" t="s">
        <v>552</v>
      </c>
      <c r="B161" s="665">
        <v>38</v>
      </c>
      <c r="C161" s="665">
        <v>5</v>
      </c>
      <c r="D161" s="665">
        <v>4</v>
      </c>
      <c r="E161" s="665">
        <v>1</v>
      </c>
      <c r="F161" s="665">
        <v>0</v>
      </c>
      <c r="G161" s="665">
        <v>0</v>
      </c>
      <c r="H161" s="665">
        <v>1</v>
      </c>
      <c r="I161" s="665">
        <v>2</v>
      </c>
      <c r="J161" s="665">
        <v>2</v>
      </c>
      <c r="K161" s="665">
        <v>0</v>
      </c>
      <c r="L161" s="665">
        <v>5</v>
      </c>
      <c r="M161" s="665">
        <v>8</v>
      </c>
      <c r="N161" s="665">
        <v>10</v>
      </c>
    </row>
    <row r="162" spans="1:14" s="1019" customFormat="1" x14ac:dyDescent="0.2">
      <c r="A162" s="1011" t="s">
        <v>173</v>
      </c>
      <c r="B162" s="1020">
        <f>+SUM(B163:B175)</f>
        <v>1957</v>
      </c>
      <c r="C162" s="1020">
        <f t="shared" ref="C162:N162" si="14">+SUM(C163:C175)</f>
        <v>122</v>
      </c>
      <c r="D162" s="1020">
        <f t="shared" si="14"/>
        <v>156</v>
      </c>
      <c r="E162" s="1020">
        <f t="shared" si="14"/>
        <v>137</v>
      </c>
      <c r="F162" s="1020">
        <f t="shared" si="14"/>
        <v>137</v>
      </c>
      <c r="G162" s="1020">
        <f t="shared" si="14"/>
        <v>111</v>
      </c>
      <c r="H162" s="1020">
        <f t="shared" si="14"/>
        <v>139</v>
      </c>
      <c r="I162" s="1020">
        <f t="shared" si="14"/>
        <v>170</v>
      </c>
      <c r="J162" s="1020">
        <f t="shared" si="14"/>
        <v>149</v>
      </c>
      <c r="K162" s="1020">
        <f t="shared" si="14"/>
        <v>158</v>
      </c>
      <c r="L162" s="1020">
        <f t="shared" si="14"/>
        <v>200</v>
      </c>
      <c r="M162" s="1020">
        <f t="shared" si="14"/>
        <v>183</v>
      </c>
      <c r="N162" s="1020">
        <f t="shared" si="14"/>
        <v>295</v>
      </c>
    </row>
    <row r="163" spans="1:14" s="746" customFormat="1" x14ac:dyDescent="0.2">
      <c r="A163" s="666" t="s">
        <v>553</v>
      </c>
      <c r="B163" s="665">
        <v>450</v>
      </c>
      <c r="C163" s="667">
        <v>25</v>
      </c>
      <c r="D163" s="665">
        <v>42</v>
      </c>
      <c r="E163" s="667">
        <v>36</v>
      </c>
      <c r="F163" s="665">
        <v>37</v>
      </c>
      <c r="G163" s="665">
        <v>30</v>
      </c>
      <c r="H163" s="665">
        <v>29</v>
      </c>
      <c r="I163" s="667">
        <v>37</v>
      </c>
      <c r="J163" s="667">
        <v>31</v>
      </c>
      <c r="K163" s="667">
        <v>40</v>
      </c>
      <c r="L163" s="665">
        <v>39</v>
      </c>
      <c r="M163" s="665">
        <v>51</v>
      </c>
      <c r="N163" s="665">
        <v>53</v>
      </c>
    </row>
    <row r="164" spans="1:14" s="746" customFormat="1" x14ac:dyDescent="0.2">
      <c r="A164" s="1008" t="s">
        <v>554</v>
      </c>
      <c r="B164" s="1009">
        <v>35</v>
      </c>
      <c r="C164" s="1009">
        <v>2</v>
      </c>
      <c r="D164" s="1009">
        <v>1</v>
      </c>
      <c r="E164" s="1009">
        <v>1</v>
      </c>
      <c r="F164" s="1009">
        <v>1</v>
      </c>
      <c r="G164" s="1009">
        <v>1</v>
      </c>
      <c r="H164" s="1009">
        <v>0</v>
      </c>
      <c r="I164" s="1009">
        <v>1</v>
      </c>
      <c r="J164" s="1009">
        <v>6</v>
      </c>
      <c r="K164" s="1009">
        <v>3</v>
      </c>
      <c r="L164" s="1009">
        <v>7</v>
      </c>
      <c r="M164" s="1009">
        <v>4</v>
      </c>
      <c r="N164" s="1009">
        <v>8</v>
      </c>
    </row>
    <row r="165" spans="1:14" s="746" customFormat="1" x14ac:dyDescent="0.2">
      <c r="A165" s="666" t="s">
        <v>555</v>
      </c>
      <c r="B165" s="665">
        <v>53</v>
      </c>
      <c r="C165" s="665">
        <v>3</v>
      </c>
      <c r="D165" s="665">
        <v>5</v>
      </c>
      <c r="E165" s="665">
        <v>3</v>
      </c>
      <c r="F165" s="665">
        <v>4</v>
      </c>
      <c r="G165" s="665">
        <v>3</v>
      </c>
      <c r="H165" s="665">
        <v>4</v>
      </c>
      <c r="I165" s="665">
        <v>1</v>
      </c>
      <c r="J165" s="665">
        <v>5</v>
      </c>
      <c r="K165" s="665">
        <v>5</v>
      </c>
      <c r="L165" s="665">
        <v>9</v>
      </c>
      <c r="M165" s="665">
        <v>3</v>
      </c>
      <c r="N165" s="665">
        <v>8</v>
      </c>
    </row>
    <row r="166" spans="1:14" s="746" customFormat="1" x14ac:dyDescent="0.2">
      <c r="A166" s="1008" t="s">
        <v>556</v>
      </c>
      <c r="B166" s="1009">
        <v>89</v>
      </c>
      <c r="C166" s="1009">
        <v>6</v>
      </c>
      <c r="D166" s="1009">
        <v>5</v>
      </c>
      <c r="E166" s="1009">
        <v>4</v>
      </c>
      <c r="F166" s="1009">
        <v>7</v>
      </c>
      <c r="G166" s="1009">
        <v>5</v>
      </c>
      <c r="H166" s="1009">
        <v>8</v>
      </c>
      <c r="I166" s="1009">
        <v>9</v>
      </c>
      <c r="J166" s="1009">
        <v>4</v>
      </c>
      <c r="K166" s="1009">
        <v>7</v>
      </c>
      <c r="L166" s="1009">
        <v>15</v>
      </c>
      <c r="M166" s="1009">
        <v>9</v>
      </c>
      <c r="N166" s="1009">
        <v>10</v>
      </c>
    </row>
    <row r="167" spans="1:14" s="746" customFormat="1" x14ac:dyDescent="0.2">
      <c r="A167" s="666" t="s">
        <v>557</v>
      </c>
      <c r="B167" s="665">
        <v>608</v>
      </c>
      <c r="C167" s="665">
        <v>46</v>
      </c>
      <c r="D167" s="665">
        <v>55</v>
      </c>
      <c r="E167" s="665">
        <v>31</v>
      </c>
      <c r="F167" s="665">
        <v>48</v>
      </c>
      <c r="G167" s="665">
        <v>40</v>
      </c>
      <c r="H167" s="665">
        <v>50</v>
      </c>
      <c r="I167" s="665">
        <v>49</v>
      </c>
      <c r="J167" s="665">
        <v>37</v>
      </c>
      <c r="K167" s="665">
        <v>51</v>
      </c>
      <c r="L167" s="665">
        <v>54</v>
      </c>
      <c r="M167" s="665">
        <v>52</v>
      </c>
      <c r="N167" s="665">
        <v>95</v>
      </c>
    </row>
    <row r="168" spans="1:14" s="746" customFormat="1" x14ac:dyDescent="0.2">
      <c r="A168" s="1008" t="s">
        <v>558</v>
      </c>
      <c r="B168" s="1009">
        <v>72</v>
      </c>
      <c r="C168" s="1009">
        <v>5</v>
      </c>
      <c r="D168" s="1009">
        <v>9</v>
      </c>
      <c r="E168" s="1009">
        <v>5</v>
      </c>
      <c r="F168" s="1009">
        <v>3</v>
      </c>
      <c r="G168" s="1009">
        <v>5</v>
      </c>
      <c r="H168" s="1009">
        <v>8</v>
      </c>
      <c r="I168" s="1009">
        <v>9</v>
      </c>
      <c r="J168" s="1009">
        <v>5</v>
      </c>
      <c r="K168" s="1009">
        <v>3</v>
      </c>
      <c r="L168" s="1009">
        <v>9</v>
      </c>
      <c r="M168" s="1009">
        <v>5</v>
      </c>
      <c r="N168" s="1009">
        <v>6</v>
      </c>
    </row>
    <row r="169" spans="1:14" s="746" customFormat="1" x14ac:dyDescent="0.2">
      <c r="A169" s="666" t="s">
        <v>559</v>
      </c>
      <c r="B169" s="665">
        <v>220</v>
      </c>
      <c r="C169" s="665">
        <v>16</v>
      </c>
      <c r="D169" s="665">
        <v>17</v>
      </c>
      <c r="E169" s="665">
        <v>12</v>
      </c>
      <c r="F169" s="665">
        <v>18</v>
      </c>
      <c r="G169" s="665">
        <v>9</v>
      </c>
      <c r="H169" s="665">
        <v>13</v>
      </c>
      <c r="I169" s="665">
        <v>19</v>
      </c>
      <c r="J169" s="665">
        <v>23</v>
      </c>
      <c r="K169" s="665">
        <v>14</v>
      </c>
      <c r="L169" s="665">
        <v>27</v>
      </c>
      <c r="M169" s="665">
        <v>23</v>
      </c>
      <c r="N169" s="665">
        <v>29</v>
      </c>
    </row>
    <row r="170" spans="1:14" s="746" customFormat="1" x14ac:dyDescent="0.2">
      <c r="A170" s="1008" t="s">
        <v>560</v>
      </c>
      <c r="B170" s="1009">
        <v>104</v>
      </c>
      <c r="C170" s="1009">
        <v>1</v>
      </c>
      <c r="D170" s="1009">
        <v>0</v>
      </c>
      <c r="E170" s="1009">
        <v>12</v>
      </c>
      <c r="F170" s="1009">
        <v>2</v>
      </c>
      <c r="G170" s="1009">
        <v>2</v>
      </c>
      <c r="H170" s="1009">
        <v>0</v>
      </c>
      <c r="I170" s="1009">
        <v>21</v>
      </c>
      <c r="J170" s="1009">
        <v>14</v>
      </c>
      <c r="K170" s="1009">
        <v>5</v>
      </c>
      <c r="L170" s="1009">
        <v>12</v>
      </c>
      <c r="M170" s="1009">
        <v>9</v>
      </c>
      <c r="N170" s="1009">
        <v>26</v>
      </c>
    </row>
    <row r="171" spans="1:14" s="746" customFormat="1" x14ac:dyDescent="0.2">
      <c r="A171" s="666" t="s">
        <v>561</v>
      </c>
      <c r="B171" s="665">
        <v>2</v>
      </c>
      <c r="C171" s="665">
        <v>0</v>
      </c>
      <c r="D171" s="665">
        <v>0</v>
      </c>
      <c r="E171" s="665">
        <v>0</v>
      </c>
      <c r="F171" s="665">
        <v>0</v>
      </c>
      <c r="G171" s="665">
        <v>0</v>
      </c>
      <c r="H171" s="665">
        <v>0</v>
      </c>
      <c r="I171" s="665">
        <v>0</v>
      </c>
      <c r="J171" s="665">
        <v>0</v>
      </c>
      <c r="K171" s="665">
        <v>1</v>
      </c>
      <c r="L171" s="665">
        <v>0</v>
      </c>
      <c r="M171" s="665">
        <v>0</v>
      </c>
      <c r="N171" s="665">
        <v>1</v>
      </c>
    </row>
    <row r="172" spans="1:14" s="746" customFormat="1" x14ac:dyDescent="0.2">
      <c r="A172" s="1008" t="s">
        <v>221</v>
      </c>
      <c r="B172" s="1009">
        <v>179</v>
      </c>
      <c r="C172" s="1009">
        <v>7</v>
      </c>
      <c r="D172" s="1009">
        <v>12</v>
      </c>
      <c r="E172" s="1009">
        <v>21</v>
      </c>
      <c r="F172" s="1009">
        <v>10</v>
      </c>
      <c r="G172" s="1009">
        <v>8</v>
      </c>
      <c r="H172" s="1009">
        <v>13</v>
      </c>
      <c r="I172" s="1009">
        <v>8</v>
      </c>
      <c r="J172" s="1009">
        <v>14</v>
      </c>
      <c r="K172" s="1009">
        <v>14</v>
      </c>
      <c r="L172" s="1009">
        <v>17</v>
      </c>
      <c r="M172" s="1009">
        <v>17</v>
      </c>
      <c r="N172" s="1009">
        <v>38</v>
      </c>
    </row>
    <row r="173" spans="1:14" s="746" customFormat="1" x14ac:dyDescent="0.2">
      <c r="A173" s="666" t="s">
        <v>562</v>
      </c>
      <c r="B173" s="665">
        <v>62</v>
      </c>
      <c r="C173" s="665">
        <v>6</v>
      </c>
      <c r="D173" s="665">
        <v>3</v>
      </c>
      <c r="E173" s="665">
        <v>7</v>
      </c>
      <c r="F173" s="665">
        <v>2</v>
      </c>
      <c r="G173" s="665">
        <v>4</v>
      </c>
      <c r="H173" s="667">
        <v>4</v>
      </c>
      <c r="I173" s="665">
        <v>7</v>
      </c>
      <c r="J173" s="667">
        <v>4</v>
      </c>
      <c r="K173" s="665">
        <v>10</v>
      </c>
      <c r="L173" s="665">
        <v>1</v>
      </c>
      <c r="M173" s="665">
        <v>4</v>
      </c>
      <c r="N173" s="665">
        <v>10</v>
      </c>
    </row>
    <row r="174" spans="1:14" s="746" customFormat="1" x14ac:dyDescent="0.2">
      <c r="A174" s="1008" t="s">
        <v>563</v>
      </c>
      <c r="B174" s="1009">
        <v>50</v>
      </c>
      <c r="C174" s="1009">
        <v>3</v>
      </c>
      <c r="D174" s="1009">
        <v>6</v>
      </c>
      <c r="E174" s="1009">
        <v>2</v>
      </c>
      <c r="F174" s="1009">
        <v>4</v>
      </c>
      <c r="G174" s="1009">
        <v>4</v>
      </c>
      <c r="H174" s="1009">
        <v>7</v>
      </c>
      <c r="I174" s="1009">
        <v>7</v>
      </c>
      <c r="J174" s="1009">
        <v>4</v>
      </c>
      <c r="K174" s="1009">
        <v>1</v>
      </c>
      <c r="L174" s="1009">
        <v>3</v>
      </c>
      <c r="M174" s="1009">
        <v>2</v>
      </c>
      <c r="N174" s="1009">
        <v>7</v>
      </c>
    </row>
    <row r="175" spans="1:14" s="746" customFormat="1" x14ac:dyDescent="0.2">
      <c r="A175" s="666" t="s">
        <v>564</v>
      </c>
      <c r="B175" s="665">
        <v>33</v>
      </c>
      <c r="C175" s="665">
        <v>2</v>
      </c>
      <c r="D175" s="665">
        <v>1</v>
      </c>
      <c r="E175" s="665">
        <v>3</v>
      </c>
      <c r="F175" s="665">
        <v>1</v>
      </c>
      <c r="G175" s="665">
        <v>0</v>
      </c>
      <c r="H175" s="667">
        <v>3</v>
      </c>
      <c r="I175" s="665">
        <v>2</v>
      </c>
      <c r="J175" s="665">
        <v>2</v>
      </c>
      <c r="K175" s="665">
        <v>4</v>
      </c>
      <c r="L175" s="665">
        <v>7</v>
      </c>
      <c r="M175" s="665">
        <v>4</v>
      </c>
      <c r="N175" s="665">
        <v>4</v>
      </c>
    </row>
    <row r="176" spans="1:14" s="1019" customFormat="1" x14ac:dyDescent="0.2">
      <c r="A176" s="1011" t="s">
        <v>146</v>
      </c>
      <c r="B176" s="1020">
        <f>+SUM(B177:B198)</f>
        <v>3841</v>
      </c>
      <c r="C176" s="1020">
        <f t="shared" ref="C176:N176" si="15">+SUM(C177:C198)</f>
        <v>309</v>
      </c>
      <c r="D176" s="1020">
        <f t="shared" si="15"/>
        <v>359</v>
      </c>
      <c r="E176" s="1020">
        <f t="shared" si="15"/>
        <v>323</v>
      </c>
      <c r="F176" s="1020">
        <f t="shared" si="15"/>
        <v>300</v>
      </c>
      <c r="G176" s="1020">
        <f t="shared" si="15"/>
        <v>229</v>
      </c>
      <c r="H176" s="1020">
        <f t="shared" si="15"/>
        <v>249</v>
      </c>
      <c r="I176" s="1020">
        <f t="shared" si="15"/>
        <v>280</v>
      </c>
      <c r="J176" s="1020">
        <f t="shared" si="15"/>
        <v>279</v>
      </c>
      <c r="K176" s="1020">
        <f t="shared" si="15"/>
        <v>303</v>
      </c>
      <c r="L176" s="1020">
        <f t="shared" si="15"/>
        <v>378</v>
      </c>
      <c r="M176" s="1020">
        <f t="shared" si="15"/>
        <v>408</v>
      </c>
      <c r="N176" s="1020">
        <f t="shared" si="15"/>
        <v>424</v>
      </c>
    </row>
    <row r="177" spans="1:14" s="746" customFormat="1" x14ac:dyDescent="0.2">
      <c r="A177" s="666" t="s">
        <v>565</v>
      </c>
      <c r="B177" s="665">
        <v>998</v>
      </c>
      <c r="C177" s="665">
        <v>56</v>
      </c>
      <c r="D177" s="667">
        <v>91</v>
      </c>
      <c r="E177" s="667">
        <v>75</v>
      </c>
      <c r="F177" s="667">
        <v>82</v>
      </c>
      <c r="G177" s="667">
        <v>55</v>
      </c>
      <c r="H177" s="667">
        <v>72</v>
      </c>
      <c r="I177" s="667">
        <v>63</v>
      </c>
      <c r="J177" s="665">
        <v>52</v>
      </c>
      <c r="K177" s="665">
        <v>101</v>
      </c>
      <c r="L177" s="665">
        <v>109</v>
      </c>
      <c r="M177" s="667">
        <v>136</v>
      </c>
      <c r="N177" s="665">
        <v>106</v>
      </c>
    </row>
    <row r="178" spans="1:14" s="746" customFormat="1" x14ac:dyDescent="0.2">
      <c r="A178" s="1008" t="s">
        <v>158</v>
      </c>
      <c r="B178" s="1009">
        <v>71</v>
      </c>
      <c r="C178" s="1009">
        <v>7</v>
      </c>
      <c r="D178" s="1009">
        <v>9</v>
      </c>
      <c r="E178" s="1009">
        <v>5</v>
      </c>
      <c r="F178" s="1009">
        <v>4</v>
      </c>
      <c r="G178" s="1009">
        <v>1</v>
      </c>
      <c r="H178" s="1009">
        <v>0</v>
      </c>
      <c r="I178" s="1009">
        <v>1</v>
      </c>
      <c r="J178" s="1009">
        <v>6</v>
      </c>
      <c r="K178" s="1009">
        <v>4</v>
      </c>
      <c r="L178" s="1009">
        <v>12</v>
      </c>
      <c r="M178" s="1009">
        <v>15</v>
      </c>
      <c r="N178" s="1009">
        <v>7</v>
      </c>
    </row>
    <row r="179" spans="1:14" s="746" customFormat="1" x14ac:dyDescent="0.2">
      <c r="A179" s="666" t="s">
        <v>566</v>
      </c>
      <c r="B179" s="665">
        <v>206</v>
      </c>
      <c r="C179" s="665">
        <v>14</v>
      </c>
      <c r="D179" s="665">
        <v>19</v>
      </c>
      <c r="E179" s="665">
        <v>19</v>
      </c>
      <c r="F179" s="665">
        <v>13</v>
      </c>
      <c r="G179" s="665">
        <v>16</v>
      </c>
      <c r="H179" s="665">
        <v>12</v>
      </c>
      <c r="I179" s="665">
        <v>16</v>
      </c>
      <c r="J179" s="665">
        <v>14</v>
      </c>
      <c r="K179" s="665">
        <v>17</v>
      </c>
      <c r="L179" s="665">
        <v>30</v>
      </c>
      <c r="M179" s="665">
        <v>21</v>
      </c>
      <c r="N179" s="665">
        <v>15</v>
      </c>
    </row>
    <row r="180" spans="1:14" s="746" customFormat="1" x14ac:dyDescent="0.2">
      <c r="A180" s="1008" t="s">
        <v>567</v>
      </c>
      <c r="B180" s="1009">
        <v>244</v>
      </c>
      <c r="C180" s="1009">
        <v>14</v>
      </c>
      <c r="D180" s="1009">
        <v>23</v>
      </c>
      <c r="E180" s="1009">
        <v>19</v>
      </c>
      <c r="F180" s="1009">
        <v>20</v>
      </c>
      <c r="G180" s="1009">
        <v>15</v>
      </c>
      <c r="H180" s="1009">
        <v>17</v>
      </c>
      <c r="I180" s="1009">
        <v>26</v>
      </c>
      <c r="J180" s="1009">
        <v>24</v>
      </c>
      <c r="K180" s="1009">
        <v>24</v>
      </c>
      <c r="L180" s="1009">
        <v>20</v>
      </c>
      <c r="M180" s="1009">
        <v>19</v>
      </c>
      <c r="N180" s="1009">
        <v>23</v>
      </c>
    </row>
    <row r="181" spans="1:14" s="746" customFormat="1" x14ac:dyDescent="0.2">
      <c r="A181" s="666" t="s">
        <v>568</v>
      </c>
      <c r="B181" s="665">
        <v>15</v>
      </c>
      <c r="C181" s="665">
        <v>2</v>
      </c>
      <c r="D181" s="665">
        <v>1</v>
      </c>
      <c r="E181" s="665">
        <v>2</v>
      </c>
      <c r="F181" s="665">
        <v>2</v>
      </c>
      <c r="G181" s="665">
        <v>2</v>
      </c>
      <c r="H181" s="665">
        <v>1</v>
      </c>
      <c r="I181" s="665">
        <v>0</v>
      </c>
      <c r="J181" s="665">
        <v>2</v>
      </c>
      <c r="K181" s="665">
        <v>0</v>
      </c>
      <c r="L181" s="665">
        <v>2</v>
      </c>
      <c r="M181" s="665">
        <v>1</v>
      </c>
      <c r="N181" s="665">
        <v>0</v>
      </c>
    </row>
    <row r="182" spans="1:14" s="746" customFormat="1" x14ac:dyDescent="0.2">
      <c r="A182" s="1008" t="s">
        <v>569</v>
      </c>
      <c r="B182" s="1009">
        <v>150</v>
      </c>
      <c r="C182" s="1009">
        <v>14</v>
      </c>
      <c r="D182" s="1009">
        <v>15</v>
      </c>
      <c r="E182" s="1009">
        <v>14</v>
      </c>
      <c r="F182" s="1009">
        <v>9</v>
      </c>
      <c r="G182" s="1009">
        <v>8</v>
      </c>
      <c r="H182" s="1009">
        <v>13</v>
      </c>
      <c r="I182" s="1009">
        <v>10</v>
      </c>
      <c r="J182" s="1009">
        <v>9</v>
      </c>
      <c r="K182" s="1009">
        <v>14</v>
      </c>
      <c r="L182" s="1009">
        <v>16</v>
      </c>
      <c r="M182" s="1009">
        <v>11</v>
      </c>
      <c r="N182" s="1009">
        <v>17</v>
      </c>
    </row>
    <row r="183" spans="1:14" s="746" customFormat="1" x14ac:dyDescent="0.2">
      <c r="A183" s="666" t="s">
        <v>570</v>
      </c>
      <c r="B183" s="665">
        <v>24</v>
      </c>
      <c r="C183" s="665">
        <v>2</v>
      </c>
      <c r="D183" s="665">
        <v>3</v>
      </c>
      <c r="E183" s="665">
        <v>3</v>
      </c>
      <c r="F183" s="665">
        <v>2</v>
      </c>
      <c r="G183" s="665">
        <v>0</v>
      </c>
      <c r="H183" s="665">
        <v>0</v>
      </c>
      <c r="I183" s="665">
        <v>2</v>
      </c>
      <c r="J183" s="665">
        <v>3</v>
      </c>
      <c r="K183" s="667">
        <v>0</v>
      </c>
      <c r="L183" s="665">
        <v>0</v>
      </c>
      <c r="M183" s="665">
        <v>1</v>
      </c>
      <c r="N183" s="665">
        <v>8</v>
      </c>
    </row>
    <row r="184" spans="1:14" s="746" customFormat="1" x14ac:dyDescent="0.2">
      <c r="A184" s="1008" t="s">
        <v>571</v>
      </c>
      <c r="B184" s="1009">
        <v>1131</v>
      </c>
      <c r="C184" s="1009">
        <v>97</v>
      </c>
      <c r="D184" s="1009">
        <v>111</v>
      </c>
      <c r="E184" s="1009">
        <v>93</v>
      </c>
      <c r="F184" s="1009">
        <v>96</v>
      </c>
      <c r="G184" s="1009">
        <v>70</v>
      </c>
      <c r="H184" s="1009">
        <v>73</v>
      </c>
      <c r="I184" s="1009">
        <v>88</v>
      </c>
      <c r="J184" s="1009">
        <v>111</v>
      </c>
      <c r="K184" s="1009">
        <v>73</v>
      </c>
      <c r="L184" s="1009">
        <v>106</v>
      </c>
      <c r="M184" s="1009">
        <v>84</v>
      </c>
      <c r="N184" s="1009">
        <v>129</v>
      </c>
    </row>
    <row r="185" spans="1:14" s="746" customFormat="1" x14ac:dyDescent="0.2">
      <c r="A185" s="666" t="s">
        <v>572</v>
      </c>
      <c r="B185" s="665">
        <v>208</v>
      </c>
      <c r="C185" s="665">
        <v>23</v>
      </c>
      <c r="D185" s="665">
        <v>31</v>
      </c>
      <c r="E185" s="665">
        <v>27</v>
      </c>
      <c r="F185" s="665">
        <v>21</v>
      </c>
      <c r="G185" s="665">
        <v>12</v>
      </c>
      <c r="H185" s="665">
        <v>14</v>
      </c>
      <c r="I185" s="665">
        <v>13</v>
      </c>
      <c r="J185" s="665">
        <v>14</v>
      </c>
      <c r="K185" s="665">
        <v>13</v>
      </c>
      <c r="L185" s="665">
        <v>8</v>
      </c>
      <c r="M185" s="665">
        <v>15</v>
      </c>
      <c r="N185" s="665">
        <v>17</v>
      </c>
    </row>
    <row r="186" spans="1:14" s="746" customFormat="1" x14ac:dyDescent="0.2">
      <c r="A186" s="1008" t="s">
        <v>573</v>
      </c>
      <c r="B186" s="1009">
        <v>70</v>
      </c>
      <c r="C186" s="1009">
        <v>7</v>
      </c>
      <c r="D186" s="1009">
        <v>5</v>
      </c>
      <c r="E186" s="1009">
        <v>11</v>
      </c>
      <c r="F186" s="1009">
        <v>10</v>
      </c>
      <c r="G186" s="1009">
        <v>1</v>
      </c>
      <c r="H186" s="1009">
        <v>4</v>
      </c>
      <c r="I186" s="1009">
        <v>4</v>
      </c>
      <c r="J186" s="1009">
        <v>4</v>
      </c>
      <c r="K186" s="1009">
        <v>2</v>
      </c>
      <c r="L186" s="1009">
        <v>5</v>
      </c>
      <c r="M186" s="1009">
        <v>7</v>
      </c>
      <c r="N186" s="1009">
        <v>10</v>
      </c>
    </row>
    <row r="187" spans="1:14" s="746" customFormat="1" x14ac:dyDescent="0.2">
      <c r="A187" s="666" t="s">
        <v>151</v>
      </c>
      <c r="B187" s="665">
        <v>53</v>
      </c>
      <c r="C187" s="665">
        <v>5</v>
      </c>
      <c r="D187" s="665">
        <v>1</v>
      </c>
      <c r="E187" s="665">
        <v>1</v>
      </c>
      <c r="F187" s="665">
        <v>0</v>
      </c>
      <c r="G187" s="665">
        <v>2</v>
      </c>
      <c r="H187" s="665">
        <v>4</v>
      </c>
      <c r="I187" s="665">
        <v>6</v>
      </c>
      <c r="J187" s="665">
        <v>6</v>
      </c>
      <c r="K187" s="665">
        <v>4</v>
      </c>
      <c r="L187" s="665">
        <v>11</v>
      </c>
      <c r="M187" s="665">
        <v>6</v>
      </c>
      <c r="N187" s="665">
        <v>7</v>
      </c>
    </row>
    <row r="188" spans="1:14" s="746" customFormat="1" x14ac:dyDescent="0.2">
      <c r="A188" s="1008" t="s">
        <v>574</v>
      </c>
      <c r="B188" s="1009">
        <v>136</v>
      </c>
      <c r="C188" s="1009">
        <v>13</v>
      </c>
      <c r="D188" s="1009">
        <v>11</v>
      </c>
      <c r="E188" s="1009">
        <v>10</v>
      </c>
      <c r="F188" s="1009">
        <v>7</v>
      </c>
      <c r="G188" s="1009">
        <v>12</v>
      </c>
      <c r="H188" s="1009">
        <v>7</v>
      </c>
      <c r="I188" s="1009">
        <v>9</v>
      </c>
      <c r="J188" s="1009">
        <v>10</v>
      </c>
      <c r="K188" s="1009">
        <v>12</v>
      </c>
      <c r="L188" s="1009">
        <v>12</v>
      </c>
      <c r="M188" s="1009">
        <v>18</v>
      </c>
      <c r="N188" s="1009">
        <v>15</v>
      </c>
    </row>
    <row r="189" spans="1:14" s="746" customFormat="1" x14ac:dyDescent="0.2">
      <c r="A189" s="666" t="s">
        <v>575</v>
      </c>
      <c r="B189" s="665">
        <v>109</v>
      </c>
      <c r="C189" s="665">
        <v>10</v>
      </c>
      <c r="D189" s="665">
        <v>5</v>
      </c>
      <c r="E189" s="665">
        <v>9</v>
      </c>
      <c r="F189" s="665">
        <v>4</v>
      </c>
      <c r="G189" s="665">
        <v>8</v>
      </c>
      <c r="H189" s="665">
        <v>5</v>
      </c>
      <c r="I189" s="665">
        <v>7</v>
      </c>
      <c r="J189" s="665">
        <v>1</v>
      </c>
      <c r="K189" s="665">
        <v>6</v>
      </c>
      <c r="L189" s="665">
        <v>14</v>
      </c>
      <c r="M189" s="665">
        <v>21</v>
      </c>
      <c r="N189" s="665">
        <v>19</v>
      </c>
    </row>
    <row r="190" spans="1:14" s="746" customFormat="1" x14ac:dyDescent="0.2">
      <c r="A190" s="1008" t="s">
        <v>576</v>
      </c>
      <c r="B190" s="1009">
        <v>106</v>
      </c>
      <c r="C190" s="1009">
        <v>18</v>
      </c>
      <c r="D190" s="1009">
        <v>6</v>
      </c>
      <c r="E190" s="1009">
        <v>8</v>
      </c>
      <c r="F190" s="1009">
        <v>4</v>
      </c>
      <c r="G190" s="1009">
        <v>3</v>
      </c>
      <c r="H190" s="1009">
        <v>6</v>
      </c>
      <c r="I190" s="1009">
        <v>8</v>
      </c>
      <c r="J190" s="1009">
        <v>4</v>
      </c>
      <c r="K190" s="1009">
        <v>9</v>
      </c>
      <c r="L190" s="1009">
        <v>11</v>
      </c>
      <c r="M190" s="1009">
        <v>13</v>
      </c>
      <c r="N190" s="1009">
        <v>16</v>
      </c>
    </row>
    <row r="191" spans="1:14" s="746" customFormat="1" x14ac:dyDescent="0.2">
      <c r="A191" s="666" t="s">
        <v>577</v>
      </c>
      <c r="B191" s="665">
        <v>44</v>
      </c>
      <c r="C191" s="665">
        <v>3</v>
      </c>
      <c r="D191" s="665">
        <v>2</v>
      </c>
      <c r="E191" s="665">
        <v>3</v>
      </c>
      <c r="F191" s="665">
        <v>1</v>
      </c>
      <c r="G191" s="665">
        <v>3</v>
      </c>
      <c r="H191" s="665">
        <v>1</v>
      </c>
      <c r="I191" s="665">
        <v>6</v>
      </c>
      <c r="J191" s="665">
        <v>2</v>
      </c>
      <c r="K191" s="665">
        <v>2</v>
      </c>
      <c r="L191" s="665">
        <v>6</v>
      </c>
      <c r="M191" s="665">
        <v>8</v>
      </c>
      <c r="N191" s="665">
        <v>7</v>
      </c>
    </row>
    <row r="192" spans="1:14" s="746" customFormat="1" x14ac:dyDescent="0.2">
      <c r="A192" s="1008" t="s">
        <v>578</v>
      </c>
      <c r="B192" s="1009">
        <v>45</v>
      </c>
      <c r="C192" s="1009">
        <v>6</v>
      </c>
      <c r="D192" s="1009">
        <v>4</v>
      </c>
      <c r="E192" s="1009">
        <v>2</v>
      </c>
      <c r="F192" s="1009">
        <v>4</v>
      </c>
      <c r="G192" s="1009">
        <v>3</v>
      </c>
      <c r="H192" s="1009">
        <v>1</v>
      </c>
      <c r="I192" s="1009">
        <v>5</v>
      </c>
      <c r="J192" s="1009">
        <v>6</v>
      </c>
      <c r="K192" s="1009">
        <v>3</v>
      </c>
      <c r="L192" s="1009">
        <v>3</v>
      </c>
      <c r="M192" s="1009">
        <v>5</v>
      </c>
      <c r="N192" s="1009">
        <v>3</v>
      </c>
    </row>
    <row r="193" spans="1:14" s="746" customFormat="1" x14ac:dyDescent="0.2">
      <c r="A193" s="666" t="s">
        <v>579</v>
      </c>
      <c r="B193" s="665">
        <v>51</v>
      </c>
      <c r="C193" s="665">
        <v>2</v>
      </c>
      <c r="D193" s="665">
        <v>4</v>
      </c>
      <c r="E193" s="665">
        <v>5</v>
      </c>
      <c r="F193" s="665">
        <v>3</v>
      </c>
      <c r="G193" s="665">
        <v>5</v>
      </c>
      <c r="H193" s="667">
        <v>6</v>
      </c>
      <c r="I193" s="665">
        <v>5</v>
      </c>
      <c r="J193" s="665">
        <v>3</v>
      </c>
      <c r="K193" s="665">
        <v>4</v>
      </c>
      <c r="L193" s="665">
        <v>4</v>
      </c>
      <c r="M193" s="665">
        <v>3</v>
      </c>
      <c r="N193" s="665">
        <v>7</v>
      </c>
    </row>
    <row r="194" spans="1:14" s="746" customFormat="1" x14ac:dyDescent="0.2">
      <c r="A194" s="1008" t="s">
        <v>489</v>
      </c>
      <c r="B194" s="1009">
        <v>20</v>
      </c>
      <c r="C194" s="1009">
        <v>1</v>
      </c>
      <c r="D194" s="1009">
        <v>0</v>
      </c>
      <c r="E194" s="1009">
        <v>0</v>
      </c>
      <c r="F194" s="1009">
        <v>2</v>
      </c>
      <c r="G194" s="1009">
        <v>4</v>
      </c>
      <c r="H194" s="1009">
        <v>0</v>
      </c>
      <c r="I194" s="1009">
        <v>0</v>
      </c>
      <c r="J194" s="1010">
        <v>2</v>
      </c>
      <c r="K194" s="1009">
        <v>2</v>
      </c>
      <c r="L194" s="1009">
        <v>4</v>
      </c>
      <c r="M194" s="1009">
        <v>3</v>
      </c>
      <c r="N194" s="1009">
        <v>2</v>
      </c>
    </row>
    <row r="195" spans="1:14" s="746" customFormat="1" x14ac:dyDescent="0.2">
      <c r="A195" s="666" t="s">
        <v>580</v>
      </c>
      <c r="B195" s="665">
        <v>53</v>
      </c>
      <c r="C195" s="665">
        <v>4</v>
      </c>
      <c r="D195" s="665">
        <v>7</v>
      </c>
      <c r="E195" s="665">
        <v>11</v>
      </c>
      <c r="F195" s="665">
        <v>3</v>
      </c>
      <c r="G195" s="665">
        <v>2</v>
      </c>
      <c r="H195" s="665">
        <v>2</v>
      </c>
      <c r="I195" s="665">
        <v>5</v>
      </c>
      <c r="J195" s="665">
        <v>4</v>
      </c>
      <c r="K195" s="665">
        <v>6</v>
      </c>
      <c r="L195" s="665">
        <v>1</v>
      </c>
      <c r="M195" s="665">
        <v>4</v>
      </c>
      <c r="N195" s="665">
        <v>4</v>
      </c>
    </row>
    <row r="196" spans="1:14" s="746" customFormat="1" x14ac:dyDescent="0.2">
      <c r="A196" s="1008" t="s">
        <v>581</v>
      </c>
      <c r="B196" s="1009">
        <v>16</v>
      </c>
      <c r="C196" s="1009">
        <v>0</v>
      </c>
      <c r="D196" s="1010">
        <v>1</v>
      </c>
      <c r="E196" s="1009">
        <v>1</v>
      </c>
      <c r="F196" s="1010">
        <v>3</v>
      </c>
      <c r="G196" s="1010">
        <v>2</v>
      </c>
      <c r="H196" s="1009">
        <v>2</v>
      </c>
      <c r="I196" s="1009">
        <v>0</v>
      </c>
      <c r="J196" s="1009">
        <v>1</v>
      </c>
      <c r="K196" s="1009">
        <v>1</v>
      </c>
      <c r="L196" s="1010">
        <v>2</v>
      </c>
      <c r="M196" s="1010">
        <v>1</v>
      </c>
      <c r="N196" s="1009">
        <v>2</v>
      </c>
    </row>
    <row r="197" spans="1:14" s="746" customFormat="1" x14ac:dyDescent="0.2">
      <c r="A197" s="666" t="s">
        <v>582</v>
      </c>
      <c r="B197" s="665">
        <v>46</v>
      </c>
      <c r="C197" s="665">
        <v>9</v>
      </c>
      <c r="D197" s="665">
        <v>6</v>
      </c>
      <c r="E197" s="665">
        <v>4</v>
      </c>
      <c r="F197" s="665">
        <v>7</v>
      </c>
      <c r="G197" s="665">
        <v>3</v>
      </c>
      <c r="H197" s="665">
        <v>3</v>
      </c>
      <c r="I197" s="665">
        <v>3</v>
      </c>
      <c r="J197" s="665">
        <v>1</v>
      </c>
      <c r="K197" s="665">
        <v>3</v>
      </c>
      <c r="L197" s="665">
        <v>1</v>
      </c>
      <c r="M197" s="665">
        <v>1</v>
      </c>
      <c r="N197" s="665">
        <v>5</v>
      </c>
    </row>
    <row r="198" spans="1:14" s="746" customFormat="1" x14ac:dyDescent="0.2">
      <c r="A198" s="1008" t="s">
        <v>583</v>
      </c>
      <c r="B198" s="1009">
        <v>45</v>
      </c>
      <c r="C198" s="1009">
        <v>2</v>
      </c>
      <c r="D198" s="1009">
        <v>4</v>
      </c>
      <c r="E198" s="1009">
        <v>1</v>
      </c>
      <c r="F198" s="1009">
        <v>3</v>
      </c>
      <c r="G198" s="1010">
        <v>2</v>
      </c>
      <c r="H198" s="1009">
        <v>6</v>
      </c>
      <c r="I198" s="1010">
        <v>3</v>
      </c>
      <c r="J198" s="1010">
        <v>0</v>
      </c>
      <c r="K198" s="1009">
        <v>3</v>
      </c>
      <c r="L198" s="1010">
        <v>1</v>
      </c>
      <c r="M198" s="1010">
        <v>15</v>
      </c>
      <c r="N198" s="1010">
        <v>5</v>
      </c>
    </row>
    <row r="199" spans="1:14" s="1019" customFormat="1" x14ac:dyDescent="0.2">
      <c r="A199" s="668" t="s">
        <v>69</v>
      </c>
      <c r="B199" s="1018">
        <f>+SUM(B200:B202)</f>
        <v>1184</v>
      </c>
      <c r="C199" s="1018">
        <f t="shared" ref="C199:N199" si="16">+SUM(C200:C202)</f>
        <v>97</v>
      </c>
      <c r="D199" s="1018">
        <f t="shared" si="16"/>
        <v>175</v>
      </c>
      <c r="E199" s="1018">
        <f t="shared" si="16"/>
        <v>122</v>
      </c>
      <c r="F199" s="1018">
        <f t="shared" si="16"/>
        <v>125</v>
      </c>
      <c r="G199" s="1018">
        <f t="shared" si="16"/>
        <v>81</v>
      </c>
      <c r="H199" s="1018">
        <f t="shared" si="16"/>
        <v>70</v>
      </c>
      <c r="I199" s="1018">
        <f t="shared" si="16"/>
        <v>79</v>
      </c>
      <c r="J199" s="1018">
        <f t="shared" si="16"/>
        <v>79</v>
      </c>
      <c r="K199" s="1018">
        <f t="shared" si="16"/>
        <v>87</v>
      </c>
      <c r="L199" s="1018">
        <f t="shared" si="16"/>
        <v>102</v>
      </c>
      <c r="M199" s="1018">
        <f t="shared" si="16"/>
        <v>73</v>
      </c>
      <c r="N199" s="1018">
        <f t="shared" si="16"/>
        <v>94</v>
      </c>
    </row>
    <row r="200" spans="1:14" s="746" customFormat="1" x14ac:dyDescent="0.2">
      <c r="A200" s="1008" t="s">
        <v>69</v>
      </c>
      <c r="B200" s="1009">
        <v>578</v>
      </c>
      <c r="C200" s="1009">
        <v>51</v>
      </c>
      <c r="D200" s="1009">
        <v>75</v>
      </c>
      <c r="E200" s="1009">
        <v>60</v>
      </c>
      <c r="F200" s="1009">
        <v>57</v>
      </c>
      <c r="G200" s="1009">
        <v>47</v>
      </c>
      <c r="H200" s="1009">
        <v>30</v>
      </c>
      <c r="I200" s="1009">
        <v>35</v>
      </c>
      <c r="J200" s="1009">
        <v>44</v>
      </c>
      <c r="K200" s="1009">
        <v>41</v>
      </c>
      <c r="L200" s="1009">
        <v>51</v>
      </c>
      <c r="M200" s="1010">
        <v>41</v>
      </c>
      <c r="N200" s="1009">
        <v>46</v>
      </c>
    </row>
    <row r="201" spans="1:14" s="746" customFormat="1" x14ac:dyDescent="0.2">
      <c r="A201" s="666" t="s">
        <v>584</v>
      </c>
      <c r="B201" s="665">
        <v>355</v>
      </c>
      <c r="C201" s="665">
        <v>16</v>
      </c>
      <c r="D201" s="665">
        <v>58</v>
      </c>
      <c r="E201" s="665">
        <v>37</v>
      </c>
      <c r="F201" s="665">
        <v>48</v>
      </c>
      <c r="G201" s="665">
        <v>23</v>
      </c>
      <c r="H201" s="665">
        <v>21</v>
      </c>
      <c r="I201" s="665">
        <v>29</v>
      </c>
      <c r="J201" s="665">
        <v>21</v>
      </c>
      <c r="K201" s="665">
        <v>28</v>
      </c>
      <c r="L201" s="665">
        <v>26</v>
      </c>
      <c r="M201" s="665">
        <v>17</v>
      </c>
      <c r="N201" s="665">
        <v>31</v>
      </c>
    </row>
    <row r="202" spans="1:14" s="746" customFormat="1" x14ac:dyDescent="0.2">
      <c r="A202" s="1008" t="s">
        <v>585</v>
      </c>
      <c r="B202" s="1009">
        <v>251</v>
      </c>
      <c r="C202" s="1009">
        <v>30</v>
      </c>
      <c r="D202" s="1009">
        <v>42</v>
      </c>
      <c r="E202" s="1009">
        <v>25</v>
      </c>
      <c r="F202" s="1009">
        <v>20</v>
      </c>
      <c r="G202" s="1009">
        <v>11</v>
      </c>
      <c r="H202" s="1009">
        <v>19</v>
      </c>
      <c r="I202" s="1009">
        <v>15</v>
      </c>
      <c r="J202" s="1009">
        <v>14</v>
      </c>
      <c r="K202" s="1009">
        <v>18</v>
      </c>
      <c r="L202" s="1009">
        <v>25</v>
      </c>
      <c r="M202" s="1009">
        <v>15</v>
      </c>
      <c r="N202" s="1009">
        <v>17</v>
      </c>
    </row>
    <row r="203" spans="1:14" s="1019" customFormat="1" x14ac:dyDescent="0.2">
      <c r="A203" s="669" t="s">
        <v>18</v>
      </c>
      <c r="B203" s="1018">
        <v>2608</v>
      </c>
      <c r="C203" s="1018">
        <v>219</v>
      </c>
      <c r="D203" s="1018">
        <v>269</v>
      </c>
      <c r="E203" s="1018">
        <v>237</v>
      </c>
      <c r="F203" s="1018">
        <v>205</v>
      </c>
      <c r="G203" s="1018">
        <v>223</v>
      </c>
      <c r="H203" s="1018">
        <v>184</v>
      </c>
      <c r="I203" s="1018">
        <v>208</v>
      </c>
      <c r="J203" s="1018">
        <v>208</v>
      </c>
      <c r="K203" s="1018">
        <v>173</v>
      </c>
      <c r="L203" s="1018">
        <v>185</v>
      </c>
      <c r="M203" s="1018">
        <v>170</v>
      </c>
      <c r="N203" s="1018">
        <v>327</v>
      </c>
    </row>
    <row r="204" spans="1:14" s="1019" customFormat="1" x14ac:dyDescent="0.2">
      <c r="A204" s="1011" t="s">
        <v>172</v>
      </c>
      <c r="B204" s="1020">
        <f>+SUM(B205:B216)</f>
        <v>380</v>
      </c>
      <c r="C204" s="1020">
        <f t="shared" ref="C204:N204" si="17">+SUM(C205:C216)</f>
        <v>26</v>
      </c>
      <c r="D204" s="1020">
        <f t="shared" si="17"/>
        <v>42</v>
      </c>
      <c r="E204" s="1020">
        <f t="shared" si="17"/>
        <v>29</v>
      </c>
      <c r="F204" s="1020">
        <f t="shared" si="17"/>
        <v>42</v>
      </c>
      <c r="G204" s="1020">
        <f t="shared" si="17"/>
        <v>31</v>
      </c>
      <c r="H204" s="1020">
        <f t="shared" si="17"/>
        <v>31</v>
      </c>
      <c r="I204" s="1020">
        <f t="shared" si="17"/>
        <v>41</v>
      </c>
      <c r="J204" s="1020">
        <f t="shared" si="17"/>
        <v>24</v>
      </c>
      <c r="K204" s="1020">
        <f t="shared" si="17"/>
        <v>21</v>
      </c>
      <c r="L204" s="1020">
        <f t="shared" si="17"/>
        <v>31</v>
      </c>
      <c r="M204" s="1020">
        <f t="shared" si="17"/>
        <v>22</v>
      </c>
      <c r="N204" s="1020">
        <f t="shared" si="17"/>
        <v>40</v>
      </c>
    </row>
    <row r="205" spans="1:14" s="746" customFormat="1" x14ac:dyDescent="0.2">
      <c r="A205" s="666" t="s">
        <v>144</v>
      </c>
      <c r="B205" s="665">
        <v>155</v>
      </c>
      <c r="C205" s="665">
        <v>13</v>
      </c>
      <c r="D205" s="665">
        <v>18</v>
      </c>
      <c r="E205" s="665">
        <v>14</v>
      </c>
      <c r="F205" s="665">
        <v>22</v>
      </c>
      <c r="G205" s="665">
        <v>5</v>
      </c>
      <c r="H205" s="665">
        <v>9</v>
      </c>
      <c r="I205" s="665">
        <v>19</v>
      </c>
      <c r="J205" s="665">
        <v>10</v>
      </c>
      <c r="K205" s="665">
        <v>10</v>
      </c>
      <c r="L205" s="665">
        <v>14</v>
      </c>
      <c r="M205" s="665">
        <v>3</v>
      </c>
      <c r="N205" s="665">
        <v>18</v>
      </c>
    </row>
    <row r="206" spans="1:14" s="746" customFormat="1" x14ac:dyDescent="0.2">
      <c r="A206" s="1008" t="s">
        <v>586</v>
      </c>
      <c r="B206" s="1009">
        <v>55</v>
      </c>
      <c r="C206" s="1009">
        <v>6</v>
      </c>
      <c r="D206" s="1009">
        <v>5</v>
      </c>
      <c r="E206" s="1009">
        <v>4</v>
      </c>
      <c r="F206" s="1009">
        <v>2</v>
      </c>
      <c r="G206" s="1009">
        <v>3</v>
      </c>
      <c r="H206" s="1009">
        <v>5</v>
      </c>
      <c r="I206" s="1009">
        <v>5</v>
      </c>
      <c r="J206" s="1009">
        <v>5</v>
      </c>
      <c r="K206" s="1009">
        <v>4</v>
      </c>
      <c r="L206" s="1009">
        <v>4</v>
      </c>
      <c r="M206" s="1009">
        <v>8</v>
      </c>
      <c r="N206" s="1009">
        <v>4</v>
      </c>
    </row>
    <row r="207" spans="1:14" s="746" customFormat="1" x14ac:dyDescent="0.2">
      <c r="A207" s="666" t="s">
        <v>587</v>
      </c>
      <c r="B207" s="665">
        <v>17</v>
      </c>
      <c r="C207" s="665">
        <v>0</v>
      </c>
      <c r="D207" s="665">
        <v>2</v>
      </c>
      <c r="E207" s="665">
        <v>1</v>
      </c>
      <c r="F207" s="665">
        <v>2</v>
      </c>
      <c r="G207" s="665">
        <v>0</v>
      </c>
      <c r="H207" s="665">
        <v>3</v>
      </c>
      <c r="I207" s="665">
        <v>3</v>
      </c>
      <c r="J207" s="665">
        <v>1</v>
      </c>
      <c r="K207" s="665">
        <v>0</v>
      </c>
      <c r="L207" s="665">
        <v>3</v>
      </c>
      <c r="M207" s="665">
        <v>0</v>
      </c>
      <c r="N207" s="665">
        <v>2</v>
      </c>
    </row>
    <row r="208" spans="1:14" s="746" customFormat="1" x14ac:dyDescent="0.2">
      <c r="A208" s="1008" t="s">
        <v>588</v>
      </c>
      <c r="B208" s="1009">
        <v>11</v>
      </c>
      <c r="C208" s="1009">
        <v>0</v>
      </c>
      <c r="D208" s="1009">
        <v>0</v>
      </c>
      <c r="E208" s="1009">
        <v>0</v>
      </c>
      <c r="F208" s="1009">
        <v>1</v>
      </c>
      <c r="G208" s="1009">
        <v>1</v>
      </c>
      <c r="H208" s="1009">
        <v>2</v>
      </c>
      <c r="I208" s="1009">
        <v>3</v>
      </c>
      <c r="J208" s="1009">
        <v>0</v>
      </c>
      <c r="K208" s="1009">
        <v>2</v>
      </c>
      <c r="L208" s="1009">
        <v>0</v>
      </c>
      <c r="M208" s="1009">
        <v>2</v>
      </c>
      <c r="N208" s="1009">
        <v>0</v>
      </c>
    </row>
    <row r="209" spans="1:14" s="746" customFormat="1" x14ac:dyDescent="0.2">
      <c r="A209" s="666" t="s">
        <v>589</v>
      </c>
      <c r="B209" s="665">
        <v>36</v>
      </c>
      <c r="C209" s="665">
        <v>2</v>
      </c>
      <c r="D209" s="665">
        <v>1</v>
      </c>
      <c r="E209" s="667">
        <v>4</v>
      </c>
      <c r="F209" s="665">
        <v>7</v>
      </c>
      <c r="G209" s="665">
        <v>3</v>
      </c>
      <c r="H209" s="665">
        <v>4</v>
      </c>
      <c r="I209" s="665">
        <v>6</v>
      </c>
      <c r="J209" s="665">
        <v>0</v>
      </c>
      <c r="K209" s="667">
        <v>2</v>
      </c>
      <c r="L209" s="667">
        <v>3</v>
      </c>
      <c r="M209" s="665">
        <v>2</v>
      </c>
      <c r="N209" s="667">
        <v>2</v>
      </c>
    </row>
    <row r="210" spans="1:14" s="746" customFormat="1" x14ac:dyDescent="0.2">
      <c r="A210" s="1008" t="s">
        <v>590</v>
      </c>
      <c r="B210" s="1009">
        <v>63</v>
      </c>
      <c r="C210" s="1009">
        <v>3</v>
      </c>
      <c r="D210" s="1010">
        <v>7</v>
      </c>
      <c r="E210" s="1010">
        <v>5</v>
      </c>
      <c r="F210" s="1009">
        <v>4</v>
      </c>
      <c r="G210" s="1009">
        <v>9</v>
      </c>
      <c r="H210" s="1010">
        <v>6</v>
      </c>
      <c r="I210" s="1009">
        <v>4</v>
      </c>
      <c r="J210" s="1009">
        <v>7</v>
      </c>
      <c r="K210" s="1009">
        <v>3</v>
      </c>
      <c r="L210" s="1010">
        <v>5</v>
      </c>
      <c r="M210" s="1009">
        <v>7</v>
      </c>
      <c r="N210" s="1009">
        <v>3</v>
      </c>
    </row>
    <row r="211" spans="1:14" s="746" customFormat="1" x14ac:dyDescent="0.2">
      <c r="A211" s="666" t="s">
        <v>591</v>
      </c>
      <c r="B211" s="665">
        <v>11</v>
      </c>
      <c r="C211" s="665">
        <v>1</v>
      </c>
      <c r="D211" s="665">
        <v>2</v>
      </c>
      <c r="E211" s="665">
        <v>0</v>
      </c>
      <c r="F211" s="665">
        <v>3</v>
      </c>
      <c r="G211" s="665">
        <v>1</v>
      </c>
      <c r="H211" s="665">
        <v>0</v>
      </c>
      <c r="I211" s="665">
        <v>0</v>
      </c>
      <c r="J211" s="665">
        <v>0</v>
      </c>
      <c r="K211" s="667">
        <v>0</v>
      </c>
      <c r="L211" s="665">
        <v>0</v>
      </c>
      <c r="M211" s="665">
        <v>0</v>
      </c>
      <c r="N211" s="665">
        <v>4</v>
      </c>
    </row>
    <row r="212" spans="1:14" s="746" customFormat="1" x14ac:dyDescent="0.2">
      <c r="A212" s="1008" t="s">
        <v>592</v>
      </c>
      <c r="B212" s="1009">
        <v>6</v>
      </c>
      <c r="C212" s="1009">
        <v>0</v>
      </c>
      <c r="D212" s="1009">
        <v>2</v>
      </c>
      <c r="E212" s="1009">
        <v>1</v>
      </c>
      <c r="F212" s="1009">
        <v>0</v>
      </c>
      <c r="G212" s="1009">
        <v>1</v>
      </c>
      <c r="H212" s="1009">
        <v>0</v>
      </c>
      <c r="I212" s="1009">
        <v>0</v>
      </c>
      <c r="J212" s="1009">
        <v>1</v>
      </c>
      <c r="K212" s="1009">
        <v>0</v>
      </c>
      <c r="L212" s="1009">
        <v>0</v>
      </c>
      <c r="M212" s="1009">
        <v>0</v>
      </c>
      <c r="N212" s="1009">
        <v>1</v>
      </c>
    </row>
    <row r="213" spans="1:14" s="746" customFormat="1" x14ac:dyDescent="0.2">
      <c r="A213" s="666" t="s">
        <v>593</v>
      </c>
      <c r="B213" s="665">
        <v>12</v>
      </c>
      <c r="C213" s="665">
        <v>1</v>
      </c>
      <c r="D213" s="665">
        <v>2</v>
      </c>
      <c r="E213" s="665">
        <v>0</v>
      </c>
      <c r="F213" s="665">
        <v>0</v>
      </c>
      <c r="G213" s="665">
        <v>7</v>
      </c>
      <c r="H213" s="667">
        <v>1</v>
      </c>
      <c r="I213" s="665">
        <v>0</v>
      </c>
      <c r="J213" s="665">
        <v>0</v>
      </c>
      <c r="K213" s="665">
        <v>0</v>
      </c>
      <c r="L213" s="665">
        <v>0</v>
      </c>
      <c r="M213" s="665">
        <v>0</v>
      </c>
      <c r="N213" s="665">
        <v>1</v>
      </c>
    </row>
    <row r="214" spans="1:14" s="746" customFormat="1" x14ac:dyDescent="0.2">
      <c r="A214" s="1008" t="s">
        <v>594</v>
      </c>
      <c r="B214" s="1009">
        <v>7</v>
      </c>
      <c r="C214" s="1010">
        <v>0</v>
      </c>
      <c r="D214" s="1010">
        <v>1</v>
      </c>
      <c r="E214" s="1009">
        <v>0</v>
      </c>
      <c r="F214" s="1009">
        <v>0</v>
      </c>
      <c r="G214" s="1009">
        <v>1</v>
      </c>
      <c r="H214" s="1009">
        <v>1</v>
      </c>
      <c r="I214" s="1009">
        <v>1</v>
      </c>
      <c r="J214" s="1010">
        <v>0</v>
      </c>
      <c r="K214" s="1009">
        <v>0</v>
      </c>
      <c r="L214" s="1010">
        <v>0</v>
      </c>
      <c r="M214" s="1010">
        <v>0</v>
      </c>
      <c r="N214" s="1009">
        <v>3</v>
      </c>
    </row>
    <row r="215" spans="1:14" s="746" customFormat="1" x14ac:dyDescent="0.2">
      <c r="A215" s="666" t="s">
        <v>595</v>
      </c>
      <c r="B215" s="665">
        <v>5</v>
      </c>
      <c r="C215" s="667">
        <v>0</v>
      </c>
      <c r="D215" s="667">
        <v>2</v>
      </c>
      <c r="E215" s="665">
        <v>0</v>
      </c>
      <c r="F215" s="665">
        <v>1</v>
      </c>
      <c r="G215" s="667">
        <v>0</v>
      </c>
      <c r="H215" s="665">
        <v>0</v>
      </c>
      <c r="I215" s="665">
        <v>0</v>
      </c>
      <c r="J215" s="665">
        <v>0</v>
      </c>
      <c r="K215" s="665">
        <v>0</v>
      </c>
      <c r="L215" s="667">
        <v>2</v>
      </c>
      <c r="M215" s="667">
        <v>0</v>
      </c>
      <c r="N215" s="667">
        <v>0</v>
      </c>
    </row>
    <row r="216" spans="1:14" s="746" customFormat="1" x14ac:dyDescent="0.2">
      <c r="A216" s="1008" t="s">
        <v>596</v>
      </c>
      <c r="B216" s="1009">
        <v>2</v>
      </c>
      <c r="C216" s="1009">
        <v>0</v>
      </c>
      <c r="D216" s="1009">
        <v>0</v>
      </c>
      <c r="E216" s="1009">
        <v>0</v>
      </c>
      <c r="F216" s="1009">
        <v>0</v>
      </c>
      <c r="G216" s="1009">
        <v>0</v>
      </c>
      <c r="H216" s="1009">
        <v>0</v>
      </c>
      <c r="I216" s="1009">
        <v>0</v>
      </c>
      <c r="J216" s="1009">
        <v>0</v>
      </c>
      <c r="K216" s="1010">
        <v>0</v>
      </c>
      <c r="L216" s="1009">
        <v>0</v>
      </c>
      <c r="M216" s="1009">
        <v>0</v>
      </c>
      <c r="N216" s="1009">
        <v>2</v>
      </c>
    </row>
    <row r="217" spans="1:14" s="1019" customFormat="1" x14ac:dyDescent="0.2">
      <c r="A217" s="668" t="s">
        <v>143</v>
      </c>
      <c r="B217" s="1018">
        <f>+SUM(B218:B222)</f>
        <v>476</v>
      </c>
      <c r="C217" s="1018">
        <f t="shared" ref="C217:N217" si="18">+SUM(C218:C222)</f>
        <v>42</v>
      </c>
      <c r="D217" s="1018">
        <f t="shared" si="18"/>
        <v>52</v>
      </c>
      <c r="E217" s="1018">
        <f t="shared" si="18"/>
        <v>41</v>
      </c>
      <c r="F217" s="1018">
        <f t="shared" si="18"/>
        <v>34</v>
      </c>
      <c r="G217" s="1018">
        <f t="shared" si="18"/>
        <v>52</v>
      </c>
      <c r="H217" s="1018">
        <f t="shared" si="18"/>
        <v>40</v>
      </c>
      <c r="I217" s="1018">
        <f t="shared" si="18"/>
        <v>35</v>
      </c>
      <c r="J217" s="1018">
        <f t="shared" si="18"/>
        <v>42</v>
      </c>
      <c r="K217" s="1018">
        <f t="shared" si="18"/>
        <v>30</v>
      </c>
      <c r="L217" s="1018">
        <f t="shared" si="18"/>
        <v>30</v>
      </c>
      <c r="M217" s="1018">
        <f t="shared" si="18"/>
        <v>26</v>
      </c>
      <c r="N217" s="1018">
        <f t="shared" si="18"/>
        <v>52</v>
      </c>
    </row>
    <row r="218" spans="1:14" s="746" customFormat="1" x14ac:dyDescent="0.2">
      <c r="A218" s="1008" t="s">
        <v>597</v>
      </c>
      <c r="B218" s="1009">
        <v>335</v>
      </c>
      <c r="C218" s="1010">
        <v>31</v>
      </c>
      <c r="D218" s="1010">
        <v>41</v>
      </c>
      <c r="E218" s="1010">
        <v>28</v>
      </c>
      <c r="F218" s="1009">
        <v>22</v>
      </c>
      <c r="G218" s="1010">
        <v>32</v>
      </c>
      <c r="H218" s="1009">
        <v>24</v>
      </c>
      <c r="I218" s="1009">
        <v>28</v>
      </c>
      <c r="J218" s="1009">
        <v>29</v>
      </c>
      <c r="K218" s="1010">
        <v>22</v>
      </c>
      <c r="L218" s="1009">
        <v>20</v>
      </c>
      <c r="M218" s="1010">
        <v>19</v>
      </c>
      <c r="N218" s="1009">
        <v>39</v>
      </c>
    </row>
    <row r="219" spans="1:14" s="746" customFormat="1" x14ac:dyDescent="0.2">
      <c r="A219" s="666" t="s">
        <v>598</v>
      </c>
      <c r="B219" s="665">
        <v>76</v>
      </c>
      <c r="C219" s="665">
        <v>5</v>
      </c>
      <c r="D219" s="665">
        <v>7</v>
      </c>
      <c r="E219" s="665">
        <v>7</v>
      </c>
      <c r="F219" s="665">
        <v>8</v>
      </c>
      <c r="G219" s="665">
        <v>13</v>
      </c>
      <c r="H219" s="665">
        <v>11</v>
      </c>
      <c r="I219" s="665">
        <v>2</v>
      </c>
      <c r="J219" s="665">
        <v>8</v>
      </c>
      <c r="K219" s="665">
        <v>3</v>
      </c>
      <c r="L219" s="665">
        <v>2</v>
      </c>
      <c r="M219" s="665">
        <v>4</v>
      </c>
      <c r="N219" s="665">
        <v>6</v>
      </c>
    </row>
    <row r="220" spans="1:14" s="746" customFormat="1" x14ac:dyDescent="0.2">
      <c r="A220" s="1008" t="s">
        <v>599</v>
      </c>
      <c r="B220" s="1009">
        <v>41</v>
      </c>
      <c r="C220" s="1009">
        <v>5</v>
      </c>
      <c r="D220" s="1009">
        <v>2</v>
      </c>
      <c r="E220" s="1009">
        <v>5</v>
      </c>
      <c r="F220" s="1009">
        <v>2</v>
      </c>
      <c r="G220" s="1009">
        <v>6</v>
      </c>
      <c r="H220" s="1009">
        <v>3</v>
      </c>
      <c r="I220" s="1009">
        <v>4</v>
      </c>
      <c r="J220" s="1009">
        <v>3</v>
      </c>
      <c r="K220" s="1009">
        <v>4</v>
      </c>
      <c r="L220" s="1009">
        <v>4</v>
      </c>
      <c r="M220" s="1009">
        <v>1</v>
      </c>
      <c r="N220" s="1009">
        <v>2</v>
      </c>
    </row>
    <row r="221" spans="1:14" s="746" customFormat="1" x14ac:dyDescent="0.2">
      <c r="A221" s="666" t="s">
        <v>600</v>
      </c>
      <c r="B221" s="665">
        <v>15</v>
      </c>
      <c r="C221" s="665">
        <v>1</v>
      </c>
      <c r="D221" s="665">
        <v>2</v>
      </c>
      <c r="E221" s="665">
        <v>0</v>
      </c>
      <c r="F221" s="665">
        <v>1</v>
      </c>
      <c r="G221" s="665">
        <v>0</v>
      </c>
      <c r="H221" s="665">
        <v>1</v>
      </c>
      <c r="I221" s="665">
        <v>0</v>
      </c>
      <c r="J221" s="665">
        <v>1</v>
      </c>
      <c r="K221" s="665">
        <v>0</v>
      </c>
      <c r="L221" s="665">
        <v>4</v>
      </c>
      <c r="M221" s="665">
        <v>2</v>
      </c>
      <c r="N221" s="665">
        <v>3</v>
      </c>
    </row>
    <row r="222" spans="1:14" s="746" customFormat="1" ht="15" customHeight="1" x14ac:dyDescent="0.2">
      <c r="A222" s="1008" t="s">
        <v>601</v>
      </c>
      <c r="B222" s="1009">
        <v>9</v>
      </c>
      <c r="C222" s="1009">
        <v>0</v>
      </c>
      <c r="D222" s="1010">
        <v>0</v>
      </c>
      <c r="E222" s="1009">
        <v>1</v>
      </c>
      <c r="F222" s="1009">
        <v>1</v>
      </c>
      <c r="G222" s="1009">
        <v>1</v>
      </c>
      <c r="H222" s="1009">
        <v>1</v>
      </c>
      <c r="I222" s="1010">
        <v>1</v>
      </c>
      <c r="J222" s="1009">
        <v>1</v>
      </c>
      <c r="K222" s="1009">
        <v>1</v>
      </c>
      <c r="L222" s="1010">
        <v>0</v>
      </c>
      <c r="M222" s="1009">
        <v>0</v>
      </c>
      <c r="N222" s="1010">
        <v>2</v>
      </c>
    </row>
    <row r="223" spans="1:14" s="1019" customFormat="1" x14ac:dyDescent="0.2">
      <c r="A223" s="668" t="s">
        <v>142</v>
      </c>
      <c r="B223" s="1018">
        <f>+SUM(B224:B227)</f>
        <v>340</v>
      </c>
      <c r="C223" s="1018">
        <f t="shared" ref="C223:N223" si="19">+SUM(C224:C227)</f>
        <v>17</v>
      </c>
      <c r="D223" s="1018">
        <f t="shared" si="19"/>
        <v>43</v>
      </c>
      <c r="E223" s="1018">
        <f t="shared" si="19"/>
        <v>32</v>
      </c>
      <c r="F223" s="1018">
        <f t="shared" si="19"/>
        <v>33</v>
      </c>
      <c r="G223" s="1018">
        <f t="shared" si="19"/>
        <v>33</v>
      </c>
      <c r="H223" s="1018">
        <f t="shared" si="19"/>
        <v>27</v>
      </c>
      <c r="I223" s="1018">
        <f t="shared" si="19"/>
        <v>28</v>
      </c>
      <c r="J223" s="1018">
        <f t="shared" si="19"/>
        <v>24</v>
      </c>
      <c r="K223" s="1018">
        <f t="shared" si="19"/>
        <v>23</v>
      </c>
      <c r="L223" s="1018">
        <f t="shared" si="19"/>
        <v>26</v>
      </c>
      <c r="M223" s="1018">
        <f t="shared" si="19"/>
        <v>24</v>
      </c>
      <c r="N223" s="1018">
        <f t="shared" si="19"/>
        <v>30</v>
      </c>
    </row>
    <row r="224" spans="1:14" s="746" customFormat="1" x14ac:dyDescent="0.2">
      <c r="A224" s="1008" t="s">
        <v>142</v>
      </c>
      <c r="B224" s="1009">
        <v>274</v>
      </c>
      <c r="C224" s="1010">
        <v>17</v>
      </c>
      <c r="D224" s="1010">
        <v>31</v>
      </c>
      <c r="E224" s="1009">
        <v>24</v>
      </c>
      <c r="F224" s="1009">
        <v>26</v>
      </c>
      <c r="G224" s="1010">
        <v>28</v>
      </c>
      <c r="H224" s="1010">
        <v>23</v>
      </c>
      <c r="I224" s="1010">
        <v>23</v>
      </c>
      <c r="J224" s="1009">
        <v>19</v>
      </c>
      <c r="K224" s="1009">
        <v>19</v>
      </c>
      <c r="L224" s="1010">
        <v>22</v>
      </c>
      <c r="M224" s="1010">
        <v>18</v>
      </c>
      <c r="N224" s="1009">
        <v>24</v>
      </c>
    </row>
    <row r="225" spans="1:14" s="746" customFormat="1" x14ac:dyDescent="0.2">
      <c r="A225" s="666" t="s">
        <v>602</v>
      </c>
      <c r="B225" s="665">
        <v>37</v>
      </c>
      <c r="C225" s="665">
        <v>0</v>
      </c>
      <c r="D225" s="665">
        <v>10</v>
      </c>
      <c r="E225" s="665">
        <v>5</v>
      </c>
      <c r="F225" s="665">
        <v>2</v>
      </c>
      <c r="G225" s="665">
        <v>2</v>
      </c>
      <c r="H225" s="665">
        <v>4</v>
      </c>
      <c r="I225" s="665">
        <v>2</v>
      </c>
      <c r="J225" s="665">
        <v>2</v>
      </c>
      <c r="K225" s="665">
        <v>2</v>
      </c>
      <c r="L225" s="665">
        <v>3</v>
      </c>
      <c r="M225" s="665">
        <v>2</v>
      </c>
      <c r="N225" s="665">
        <v>3</v>
      </c>
    </row>
    <row r="226" spans="1:14" s="746" customFormat="1" x14ac:dyDescent="0.2">
      <c r="A226" s="1008" t="s">
        <v>603</v>
      </c>
      <c r="B226" s="1009">
        <v>10</v>
      </c>
      <c r="C226" s="1009">
        <v>0</v>
      </c>
      <c r="D226" s="1009">
        <v>0</v>
      </c>
      <c r="E226" s="1009">
        <v>1</v>
      </c>
      <c r="F226" s="1009">
        <v>2</v>
      </c>
      <c r="G226" s="1009">
        <v>2</v>
      </c>
      <c r="H226" s="1009">
        <v>0</v>
      </c>
      <c r="I226" s="1009">
        <v>2</v>
      </c>
      <c r="J226" s="1009">
        <v>0</v>
      </c>
      <c r="K226" s="1009">
        <v>0</v>
      </c>
      <c r="L226" s="1009">
        <v>1</v>
      </c>
      <c r="M226" s="1009">
        <v>2</v>
      </c>
      <c r="N226" s="1009">
        <v>0</v>
      </c>
    </row>
    <row r="227" spans="1:14" s="746" customFormat="1" x14ac:dyDescent="0.2">
      <c r="A227" s="666" t="s">
        <v>604</v>
      </c>
      <c r="B227" s="665">
        <v>19</v>
      </c>
      <c r="C227" s="665">
        <v>0</v>
      </c>
      <c r="D227" s="665">
        <v>2</v>
      </c>
      <c r="E227" s="665">
        <v>2</v>
      </c>
      <c r="F227" s="665">
        <v>3</v>
      </c>
      <c r="G227" s="665">
        <v>1</v>
      </c>
      <c r="H227" s="665">
        <v>0</v>
      </c>
      <c r="I227" s="665">
        <v>1</v>
      </c>
      <c r="J227" s="665">
        <v>3</v>
      </c>
      <c r="K227" s="665">
        <v>2</v>
      </c>
      <c r="L227" s="665">
        <v>0</v>
      </c>
      <c r="M227" s="665">
        <v>2</v>
      </c>
      <c r="N227" s="665">
        <v>3</v>
      </c>
    </row>
    <row r="228" spans="1:14" s="1019" customFormat="1" x14ac:dyDescent="0.2">
      <c r="A228" s="1011" t="s">
        <v>171</v>
      </c>
      <c r="B228" s="1020">
        <f>+SUM(B229:B237)</f>
        <v>325</v>
      </c>
      <c r="C228" s="1020">
        <f t="shared" ref="C228:N228" si="20">+SUM(C229:C237)</f>
        <v>20</v>
      </c>
      <c r="D228" s="1020">
        <f t="shared" si="20"/>
        <v>31</v>
      </c>
      <c r="E228" s="1020">
        <f t="shared" si="20"/>
        <v>31</v>
      </c>
      <c r="F228" s="1020">
        <f t="shared" si="20"/>
        <v>24</v>
      </c>
      <c r="G228" s="1020">
        <f t="shared" si="20"/>
        <v>25</v>
      </c>
      <c r="H228" s="1020">
        <f t="shared" si="20"/>
        <v>15</v>
      </c>
      <c r="I228" s="1020">
        <f t="shared" si="20"/>
        <v>26</v>
      </c>
      <c r="J228" s="1020">
        <f t="shared" si="20"/>
        <v>29</v>
      </c>
      <c r="K228" s="1020">
        <f t="shared" si="20"/>
        <v>23</v>
      </c>
      <c r="L228" s="1020">
        <f t="shared" si="20"/>
        <v>33</v>
      </c>
      <c r="M228" s="1020">
        <f t="shared" si="20"/>
        <v>24</v>
      </c>
      <c r="N228" s="1020">
        <f t="shared" si="20"/>
        <v>44</v>
      </c>
    </row>
    <row r="229" spans="1:14" s="746" customFormat="1" x14ac:dyDescent="0.2">
      <c r="A229" s="666" t="s">
        <v>141</v>
      </c>
      <c r="B229" s="665">
        <v>127</v>
      </c>
      <c r="C229" s="665">
        <v>4</v>
      </c>
      <c r="D229" s="665">
        <v>17</v>
      </c>
      <c r="E229" s="667">
        <v>12</v>
      </c>
      <c r="F229" s="667">
        <v>10</v>
      </c>
      <c r="G229" s="665">
        <v>11</v>
      </c>
      <c r="H229" s="665">
        <v>6</v>
      </c>
      <c r="I229" s="667">
        <v>6</v>
      </c>
      <c r="J229" s="667">
        <v>10</v>
      </c>
      <c r="K229" s="667">
        <v>6</v>
      </c>
      <c r="L229" s="665">
        <v>17</v>
      </c>
      <c r="M229" s="665">
        <v>6</v>
      </c>
      <c r="N229" s="667">
        <v>22</v>
      </c>
    </row>
    <row r="230" spans="1:14" s="746" customFormat="1" x14ac:dyDescent="0.2">
      <c r="A230" s="1008" t="s">
        <v>605</v>
      </c>
      <c r="B230" s="1009">
        <v>37</v>
      </c>
      <c r="C230" s="1009">
        <v>6</v>
      </c>
      <c r="D230" s="1009">
        <v>2</v>
      </c>
      <c r="E230" s="1009">
        <v>4</v>
      </c>
      <c r="F230" s="1009">
        <v>1</v>
      </c>
      <c r="G230" s="1009">
        <v>0</v>
      </c>
      <c r="H230" s="1009">
        <v>2</v>
      </c>
      <c r="I230" s="1009">
        <v>3</v>
      </c>
      <c r="J230" s="1009">
        <v>2</v>
      </c>
      <c r="K230" s="1009">
        <v>4</v>
      </c>
      <c r="L230" s="1009">
        <v>5</v>
      </c>
      <c r="M230" s="1009">
        <v>2</v>
      </c>
      <c r="N230" s="1009">
        <v>6</v>
      </c>
    </row>
    <row r="231" spans="1:14" s="746" customFormat="1" x14ac:dyDescent="0.2">
      <c r="A231" s="666" t="s">
        <v>606</v>
      </c>
      <c r="B231" s="665">
        <v>17</v>
      </c>
      <c r="C231" s="665">
        <v>3</v>
      </c>
      <c r="D231" s="665">
        <v>2</v>
      </c>
      <c r="E231" s="665">
        <v>2</v>
      </c>
      <c r="F231" s="665">
        <v>0</v>
      </c>
      <c r="G231" s="665">
        <v>0</v>
      </c>
      <c r="H231" s="665">
        <v>1</v>
      </c>
      <c r="I231" s="665">
        <v>2</v>
      </c>
      <c r="J231" s="665">
        <v>1</v>
      </c>
      <c r="K231" s="665">
        <v>1</v>
      </c>
      <c r="L231" s="665">
        <v>2</v>
      </c>
      <c r="M231" s="665">
        <v>0</v>
      </c>
      <c r="N231" s="665">
        <v>3</v>
      </c>
    </row>
    <row r="232" spans="1:14" s="746" customFormat="1" x14ac:dyDescent="0.2">
      <c r="A232" s="1008" t="s">
        <v>607</v>
      </c>
      <c r="B232" s="1009">
        <v>14</v>
      </c>
      <c r="C232" s="1009">
        <v>0</v>
      </c>
      <c r="D232" s="1009">
        <v>1</v>
      </c>
      <c r="E232" s="1009">
        <v>1</v>
      </c>
      <c r="F232" s="1009">
        <v>3</v>
      </c>
      <c r="G232" s="1009">
        <v>2</v>
      </c>
      <c r="H232" s="1009">
        <v>1</v>
      </c>
      <c r="I232" s="1009">
        <v>1</v>
      </c>
      <c r="J232" s="1009">
        <v>1</v>
      </c>
      <c r="K232" s="1009">
        <v>2</v>
      </c>
      <c r="L232" s="1009">
        <v>1</v>
      </c>
      <c r="M232" s="1009">
        <v>1</v>
      </c>
      <c r="N232" s="1010">
        <v>0</v>
      </c>
    </row>
    <row r="233" spans="1:14" s="746" customFormat="1" x14ac:dyDescent="0.2">
      <c r="A233" s="666" t="s">
        <v>608</v>
      </c>
      <c r="B233" s="665">
        <v>59</v>
      </c>
      <c r="C233" s="667">
        <v>3</v>
      </c>
      <c r="D233" s="665">
        <v>4</v>
      </c>
      <c r="E233" s="665">
        <v>5</v>
      </c>
      <c r="F233" s="665">
        <v>3</v>
      </c>
      <c r="G233" s="665">
        <v>5</v>
      </c>
      <c r="H233" s="665">
        <v>3</v>
      </c>
      <c r="I233" s="665">
        <v>4</v>
      </c>
      <c r="J233" s="665">
        <v>9</v>
      </c>
      <c r="K233" s="665">
        <v>4</v>
      </c>
      <c r="L233" s="667">
        <v>3</v>
      </c>
      <c r="M233" s="665">
        <v>5</v>
      </c>
      <c r="N233" s="665">
        <v>11</v>
      </c>
    </row>
    <row r="234" spans="1:14" s="746" customFormat="1" x14ac:dyDescent="0.2">
      <c r="A234" s="1008" t="s">
        <v>609</v>
      </c>
      <c r="B234" s="1009">
        <v>36</v>
      </c>
      <c r="C234" s="1010">
        <v>1</v>
      </c>
      <c r="D234" s="1009">
        <v>4</v>
      </c>
      <c r="E234" s="1009">
        <v>3</v>
      </c>
      <c r="F234" s="1009">
        <v>3</v>
      </c>
      <c r="G234" s="1009">
        <v>3</v>
      </c>
      <c r="H234" s="1009">
        <v>1</v>
      </c>
      <c r="I234" s="1009">
        <v>8</v>
      </c>
      <c r="J234" s="1009">
        <v>4</v>
      </c>
      <c r="K234" s="1010">
        <v>3</v>
      </c>
      <c r="L234" s="1010">
        <v>3</v>
      </c>
      <c r="M234" s="1009">
        <v>2</v>
      </c>
      <c r="N234" s="1010">
        <v>1</v>
      </c>
    </row>
    <row r="235" spans="1:14" s="746" customFormat="1" x14ac:dyDescent="0.2">
      <c r="A235" s="666" t="s">
        <v>610</v>
      </c>
      <c r="B235" s="665">
        <v>10</v>
      </c>
      <c r="C235" s="665">
        <v>0</v>
      </c>
      <c r="D235" s="665">
        <v>1</v>
      </c>
      <c r="E235" s="665">
        <v>2</v>
      </c>
      <c r="F235" s="665">
        <v>1</v>
      </c>
      <c r="G235" s="665">
        <v>1</v>
      </c>
      <c r="H235" s="665">
        <v>0</v>
      </c>
      <c r="I235" s="665">
        <v>0</v>
      </c>
      <c r="J235" s="665">
        <v>1</v>
      </c>
      <c r="K235" s="665">
        <v>2</v>
      </c>
      <c r="L235" s="665">
        <v>0</v>
      </c>
      <c r="M235" s="665">
        <v>2</v>
      </c>
      <c r="N235" s="665">
        <v>0</v>
      </c>
    </row>
    <row r="236" spans="1:14" s="746" customFormat="1" x14ac:dyDescent="0.2">
      <c r="A236" s="1008" t="s">
        <v>611</v>
      </c>
      <c r="B236" s="1009">
        <v>18</v>
      </c>
      <c r="C236" s="1009">
        <v>2</v>
      </c>
      <c r="D236" s="1009">
        <v>0</v>
      </c>
      <c r="E236" s="1009">
        <v>1</v>
      </c>
      <c r="F236" s="1009">
        <v>2</v>
      </c>
      <c r="G236" s="1010">
        <v>3</v>
      </c>
      <c r="H236" s="1009">
        <v>1</v>
      </c>
      <c r="I236" s="1009">
        <v>2</v>
      </c>
      <c r="J236" s="1009">
        <v>1</v>
      </c>
      <c r="K236" s="1010">
        <v>1</v>
      </c>
      <c r="L236" s="1009">
        <v>1</v>
      </c>
      <c r="M236" s="1009">
        <v>4</v>
      </c>
      <c r="N236" s="1009">
        <v>0</v>
      </c>
    </row>
    <row r="237" spans="1:14" s="746" customFormat="1" x14ac:dyDescent="0.2">
      <c r="A237" s="666" t="s">
        <v>612</v>
      </c>
      <c r="B237" s="665">
        <v>7</v>
      </c>
      <c r="C237" s="667">
        <v>1</v>
      </c>
      <c r="D237" s="665">
        <v>0</v>
      </c>
      <c r="E237" s="665">
        <v>1</v>
      </c>
      <c r="F237" s="667">
        <v>1</v>
      </c>
      <c r="G237" s="667">
        <v>0</v>
      </c>
      <c r="H237" s="667">
        <v>0</v>
      </c>
      <c r="I237" s="665">
        <v>0</v>
      </c>
      <c r="J237" s="665">
        <v>0</v>
      </c>
      <c r="K237" s="665">
        <v>0</v>
      </c>
      <c r="L237" s="665">
        <v>1</v>
      </c>
      <c r="M237" s="665">
        <v>2</v>
      </c>
      <c r="N237" s="665">
        <v>1</v>
      </c>
    </row>
    <row r="238" spans="1:14" s="1019" customFormat="1" x14ac:dyDescent="0.2">
      <c r="A238" s="1011" t="s">
        <v>140</v>
      </c>
      <c r="B238" s="1020">
        <f>+SUM(B239:B250)</f>
        <v>1579</v>
      </c>
      <c r="C238" s="1020">
        <f t="shared" ref="C238:N238" si="21">+SUM(C239:C250)</f>
        <v>163</v>
      </c>
      <c r="D238" s="1020">
        <f t="shared" si="21"/>
        <v>153</v>
      </c>
      <c r="E238" s="1020">
        <f t="shared" si="21"/>
        <v>168</v>
      </c>
      <c r="F238" s="1020">
        <f t="shared" si="21"/>
        <v>104</v>
      </c>
      <c r="G238" s="1020">
        <f t="shared" si="21"/>
        <v>126</v>
      </c>
      <c r="H238" s="1020">
        <f t="shared" si="21"/>
        <v>94</v>
      </c>
      <c r="I238" s="1020">
        <f t="shared" si="21"/>
        <v>110</v>
      </c>
      <c r="J238" s="1020">
        <f t="shared" si="21"/>
        <v>123</v>
      </c>
      <c r="K238" s="1020">
        <f t="shared" si="21"/>
        <v>105</v>
      </c>
      <c r="L238" s="1020">
        <f t="shared" si="21"/>
        <v>99</v>
      </c>
      <c r="M238" s="1020">
        <f t="shared" si="21"/>
        <v>107</v>
      </c>
      <c r="N238" s="1020">
        <f t="shared" si="21"/>
        <v>227</v>
      </c>
    </row>
    <row r="239" spans="1:14" s="746" customFormat="1" x14ac:dyDescent="0.2">
      <c r="A239" s="666" t="s">
        <v>613</v>
      </c>
      <c r="B239" s="665">
        <v>345</v>
      </c>
      <c r="C239" s="665">
        <v>28</v>
      </c>
      <c r="D239" s="665">
        <v>25</v>
      </c>
      <c r="E239" s="665">
        <v>23</v>
      </c>
      <c r="F239" s="667">
        <v>29</v>
      </c>
      <c r="G239" s="665">
        <v>21</v>
      </c>
      <c r="H239" s="667">
        <v>32</v>
      </c>
      <c r="I239" s="667">
        <v>27</v>
      </c>
      <c r="J239" s="667">
        <v>34</v>
      </c>
      <c r="K239" s="665">
        <v>25</v>
      </c>
      <c r="L239" s="665">
        <v>20</v>
      </c>
      <c r="M239" s="667">
        <v>29</v>
      </c>
      <c r="N239" s="665">
        <v>52</v>
      </c>
    </row>
    <row r="240" spans="1:14" s="746" customFormat="1" x14ac:dyDescent="0.2">
      <c r="A240" s="1008" t="s">
        <v>614</v>
      </c>
      <c r="B240" s="1009">
        <v>28</v>
      </c>
      <c r="C240" s="1009">
        <v>4</v>
      </c>
      <c r="D240" s="1009">
        <v>2</v>
      </c>
      <c r="E240" s="1009">
        <v>3</v>
      </c>
      <c r="F240" s="1009">
        <v>0</v>
      </c>
      <c r="G240" s="1009">
        <v>2</v>
      </c>
      <c r="H240" s="1009">
        <v>1</v>
      </c>
      <c r="I240" s="1009">
        <v>4</v>
      </c>
      <c r="J240" s="1009">
        <v>5</v>
      </c>
      <c r="K240" s="1009">
        <v>1</v>
      </c>
      <c r="L240" s="1009">
        <v>1</v>
      </c>
      <c r="M240" s="1009">
        <v>0</v>
      </c>
      <c r="N240" s="1009">
        <v>5</v>
      </c>
    </row>
    <row r="241" spans="1:14" s="746" customFormat="1" x14ac:dyDescent="0.2">
      <c r="A241" s="666" t="s">
        <v>615</v>
      </c>
      <c r="B241" s="665">
        <v>10</v>
      </c>
      <c r="C241" s="665">
        <v>1</v>
      </c>
      <c r="D241" s="665">
        <v>1</v>
      </c>
      <c r="E241" s="665">
        <v>0</v>
      </c>
      <c r="F241" s="665">
        <v>0</v>
      </c>
      <c r="G241" s="665">
        <v>0</v>
      </c>
      <c r="H241" s="665">
        <v>1</v>
      </c>
      <c r="I241" s="665">
        <v>0</v>
      </c>
      <c r="J241" s="665">
        <v>1</v>
      </c>
      <c r="K241" s="665">
        <v>2</v>
      </c>
      <c r="L241" s="665">
        <v>0</v>
      </c>
      <c r="M241" s="665">
        <v>2</v>
      </c>
      <c r="N241" s="665">
        <v>2</v>
      </c>
    </row>
    <row r="242" spans="1:14" s="746" customFormat="1" x14ac:dyDescent="0.2">
      <c r="A242" s="1008" t="s">
        <v>616</v>
      </c>
      <c r="B242" s="1009">
        <v>169</v>
      </c>
      <c r="C242" s="1009">
        <v>31</v>
      </c>
      <c r="D242" s="1009">
        <v>13</v>
      </c>
      <c r="E242" s="1009">
        <v>11</v>
      </c>
      <c r="F242" s="1009">
        <v>9</v>
      </c>
      <c r="G242" s="1009">
        <v>12</v>
      </c>
      <c r="H242" s="1010">
        <v>9</v>
      </c>
      <c r="I242" s="1009">
        <v>13</v>
      </c>
      <c r="J242" s="1009">
        <v>12</v>
      </c>
      <c r="K242" s="1009">
        <v>15</v>
      </c>
      <c r="L242" s="1009">
        <v>6</v>
      </c>
      <c r="M242" s="1009">
        <v>9</v>
      </c>
      <c r="N242" s="1009">
        <v>29</v>
      </c>
    </row>
    <row r="243" spans="1:14" s="746" customFormat="1" x14ac:dyDescent="0.2">
      <c r="A243" s="666" t="s">
        <v>140</v>
      </c>
      <c r="B243" s="665">
        <v>2</v>
      </c>
      <c r="C243" s="665">
        <v>0</v>
      </c>
      <c r="D243" s="665">
        <v>0</v>
      </c>
      <c r="E243" s="665">
        <v>0</v>
      </c>
      <c r="F243" s="665">
        <v>0</v>
      </c>
      <c r="G243" s="665">
        <v>1</v>
      </c>
      <c r="H243" s="665">
        <v>0</v>
      </c>
      <c r="I243" s="665">
        <v>1</v>
      </c>
      <c r="J243" s="665">
        <v>0</v>
      </c>
      <c r="K243" s="665">
        <v>0</v>
      </c>
      <c r="L243" s="665">
        <v>0</v>
      </c>
      <c r="M243" s="667">
        <v>0</v>
      </c>
      <c r="N243" s="665">
        <v>0</v>
      </c>
    </row>
    <row r="244" spans="1:14" s="746" customFormat="1" x14ac:dyDescent="0.2">
      <c r="A244" s="1008" t="s">
        <v>617</v>
      </c>
      <c r="B244" s="1009">
        <v>30</v>
      </c>
      <c r="C244" s="1009">
        <v>1</v>
      </c>
      <c r="D244" s="1009">
        <v>8</v>
      </c>
      <c r="E244" s="1009">
        <v>3</v>
      </c>
      <c r="F244" s="1009">
        <v>2</v>
      </c>
      <c r="G244" s="1009">
        <v>1</v>
      </c>
      <c r="H244" s="1009">
        <v>1</v>
      </c>
      <c r="I244" s="1009">
        <v>0</v>
      </c>
      <c r="J244" s="1009">
        <v>1</v>
      </c>
      <c r="K244" s="1009">
        <v>3</v>
      </c>
      <c r="L244" s="1009">
        <v>4</v>
      </c>
      <c r="M244" s="1009">
        <v>1</v>
      </c>
      <c r="N244" s="1009">
        <v>5</v>
      </c>
    </row>
    <row r="245" spans="1:14" s="746" customFormat="1" x14ac:dyDescent="0.2">
      <c r="A245" s="666" t="s">
        <v>618</v>
      </c>
      <c r="B245" s="665">
        <v>11</v>
      </c>
      <c r="C245" s="667">
        <v>0</v>
      </c>
      <c r="D245" s="667">
        <v>0</v>
      </c>
      <c r="E245" s="667">
        <v>0</v>
      </c>
      <c r="F245" s="667">
        <v>0</v>
      </c>
      <c r="G245" s="665">
        <v>1</v>
      </c>
      <c r="H245" s="667">
        <v>4</v>
      </c>
      <c r="I245" s="667">
        <v>1</v>
      </c>
      <c r="J245" s="665">
        <v>2</v>
      </c>
      <c r="K245" s="667">
        <v>1</v>
      </c>
      <c r="L245" s="667">
        <v>0</v>
      </c>
      <c r="M245" s="665">
        <v>0</v>
      </c>
      <c r="N245" s="665">
        <v>2</v>
      </c>
    </row>
    <row r="246" spans="1:14" s="1019" customFormat="1" x14ac:dyDescent="0.2">
      <c r="A246" s="1011" t="s">
        <v>139</v>
      </c>
      <c r="B246" s="1020">
        <f>+SUM(B247:B250)</f>
        <v>492</v>
      </c>
      <c r="C246" s="1020">
        <f t="shared" ref="C246:N246" si="22">+SUM(C247:C250)</f>
        <v>49</v>
      </c>
      <c r="D246" s="1020">
        <f t="shared" si="22"/>
        <v>52</v>
      </c>
      <c r="E246" s="1020">
        <f t="shared" si="22"/>
        <v>64</v>
      </c>
      <c r="F246" s="1020">
        <f t="shared" si="22"/>
        <v>32</v>
      </c>
      <c r="G246" s="1020">
        <f t="shared" si="22"/>
        <v>44</v>
      </c>
      <c r="H246" s="1020">
        <f t="shared" si="22"/>
        <v>23</v>
      </c>
      <c r="I246" s="1020">
        <f t="shared" si="22"/>
        <v>32</v>
      </c>
      <c r="J246" s="1020">
        <f t="shared" si="22"/>
        <v>34</v>
      </c>
      <c r="K246" s="1020">
        <f t="shared" si="22"/>
        <v>29</v>
      </c>
      <c r="L246" s="1020">
        <f t="shared" si="22"/>
        <v>34</v>
      </c>
      <c r="M246" s="1020">
        <f t="shared" si="22"/>
        <v>33</v>
      </c>
      <c r="N246" s="1020">
        <f t="shared" si="22"/>
        <v>66</v>
      </c>
    </row>
    <row r="247" spans="1:14" s="746" customFormat="1" x14ac:dyDescent="0.2">
      <c r="A247" s="666" t="s">
        <v>139</v>
      </c>
      <c r="B247" s="665">
        <v>305</v>
      </c>
      <c r="C247" s="667">
        <v>32</v>
      </c>
      <c r="D247" s="665">
        <v>31</v>
      </c>
      <c r="E247" s="667">
        <v>39</v>
      </c>
      <c r="F247" s="667">
        <v>18</v>
      </c>
      <c r="G247" s="667">
        <v>24</v>
      </c>
      <c r="H247" s="667">
        <v>13</v>
      </c>
      <c r="I247" s="665">
        <v>23</v>
      </c>
      <c r="J247" s="665">
        <v>20</v>
      </c>
      <c r="K247" s="667">
        <v>17</v>
      </c>
      <c r="L247" s="665">
        <v>25</v>
      </c>
      <c r="M247" s="665">
        <v>20</v>
      </c>
      <c r="N247" s="667">
        <v>43</v>
      </c>
    </row>
    <row r="248" spans="1:14" s="746" customFormat="1" x14ac:dyDescent="0.2">
      <c r="A248" s="1008" t="s">
        <v>619</v>
      </c>
      <c r="B248" s="1009">
        <v>8</v>
      </c>
      <c r="C248" s="1009">
        <v>1</v>
      </c>
      <c r="D248" s="1009">
        <v>2</v>
      </c>
      <c r="E248" s="1009">
        <v>2</v>
      </c>
      <c r="F248" s="1009">
        <v>0</v>
      </c>
      <c r="G248" s="1009">
        <v>0</v>
      </c>
      <c r="H248" s="1009">
        <v>1</v>
      </c>
      <c r="I248" s="1009">
        <v>1</v>
      </c>
      <c r="J248" s="1009">
        <v>0</v>
      </c>
      <c r="K248" s="1009">
        <v>0</v>
      </c>
      <c r="L248" s="1009">
        <v>0</v>
      </c>
      <c r="M248" s="1009">
        <v>0</v>
      </c>
      <c r="N248" s="1009">
        <v>1</v>
      </c>
    </row>
    <row r="249" spans="1:14" s="746" customFormat="1" x14ac:dyDescent="0.2">
      <c r="A249" s="666" t="s">
        <v>620</v>
      </c>
      <c r="B249" s="665">
        <v>102</v>
      </c>
      <c r="C249" s="665">
        <v>10</v>
      </c>
      <c r="D249" s="665">
        <v>8</v>
      </c>
      <c r="E249" s="665">
        <v>7</v>
      </c>
      <c r="F249" s="665">
        <v>9</v>
      </c>
      <c r="G249" s="665">
        <v>9</v>
      </c>
      <c r="H249" s="665">
        <v>5</v>
      </c>
      <c r="I249" s="665">
        <v>4</v>
      </c>
      <c r="J249" s="665">
        <v>9</v>
      </c>
      <c r="K249" s="665">
        <v>9</v>
      </c>
      <c r="L249" s="665">
        <v>5</v>
      </c>
      <c r="M249" s="665">
        <v>8</v>
      </c>
      <c r="N249" s="665">
        <v>19</v>
      </c>
    </row>
    <row r="250" spans="1:14" s="746" customFormat="1" x14ac:dyDescent="0.2">
      <c r="A250" s="1008" t="s">
        <v>621</v>
      </c>
      <c r="B250" s="1009">
        <v>77</v>
      </c>
      <c r="C250" s="1010">
        <v>6</v>
      </c>
      <c r="D250" s="1009">
        <v>11</v>
      </c>
      <c r="E250" s="1009">
        <v>16</v>
      </c>
      <c r="F250" s="1010">
        <v>5</v>
      </c>
      <c r="G250" s="1009">
        <v>11</v>
      </c>
      <c r="H250" s="1010">
        <v>4</v>
      </c>
      <c r="I250" s="1010">
        <v>4</v>
      </c>
      <c r="J250" s="1010">
        <v>5</v>
      </c>
      <c r="K250" s="1010">
        <v>3</v>
      </c>
      <c r="L250" s="1010">
        <v>4</v>
      </c>
      <c r="M250" s="1009">
        <v>5</v>
      </c>
      <c r="N250" s="1009">
        <v>3</v>
      </c>
    </row>
    <row r="251" spans="1:14" s="1019" customFormat="1" x14ac:dyDescent="0.2">
      <c r="A251" s="669" t="s">
        <v>25</v>
      </c>
      <c r="B251" s="1018">
        <v>226</v>
      </c>
      <c r="C251" s="1018">
        <v>12</v>
      </c>
      <c r="D251" s="1018">
        <v>18</v>
      </c>
      <c r="E251" s="1018">
        <v>12</v>
      </c>
      <c r="F251" s="1018">
        <v>17</v>
      </c>
      <c r="G251" s="1018">
        <v>25</v>
      </c>
      <c r="H251" s="1018">
        <v>25</v>
      </c>
      <c r="I251" s="1018">
        <v>26</v>
      </c>
      <c r="J251" s="1018">
        <v>17</v>
      </c>
      <c r="K251" s="1018">
        <v>14</v>
      </c>
      <c r="L251" s="1018">
        <v>20</v>
      </c>
      <c r="M251" s="1018">
        <v>19</v>
      </c>
      <c r="N251" s="1018">
        <v>21</v>
      </c>
    </row>
    <row r="252" spans="1:14" s="1019" customFormat="1" x14ac:dyDescent="0.2">
      <c r="A252" s="1011" t="s">
        <v>137</v>
      </c>
      <c r="B252" s="1020">
        <f>+SUM(B253:B255)</f>
        <v>226</v>
      </c>
      <c r="C252" s="1020">
        <f t="shared" ref="C252:N252" si="23">+SUM(C253:C255)</f>
        <v>12</v>
      </c>
      <c r="D252" s="1020">
        <f t="shared" si="23"/>
        <v>18</v>
      </c>
      <c r="E252" s="1020">
        <f t="shared" si="23"/>
        <v>12</v>
      </c>
      <c r="F252" s="1020">
        <f t="shared" si="23"/>
        <v>17</v>
      </c>
      <c r="G252" s="1020">
        <f t="shared" si="23"/>
        <v>25</v>
      </c>
      <c r="H252" s="1020">
        <f t="shared" si="23"/>
        <v>25</v>
      </c>
      <c r="I252" s="1020">
        <f t="shared" si="23"/>
        <v>26</v>
      </c>
      <c r="J252" s="1020">
        <f t="shared" si="23"/>
        <v>17</v>
      </c>
      <c r="K252" s="1020">
        <f t="shared" si="23"/>
        <v>14</v>
      </c>
      <c r="L252" s="1020">
        <f t="shared" si="23"/>
        <v>20</v>
      </c>
      <c r="M252" s="1020">
        <f t="shared" si="23"/>
        <v>19</v>
      </c>
      <c r="N252" s="1020">
        <f t="shared" si="23"/>
        <v>21</v>
      </c>
    </row>
    <row r="253" spans="1:14" s="746" customFormat="1" x14ac:dyDescent="0.2">
      <c r="A253" s="587" t="s">
        <v>622</v>
      </c>
      <c r="B253" s="665">
        <v>47</v>
      </c>
      <c r="C253" s="665">
        <v>3</v>
      </c>
      <c r="D253" s="665">
        <v>3</v>
      </c>
      <c r="E253" s="665">
        <v>2</v>
      </c>
      <c r="F253" s="665">
        <v>3</v>
      </c>
      <c r="G253" s="665">
        <v>8</v>
      </c>
      <c r="H253" s="665">
        <v>4</v>
      </c>
      <c r="I253" s="665">
        <v>7</v>
      </c>
      <c r="J253" s="665">
        <v>3</v>
      </c>
      <c r="K253" s="665">
        <v>4</v>
      </c>
      <c r="L253" s="665">
        <v>3</v>
      </c>
      <c r="M253" s="665">
        <v>4</v>
      </c>
      <c r="N253" s="665">
        <v>3</v>
      </c>
    </row>
    <row r="254" spans="1:14" s="746" customFormat="1" x14ac:dyDescent="0.2">
      <c r="A254" s="1008" t="s">
        <v>623</v>
      </c>
      <c r="B254" s="1009">
        <v>10</v>
      </c>
      <c r="C254" s="1009">
        <v>1</v>
      </c>
      <c r="D254" s="1009">
        <v>0</v>
      </c>
      <c r="E254" s="1009">
        <v>1</v>
      </c>
      <c r="F254" s="1009">
        <v>1</v>
      </c>
      <c r="G254" s="1009">
        <v>0</v>
      </c>
      <c r="H254" s="1009">
        <v>1</v>
      </c>
      <c r="I254" s="1009">
        <v>0</v>
      </c>
      <c r="J254" s="1009">
        <v>1</v>
      </c>
      <c r="K254" s="1009">
        <v>0</v>
      </c>
      <c r="L254" s="1009">
        <v>3</v>
      </c>
      <c r="M254" s="1009">
        <v>1</v>
      </c>
      <c r="N254" s="1009">
        <v>1</v>
      </c>
    </row>
    <row r="255" spans="1:14" s="746" customFormat="1" x14ac:dyDescent="0.2">
      <c r="A255" s="666" t="s">
        <v>624</v>
      </c>
      <c r="B255" s="665">
        <v>169</v>
      </c>
      <c r="C255" s="665">
        <v>8</v>
      </c>
      <c r="D255" s="665">
        <v>15</v>
      </c>
      <c r="E255" s="665">
        <v>9</v>
      </c>
      <c r="F255" s="665">
        <v>13</v>
      </c>
      <c r="G255" s="665">
        <v>17</v>
      </c>
      <c r="H255" s="665">
        <v>20</v>
      </c>
      <c r="I255" s="665">
        <v>19</v>
      </c>
      <c r="J255" s="665">
        <v>13</v>
      </c>
      <c r="K255" s="665">
        <v>10</v>
      </c>
      <c r="L255" s="665">
        <v>14</v>
      </c>
      <c r="M255" s="665">
        <v>14</v>
      </c>
      <c r="N255" s="665">
        <v>17</v>
      </c>
    </row>
    <row r="256" spans="1:14" s="1019" customFormat="1" x14ac:dyDescent="0.2">
      <c r="A256" s="1012" t="s">
        <v>169</v>
      </c>
      <c r="B256" s="1020">
        <v>76</v>
      </c>
      <c r="C256" s="1020">
        <v>10</v>
      </c>
      <c r="D256" s="1020">
        <v>6</v>
      </c>
      <c r="E256" s="1020">
        <v>6</v>
      </c>
      <c r="F256" s="1020">
        <v>5</v>
      </c>
      <c r="G256" s="1020">
        <v>5</v>
      </c>
      <c r="H256" s="1020">
        <v>2</v>
      </c>
      <c r="I256" s="1020">
        <v>10</v>
      </c>
      <c r="J256" s="1020">
        <v>11</v>
      </c>
      <c r="K256" s="1020">
        <v>6</v>
      </c>
      <c r="L256" s="1020">
        <v>1</v>
      </c>
      <c r="M256" s="1020">
        <v>10</v>
      </c>
      <c r="N256" s="1020">
        <v>4</v>
      </c>
    </row>
    <row r="257" spans="1:14" x14ac:dyDescent="0.2">
      <c r="A257" s="247"/>
      <c r="B257" s="471"/>
      <c r="C257" s="248"/>
      <c r="D257" s="248"/>
      <c r="E257" s="248"/>
      <c r="F257" s="248"/>
      <c r="G257" s="248"/>
      <c r="H257" s="248"/>
      <c r="I257" s="248"/>
      <c r="J257" s="248"/>
      <c r="K257" s="248"/>
      <c r="L257" s="471"/>
      <c r="M257" s="471"/>
      <c r="N257" s="248"/>
    </row>
    <row r="258" spans="1:14" x14ac:dyDescent="0.2">
      <c r="A258" s="943" t="s">
        <v>709</v>
      </c>
      <c r="B258" s="471"/>
      <c r="C258" s="248"/>
      <c r="D258" s="248"/>
      <c r="E258" s="248"/>
      <c r="F258" s="248"/>
      <c r="G258" s="248"/>
      <c r="H258" s="248"/>
      <c r="I258" s="248"/>
      <c r="J258" s="248"/>
      <c r="K258" s="248"/>
      <c r="L258" s="471"/>
      <c r="M258" s="471"/>
      <c r="N258" s="248"/>
    </row>
    <row r="259" spans="1:14" x14ac:dyDescent="0.2">
      <c r="A259" s="774" t="s">
        <v>803</v>
      </c>
      <c r="B259" s="471"/>
      <c r="C259" s="248"/>
      <c r="D259" s="248"/>
      <c r="E259" s="248"/>
      <c r="F259" s="248"/>
      <c r="G259" s="248"/>
      <c r="H259" s="248"/>
      <c r="I259" s="248"/>
      <c r="J259" s="248"/>
      <c r="K259" s="248"/>
      <c r="L259" s="471"/>
      <c r="M259" s="471"/>
      <c r="N259" s="248"/>
    </row>
  </sheetData>
  <mergeCells count="4">
    <mergeCell ref="A2:N2"/>
    <mergeCell ref="C4:N4"/>
    <mergeCell ref="B4:B5"/>
    <mergeCell ref="A4:A5"/>
  </mergeCells>
  <hyperlinks>
    <hyperlink ref="O3" location="indice!B36" display="INICIO"/>
  </hyperlinks>
  <printOptions horizontalCentered="1"/>
  <pageMargins left="0.19685039370078741" right="0.19685039370078741" top="1.5354330708661419" bottom="0.74803149606299213" header="0.19685039370078741" footer="0.31496062992125984"/>
  <pageSetup paperSize="9" scale="91" firstPageNumber="55" orientation="landscape" useFirstPageNumber="1" r:id="rId1"/>
  <headerFooter>
    <oddHeader>&amp;C&amp;G</oddHeader>
    <oddFooter>&amp;C&amp;P</oddFooter>
  </headerFooter>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dimension ref="A1:P93"/>
  <sheetViews>
    <sheetView zoomScaleNormal="100" workbookViewId="0">
      <selection activeCell="R5" sqref="R5"/>
    </sheetView>
  </sheetViews>
  <sheetFormatPr baseColWidth="10" defaultRowHeight="12.75" x14ac:dyDescent="0.2"/>
  <cols>
    <col min="1" max="1" width="20.7109375" style="1" customWidth="1"/>
    <col min="2" max="3" width="11.42578125" style="385"/>
    <col min="4" max="15" width="9.140625" style="385" customWidth="1"/>
    <col min="16" max="16384" width="11.42578125" style="1"/>
  </cols>
  <sheetData>
    <row r="1" spans="1:16" s="3" customFormat="1" ht="15" x14ac:dyDescent="0.25">
      <c r="B1" s="683"/>
      <c r="C1" s="683"/>
      <c r="D1" s="683"/>
      <c r="E1" s="683"/>
      <c r="F1" s="683"/>
      <c r="G1" s="683"/>
      <c r="H1" s="683"/>
      <c r="I1" s="683"/>
      <c r="J1" s="683"/>
      <c r="K1" s="683"/>
      <c r="L1" s="683"/>
      <c r="M1" s="683"/>
      <c r="N1" s="683"/>
      <c r="O1" s="683"/>
    </row>
    <row r="2" spans="1:16" s="3" customFormat="1" ht="33" customHeight="1" x14ac:dyDescent="0.25">
      <c r="A2" s="1330" t="s">
        <v>804</v>
      </c>
      <c r="B2" s="1330"/>
      <c r="C2" s="1330"/>
      <c r="D2" s="1330"/>
      <c r="E2" s="1330"/>
      <c r="F2" s="1330"/>
      <c r="G2" s="1330"/>
      <c r="H2" s="1330"/>
      <c r="I2" s="1330"/>
      <c r="J2" s="1330"/>
      <c r="K2" s="1330"/>
      <c r="L2" s="1330"/>
      <c r="M2" s="1330"/>
      <c r="N2" s="1330"/>
      <c r="O2" s="1330"/>
    </row>
    <row r="3" spans="1:16" s="3" customFormat="1" ht="15" x14ac:dyDescent="0.25">
      <c r="A3" s="671"/>
      <c r="B3" s="684"/>
      <c r="C3" s="684"/>
      <c r="D3" s="684"/>
      <c r="E3" s="684"/>
      <c r="F3" s="684"/>
      <c r="G3" s="684"/>
      <c r="H3" s="684"/>
      <c r="I3" s="684"/>
      <c r="J3" s="684"/>
      <c r="K3" s="684"/>
      <c r="L3" s="684"/>
      <c r="M3" s="684"/>
      <c r="N3" s="684"/>
      <c r="O3" s="684"/>
    </row>
    <row r="4" spans="1:16" s="383" customFormat="1" ht="15" x14ac:dyDescent="0.25">
      <c r="A4" s="1338" t="s">
        <v>188</v>
      </c>
      <c r="B4" s="1338" t="s">
        <v>862</v>
      </c>
      <c r="C4" s="1338" t="s">
        <v>654</v>
      </c>
      <c r="D4" s="1338"/>
      <c r="E4" s="1338"/>
      <c r="F4" s="1338"/>
      <c r="G4" s="1338"/>
      <c r="H4" s="1338"/>
      <c r="I4" s="1338"/>
      <c r="J4" s="1338"/>
      <c r="K4" s="1338"/>
      <c r="L4" s="1338"/>
      <c r="M4" s="1338"/>
      <c r="N4" s="1338"/>
      <c r="O4" s="1338"/>
      <c r="P4" s="681" t="s">
        <v>85</v>
      </c>
    </row>
    <row r="5" spans="1:16" s="383" customFormat="1" ht="30" x14ac:dyDescent="0.25">
      <c r="A5" s="1338"/>
      <c r="B5" s="1338"/>
      <c r="C5" s="682" t="s">
        <v>29</v>
      </c>
      <c r="D5" s="682" t="s">
        <v>57</v>
      </c>
      <c r="E5" s="682" t="s">
        <v>58</v>
      </c>
      <c r="F5" s="682" t="s">
        <v>59</v>
      </c>
      <c r="G5" s="682" t="s">
        <v>60</v>
      </c>
      <c r="H5" s="682" t="s">
        <v>61</v>
      </c>
      <c r="I5" s="682" t="s">
        <v>62</v>
      </c>
      <c r="J5" s="682" t="s">
        <v>63</v>
      </c>
      <c r="K5" s="682" t="s">
        <v>64</v>
      </c>
      <c r="L5" s="682" t="s">
        <v>65</v>
      </c>
      <c r="M5" s="682" t="s">
        <v>66</v>
      </c>
      <c r="N5" s="682" t="s">
        <v>625</v>
      </c>
      <c r="O5" s="682" t="s">
        <v>68</v>
      </c>
    </row>
    <row r="6" spans="1:16" s="655" customFormat="1" x14ac:dyDescent="0.25">
      <c r="A6" s="995" t="s">
        <v>863</v>
      </c>
      <c r="B6" s="1002">
        <v>60636</v>
      </c>
      <c r="C6" s="1002">
        <v>121</v>
      </c>
      <c r="D6" s="1003">
        <v>6948</v>
      </c>
      <c r="E6" s="1003">
        <v>17306</v>
      </c>
      <c r="F6" s="1003">
        <v>15499</v>
      </c>
      <c r="G6" s="1003">
        <v>8505</v>
      </c>
      <c r="H6" s="1003">
        <v>4457</v>
      </c>
      <c r="I6" s="1003">
        <v>2844</v>
      </c>
      <c r="J6" s="1003">
        <v>1846</v>
      </c>
      <c r="K6" s="1003">
        <v>1258</v>
      </c>
      <c r="L6" s="1003">
        <v>756</v>
      </c>
      <c r="M6" s="1003">
        <v>454</v>
      </c>
      <c r="N6" s="1003">
        <v>322</v>
      </c>
      <c r="O6" s="1003">
        <v>320</v>
      </c>
    </row>
    <row r="7" spans="1:16" s="405" customFormat="1" x14ac:dyDescent="0.25">
      <c r="A7" s="675" t="s">
        <v>29</v>
      </c>
      <c r="B7" s="685">
        <v>5</v>
      </c>
      <c r="C7" s="582">
        <v>0</v>
      </c>
      <c r="D7" s="686">
        <v>3</v>
      </c>
      <c r="E7" s="686">
        <v>2</v>
      </c>
      <c r="F7" s="686">
        <v>0</v>
      </c>
      <c r="G7" s="686">
        <v>0</v>
      </c>
      <c r="H7" s="686">
        <v>0</v>
      </c>
      <c r="I7" s="686">
        <v>0</v>
      </c>
      <c r="J7" s="686">
        <v>0</v>
      </c>
      <c r="K7" s="686">
        <v>0</v>
      </c>
      <c r="L7" s="686">
        <v>0</v>
      </c>
      <c r="M7" s="686">
        <v>0</v>
      </c>
      <c r="N7" s="686">
        <v>0</v>
      </c>
      <c r="O7" s="686">
        <v>0</v>
      </c>
    </row>
    <row r="8" spans="1:16" x14ac:dyDescent="0.2">
      <c r="A8" s="996" t="s">
        <v>30</v>
      </c>
      <c r="B8" s="997">
        <v>2557</v>
      </c>
      <c r="C8" s="997">
        <v>47</v>
      </c>
      <c r="D8" s="997">
        <v>1642</v>
      </c>
      <c r="E8" s="997">
        <v>715</v>
      </c>
      <c r="F8" s="997">
        <v>103</v>
      </c>
      <c r="G8" s="997">
        <v>25</v>
      </c>
      <c r="H8" s="997">
        <v>11</v>
      </c>
      <c r="I8" s="997">
        <v>3</v>
      </c>
      <c r="J8" s="997">
        <v>4</v>
      </c>
      <c r="K8" s="997">
        <v>4</v>
      </c>
      <c r="L8" s="997">
        <v>1</v>
      </c>
      <c r="M8" s="997">
        <v>1</v>
      </c>
      <c r="N8" s="997">
        <v>1</v>
      </c>
      <c r="O8" s="997">
        <v>0</v>
      </c>
    </row>
    <row r="9" spans="1:16" x14ac:dyDescent="0.2">
      <c r="A9" s="676" t="s">
        <v>31</v>
      </c>
      <c r="B9" s="687">
        <v>13771</v>
      </c>
      <c r="C9" s="687">
        <v>51</v>
      </c>
      <c r="D9" s="687">
        <v>3628</v>
      </c>
      <c r="E9" s="687">
        <v>7831</v>
      </c>
      <c r="F9" s="687">
        <v>1830</v>
      </c>
      <c r="G9" s="687">
        <v>317</v>
      </c>
      <c r="H9" s="677">
        <v>57</v>
      </c>
      <c r="I9" s="677">
        <v>26</v>
      </c>
      <c r="J9" s="687">
        <v>17</v>
      </c>
      <c r="K9" s="677">
        <v>1</v>
      </c>
      <c r="L9" s="677">
        <v>4</v>
      </c>
      <c r="M9" s="677">
        <v>3</v>
      </c>
      <c r="N9" s="677">
        <v>3</v>
      </c>
      <c r="O9" s="677">
        <v>3</v>
      </c>
    </row>
    <row r="10" spans="1:16" x14ac:dyDescent="0.2">
      <c r="A10" s="998" t="s">
        <v>32</v>
      </c>
      <c r="B10" s="997">
        <v>16597</v>
      </c>
      <c r="C10" s="997">
        <v>16</v>
      </c>
      <c r="D10" s="997">
        <v>1200</v>
      </c>
      <c r="E10" s="997">
        <v>6132</v>
      </c>
      <c r="F10" s="997">
        <v>7222</v>
      </c>
      <c r="G10" s="997">
        <v>1554</v>
      </c>
      <c r="H10" s="997">
        <v>351</v>
      </c>
      <c r="I10" s="999">
        <v>90</v>
      </c>
      <c r="J10" s="997">
        <v>14</v>
      </c>
      <c r="K10" s="997">
        <v>9</v>
      </c>
      <c r="L10" s="997">
        <v>2</v>
      </c>
      <c r="M10" s="997">
        <v>0</v>
      </c>
      <c r="N10" s="997">
        <v>2</v>
      </c>
      <c r="O10" s="997">
        <v>5</v>
      </c>
    </row>
    <row r="11" spans="1:16" x14ac:dyDescent="0.2">
      <c r="A11" s="676" t="s">
        <v>33</v>
      </c>
      <c r="B11" s="687">
        <v>10891</v>
      </c>
      <c r="C11" s="687">
        <v>5</v>
      </c>
      <c r="D11" s="687">
        <v>304</v>
      </c>
      <c r="E11" s="687">
        <v>1877</v>
      </c>
      <c r="F11" s="687">
        <v>4312</v>
      </c>
      <c r="G11" s="687">
        <v>3253</v>
      </c>
      <c r="H11" s="687">
        <v>832</v>
      </c>
      <c r="I11" s="687">
        <v>225</v>
      </c>
      <c r="J11" s="687">
        <v>57</v>
      </c>
      <c r="K11" s="687">
        <v>16</v>
      </c>
      <c r="L11" s="687">
        <v>4</v>
      </c>
      <c r="M11" s="677">
        <v>3</v>
      </c>
      <c r="N11" s="687">
        <v>2</v>
      </c>
      <c r="O11" s="687">
        <v>1</v>
      </c>
    </row>
    <row r="12" spans="1:16" x14ac:dyDescent="0.2">
      <c r="A12" s="998" t="s">
        <v>34</v>
      </c>
      <c r="B12" s="997">
        <v>5957</v>
      </c>
      <c r="C12" s="997">
        <v>1</v>
      </c>
      <c r="D12" s="997">
        <v>104</v>
      </c>
      <c r="E12" s="997">
        <v>499</v>
      </c>
      <c r="F12" s="997">
        <v>1333</v>
      </c>
      <c r="G12" s="997">
        <v>2041</v>
      </c>
      <c r="H12" s="997">
        <v>1340</v>
      </c>
      <c r="I12" s="997">
        <v>474</v>
      </c>
      <c r="J12" s="997">
        <v>121</v>
      </c>
      <c r="K12" s="997">
        <v>33</v>
      </c>
      <c r="L12" s="999">
        <v>9</v>
      </c>
      <c r="M12" s="997">
        <v>2</v>
      </c>
      <c r="N12" s="997">
        <v>0</v>
      </c>
      <c r="O12" s="997">
        <v>0</v>
      </c>
    </row>
    <row r="13" spans="1:16" x14ac:dyDescent="0.2">
      <c r="A13" s="676" t="s">
        <v>35</v>
      </c>
      <c r="B13" s="687">
        <v>3479</v>
      </c>
      <c r="C13" s="687">
        <v>1</v>
      </c>
      <c r="D13" s="687">
        <v>34</v>
      </c>
      <c r="E13" s="687">
        <v>155</v>
      </c>
      <c r="F13" s="687">
        <v>428</v>
      </c>
      <c r="G13" s="687">
        <v>779</v>
      </c>
      <c r="H13" s="687">
        <v>1004</v>
      </c>
      <c r="I13" s="687">
        <v>729</v>
      </c>
      <c r="J13" s="687">
        <v>254</v>
      </c>
      <c r="K13" s="687">
        <v>66</v>
      </c>
      <c r="L13" s="687">
        <v>21</v>
      </c>
      <c r="M13" s="687">
        <v>4</v>
      </c>
      <c r="N13" s="687">
        <v>2</v>
      </c>
      <c r="O13" s="687">
        <v>2</v>
      </c>
    </row>
    <row r="14" spans="1:16" x14ac:dyDescent="0.2">
      <c r="A14" s="998" t="s">
        <v>36</v>
      </c>
      <c r="B14" s="997">
        <v>2281</v>
      </c>
      <c r="C14" s="997">
        <v>0</v>
      </c>
      <c r="D14" s="997">
        <v>20</v>
      </c>
      <c r="E14" s="997">
        <v>62</v>
      </c>
      <c r="F14" s="997">
        <v>152</v>
      </c>
      <c r="G14" s="997">
        <v>309</v>
      </c>
      <c r="H14" s="997">
        <v>468</v>
      </c>
      <c r="I14" s="997">
        <v>601</v>
      </c>
      <c r="J14" s="997">
        <v>456</v>
      </c>
      <c r="K14" s="997">
        <v>149</v>
      </c>
      <c r="L14" s="997">
        <v>47</v>
      </c>
      <c r="M14" s="997">
        <v>12</v>
      </c>
      <c r="N14" s="999">
        <v>3</v>
      </c>
      <c r="O14" s="997">
        <v>2</v>
      </c>
    </row>
    <row r="15" spans="1:16" x14ac:dyDescent="0.2">
      <c r="A15" s="676" t="s">
        <v>37</v>
      </c>
      <c r="B15" s="687">
        <v>1632</v>
      </c>
      <c r="C15" s="687">
        <v>0</v>
      </c>
      <c r="D15" s="687">
        <v>8</v>
      </c>
      <c r="E15" s="687">
        <v>17</v>
      </c>
      <c r="F15" s="687">
        <v>61</v>
      </c>
      <c r="G15" s="687">
        <v>136</v>
      </c>
      <c r="H15" s="687">
        <v>206</v>
      </c>
      <c r="I15" s="687">
        <v>364</v>
      </c>
      <c r="J15" s="687">
        <v>434</v>
      </c>
      <c r="K15" s="687">
        <v>281</v>
      </c>
      <c r="L15" s="687">
        <v>89</v>
      </c>
      <c r="M15" s="687">
        <v>23</v>
      </c>
      <c r="N15" s="687">
        <v>10</v>
      </c>
      <c r="O15" s="687">
        <v>3</v>
      </c>
    </row>
    <row r="16" spans="1:16" x14ac:dyDescent="0.2">
      <c r="A16" s="998" t="s">
        <v>38</v>
      </c>
      <c r="B16" s="997">
        <v>1167</v>
      </c>
      <c r="C16" s="999">
        <v>0</v>
      </c>
      <c r="D16" s="997">
        <v>4</v>
      </c>
      <c r="E16" s="997">
        <v>10</v>
      </c>
      <c r="F16" s="997">
        <v>30</v>
      </c>
      <c r="G16" s="997">
        <v>50</v>
      </c>
      <c r="H16" s="997">
        <v>102</v>
      </c>
      <c r="I16" s="997">
        <v>183</v>
      </c>
      <c r="J16" s="997">
        <v>215</v>
      </c>
      <c r="K16" s="997">
        <v>329</v>
      </c>
      <c r="L16" s="997">
        <v>182</v>
      </c>
      <c r="M16" s="997">
        <v>41</v>
      </c>
      <c r="N16" s="997">
        <v>17</v>
      </c>
      <c r="O16" s="997">
        <v>4</v>
      </c>
    </row>
    <row r="17" spans="1:15" x14ac:dyDescent="0.2">
      <c r="A17" s="676" t="s">
        <v>39</v>
      </c>
      <c r="B17" s="687">
        <v>873</v>
      </c>
      <c r="C17" s="687">
        <v>0</v>
      </c>
      <c r="D17" s="687">
        <v>0</v>
      </c>
      <c r="E17" s="687">
        <v>4</v>
      </c>
      <c r="F17" s="687">
        <v>11</v>
      </c>
      <c r="G17" s="687">
        <v>19</v>
      </c>
      <c r="H17" s="687">
        <v>48</v>
      </c>
      <c r="I17" s="687">
        <v>87</v>
      </c>
      <c r="J17" s="687">
        <v>136</v>
      </c>
      <c r="K17" s="687">
        <v>183</v>
      </c>
      <c r="L17" s="687">
        <v>199</v>
      </c>
      <c r="M17" s="687">
        <v>126</v>
      </c>
      <c r="N17" s="687">
        <v>42</v>
      </c>
      <c r="O17" s="687">
        <v>18</v>
      </c>
    </row>
    <row r="18" spans="1:15" x14ac:dyDescent="0.2">
      <c r="A18" s="998" t="s">
        <v>40</v>
      </c>
      <c r="B18" s="997">
        <v>592</v>
      </c>
      <c r="C18" s="999">
        <v>0</v>
      </c>
      <c r="D18" s="997">
        <v>0</v>
      </c>
      <c r="E18" s="997">
        <v>0</v>
      </c>
      <c r="F18" s="997">
        <v>12</v>
      </c>
      <c r="G18" s="997">
        <v>12</v>
      </c>
      <c r="H18" s="997">
        <v>19</v>
      </c>
      <c r="I18" s="997">
        <v>40</v>
      </c>
      <c r="J18" s="997">
        <v>74</v>
      </c>
      <c r="K18" s="997">
        <v>104</v>
      </c>
      <c r="L18" s="997">
        <v>105</v>
      </c>
      <c r="M18" s="997">
        <v>117</v>
      </c>
      <c r="N18" s="997">
        <v>78</v>
      </c>
      <c r="O18" s="997">
        <v>31</v>
      </c>
    </row>
    <row r="19" spans="1:15" x14ac:dyDescent="0.2">
      <c r="A19" s="676" t="s">
        <v>41</v>
      </c>
      <c r="B19" s="687">
        <v>834</v>
      </c>
      <c r="C19" s="677">
        <v>0</v>
      </c>
      <c r="D19" s="677">
        <v>1</v>
      </c>
      <c r="E19" s="687">
        <v>2</v>
      </c>
      <c r="F19" s="687">
        <v>5</v>
      </c>
      <c r="G19" s="687">
        <v>10</v>
      </c>
      <c r="H19" s="687">
        <v>19</v>
      </c>
      <c r="I19" s="687">
        <v>22</v>
      </c>
      <c r="J19" s="687">
        <v>64</v>
      </c>
      <c r="K19" s="687">
        <v>83</v>
      </c>
      <c r="L19" s="687">
        <v>93</v>
      </c>
      <c r="M19" s="687">
        <v>122</v>
      </c>
      <c r="N19" s="687">
        <v>162</v>
      </c>
      <c r="O19" s="687">
        <v>251</v>
      </c>
    </row>
    <row r="20" spans="1:15" s="777" customFormat="1" x14ac:dyDescent="0.2">
      <c r="A20" s="1000" t="s">
        <v>417</v>
      </c>
      <c r="B20" s="1004">
        <v>32567</v>
      </c>
      <c r="C20" s="1005">
        <v>35</v>
      </c>
      <c r="D20" s="1005">
        <v>4004</v>
      </c>
      <c r="E20" s="1004">
        <v>9787</v>
      </c>
      <c r="F20" s="1004">
        <v>8891</v>
      </c>
      <c r="G20" s="1004">
        <v>4666</v>
      </c>
      <c r="H20" s="1004">
        <v>2096</v>
      </c>
      <c r="I20" s="1004">
        <v>1260</v>
      </c>
      <c r="J20" s="1004">
        <v>755</v>
      </c>
      <c r="K20" s="1004">
        <v>452</v>
      </c>
      <c r="L20" s="1004">
        <v>266</v>
      </c>
      <c r="M20" s="1004">
        <v>138</v>
      </c>
      <c r="N20" s="1004">
        <v>110</v>
      </c>
      <c r="O20" s="1004">
        <v>107</v>
      </c>
    </row>
    <row r="21" spans="1:15" x14ac:dyDescent="0.2">
      <c r="A21" s="676" t="s">
        <v>29</v>
      </c>
      <c r="B21" s="687">
        <v>3</v>
      </c>
      <c r="C21" s="687">
        <v>0</v>
      </c>
      <c r="D21" s="687">
        <v>1</v>
      </c>
      <c r="E21" s="687">
        <v>2</v>
      </c>
      <c r="F21" s="687">
        <v>0</v>
      </c>
      <c r="G21" s="687">
        <v>0</v>
      </c>
      <c r="H21" s="687">
        <v>0</v>
      </c>
      <c r="I21" s="687">
        <v>0</v>
      </c>
      <c r="J21" s="687">
        <v>0</v>
      </c>
      <c r="K21" s="687">
        <v>0</v>
      </c>
      <c r="L21" s="687">
        <v>0</v>
      </c>
      <c r="M21" s="677">
        <v>0</v>
      </c>
      <c r="N21" s="677">
        <v>0</v>
      </c>
      <c r="O21" s="687">
        <v>0</v>
      </c>
    </row>
    <row r="22" spans="1:15" x14ac:dyDescent="0.2">
      <c r="A22" s="996" t="s">
        <v>30</v>
      </c>
      <c r="B22" s="997">
        <v>1669</v>
      </c>
      <c r="C22" s="997">
        <v>20</v>
      </c>
      <c r="D22" s="997">
        <v>1068</v>
      </c>
      <c r="E22" s="997">
        <v>489</v>
      </c>
      <c r="F22" s="997">
        <v>65</v>
      </c>
      <c r="G22" s="997">
        <v>19</v>
      </c>
      <c r="H22" s="997">
        <v>3</v>
      </c>
      <c r="I22" s="997">
        <v>2</v>
      </c>
      <c r="J22" s="997">
        <v>1</v>
      </c>
      <c r="K22" s="997">
        <v>1</v>
      </c>
      <c r="L22" s="997">
        <v>1</v>
      </c>
      <c r="M22" s="997">
        <v>0</v>
      </c>
      <c r="N22" s="997">
        <v>0</v>
      </c>
      <c r="O22" s="997">
        <v>0</v>
      </c>
    </row>
    <row r="23" spans="1:15" x14ac:dyDescent="0.2">
      <c r="A23" s="676" t="s">
        <v>31</v>
      </c>
      <c r="B23" s="687">
        <v>8045</v>
      </c>
      <c r="C23" s="687">
        <v>12</v>
      </c>
      <c r="D23" s="687">
        <v>2087</v>
      </c>
      <c r="E23" s="687">
        <v>4582</v>
      </c>
      <c r="F23" s="687">
        <v>1097</v>
      </c>
      <c r="G23" s="687">
        <v>201</v>
      </c>
      <c r="H23" s="677">
        <v>33</v>
      </c>
      <c r="I23" s="677">
        <v>14</v>
      </c>
      <c r="J23" s="687">
        <v>8</v>
      </c>
      <c r="K23" s="677">
        <v>1</v>
      </c>
      <c r="L23" s="677">
        <v>4</v>
      </c>
      <c r="M23" s="677">
        <v>1</v>
      </c>
      <c r="N23" s="677">
        <v>2</v>
      </c>
      <c r="O23" s="677">
        <v>3</v>
      </c>
    </row>
    <row r="24" spans="1:15" x14ac:dyDescent="0.2">
      <c r="A24" s="998" t="s">
        <v>32</v>
      </c>
      <c r="B24" s="997">
        <v>9477</v>
      </c>
      <c r="C24" s="997">
        <v>3</v>
      </c>
      <c r="D24" s="997">
        <v>629</v>
      </c>
      <c r="E24" s="997">
        <v>3357</v>
      </c>
      <c r="F24" s="997">
        <v>4309</v>
      </c>
      <c r="G24" s="997">
        <v>933</v>
      </c>
      <c r="H24" s="997">
        <v>186</v>
      </c>
      <c r="I24" s="999">
        <v>45</v>
      </c>
      <c r="J24" s="997">
        <v>8</v>
      </c>
      <c r="K24" s="997">
        <v>3</v>
      </c>
      <c r="L24" s="997">
        <v>1</v>
      </c>
      <c r="M24" s="997">
        <v>0</v>
      </c>
      <c r="N24" s="997">
        <v>0</v>
      </c>
      <c r="O24" s="997">
        <v>3</v>
      </c>
    </row>
    <row r="25" spans="1:15" x14ac:dyDescent="0.2">
      <c r="A25" s="676" t="s">
        <v>33</v>
      </c>
      <c r="B25" s="687">
        <v>5983</v>
      </c>
      <c r="C25" s="687">
        <v>0</v>
      </c>
      <c r="D25" s="687">
        <v>150</v>
      </c>
      <c r="E25" s="687">
        <v>1001</v>
      </c>
      <c r="F25" s="687">
        <v>2398</v>
      </c>
      <c r="G25" s="687">
        <v>1830</v>
      </c>
      <c r="H25" s="687">
        <v>449</v>
      </c>
      <c r="I25" s="687">
        <v>114</v>
      </c>
      <c r="J25" s="687">
        <v>30</v>
      </c>
      <c r="K25" s="677">
        <v>4</v>
      </c>
      <c r="L25" s="687">
        <v>4</v>
      </c>
      <c r="M25" s="677">
        <v>1</v>
      </c>
      <c r="N25" s="687">
        <v>1</v>
      </c>
      <c r="O25" s="687">
        <v>1</v>
      </c>
    </row>
    <row r="26" spans="1:15" x14ac:dyDescent="0.2">
      <c r="A26" s="998" t="s">
        <v>34</v>
      </c>
      <c r="B26" s="997">
        <v>3007</v>
      </c>
      <c r="C26" s="997">
        <v>0</v>
      </c>
      <c r="D26" s="997">
        <v>42</v>
      </c>
      <c r="E26" s="997">
        <v>253</v>
      </c>
      <c r="F26" s="997">
        <v>697</v>
      </c>
      <c r="G26" s="997">
        <v>1056</v>
      </c>
      <c r="H26" s="997">
        <v>649</v>
      </c>
      <c r="I26" s="997">
        <v>244</v>
      </c>
      <c r="J26" s="997">
        <v>46</v>
      </c>
      <c r="K26" s="997">
        <v>15</v>
      </c>
      <c r="L26" s="999">
        <v>5</v>
      </c>
      <c r="M26" s="997">
        <v>0</v>
      </c>
      <c r="N26" s="999">
        <v>0</v>
      </c>
      <c r="O26" s="997">
        <v>0</v>
      </c>
    </row>
    <row r="27" spans="1:15" x14ac:dyDescent="0.2">
      <c r="A27" s="676" t="s">
        <v>35</v>
      </c>
      <c r="B27" s="687">
        <v>1571</v>
      </c>
      <c r="C27" s="687">
        <v>0</v>
      </c>
      <c r="D27" s="687">
        <v>8</v>
      </c>
      <c r="E27" s="687">
        <v>62</v>
      </c>
      <c r="F27" s="687">
        <v>210</v>
      </c>
      <c r="G27" s="687">
        <v>388</v>
      </c>
      <c r="H27" s="687">
        <v>435</v>
      </c>
      <c r="I27" s="687">
        <v>309</v>
      </c>
      <c r="J27" s="687">
        <v>115</v>
      </c>
      <c r="K27" s="687">
        <v>34</v>
      </c>
      <c r="L27" s="687">
        <v>8</v>
      </c>
      <c r="M27" s="677">
        <v>1</v>
      </c>
      <c r="N27" s="677">
        <v>1</v>
      </c>
      <c r="O27" s="687">
        <v>0</v>
      </c>
    </row>
    <row r="28" spans="1:15" x14ac:dyDescent="0.2">
      <c r="A28" s="998" t="s">
        <v>36</v>
      </c>
      <c r="B28" s="997">
        <v>913</v>
      </c>
      <c r="C28" s="997">
        <v>0</v>
      </c>
      <c r="D28" s="997">
        <v>14</v>
      </c>
      <c r="E28" s="997">
        <v>23</v>
      </c>
      <c r="F28" s="997">
        <v>62</v>
      </c>
      <c r="G28" s="997">
        <v>133</v>
      </c>
      <c r="H28" s="997">
        <v>192</v>
      </c>
      <c r="I28" s="997">
        <v>238</v>
      </c>
      <c r="J28" s="997">
        <v>180</v>
      </c>
      <c r="K28" s="997">
        <v>49</v>
      </c>
      <c r="L28" s="997">
        <v>18</v>
      </c>
      <c r="M28" s="999">
        <v>1</v>
      </c>
      <c r="N28" s="999">
        <v>1</v>
      </c>
      <c r="O28" s="997">
        <v>2</v>
      </c>
    </row>
    <row r="29" spans="1:15" x14ac:dyDescent="0.2">
      <c r="A29" s="676" t="s">
        <v>37</v>
      </c>
      <c r="B29" s="687">
        <v>642</v>
      </c>
      <c r="C29" s="687">
        <v>0</v>
      </c>
      <c r="D29" s="687">
        <v>4</v>
      </c>
      <c r="E29" s="687">
        <v>11</v>
      </c>
      <c r="F29" s="687">
        <v>31</v>
      </c>
      <c r="G29" s="687">
        <v>66</v>
      </c>
      <c r="H29" s="687">
        <v>81</v>
      </c>
      <c r="I29" s="687">
        <v>148</v>
      </c>
      <c r="J29" s="687">
        <v>154</v>
      </c>
      <c r="K29" s="687">
        <v>94</v>
      </c>
      <c r="L29" s="687">
        <v>36</v>
      </c>
      <c r="M29" s="677">
        <v>10</v>
      </c>
      <c r="N29" s="687">
        <v>6</v>
      </c>
      <c r="O29" s="687">
        <v>1</v>
      </c>
    </row>
    <row r="30" spans="1:15" x14ac:dyDescent="0.2">
      <c r="A30" s="998" t="s">
        <v>38</v>
      </c>
      <c r="B30" s="997">
        <v>448</v>
      </c>
      <c r="C30" s="999">
        <v>0</v>
      </c>
      <c r="D30" s="997">
        <v>0</v>
      </c>
      <c r="E30" s="997">
        <v>5</v>
      </c>
      <c r="F30" s="997">
        <v>12</v>
      </c>
      <c r="G30" s="997">
        <v>24</v>
      </c>
      <c r="H30" s="997">
        <v>30</v>
      </c>
      <c r="I30" s="997">
        <v>83</v>
      </c>
      <c r="J30" s="997">
        <v>93</v>
      </c>
      <c r="K30" s="997">
        <v>116</v>
      </c>
      <c r="L30" s="997">
        <v>62</v>
      </c>
      <c r="M30" s="997">
        <v>15</v>
      </c>
      <c r="N30" s="997">
        <v>7</v>
      </c>
      <c r="O30" s="999">
        <v>1</v>
      </c>
    </row>
    <row r="31" spans="1:15" x14ac:dyDescent="0.2">
      <c r="A31" s="676" t="s">
        <v>39</v>
      </c>
      <c r="B31" s="687">
        <v>296</v>
      </c>
      <c r="C31" s="677">
        <v>0</v>
      </c>
      <c r="D31" s="687">
        <v>0</v>
      </c>
      <c r="E31" s="687">
        <v>2</v>
      </c>
      <c r="F31" s="687">
        <v>6</v>
      </c>
      <c r="G31" s="687">
        <v>6</v>
      </c>
      <c r="H31" s="687">
        <v>19</v>
      </c>
      <c r="I31" s="687">
        <v>32</v>
      </c>
      <c r="J31" s="687">
        <v>56</v>
      </c>
      <c r="K31" s="687">
        <v>69</v>
      </c>
      <c r="L31" s="687">
        <v>54</v>
      </c>
      <c r="M31" s="687">
        <v>34</v>
      </c>
      <c r="N31" s="687">
        <v>13</v>
      </c>
      <c r="O31" s="687">
        <v>5</v>
      </c>
    </row>
    <row r="32" spans="1:15" x14ac:dyDescent="0.2">
      <c r="A32" s="998" t="s">
        <v>40</v>
      </c>
      <c r="B32" s="997">
        <v>192</v>
      </c>
      <c r="C32" s="999">
        <v>0</v>
      </c>
      <c r="D32" s="997">
        <v>0</v>
      </c>
      <c r="E32" s="997">
        <v>0</v>
      </c>
      <c r="F32" s="997">
        <v>4</v>
      </c>
      <c r="G32" s="997">
        <v>5</v>
      </c>
      <c r="H32" s="997">
        <v>7</v>
      </c>
      <c r="I32" s="997">
        <v>16</v>
      </c>
      <c r="J32" s="997">
        <v>33</v>
      </c>
      <c r="K32" s="997">
        <v>32</v>
      </c>
      <c r="L32" s="997">
        <v>35</v>
      </c>
      <c r="M32" s="997">
        <v>30</v>
      </c>
      <c r="N32" s="997">
        <v>21</v>
      </c>
      <c r="O32" s="997">
        <v>9</v>
      </c>
    </row>
    <row r="33" spans="1:15" x14ac:dyDescent="0.2">
      <c r="A33" s="676" t="s">
        <v>41</v>
      </c>
      <c r="B33" s="687">
        <v>321</v>
      </c>
      <c r="C33" s="677">
        <v>0</v>
      </c>
      <c r="D33" s="677">
        <v>1</v>
      </c>
      <c r="E33" s="687">
        <v>0</v>
      </c>
      <c r="F33" s="687">
        <v>0</v>
      </c>
      <c r="G33" s="687">
        <v>5</v>
      </c>
      <c r="H33" s="687">
        <v>12</v>
      </c>
      <c r="I33" s="687">
        <v>15</v>
      </c>
      <c r="J33" s="687">
        <v>31</v>
      </c>
      <c r="K33" s="687">
        <v>34</v>
      </c>
      <c r="L33" s="687">
        <v>38</v>
      </c>
      <c r="M33" s="687">
        <v>45</v>
      </c>
      <c r="N33" s="687">
        <v>58</v>
      </c>
      <c r="O33" s="687">
        <v>82</v>
      </c>
    </row>
    <row r="34" spans="1:15" s="777" customFormat="1" x14ac:dyDescent="0.2">
      <c r="A34" s="1000" t="s">
        <v>418</v>
      </c>
      <c r="B34" s="1004">
        <v>25159</v>
      </c>
      <c r="C34" s="1005">
        <v>80</v>
      </c>
      <c r="D34" s="1005">
        <v>2571</v>
      </c>
      <c r="E34" s="1004">
        <v>6643</v>
      </c>
      <c r="F34" s="1004">
        <v>5928</v>
      </c>
      <c r="G34" s="1004">
        <v>3408</v>
      </c>
      <c r="H34" s="1004">
        <v>2141</v>
      </c>
      <c r="I34" s="1004">
        <v>1454</v>
      </c>
      <c r="J34" s="1004">
        <v>1010</v>
      </c>
      <c r="K34" s="1004">
        <v>750</v>
      </c>
      <c r="L34" s="1004">
        <v>465</v>
      </c>
      <c r="M34" s="1004">
        <v>309</v>
      </c>
      <c r="N34" s="1004">
        <v>201</v>
      </c>
      <c r="O34" s="1004">
        <v>199</v>
      </c>
    </row>
    <row r="35" spans="1:15" x14ac:dyDescent="0.2">
      <c r="A35" s="676" t="s">
        <v>29</v>
      </c>
      <c r="B35" s="687">
        <v>2</v>
      </c>
      <c r="C35" s="677">
        <v>0</v>
      </c>
      <c r="D35" s="687">
        <v>2</v>
      </c>
      <c r="E35" s="687">
        <v>0</v>
      </c>
      <c r="F35" s="687">
        <v>0</v>
      </c>
      <c r="G35" s="687">
        <v>0</v>
      </c>
      <c r="H35" s="687">
        <v>0</v>
      </c>
      <c r="I35" s="677">
        <v>0</v>
      </c>
      <c r="J35" s="687">
        <v>0</v>
      </c>
      <c r="K35" s="677">
        <v>0</v>
      </c>
      <c r="L35" s="677">
        <v>0</v>
      </c>
      <c r="M35" s="677">
        <v>0</v>
      </c>
      <c r="N35" s="677">
        <v>0</v>
      </c>
      <c r="O35" s="677">
        <v>0</v>
      </c>
    </row>
    <row r="36" spans="1:15" x14ac:dyDescent="0.2">
      <c r="A36" s="996" t="s">
        <v>30</v>
      </c>
      <c r="B36" s="997">
        <v>804</v>
      </c>
      <c r="C36" s="997">
        <v>27</v>
      </c>
      <c r="D36" s="997">
        <v>514</v>
      </c>
      <c r="E36" s="997">
        <v>206</v>
      </c>
      <c r="F36" s="997">
        <v>38</v>
      </c>
      <c r="G36" s="997">
        <v>4</v>
      </c>
      <c r="H36" s="997">
        <v>7</v>
      </c>
      <c r="I36" s="997">
        <v>1</v>
      </c>
      <c r="J36" s="997">
        <v>3</v>
      </c>
      <c r="K36" s="997">
        <v>3</v>
      </c>
      <c r="L36" s="997">
        <v>0</v>
      </c>
      <c r="M36" s="997">
        <v>1</v>
      </c>
      <c r="N36" s="997">
        <v>0</v>
      </c>
      <c r="O36" s="997">
        <v>0</v>
      </c>
    </row>
    <row r="37" spans="1:15" x14ac:dyDescent="0.2">
      <c r="A37" s="676" t="s">
        <v>31</v>
      </c>
      <c r="B37" s="687">
        <v>5135</v>
      </c>
      <c r="C37" s="687">
        <v>37</v>
      </c>
      <c r="D37" s="687">
        <v>1370</v>
      </c>
      <c r="E37" s="687">
        <v>2935</v>
      </c>
      <c r="F37" s="687">
        <v>643</v>
      </c>
      <c r="G37" s="677">
        <v>106</v>
      </c>
      <c r="H37" s="677">
        <v>21</v>
      </c>
      <c r="I37" s="677">
        <v>11</v>
      </c>
      <c r="J37" s="677">
        <v>9</v>
      </c>
      <c r="K37" s="677">
        <v>0</v>
      </c>
      <c r="L37" s="677">
        <v>0</v>
      </c>
      <c r="M37" s="677">
        <v>2</v>
      </c>
      <c r="N37" s="677">
        <v>1</v>
      </c>
      <c r="O37" s="677">
        <v>0</v>
      </c>
    </row>
    <row r="38" spans="1:15" x14ac:dyDescent="0.2">
      <c r="A38" s="998" t="s">
        <v>32</v>
      </c>
      <c r="B38" s="997">
        <v>6312</v>
      </c>
      <c r="C38" s="997">
        <v>10</v>
      </c>
      <c r="D38" s="997">
        <v>472</v>
      </c>
      <c r="E38" s="997">
        <v>2434</v>
      </c>
      <c r="F38" s="997">
        <v>2634</v>
      </c>
      <c r="G38" s="997">
        <v>560</v>
      </c>
      <c r="H38" s="997">
        <v>147</v>
      </c>
      <c r="I38" s="999">
        <v>40</v>
      </c>
      <c r="J38" s="997">
        <v>6</v>
      </c>
      <c r="K38" s="997">
        <v>6</v>
      </c>
      <c r="L38" s="997">
        <v>1</v>
      </c>
      <c r="M38" s="997">
        <v>0</v>
      </c>
      <c r="N38" s="997">
        <v>1</v>
      </c>
      <c r="O38" s="997">
        <v>1</v>
      </c>
    </row>
    <row r="39" spans="1:15" x14ac:dyDescent="0.2">
      <c r="A39" s="676" t="s">
        <v>33</v>
      </c>
      <c r="B39" s="687">
        <v>4333</v>
      </c>
      <c r="C39" s="687">
        <v>5</v>
      </c>
      <c r="D39" s="687">
        <v>126</v>
      </c>
      <c r="E39" s="687">
        <v>739</v>
      </c>
      <c r="F39" s="687">
        <v>1721</v>
      </c>
      <c r="G39" s="687">
        <v>1260</v>
      </c>
      <c r="H39" s="687">
        <v>343</v>
      </c>
      <c r="I39" s="687">
        <v>103</v>
      </c>
      <c r="J39" s="687">
        <v>22</v>
      </c>
      <c r="K39" s="687">
        <v>11</v>
      </c>
      <c r="L39" s="687">
        <v>0</v>
      </c>
      <c r="M39" s="677">
        <v>2</v>
      </c>
      <c r="N39" s="677">
        <v>1</v>
      </c>
      <c r="O39" s="687">
        <v>0</v>
      </c>
    </row>
    <row r="40" spans="1:15" x14ac:dyDescent="0.2">
      <c r="A40" s="998" t="s">
        <v>34</v>
      </c>
      <c r="B40" s="997">
        <v>2629</v>
      </c>
      <c r="C40" s="997">
        <v>1</v>
      </c>
      <c r="D40" s="997">
        <v>52</v>
      </c>
      <c r="E40" s="997">
        <v>219</v>
      </c>
      <c r="F40" s="997">
        <v>563</v>
      </c>
      <c r="G40" s="997">
        <v>866</v>
      </c>
      <c r="H40" s="997">
        <v>632</v>
      </c>
      <c r="I40" s="997">
        <v>207</v>
      </c>
      <c r="J40" s="997">
        <v>67</v>
      </c>
      <c r="K40" s="997">
        <v>16</v>
      </c>
      <c r="L40" s="999">
        <v>4</v>
      </c>
      <c r="M40" s="997">
        <v>2</v>
      </c>
      <c r="N40" s="997">
        <v>0</v>
      </c>
      <c r="O40" s="997">
        <v>0</v>
      </c>
    </row>
    <row r="41" spans="1:15" x14ac:dyDescent="0.2">
      <c r="A41" s="676" t="s">
        <v>35</v>
      </c>
      <c r="B41" s="687">
        <v>1731</v>
      </c>
      <c r="C41" s="687">
        <v>0</v>
      </c>
      <c r="D41" s="687">
        <v>23</v>
      </c>
      <c r="E41" s="687">
        <v>70</v>
      </c>
      <c r="F41" s="687">
        <v>188</v>
      </c>
      <c r="G41" s="687">
        <v>353</v>
      </c>
      <c r="H41" s="687">
        <v>525</v>
      </c>
      <c r="I41" s="687">
        <v>397</v>
      </c>
      <c r="J41" s="687">
        <v>127</v>
      </c>
      <c r="K41" s="687">
        <v>31</v>
      </c>
      <c r="L41" s="687">
        <v>11</v>
      </c>
      <c r="M41" s="687">
        <v>3</v>
      </c>
      <c r="N41" s="687">
        <v>1</v>
      </c>
      <c r="O41" s="687">
        <v>2</v>
      </c>
    </row>
    <row r="42" spans="1:15" x14ac:dyDescent="0.2">
      <c r="A42" s="998" t="s">
        <v>36</v>
      </c>
      <c r="B42" s="997">
        <v>1239</v>
      </c>
      <c r="C42" s="997">
        <v>0</v>
      </c>
      <c r="D42" s="997">
        <v>5</v>
      </c>
      <c r="E42" s="997">
        <v>29</v>
      </c>
      <c r="F42" s="997">
        <v>81</v>
      </c>
      <c r="G42" s="997">
        <v>156</v>
      </c>
      <c r="H42" s="997">
        <v>244</v>
      </c>
      <c r="I42" s="997">
        <v>338</v>
      </c>
      <c r="J42" s="997">
        <v>255</v>
      </c>
      <c r="K42" s="997">
        <v>90</v>
      </c>
      <c r="L42" s="997">
        <v>29</v>
      </c>
      <c r="M42" s="997">
        <v>10</v>
      </c>
      <c r="N42" s="999">
        <v>2</v>
      </c>
      <c r="O42" s="997">
        <v>0</v>
      </c>
    </row>
    <row r="43" spans="1:15" x14ac:dyDescent="0.2">
      <c r="A43" s="676" t="s">
        <v>37</v>
      </c>
      <c r="B43" s="687">
        <v>896</v>
      </c>
      <c r="C43" s="677">
        <v>0</v>
      </c>
      <c r="D43" s="687">
        <v>4</v>
      </c>
      <c r="E43" s="687">
        <v>3</v>
      </c>
      <c r="F43" s="687">
        <v>28</v>
      </c>
      <c r="G43" s="687">
        <v>57</v>
      </c>
      <c r="H43" s="687">
        <v>110</v>
      </c>
      <c r="I43" s="687">
        <v>191</v>
      </c>
      <c r="J43" s="687">
        <v>260</v>
      </c>
      <c r="K43" s="687">
        <v>174</v>
      </c>
      <c r="L43" s="687">
        <v>50</v>
      </c>
      <c r="M43" s="687">
        <v>13</v>
      </c>
      <c r="N43" s="687">
        <v>4</v>
      </c>
      <c r="O43" s="677">
        <v>2</v>
      </c>
    </row>
    <row r="44" spans="1:15" x14ac:dyDescent="0.2">
      <c r="A44" s="998" t="s">
        <v>38</v>
      </c>
      <c r="B44" s="997">
        <v>669</v>
      </c>
      <c r="C44" s="999">
        <v>0</v>
      </c>
      <c r="D44" s="997">
        <v>3</v>
      </c>
      <c r="E44" s="997">
        <v>5</v>
      </c>
      <c r="F44" s="997">
        <v>15</v>
      </c>
      <c r="G44" s="997">
        <v>22</v>
      </c>
      <c r="H44" s="997">
        <v>66</v>
      </c>
      <c r="I44" s="997">
        <v>88</v>
      </c>
      <c r="J44" s="997">
        <v>116</v>
      </c>
      <c r="K44" s="997">
        <v>203</v>
      </c>
      <c r="L44" s="997">
        <v>114</v>
      </c>
      <c r="M44" s="997">
        <v>25</v>
      </c>
      <c r="N44" s="999">
        <v>10</v>
      </c>
      <c r="O44" s="997">
        <v>2</v>
      </c>
    </row>
    <row r="45" spans="1:15" x14ac:dyDescent="0.2">
      <c r="A45" s="676" t="s">
        <v>39</v>
      </c>
      <c r="B45" s="687">
        <v>544</v>
      </c>
      <c r="C45" s="677">
        <v>0</v>
      </c>
      <c r="D45" s="687">
        <v>0</v>
      </c>
      <c r="E45" s="687">
        <v>2</v>
      </c>
      <c r="F45" s="687">
        <v>4</v>
      </c>
      <c r="G45" s="687">
        <v>13</v>
      </c>
      <c r="H45" s="687">
        <v>28</v>
      </c>
      <c r="I45" s="687">
        <v>50</v>
      </c>
      <c r="J45" s="687">
        <v>73</v>
      </c>
      <c r="K45" s="687">
        <v>106</v>
      </c>
      <c r="L45" s="687">
        <v>136</v>
      </c>
      <c r="M45" s="687">
        <v>92</v>
      </c>
      <c r="N45" s="687">
        <v>27</v>
      </c>
      <c r="O45" s="687">
        <v>13</v>
      </c>
    </row>
    <row r="46" spans="1:15" x14ac:dyDescent="0.2">
      <c r="A46" s="998" t="s">
        <v>40</v>
      </c>
      <c r="B46" s="997">
        <v>379</v>
      </c>
      <c r="C46" s="999">
        <v>0</v>
      </c>
      <c r="D46" s="997">
        <v>0</v>
      </c>
      <c r="E46" s="997">
        <v>0</v>
      </c>
      <c r="F46" s="997">
        <v>8</v>
      </c>
      <c r="G46" s="997">
        <v>7</v>
      </c>
      <c r="H46" s="997">
        <v>12</v>
      </c>
      <c r="I46" s="997">
        <v>21</v>
      </c>
      <c r="J46" s="997">
        <v>39</v>
      </c>
      <c r="K46" s="997">
        <v>67</v>
      </c>
      <c r="L46" s="997">
        <v>66</v>
      </c>
      <c r="M46" s="997">
        <v>84</v>
      </c>
      <c r="N46" s="997">
        <v>54</v>
      </c>
      <c r="O46" s="997">
        <v>21</v>
      </c>
    </row>
    <row r="47" spans="1:15" x14ac:dyDescent="0.2">
      <c r="A47" s="676" t="s">
        <v>41</v>
      </c>
      <c r="B47" s="687">
        <v>486</v>
      </c>
      <c r="C47" s="677">
        <v>0</v>
      </c>
      <c r="D47" s="677">
        <v>0</v>
      </c>
      <c r="E47" s="687">
        <v>1</v>
      </c>
      <c r="F47" s="687">
        <v>5</v>
      </c>
      <c r="G47" s="687">
        <v>4</v>
      </c>
      <c r="H47" s="687">
        <v>6</v>
      </c>
      <c r="I47" s="687">
        <v>7</v>
      </c>
      <c r="J47" s="687">
        <v>33</v>
      </c>
      <c r="K47" s="687">
        <v>43</v>
      </c>
      <c r="L47" s="687">
        <v>54</v>
      </c>
      <c r="M47" s="687">
        <v>75</v>
      </c>
      <c r="N47" s="687">
        <v>100</v>
      </c>
      <c r="O47" s="687">
        <v>158</v>
      </c>
    </row>
    <row r="48" spans="1:15" s="777" customFormat="1" x14ac:dyDescent="0.2">
      <c r="A48" s="1000" t="s">
        <v>18</v>
      </c>
      <c r="B48" s="1004">
        <v>2608</v>
      </c>
      <c r="C48" s="1005">
        <v>6</v>
      </c>
      <c r="D48" s="1005">
        <v>349</v>
      </c>
      <c r="E48" s="1004">
        <v>798</v>
      </c>
      <c r="F48" s="1004">
        <v>624</v>
      </c>
      <c r="G48" s="1004">
        <v>388</v>
      </c>
      <c r="H48" s="1004">
        <v>177</v>
      </c>
      <c r="I48" s="1004">
        <v>112</v>
      </c>
      <c r="J48" s="1004">
        <v>63</v>
      </c>
      <c r="K48" s="1004">
        <v>43</v>
      </c>
      <c r="L48" s="1004">
        <v>22</v>
      </c>
      <c r="M48" s="1004">
        <v>6</v>
      </c>
      <c r="N48" s="1004">
        <v>9</v>
      </c>
      <c r="O48" s="1004">
        <v>11</v>
      </c>
    </row>
    <row r="49" spans="1:15" x14ac:dyDescent="0.2">
      <c r="A49" s="676" t="s">
        <v>30</v>
      </c>
      <c r="B49" s="687">
        <v>76</v>
      </c>
      <c r="C49" s="687">
        <v>0</v>
      </c>
      <c r="D49" s="687">
        <v>57</v>
      </c>
      <c r="E49" s="687">
        <v>16</v>
      </c>
      <c r="F49" s="687">
        <v>0</v>
      </c>
      <c r="G49" s="687">
        <v>1</v>
      </c>
      <c r="H49" s="687">
        <v>1</v>
      </c>
      <c r="I49" s="687">
        <v>0</v>
      </c>
      <c r="J49" s="687">
        <v>0</v>
      </c>
      <c r="K49" s="687">
        <v>0</v>
      </c>
      <c r="L49" s="687">
        <v>0</v>
      </c>
      <c r="M49" s="677">
        <v>0</v>
      </c>
      <c r="N49" s="677">
        <v>1</v>
      </c>
      <c r="O49" s="687">
        <v>0</v>
      </c>
    </row>
    <row r="50" spans="1:15" x14ac:dyDescent="0.2">
      <c r="A50" s="996" t="s">
        <v>31</v>
      </c>
      <c r="B50" s="997">
        <v>536</v>
      </c>
      <c r="C50" s="997">
        <v>2</v>
      </c>
      <c r="D50" s="997">
        <v>156</v>
      </c>
      <c r="E50" s="997">
        <v>286</v>
      </c>
      <c r="F50" s="997">
        <v>79</v>
      </c>
      <c r="G50" s="997">
        <v>10</v>
      </c>
      <c r="H50" s="997">
        <v>2</v>
      </c>
      <c r="I50" s="997">
        <v>1</v>
      </c>
      <c r="J50" s="997">
        <v>0</v>
      </c>
      <c r="K50" s="997">
        <v>0</v>
      </c>
      <c r="L50" s="997">
        <v>0</v>
      </c>
      <c r="M50" s="997">
        <v>0</v>
      </c>
      <c r="N50" s="997">
        <v>0</v>
      </c>
      <c r="O50" s="997">
        <v>0</v>
      </c>
    </row>
    <row r="51" spans="1:15" x14ac:dyDescent="0.2">
      <c r="A51" s="676" t="s">
        <v>32</v>
      </c>
      <c r="B51" s="687">
        <v>751</v>
      </c>
      <c r="C51" s="677">
        <v>3</v>
      </c>
      <c r="D51" s="687">
        <v>95</v>
      </c>
      <c r="E51" s="677">
        <v>313</v>
      </c>
      <c r="F51" s="677">
        <v>259</v>
      </c>
      <c r="G51" s="677">
        <v>59</v>
      </c>
      <c r="H51" s="677">
        <v>16</v>
      </c>
      <c r="I51" s="677">
        <v>4</v>
      </c>
      <c r="J51" s="677">
        <v>0</v>
      </c>
      <c r="K51" s="677">
        <v>0</v>
      </c>
      <c r="L51" s="677">
        <v>0</v>
      </c>
      <c r="M51" s="677">
        <v>0</v>
      </c>
      <c r="N51" s="677">
        <v>1</v>
      </c>
      <c r="O51" s="677">
        <v>1</v>
      </c>
    </row>
    <row r="52" spans="1:15" x14ac:dyDescent="0.2">
      <c r="A52" s="998" t="s">
        <v>33</v>
      </c>
      <c r="B52" s="997">
        <v>513</v>
      </c>
      <c r="C52" s="997">
        <v>0</v>
      </c>
      <c r="D52" s="997">
        <v>27</v>
      </c>
      <c r="E52" s="997">
        <v>125</v>
      </c>
      <c r="F52" s="997">
        <v>179</v>
      </c>
      <c r="G52" s="999">
        <v>144</v>
      </c>
      <c r="H52" s="999">
        <v>29</v>
      </c>
      <c r="I52" s="999">
        <v>6</v>
      </c>
      <c r="J52" s="999">
        <v>2</v>
      </c>
      <c r="K52" s="999">
        <v>1</v>
      </c>
      <c r="L52" s="999">
        <v>0</v>
      </c>
      <c r="M52" s="999">
        <v>0</v>
      </c>
      <c r="N52" s="999">
        <v>0</v>
      </c>
      <c r="O52" s="999">
        <v>0</v>
      </c>
    </row>
    <row r="53" spans="1:15" x14ac:dyDescent="0.2">
      <c r="A53" s="676" t="s">
        <v>34</v>
      </c>
      <c r="B53" s="687">
        <v>293</v>
      </c>
      <c r="C53" s="687">
        <v>0</v>
      </c>
      <c r="D53" s="687">
        <v>10</v>
      </c>
      <c r="E53" s="687">
        <v>25</v>
      </c>
      <c r="F53" s="687">
        <v>69</v>
      </c>
      <c r="G53" s="687">
        <v>108</v>
      </c>
      <c r="H53" s="687">
        <v>51</v>
      </c>
      <c r="I53" s="687">
        <v>21</v>
      </c>
      <c r="J53" s="677">
        <v>7</v>
      </c>
      <c r="K53" s="677">
        <v>2</v>
      </c>
      <c r="L53" s="677">
        <v>0</v>
      </c>
      <c r="M53" s="677">
        <v>0</v>
      </c>
      <c r="N53" s="677">
        <v>0</v>
      </c>
      <c r="O53" s="677">
        <v>0</v>
      </c>
    </row>
    <row r="54" spans="1:15" x14ac:dyDescent="0.2">
      <c r="A54" s="998" t="s">
        <v>35</v>
      </c>
      <c r="B54" s="997">
        <v>150</v>
      </c>
      <c r="C54" s="997">
        <v>1</v>
      </c>
      <c r="D54" s="997">
        <v>3</v>
      </c>
      <c r="E54" s="997">
        <v>22</v>
      </c>
      <c r="F54" s="997">
        <v>24</v>
      </c>
      <c r="G54" s="997">
        <v>34</v>
      </c>
      <c r="H54" s="997">
        <v>34</v>
      </c>
      <c r="I54" s="997">
        <v>21</v>
      </c>
      <c r="J54" s="999">
        <v>9</v>
      </c>
      <c r="K54" s="999">
        <v>1</v>
      </c>
      <c r="L54" s="999">
        <v>1</v>
      </c>
      <c r="M54" s="999">
        <v>0</v>
      </c>
      <c r="N54" s="999">
        <v>0</v>
      </c>
      <c r="O54" s="999">
        <v>0</v>
      </c>
    </row>
    <row r="55" spans="1:15" x14ac:dyDescent="0.2">
      <c r="A55" s="676" t="s">
        <v>36</v>
      </c>
      <c r="B55" s="687">
        <v>109</v>
      </c>
      <c r="C55" s="687">
        <v>0</v>
      </c>
      <c r="D55" s="687">
        <v>1</v>
      </c>
      <c r="E55" s="687">
        <v>8</v>
      </c>
      <c r="F55" s="687">
        <v>9</v>
      </c>
      <c r="G55" s="687">
        <v>16</v>
      </c>
      <c r="H55" s="687">
        <v>26</v>
      </c>
      <c r="I55" s="687">
        <v>20</v>
      </c>
      <c r="J55" s="687">
        <v>19</v>
      </c>
      <c r="K55" s="677">
        <v>9</v>
      </c>
      <c r="L55" s="677">
        <v>0</v>
      </c>
      <c r="M55" s="677">
        <v>1</v>
      </c>
      <c r="N55" s="677">
        <v>0</v>
      </c>
      <c r="O55" s="677">
        <v>0</v>
      </c>
    </row>
    <row r="56" spans="1:15" x14ac:dyDescent="0.2">
      <c r="A56" s="998" t="s">
        <v>37</v>
      </c>
      <c r="B56" s="997">
        <v>74</v>
      </c>
      <c r="C56" s="999">
        <v>0</v>
      </c>
      <c r="D56" s="997">
        <v>0</v>
      </c>
      <c r="E56" s="997">
        <v>2</v>
      </c>
      <c r="F56" s="997">
        <v>2</v>
      </c>
      <c r="G56" s="997">
        <v>11</v>
      </c>
      <c r="H56" s="997">
        <v>12</v>
      </c>
      <c r="I56" s="997">
        <v>21</v>
      </c>
      <c r="J56" s="997">
        <v>15</v>
      </c>
      <c r="K56" s="997">
        <v>8</v>
      </c>
      <c r="L56" s="999">
        <v>3</v>
      </c>
      <c r="M56" s="999">
        <v>0</v>
      </c>
      <c r="N56" s="999">
        <v>0</v>
      </c>
      <c r="O56" s="997">
        <v>0</v>
      </c>
    </row>
    <row r="57" spans="1:15" x14ac:dyDescent="0.2">
      <c r="A57" s="676" t="s">
        <v>38</v>
      </c>
      <c r="B57" s="687">
        <v>40</v>
      </c>
      <c r="C57" s="677">
        <v>0</v>
      </c>
      <c r="D57" s="687">
        <v>0</v>
      </c>
      <c r="E57" s="687">
        <v>0</v>
      </c>
      <c r="F57" s="687">
        <v>2</v>
      </c>
      <c r="G57" s="687">
        <v>4</v>
      </c>
      <c r="H57" s="687">
        <v>4</v>
      </c>
      <c r="I57" s="687">
        <v>11</v>
      </c>
      <c r="J57" s="687">
        <v>5</v>
      </c>
      <c r="K57" s="677">
        <v>8</v>
      </c>
      <c r="L57" s="677">
        <v>5</v>
      </c>
      <c r="M57" s="677">
        <v>1</v>
      </c>
      <c r="N57" s="677">
        <v>0</v>
      </c>
      <c r="O57" s="677">
        <v>0</v>
      </c>
    </row>
    <row r="58" spans="1:15" x14ac:dyDescent="0.2">
      <c r="A58" s="998" t="s">
        <v>39</v>
      </c>
      <c r="B58" s="997">
        <v>28</v>
      </c>
      <c r="C58" s="999">
        <v>0</v>
      </c>
      <c r="D58" s="999">
        <v>0</v>
      </c>
      <c r="E58" s="997">
        <v>0</v>
      </c>
      <c r="F58" s="997">
        <v>1</v>
      </c>
      <c r="G58" s="997">
        <v>0</v>
      </c>
      <c r="H58" s="997">
        <v>1</v>
      </c>
      <c r="I58" s="997">
        <v>5</v>
      </c>
      <c r="J58" s="997">
        <v>6</v>
      </c>
      <c r="K58" s="997">
        <v>5</v>
      </c>
      <c r="L58" s="999">
        <v>9</v>
      </c>
      <c r="M58" s="999">
        <v>0</v>
      </c>
      <c r="N58" s="999">
        <v>1</v>
      </c>
      <c r="O58" s="999">
        <v>0</v>
      </c>
    </row>
    <row r="59" spans="1:15" x14ac:dyDescent="0.2">
      <c r="A59" s="676" t="s">
        <v>40</v>
      </c>
      <c r="B59" s="687">
        <v>13</v>
      </c>
      <c r="C59" s="687">
        <v>0</v>
      </c>
      <c r="D59" s="677">
        <v>0</v>
      </c>
      <c r="E59" s="677">
        <v>0</v>
      </c>
      <c r="F59" s="687">
        <v>0</v>
      </c>
      <c r="G59" s="687">
        <v>0</v>
      </c>
      <c r="H59" s="687">
        <v>0</v>
      </c>
      <c r="I59" s="687">
        <v>2</v>
      </c>
      <c r="J59" s="687">
        <v>0</v>
      </c>
      <c r="K59" s="687">
        <v>3</v>
      </c>
      <c r="L59" s="687">
        <v>3</v>
      </c>
      <c r="M59" s="677">
        <v>2</v>
      </c>
      <c r="N59" s="677">
        <v>2</v>
      </c>
      <c r="O59" s="677">
        <v>1</v>
      </c>
    </row>
    <row r="60" spans="1:15" x14ac:dyDescent="0.2">
      <c r="A60" s="998" t="s">
        <v>41</v>
      </c>
      <c r="B60" s="997">
        <v>25</v>
      </c>
      <c r="C60" s="999">
        <v>0</v>
      </c>
      <c r="D60" s="999">
        <v>0</v>
      </c>
      <c r="E60" s="999">
        <v>1</v>
      </c>
      <c r="F60" s="997">
        <v>0</v>
      </c>
      <c r="G60" s="997">
        <v>1</v>
      </c>
      <c r="H60" s="997">
        <v>1</v>
      </c>
      <c r="I60" s="997">
        <v>0</v>
      </c>
      <c r="J60" s="997">
        <v>0</v>
      </c>
      <c r="K60" s="997">
        <v>6</v>
      </c>
      <c r="L60" s="997">
        <v>1</v>
      </c>
      <c r="M60" s="997">
        <v>2</v>
      </c>
      <c r="N60" s="999">
        <v>4</v>
      </c>
      <c r="O60" s="997">
        <v>9</v>
      </c>
    </row>
    <row r="61" spans="1:15" s="777" customFormat="1" x14ac:dyDescent="0.2">
      <c r="A61" s="678" t="s">
        <v>25</v>
      </c>
      <c r="B61" s="1006">
        <v>226</v>
      </c>
      <c r="C61" s="1007">
        <v>0</v>
      </c>
      <c r="D61" s="1007">
        <v>22</v>
      </c>
      <c r="E61" s="1007">
        <v>66</v>
      </c>
      <c r="F61" s="1007">
        <v>45</v>
      </c>
      <c r="G61" s="1006">
        <v>26</v>
      </c>
      <c r="H61" s="1006">
        <v>31</v>
      </c>
      <c r="I61" s="1006">
        <v>8</v>
      </c>
      <c r="J61" s="1006">
        <v>13</v>
      </c>
      <c r="K61" s="1006">
        <v>9</v>
      </c>
      <c r="L61" s="1006">
        <v>3</v>
      </c>
      <c r="M61" s="1006">
        <v>1</v>
      </c>
      <c r="N61" s="1006">
        <v>0</v>
      </c>
      <c r="O61" s="1007">
        <v>2</v>
      </c>
    </row>
    <row r="62" spans="1:15" x14ac:dyDescent="0.2">
      <c r="A62" s="998" t="s">
        <v>30</v>
      </c>
      <c r="B62" s="997">
        <v>8</v>
      </c>
      <c r="C62" s="999">
        <v>0</v>
      </c>
      <c r="D62" s="999">
        <v>3</v>
      </c>
      <c r="E62" s="999">
        <v>4</v>
      </c>
      <c r="F62" s="999">
        <v>0</v>
      </c>
      <c r="G62" s="999">
        <v>1</v>
      </c>
      <c r="H62" s="999">
        <v>0</v>
      </c>
      <c r="I62" s="997">
        <v>0</v>
      </c>
      <c r="J62" s="997">
        <v>0</v>
      </c>
      <c r="K62" s="999">
        <v>0</v>
      </c>
      <c r="L62" s="997">
        <v>0</v>
      </c>
      <c r="M62" s="997">
        <v>0</v>
      </c>
      <c r="N62" s="999">
        <v>0</v>
      </c>
      <c r="O62" s="997">
        <v>0</v>
      </c>
    </row>
    <row r="63" spans="1:15" x14ac:dyDescent="0.2">
      <c r="A63" s="676" t="s">
        <v>31</v>
      </c>
      <c r="B63" s="687">
        <v>50</v>
      </c>
      <c r="C63" s="677">
        <v>0</v>
      </c>
      <c r="D63" s="677">
        <v>14</v>
      </c>
      <c r="E63" s="677">
        <v>26</v>
      </c>
      <c r="F63" s="677">
        <v>9</v>
      </c>
      <c r="G63" s="677">
        <v>0</v>
      </c>
      <c r="H63" s="677">
        <v>1</v>
      </c>
      <c r="I63" s="677">
        <v>0</v>
      </c>
      <c r="J63" s="677">
        <v>0</v>
      </c>
      <c r="K63" s="687">
        <v>0</v>
      </c>
      <c r="L63" s="687">
        <v>0</v>
      </c>
      <c r="M63" s="687">
        <v>0</v>
      </c>
      <c r="N63" s="687">
        <v>0</v>
      </c>
      <c r="O63" s="687">
        <v>0</v>
      </c>
    </row>
    <row r="64" spans="1:15" x14ac:dyDescent="0.2">
      <c r="A64" s="996" t="s">
        <v>32</v>
      </c>
      <c r="B64" s="997">
        <v>50</v>
      </c>
      <c r="C64" s="999">
        <v>0</v>
      </c>
      <c r="D64" s="997">
        <v>4</v>
      </c>
      <c r="E64" s="997">
        <v>24</v>
      </c>
      <c r="F64" s="997">
        <v>18</v>
      </c>
      <c r="G64" s="997">
        <v>1</v>
      </c>
      <c r="H64" s="997">
        <v>2</v>
      </c>
      <c r="I64" s="997">
        <v>1</v>
      </c>
      <c r="J64" s="997">
        <v>0</v>
      </c>
      <c r="K64" s="997">
        <v>0</v>
      </c>
      <c r="L64" s="997">
        <v>0</v>
      </c>
      <c r="M64" s="999">
        <v>0</v>
      </c>
      <c r="N64" s="997">
        <v>0</v>
      </c>
      <c r="O64" s="999">
        <v>0</v>
      </c>
    </row>
    <row r="65" spans="1:15" x14ac:dyDescent="0.2">
      <c r="A65" s="676" t="s">
        <v>33</v>
      </c>
      <c r="B65" s="687">
        <v>46</v>
      </c>
      <c r="C65" s="677">
        <v>0</v>
      </c>
      <c r="D65" s="687">
        <v>1</v>
      </c>
      <c r="E65" s="687">
        <v>9</v>
      </c>
      <c r="F65" s="677">
        <v>11</v>
      </c>
      <c r="G65" s="677">
        <v>13</v>
      </c>
      <c r="H65" s="677">
        <v>7</v>
      </c>
      <c r="I65" s="677">
        <v>2</v>
      </c>
      <c r="J65" s="677">
        <v>3</v>
      </c>
      <c r="K65" s="677">
        <v>0</v>
      </c>
      <c r="L65" s="677">
        <v>0</v>
      </c>
      <c r="M65" s="677">
        <v>0</v>
      </c>
      <c r="N65" s="677">
        <v>0</v>
      </c>
      <c r="O65" s="677">
        <v>0</v>
      </c>
    </row>
    <row r="66" spans="1:15" x14ac:dyDescent="0.2">
      <c r="A66" s="998" t="s">
        <v>34</v>
      </c>
      <c r="B66" s="997">
        <v>18</v>
      </c>
      <c r="C66" s="999">
        <v>0</v>
      </c>
      <c r="D66" s="997">
        <v>0</v>
      </c>
      <c r="E66" s="997">
        <v>1</v>
      </c>
      <c r="F66" s="997">
        <v>2</v>
      </c>
      <c r="G66" s="997">
        <v>7</v>
      </c>
      <c r="H66" s="999">
        <v>6</v>
      </c>
      <c r="I66" s="997">
        <v>1</v>
      </c>
      <c r="J66" s="999">
        <v>1</v>
      </c>
      <c r="K66" s="999">
        <v>0</v>
      </c>
      <c r="L66" s="999">
        <v>0</v>
      </c>
      <c r="M66" s="999">
        <v>0</v>
      </c>
      <c r="N66" s="999">
        <v>0</v>
      </c>
      <c r="O66" s="999">
        <v>0</v>
      </c>
    </row>
    <row r="67" spans="1:15" x14ac:dyDescent="0.2">
      <c r="A67" s="676" t="s">
        <v>35</v>
      </c>
      <c r="B67" s="687">
        <v>15</v>
      </c>
      <c r="C67" s="677">
        <v>0</v>
      </c>
      <c r="D67" s="687">
        <v>0</v>
      </c>
      <c r="E67" s="687">
        <v>0</v>
      </c>
      <c r="F67" s="687">
        <v>4</v>
      </c>
      <c r="G67" s="687">
        <v>2</v>
      </c>
      <c r="H67" s="677">
        <v>6</v>
      </c>
      <c r="I67" s="687">
        <v>1</v>
      </c>
      <c r="J67" s="687">
        <v>1</v>
      </c>
      <c r="K67" s="677">
        <v>0</v>
      </c>
      <c r="L67" s="677">
        <v>1</v>
      </c>
      <c r="M67" s="677">
        <v>0</v>
      </c>
      <c r="N67" s="677">
        <v>0</v>
      </c>
      <c r="O67" s="677">
        <v>0</v>
      </c>
    </row>
    <row r="68" spans="1:15" x14ac:dyDescent="0.2">
      <c r="A68" s="998" t="s">
        <v>36</v>
      </c>
      <c r="B68" s="997">
        <v>10</v>
      </c>
      <c r="C68" s="999">
        <v>0</v>
      </c>
      <c r="D68" s="997">
        <v>0</v>
      </c>
      <c r="E68" s="997">
        <v>1</v>
      </c>
      <c r="F68" s="997">
        <v>0</v>
      </c>
      <c r="G68" s="997">
        <v>2</v>
      </c>
      <c r="H68" s="997">
        <v>4</v>
      </c>
      <c r="I68" s="997">
        <v>2</v>
      </c>
      <c r="J68" s="997">
        <v>1</v>
      </c>
      <c r="K68" s="997">
        <v>0</v>
      </c>
      <c r="L68" s="999">
        <v>0</v>
      </c>
      <c r="M68" s="999">
        <v>0</v>
      </c>
      <c r="N68" s="999">
        <v>0</v>
      </c>
      <c r="O68" s="999">
        <v>0</v>
      </c>
    </row>
    <row r="69" spans="1:15" x14ac:dyDescent="0.2">
      <c r="A69" s="676" t="s">
        <v>37</v>
      </c>
      <c r="B69" s="687">
        <v>13</v>
      </c>
      <c r="C69" s="677">
        <v>0</v>
      </c>
      <c r="D69" s="677">
        <v>0</v>
      </c>
      <c r="E69" s="687">
        <v>1</v>
      </c>
      <c r="F69" s="687">
        <v>0</v>
      </c>
      <c r="G69" s="687">
        <v>0</v>
      </c>
      <c r="H69" s="687">
        <v>3</v>
      </c>
      <c r="I69" s="687">
        <v>0</v>
      </c>
      <c r="J69" s="677">
        <v>4</v>
      </c>
      <c r="K69" s="677">
        <v>5</v>
      </c>
      <c r="L69" s="677">
        <v>0</v>
      </c>
      <c r="M69" s="677">
        <v>0</v>
      </c>
      <c r="N69" s="677">
        <v>0</v>
      </c>
      <c r="O69" s="677">
        <v>0</v>
      </c>
    </row>
    <row r="70" spans="1:15" x14ac:dyDescent="0.2">
      <c r="A70" s="998" t="s">
        <v>38</v>
      </c>
      <c r="B70" s="997">
        <v>7</v>
      </c>
      <c r="C70" s="999">
        <v>0</v>
      </c>
      <c r="D70" s="999">
        <v>0</v>
      </c>
      <c r="E70" s="999">
        <v>0</v>
      </c>
      <c r="F70" s="999">
        <v>1</v>
      </c>
      <c r="G70" s="999">
        <v>0</v>
      </c>
      <c r="H70" s="997">
        <v>2</v>
      </c>
      <c r="I70" s="997">
        <v>1</v>
      </c>
      <c r="J70" s="999">
        <v>0</v>
      </c>
      <c r="K70" s="999">
        <v>1</v>
      </c>
      <c r="L70" s="999">
        <v>1</v>
      </c>
      <c r="M70" s="999">
        <v>0</v>
      </c>
      <c r="N70" s="999">
        <v>0</v>
      </c>
      <c r="O70" s="999">
        <v>1</v>
      </c>
    </row>
    <row r="71" spans="1:15" x14ac:dyDescent="0.2">
      <c r="A71" s="676" t="s">
        <v>39</v>
      </c>
      <c r="B71" s="687">
        <v>2</v>
      </c>
      <c r="C71" s="677">
        <v>0</v>
      </c>
      <c r="D71" s="677">
        <v>0</v>
      </c>
      <c r="E71" s="677">
        <v>0</v>
      </c>
      <c r="F71" s="677">
        <v>0</v>
      </c>
      <c r="G71" s="677">
        <v>0</v>
      </c>
      <c r="H71" s="687">
        <v>0</v>
      </c>
      <c r="I71" s="687">
        <v>0</v>
      </c>
      <c r="J71" s="677">
        <v>1</v>
      </c>
      <c r="K71" s="677">
        <v>1</v>
      </c>
      <c r="L71" s="677">
        <v>0</v>
      </c>
      <c r="M71" s="677">
        <v>0</v>
      </c>
      <c r="N71" s="677">
        <v>0</v>
      </c>
      <c r="O71" s="677">
        <v>0</v>
      </c>
    </row>
    <row r="72" spans="1:15" x14ac:dyDescent="0.2">
      <c r="A72" s="998" t="s">
        <v>40</v>
      </c>
      <c r="B72" s="997">
        <v>6</v>
      </c>
      <c r="C72" s="999">
        <v>0</v>
      </c>
      <c r="D72" s="999">
        <v>0</v>
      </c>
      <c r="E72" s="999">
        <v>0</v>
      </c>
      <c r="F72" s="999">
        <v>0</v>
      </c>
      <c r="G72" s="999">
        <v>0</v>
      </c>
      <c r="H72" s="997">
        <v>0</v>
      </c>
      <c r="I72" s="997">
        <v>0</v>
      </c>
      <c r="J72" s="999">
        <v>2</v>
      </c>
      <c r="K72" s="999">
        <v>2</v>
      </c>
      <c r="L72" s="999">
        <v>1</v>
      </c>
      <c r="M72" s="999">
        <v>1</v>
      </c>
      <c r="N72" s="999">
        <v>0</v>
      </c>
      <c r="O72" s="999">
        <v>0</v>
      </c>
    </row>
    <row r="73" spans="1:15" x14ac:dyDescent="0.2">
      <c r="A73" s="676" t="s">
        <v>41</v>
      </c>
      <c r="B73" s="687">
        <v>1</v>
      </c>
      <c r="C73" s="677">
        <v>0</v>
      </c>
      <c r="D73" s="677">
        <v>0</v>
      </c>
      <c r="E73" s="677">
        <v>0</v>
      </c>
      <c r="F73" s="677">
        <v>0</v>
      </c>
      <c r="G73" s="687">
        <v>0</v>
      </c>
      <c r="H73" s="687">
        <v>0</v>
      </c>
      <c r="I73" s="687">
        <v>0</v>
      </c>
      <c r="J73" s="677">
        <v>0</v>
      </c>
      <c r="K73" s="677">
        <v>0</v>
      </c>
      <c r="L73" s="687">
        <v>0</v>
      </c>
      <c r="M73" s="677">
        <v>0</v>
      </c>
      <c r="N73" s="677">
        <v>0</v>
      </c>
      <c r="O73" s="677">
        <v>1</v>
      </c>
    </row>
    <row r="74" spans="1:15" s="777" customFormat="1" x14ac:dyDescent="0.2">
      <c r="A74" s="1000" t="s">
        <v>169</v>
      </c>
      <c r="B74" s="1004">
        <v>76</v>
      </c>
      <c r="C74" s="1005">
        <v>0</v>
      </c>
      <c r="D74" s="1004">
        <v>2</v>
      </c>
      <c r="E74" s="1005">
        <v>12</v>
      </c>
      <c r="F74" s="1005">
        <v>11</v>
      </c>
      <c r="G74" s="1005">
        <v>17</v>
      </c>
      <c r="H74" s="1005">
        <v>12</v>
      </c>
      <c r="I74" s="1005">
        <v>10</v>
      </c>
      <c r="J74" s="1005">
        <v>5</v>
      </c>
      <c r="K74" s="1005">
        <v>4</v>
      </c>
      <c r="L74" s="1005">
        <v>0</v>
      </c>
      <c r="M74" s="1005">
        <v>0</v>
      </c>
      <c r="N74" s="1005">
        <v>2</v>
      </c>
      <c r="O74" s="1005">
        <v>1</v>
      </c>
    </row>
    <row r="75" spans="1:15" x14ac:dyDescent="0.2">
      <c r="A75" s="676" t="s">
        <v>31</v>
      </c>
      <c r="B75" s="687">
        <v>5</v>
      </c>
      <c r="C75" s="677">
        <v>0</v>
      </c>
      <c r="D75" s="687">
        <v>1</v>
      </c>
      <c r="E75" s="687">
        <v>2</v>
      </c>
      <c r="F75" s="677">
        <v>2</v>
      </c>
      <c r="G75" s="677">
        <v>0</v>
      </c>
      <c r="H75" s="677">
        <v>0</v>
      </c>
      <c r="I75" s="677">
        <v>0</v>
      </c>
      <c r="J75" s="677">
        <v>0</v>
      </c>
      <c r="K75" s="677">
        <v>0</v>
      </c>
      <c r="L75" s="677">
        <v>0</v>
      </c>
      <c r="M75" s="677">
        <v>0</v>
      </c>
      <c r="N75" s="677">
        <v>0</v>
      </c>
      <c r="O75" s="677">
        <v>0</v>
      </c>
    </row>
    <row r="76" spans="1:15" x14ac:dyDescent="0.2">
      <c r="A76" s="998" t="s">
        <v>32</v>
      </c>
      <c r="B76" s="997">
        <v>7</v>
      </c>
      <c r="C76" s="999">
        <v>0</v>
      </c>
      <c r="D76" s="999">
        <v>0</v>
      </c>
      <c r="E76" s="999">
        <v>4</v>
      </c>
      <c r="F76" s="999">
        <v>2</v>
      </c>
      <c r="G76" s="997">
        <v>1</v>
      </c>
      <c r="H76" s="999">
        <v>0</v>
      </c>
      <c r="I76" s="999">
        <v>0</v>
      </c>
      <c r="J76" s="999">
        <v>0</v>
      </c>
      <c r="K76" s="999">
        <v>0</v>
      </c>
      <c r="L76" s="999">
        <v>0</v>
      </c>
      <c r="M76" s="999">
        <v>0</v>
      </c>
      <c r="N76" s="999">
        <v>0</v>
      </c>
      <c r="O76" s="999">
        <v>0</v>
      </c>
    </row>
    <row r="77" spans="1:15" x14ac:dyDescent="0.2">
      <c r="A77" s="679" t="s">
        <v>33</v>
      </c>
      <c r="B77" s="687">
        <v>16</v>
      </c>
      <c r="C77" s="677">
        <v>0</v>
      </c>
      <c r="D77" s="687">
        <v>0</v>
      </c>
      <c r="E77" s="687">
        <v>3</v>
      </c>
      <c r="F77" s="687">
        <v>3</v>
      </c>
      <c r="G77" s="687">
        <v>6</v>
      </c>
      <c r="H77" s="687">
        <v>4</v>
      </c>
      <c r="I77" s="687">
        <v>0</v>
      </c>
      <c r="J77" s="687">
        <v>0</v>
      </c>
      <c r="K77" s="687">
        <v>0</v>
      </c>
      <c r="L77" s="687">
        <v>0</v>
      </c>
      <c r="M77" s="687">
        <v>0</v>
      </c>
      <c r="N77" s="677">
        <v>0</v>
      </c>
      <c r="O77" s="677">
        <v>0</v>
      </c>
    </row>
    <row r="78" spans="1:15" x14ac:dyDescent="0.2">
      <c r="A78" s="998" t="s">
        <v>34</v>
      </c>
      <c r="B78" s="997">
        <v>10</v>
      </c>
      <c r="C78" s="999">
        <v>0</v>
      </c>
      <c r="D78" s="999">
        <v>0</v>
      </c>
      <c r="E78" s="999">
        <v>1</v>
      </c>
      <c r="F78" s="997">
        <v>2</v>
      </c>
      <c r="G78" s="999">
        <v>4</v>
      </c>
      <c r="H78" s="999">
        <v>2</v>
      </c>
      <c r="I78" s="999">
        <v>1</v>
      </c>
      <c r="J78" s="999">
        <v>0</v>
      </c>
      <c r="K78" s="999">
        <v>0</v>
      </c>
      <c r="L78" s="999">
        <v>0</v>
      </c>
      <c r="M78" s="999">
        <v>0</v>
      </c>
      <c r="N78" s="999">
        <v>0</v>
      </c>
      <c r="O78" s="999">
        <v>0</v>
      </c>
    </row>
    <row r="79" spans="1:15" x14ac:dyDescent="0.2">
      <c r="A79" s="676" t="s">
        <v>35</v>
      </c>
      <c r="B79" s="687">
        <v>12</v>
      </c>
      <c r="C79" s="677">
        <v>0</v>
      </c>
      <c r="D79" s="687">
        <v>0</v>
      </c>
      <c r="E79" s="677">
        <v>1</v>
      </c>
      <c r="F79" s="677">
        <v>2</v>
      </c>
      <c r="G79" s="677">
        <v>2</v>
      </c>
      <c r="H79" s="677">
        <v>4</v>
      </c>
      <c r="I79" s="677">
        <v>1</v>
      </c>
      <c r="J79" s="677">
        <v>2</v>
      </c>
      <c r="K79" s="677">
        <v>0</v>
      </c>
      <c r="L79" s="677">
        <v>0</v>
      </c>
      <c r="M79" s="677">
        <v>0</v>
      </c>
      <c r="N79" s="677">
        <v>0</v>
      </c>
      <c r="O79" s="677">
        <v>0</v>
      </c>
    </row>
    <row r="80" spans="1:15" x14ac:dyDescent="0.2">
      <c r="A80" s="998" t="s">
        <v>36</v>
      </c>
      <c r="B80" s="997">
        <v>10</v>
      </c>
      <c r="C80" s="999">
        <v>0</v>
      </c>
      <c r="D80" s="997">
        <v>0</v>
      </c>
      <c r="E80" s="997">
        <v>1</v>
      </c>
      <c r="F80" s="997">
        <v>0</v>
      </c>
      <c r="G80" s="999">
        <v>2</v>
      </c>
      <c r="H80" s="999">
        <v>2</v>
      </c>
      <c r="I80" s="999">
        <v>3</v>
      </c>
      <c r="J80" s="999">
        <v>1</v>
      </c>
      <c r="K80" s="999">
        <v>1</v>
      </c>
      <c r="L80" s="999">
        <v>0</v>
      </c>
      <c r="M80" s="999">
        <v>0</v>
      </c>
      <c r="N80" s="999">
        <v>0</v>
      </c>
      <c r="O80" s="999">
        <v>0</v>
      </c>
    </row>
    <row r="81" spans="1:15" x14ac:dyDescent="0.2">
      <c r="A81" s="676" t="s">
        <v>37</v>
      </c>
      <c r="B81" s="687">
        <v>7</v>
      </c>
      <c r="C81" s="677">
        <v>0</v>
      </c>
      <c r="D81" s="687">
        <v>0</v>
      </c>
      <c r="E81" s="687">
        <v>0</v>
      </c>
      <c r="F81" s="687">
        <v>0</v>
      </c>
      <c r="G81" s="677">
        <v>2</v>
      </c>
      <c r="H81" s="687">
        <v>0</v>
      </c>
      <c r="I81" s="677">
        <v>4</v>
      </c>
      <c r="J81" s="677">
        <v>1</v>
      </c>
      <c r="K81" s="677">
        <v>0</v>
      </c>
      <c r="L81" s="677">
        <v>0</v>
      </c>
      <c r="M81" s="677">
        <v>0</v>
      </c>
      <c r="N81" s="677">
        <v>0</v>
      </c>
      <c r="O81" s="677">
        <v>0</v>
      </c>
    </row>
    <row r="82" spans="1:15" x14ac:dyDescent="0.2">
      <c r="A82" s="998" t="s">
        <v>38</v>
      </c>
      <c r="B82" s="997">
        <v>3</v>
      </c>
      <c r="C82" s="999">
        <v>0</v>
      </c>
      <c r="D82" s="999">
        <v>1</v>
      </c>
      <c r="E82" s="997">
        <v>0</v>
      </c>
      <c r="F82" s="997">
        <v>0</v>
      </c>
      <c r="G82" s="997">
        <v>0</v>
      </c>
      <c r="H82" s="997">
        <v>0</v>
      </c>
      <c r="I82" s="997">
        <v>0</v>
      </c>
      <c r="J82" s="999">
        <v>1</v>
      </c>
      <c r="K82" s="999">
        <v>1</v>
      </c>
      <c r="L82" s="999">
        <v>0</v>
      </c>
      <c r="M82" s="999">
        <v>0</v>
      </c>
      <c r="N82" s="999">
        <v>0</v>
      </c>
      <c r="O82" s="999">
        <v>0</v>
      </c>
    </row>
    <row r="83" spans="1:15" x14ac:dyDescent="0.2">
      <c r="A83" s="676" t="s">
        <v>39</v>
      </c>
      <c r="B83" s="687">
        <v>3</v>
      </c>
      <c r="C83" s="677">
        <v>0</v>
      </c>
      <c r="D83" s="677">
        <v>0</v>
      </c>
      <c r="E83" s="687">
        <v>0</v>
      </c>
      <c r="F83" s="687">
        <v>0</v>
      </c>
      <c r="G83" s="687">
        <v>0</v>
      </c>
      <c r="H83" s="687">
        <v>0</v>
      </c>
      <c r="I83" s="687">
        <v>0</v>
      </c>
      <c r="J83" s="677">
        <v>0</v>
      </c>
      <c r="K83" s="677">
        <v>2</v>
      </c>
      <c r="L83" s="677">
        <v>0</v>
      </c>
      <c r="M83" s="677">
        <v>0</v>
      </c>
      <c r="N83" s="677">
        <v>1</v>
      </c>
      <c r="O83" s="677">
        <v>0</v>
      </c>
    </row>
    <row r="84" spans="1:15" x14ac:dyDescent="0.2">
      <c r="A84" s="998" t="s">
        <v>40</v>
      </c>
      <c r="B84" s="997">
        <v>2</v>
      </c>
      <c r="C84" s="999">
        <v>0</v>
      </c>
      <c r="D84" s="999">
        <v>0</v>
      </c>
      <c r="E84" s="997">
        <v>0</v>
      </c>
      <c r="F84" s="997">
        <v>0</v>
      </c>
      <c r="G84" s="997">
        <v>0</v>
      </c>
      <c r="H84" s="997">
        <v>0</v>
      </c>
      <c r="I84" s="997">
        <v>1</v>
      </c>
      <c r="J84" s="999">
        <v>0</v>
      </c>
      <c r="K84" s="997">
        <v>0</v>
      </c>
      <c r="L84" s="999">
        <v>0</v>
      </c>
      <c r="M84" s="999">
        <v>0</v>
      </c>
      <c r="N84" s="999">
        <v>1</v>
      </c>
      <c r="O84" s="999">
        <v>0</v>
      </c>
    </row>
    <row r="85" spans="1:15" x14ac:dyDescent="0.2">
      <c r="A85" s="676" t="s">
        <v>41</v>
      </c>
      <c r="B85" s="687">
        <v>1</v>
      </c>
      <c r="C85" s="677">
        <v>0</v>
      </c>
      <c r="D85" s="677">
        <v>0</v>
      </c>
      <c r="E85" s="687">
        <v>0</v>
      </c>
      <c r="F85" s="687">
        <v>0</v>
      </c>
      <c r="G85" s="687">
        <v>0</v>
      </c>
      <c r="H85" s="687">
        <v>0</v>
      </c>
      <c r="I85" s="687">
        <v>0</v>
      </c>
      <c r="J85" s="677">
        <v>0</v>
      </c>
      <c r="K85" s="687">
        <v>0</v>
      </c>
      <c r="L85" s="677">
        <v>0</v>
      </c>
      <c r="M85" s="677">
        <v>0</v>
      </c>
      <c r="N85" s="677">
        <v>0</v>
      </c>
      <c r="O85" s="677">
        <v>1</v>
      </c>
    </row>
    <row r="86" spans="1:15" x14ac:dyDescent="0.2">
      <c r="A86" s="998"/>
      <c r="B86" s="997"/>
      <c r="C86" s="999"/>
      <c r="D86" s="999"/>
      <c r="E86" s="999"/>
      <c r="F86" s="997"/>
      <c r="G86" s="999"/>
      <c r="H86" s="997"/>
      <c r="I86" s="997"/>
      <c r="J86" s="997"/>
      <c r="K86" s="999"/>
      <c r="L86" s="999"/>
      <c r="M86" s="999"/>
      <c r="N86" s="999"/>
      <c r="O86" s="999"/>
    </row>
    <row r="87" spans="1:15" x14ac:dyDescent="0.2">
      <c r="A87" s="774" t="s">
        <v>803</v>
      </c>
      <c r="B87" s="997"/>
      <c r="C87" s="999"/>
      <c r="D87" s="999"/>
      <c r="E87" s="999"/>
      <c r="F87" s="999"/>
      <c r="G87" s="999"/>
      <c r="H87" s="997"/>
      <c r="I87" s="997"/>
      <c r="J87" s="997"/>
      <c r="K87" s="999"/>
      <c r="L87" s="997"/>
      <c r="M87" s="999"/>
      <c r="N87" s="999"/>
      <c r="O87" s="999"/>
    </row>
    <row r="88" spans="1:15" x14ac:dyDescent="0.2">
      <c r="A88" s="998"/>
      <c r="B88" s="997"/>
      <c r="C88" s="999"/>
      <c r="D88" s="999"/>
      <c r="E88" s="999"/>
      <c r="F88" s="999"/>
      <c r="G88" s="997"/>
      <c r="H88" s="999"/>
      <c r="I88" s="999"/>
      <c r="J88" s="999"/>
      <c r="K88" s="997"/>
      <c r="L88" s="999"/>
      <c r="M88" s="999"/>
      <c r="N88" s="999"/>
      <c r="O88" s="999"/>
    </row>
    <row r="89" spans="1:15" x14ac:dyDescent="0.2">
      <c r="A89" s="998"/>
      <c r="B89" s="997"/>
      <c r="C89" s="999"/>
      <c r="D89" s="999"/>
      <c r="E89" s="999"/>
      <c r="F89" s="999"/>
      <c r="G89" s="999"/>
      <c r="H89" s="999"/>
      <c r="I89" s="999"/>
      <c r="J89" s="997"/>
      <c r="K89" s="997"/>
      <c r="L89" s="997"/>
      <c r="M89" s="999"/>
      <c r="N89" s="999"/>
      <c r="O89" s="999"/>
    </row>
    <row r="90" spans="1:15" x14ac:dyDescent="0.2">
      <c r="A90" s="998"/>
      <c r="B90" s="997"/>
      <c r="C90" s="999"/>
      <c r="D90" s="999"/>
      <c r="E90" s="999"/>
      <c r="F90" s="999"/>
      <c r="G90" s="999"/>
      <c r="H90" s="999"/>
      <c r="I90" s="999"/>
      <c r="J90" s="999"/>
      <c r="K90" s="999"/>
      <c r="L90" s="999"/>
      <c r="M90" s="997"/>
      <c r="N90" s="999"/>
      <c r="O90" s="999"/>
    </row>
    <row r="91" spans="1:15" x14ac:dyDescent="0.2">
      <c r="A91" s="998"/>
      <c r="B91" s="997"/>
      <c r="C91" s="999"/>
      <c r="D91" s="999"/>
      <c r="E91" s="999"/>
      <c r="F91" s="999"/>
      <c r="G91" s="999"/>
      <c r="H91" s="997"/>
      <c r="I91" s="999"/>
      <c r="J91" s="999"/>
      <c r="K91" s="999"/>
      <c r="L91" s="997"/>
      <c r="M91" s="997"/>
      <c r="N91" s="999"/>
      <c r="O91" s="999"/>
    </row>
    <row r="92" spans="1:15" x14ac:dyDescent="0.2">
      <c r="A92" s="746"/>
      <c r="B92" s="1001"/>
      <c r="C92" s="1001"/>
      <c r="D92" s="1001"/>
      <c r="E92" s="1001"/>
      <c r="F92" s="1001"/>
      <c r="G92" s="1001"/>
      <c r="H92" s="1001"/>
      <c r="I92" s="1001"/>
      <c r="J92" s="1001"/>
      <c r="K92" s="1001"/>
      <c r="L92" s="1001"/>
      <c r="M92" s="1001"/>
      <c r="N92" s="1001"/>
      <c r="O92" s="1001"/>
    </row>
    <row r="93" spans="1:15" x14ac:dyDescent="0.2">
      <c r="A93" s="746"/>
      <c r="B93" s="1001"/>
      <c r="C93" s="1001"/>
      <c r="D93" s="1001"/>
      <c r="E93" s="1001"/>
      <c r="F93" s="1001"/>
      <c r="G93" s="1001"/>
      <c r="H93" s="1001"/>
      <c r="I93" s="1001"/>
      <c r="J93" s="1001"/>
      <c r="K93" s="1001"/>
      <c r="L93" s="1001"/>
      <c r="M93" s="1001"/>
      <c r="N93" s="1001"/>
      <c r="O93" s="1001"/>
    </row>
  </sheetData>
  <mergeCells count="4">
    <mergeCell ref="A2:O2"/>
    <mergeCell ref="C4:O4"/>
    <mergeCell ref="B4:B5"/>
    <mergeCell ref="A4:A5"/>
  </mergeCells>
  <hyperlinks>
    <hyperlink ref="P4" location="indice!B37" display="INICIO"/>
  </hyperlinks>
  <printOptions horizontalCentered="1"/>
  <pageMargins left="0.19685039370078741" right="0.19685039370078741" top="1.5354330708661419" bottom="0.74803149606299213" header="0.19685039370078741" footer="0.31496062992125984"/>
  <pageSetup paperSize="9" scale="85" firstPageNumber="64" orientation="landscape" useFirstPageNumber="1" r:id="rId1"/>
  <headerFooter>
    <oddHeader>&amp;C&amp;G</oddHeader>
    <oddFooter>&amp;C&amp;P</oddFooter>
  </headerFooter>
  <rowBreaks count="2" manualBreakCount="2">
    <brk id="33" max="15" man="1"/>
    <brk id="60" max="15" man="1"/>
  </rowBreaks>
  <legacyDrawingHF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dimension ref="A2:H34"/>
  <sheetViews>
    <sheetView zoomScaleNormal="100" workbookViewId="0">
      <selection activeCell="J29" sqref="J29"/>
    </sheetView>
  </sheetViews>
  <sheetFormatPr baseColWidth="10" defaultRowHeight="12.75" x14ac:dyDescent="0.2"/>
  <cols>
    <col min="1" max="1" width="13.85546875" style="474" customWidth="1"/>
    <col min="2" max="2" width="16.5703125" style="1" customWidth="1"/>
    <col min="3" max="3" width="14.85546875" style="371" customWidth="1"/>
    <col min="4" max="7" width="22.5703125" style="371" customWidth="1"/>
    <col min="8" max="16384" width="11.42578125" style="1"/>
  </cols>
  <sheetData>
    <row r="2" spans="1:8" s="3" customFormat="1" ht="34.5" customHeight="1" x14ac:dyDescent="0.25">
      <c r="A2" s="1330" t="s">
        <v>805</v>
      </c>
      <c r="B2" s="1330"/>
      <c r="C2" s="1330"/>
      <c r="D2" s="1330"/>
      <c r="E2" s="1330"/>
      <c r="F2" s="1330"/>
      <c r="G2" s="1330"/>
    </row>
    <row r="3" spans="1:8" s="3" customFormat="1" ht="15" x14ac:dyDescent="0.25">
      <c r="A3" s="671"/>
      <c r="B3" s="671"/>
      <c r="C3" s="695"/>
      <c r="D3" s="695"/>
      <c r="E3" s="695"/>
      <c r="F3" s="695"/>
      <c r="G3" s="695"/>
    </row>
    <row r="4" spans="1:8" s="383" customFormat="1" ht="21" customHeight="1" x14ac:dyDescent="0.25">
      <c r="A4" s="1340" t="s">
        <v>189</v>
      </c>
      <c r="B4" s="1341"/>
      <c r="C4" s="1346" t="s">
        <v>862</v>
      </c>
      <c r="D4" s="1346" t="s">
        <v>655</v>
      </c>
      <c r="E4" s="1346"/>
      <c r="F4" s="1346"/>
      <c r="G4" s="1346"/>
      <c r="H4" s="691" t="s">
        <v>85</v>
      </c>
    </row>
    <row r="5" spans="1:8" s="383" customFormat="1" ht="20.25" customHeight="1" x14ac:dyDescent="0.25">
      <c r="A5" s="1342"/>
      <c r="B5" s="1343"/>
      <c r="C5" s="1347"/>
      <c r="D5" s="693" t="s">
        <v>43</v>
      </c>
      <c r="E5" s="693" t="s">
        <v>44</v>
      </c>
      <c r="F5" s="693" t="s">
        <v>45</v>
      </c>
      <c r="G5" s="694" t="s">
        <v>626</v>
      </c>
    </row>
    <row r="6" spans="1:8" s="777" customFormat="1" x14ac:dyDescent="0.2">
      <c r="A6" s="1348" t="s">
        <v>863</v>
      </c>
      <c r="B6" s="1348"/>
      <c r="C6" s="1193">
        <v>60636</v>
      </c>
      <c r="D6" s="1193">
        <v>55089</v>
      </c>
      <c r="E6" s="1193">
        <v>5023</v>
      </c>
      <c r="F6" s="1193">
        <v>496</v>
      </c>
      <c r="G6" s="1194">
        <v>28</v>
      </c>
    </row>
    <row r="7" spans="1:8" x14ac:dyDescent="0.2">
      <c r="A7" s="692" t="s">
        <v>0</v>
      </c>
      <c r="B7" s="692" t="s">
        <v>46</v>
      </c>
      <c r="C7" s="951">
        <v>53085</v>
      </c>
      <c r="D7" s="951">
        <v>49971</v>
      </c>
      <c r="E7" s="951">
        <v>2826</v>
      </c>
      <c r="F7" s="951">
        <v>265</v>
      </c>
      <c r="G7" s="697">
        <v>23</v>
      </c>
    </row>
    <row r="8" spans="1:8" x14ac:dyDescent="0.2">
      <c r="A8" s="251"/>
      <c r="B8" s="251" t="s">
        <v>47</v>
      </c>
      <c r="C8" s="950">
        <v>6831</v>
      </c>
      <c r="D8" s="950">
        <v>4656</v>
      </c>
      <c r="E8" s="950">
        <v>2035</v>
      </c>
      <c r="F8" s="950">
        <v>138</v>
      </c>
      <c r="G8" s="949">
        <v>2</v>
      </c>
    </row>
    <row r="9" spans="1:8" x14ac:dyDescent="0.2">
      <c r="A9" s="688"/>
      <c r="B9" s="688" t="s">
        <v>48</v>
      </c>
      <c r="C9" s="699">
        <v>700</v>
      </c>
      <c r="D9" s="699">
        <v>448</v>
      </c>
      <c r="E9" s="699">
        <v>159</v>
      </c>
      <c r="F9" s="699">
        <v>93</v>
      </c>
      <c r="G9" s="697">
        <v>0</v>
      </c>
    </row>
    <row r="10" spans="1:8" x14ac:dyDescent="0.2">
      <c r="A10" s="473"/>
      <c r="B10" s="251" t="s">
        <v>106</v>
      </c>
      <c r="C10" s="950">
        <v>20</v>
      </c>
      <c r="D10" s="950">
        <v>14</v>
      </c>
      <c r="E10" s="950">
        <v>3</v>
      </c>
      <c r="F10" s="950">
        <v>0</v>
      </c>
      <c r="G10" s="949">
        <v>3</v>
      </c>
    </row>
    <row r="11" spans="1:8" s="777" customFormat="1" x14ac:dyDescent="0.2">
      <c r="A11" s="1339" t="s">
        <v>417</v>
      </c>
      <c r="B11" s="1339"/>
      <c r="C11" s="1195">
        <v>32567</v>
      </c>
      <c r="D11" s="1195">
        <v>29413</v>
      </c>
      <c r="E11" s="1195">
        <v>2877</v>
      </c>
      <c r="F11" s="1195">
        <v>265</v>
      </c>
      <c r="G11" s="1196">
        <v>12</v>
      </c>
    </row>
    <row r="12" spans="1:8" x14ac:dyDescent="0.2">
      <c r="A12" s="251" t="s">
        <v>0</v>
      </c>
      <c r="B12" s="251" t="s">
        <v>46</v>
      </c>
      <c r="C12" s="698">
        <v>28269</v>
      </c>
      <c r="D12" s="698">
        <v>26586</v>
      </c>
      <c r="E12" s="698">
        <v>1541</v>
      </c>
      <c r="F12" s="698">
        <v>131</v>
      </c>
      <c r="G12" s="696">
        <v>11</v>
      </c>
    </row>
    <row r="13" spans="1:8" x14ac:dyDescent="0.2">
      <c r="A13" s="688"/>
      <c r="B13" s="688" t="s">
        <v>47</v>
      </c>
      <c r="C13" s="699">
        <v>3879</v>
      </c>
      <c r="D13" s="699">
        <v>2567</v>
      </c>
      <c r="E13" s="699">
        <v>1237</v>
      </c>
      <c r="F13" s="699">
        <v>74</v>
      </c>
      <c r="G13" s="697">
        <v>1</v>
      </c>
    </row>
    <row r="14" spans="1:8" x14ac:dyDescent="0.2">
      <c r="A14" s="473"/>
      <c r="B14" s="251" t="s">
        <v>48</v>
      </c>
      <c r="C14" s="698">
        <v>407</v>
      </c>
      <c r="D14" s="698">
        <v>249</v>
      </c>
      <c r="E14" s="698">
        <v>98</v>
      </c>
      <c r="F14" s="698">
        <v>60</v>
      </c>
      <c r="G14" s="696">
        <v>0</v>
      </c>
    </row>
    <row r="15" spans="1:8" x14ac:dyDescent="0.2">
      <c r="A15" s="689"/>
      <c r="B15" s="688" t="s">
        <v>106</v>
      </c>
      <c r="C15" s="699">
        <v>12</v>
      </c>
      <c r="D15" s="699">
        <v>11</v>
      </c>
      <c r="E15" s="699">
        <v>1</v>
      </c>
      <c r="F15" s="699">
        <v>0</v>
      </c>
      <c r="G15" s="697">
        <v>0</v>
      </c>
    </row>
    <row r="16" spans="1:8" s="777" customFormat="1" x14ac:dyDescent="0.2">
      <c r="A16" s="1345" t="s">
        <v>418</v>
      </c>
      <c r="B16" s="1345"/>
      <c r="C16" s="1197">
        <v>25159</v>
      </c>
      <c r="D16" s="1197">
        <v>23071</v>
      </c>
      <c r="E16" s="1197">
        <v>1881</v>
      </c>
      <c r="F16" s="1197">
        <v>193</v>
      </c>
      <c r="G16" s="1194">
        <v>14</v>
      </c>
    </row>
    <row r="17" spans="1:7" x14ac:dyDescent="0.2">
      <c r="A17" s="688" t="s">
        <v>0</v>
      </c>
      <c r="B17" s="688" t="s">
        <v>46</v>
      </c>
      <c r="C17" s="699">
        <v>22285</v>
      </c>
      <c r="D17" s="699">
        <v>21025</v>
      </c>
      <c r="E17" s="699">
        <v>1132</v>
      </c>
      <c r="F17" s="699">
        <v>118</v>
      </c>
      <c r="G17" s="697">
        <v>10</v>
      </c>
    </row>
    <row r="18" spans="1:7" x14ac:dyDescent="0.2">
      <c r="A18" s="473"/>
      <c r="B18" s="251" t="s">
        <v>47</v>
      </c>
      <c r="C18" s="698">
        <v>2615</v>
      </c>
      <c r="D18" s="698">
        <v>1867</v>
      </c>
      <c r="E18" s="698">
        <v>694</v>
      </c>
      <c r="F18" s="698">
        <v>53</v>
      </c>
      <c r="G18" s="696">
        <v>1</v>
      </c>
    </row>
    <row r="19" spans="1:7" x14ac:dyDescent="0.2">
      <c r="A19" s="689"/>
      <c r="B19" s="688" t="s">
        <v>48</v>
      </c>
      <c r="C19" s="699">
        <v>252</v>
      </c>
      <c r="D19" s="699">
        <v>177</v>
      </c>
      <c r="E19" s="699">
        <v>53</v>
      </c>
      <c r="F19" s="699">
        <v>22</v>
      </c>
      <c r="G19" s="697">
        <v>0</v>
      </c>
    </row>
    <row r="20" spans="1:7" x14ac:dyDescent="0.2">
      <c r="A20" s="251"/>
      <c r="B20" s="251" t="s">
        <v>106</v>
      </c>
      <c r="C20" s="698">
        <v>7</v>
      </c>
      <c r="D20" s="698">
        <v>2</v>
      </c>
      <c r="E20" s="698">
        <v>2</v>
      </c>
      <c r="F20" s="698">
        <v>0</v>
      </c>
      <c r="G20" s="696">
        <v>3</v>
      </c>
    </row>
    <row r="21" spans="1:7" s="777" customFormat="1" x14ac:dyDescent="0.2">
      <c r="A21" s="1344" t="s">
        <v>18</v>
      </c>
      <c r="B21" s="1344"/>
      <c r="C21" s="1195">
        <v>2608</v>
      </c>
      <c r="D21" s="1195">
        <v>2374</v>
      </c>
      <c r="E21" s="1195">
        <v>196</v>
      </c>
      <c r="F21" s="1195">
        <v>36</v>
      </c>
      <c r="G21" s="1196">
        <v>2</v>
      </c>
    </row>
    <row r="22" spans="1:7" x14ac:dyDescent="0.2">
      <c r="A22" s="473" t="s">
        <v>0</v>
      </c>
      <c r="B22" s="251" t="s">
        <v>46</v>
      </c>
      <c r="C22" s="698">
        <v>2315</v>
      </c>
      <c r="D22" s="698">
        <v>2179</v>
      </c>
      <c r="E22" s="698">
        <v>119</v>
      </c>
      <c r="F22" s="698">
        <v>15</v>
      </c>
      <c r="G22" s="696">
        <v>2</v>
      </c>
    </row>
    <row r="23" spans="1:7" x14ac:dyDescent="0.2">
      <c r="A23" s="689"/>
      <c r="B23" s="688" t="s">
        <v>47</v>
      </c>
      <c r="C23" s="699">
        <v>253</v>
      </c>
      <c r="D23" s="699">
        <v>173</v>
      </c>
      <c r="E23" s="699">
        <v>70</v>
      </c>
      <c r="F23" s="699">
        <v>10</v>
      </c>
      <c r="G23" s="697">
        <v>0</v>
      </c>
    </row>
    <row r="24" spans="1:7" x14ac:dyDescent="0.2">
      <c r="A24" s="251"/>
      <c r="B24" s="251" t="s">
        <v>48</v>
      </c>
      <c r="C24" s="698">
        <v>40</v>
      </c>
      <c r="D24" s="698">
        <v>22</v>
      </c>
      <c r="E24" s="698">
        <v>7</v>
      </c>
      <c r="F24" s="700">
        <v>11</v>
      </c>
      <c r="G24" s="696">
        <v>0</v>
      </c>
    </row>
    <row r="25" spans="1:7" s="777" customFormat="1" x14ac:dyDescent="0.2">
      <c r="A25" s="1344" t="s">
        <v>25</v>
      </c>
      <c r="B25" s="1344"/>
      <c r="C25" s="1195">
        <v>226</v>
      </c>
      <c r="D25" s="1195">
        <v>176</v>
      </c>
      <c r="E25" s="1195">
        <v>48</v>
      </c>
      <c r="F25" s="1198">
        <v>2</v>
      </c>
      <c r="G25" s="1196">
        <v>0</v>
      </c>
    </row>
    <row r="26" spans="1:7" x14ac:dyDescent="0.2">
      <c r="A26" s="473" t="s">
        <v>0</v>
      </c>
      <c r="B26" s="251" t="s">
        <v>46</v>
      </c>
      <c r="C26" s="698">
        <v>170</v>
      </c>
      <c r="D26" s="698">
        <v>142</v>
      </c>
      <c r="E26" s="698">
        <v>27</v>
      </c>
      <c r="F26" s="700">
        <v>1</v>
      </c>
      <c r="G26" s="696">
        <v>0</v>
      </c>
    </row>
    <row r="27" spans="1:7" x14ac:dyDescent="0.2">
      <c r="A27" s="689"/>
      <c r="B27" s="688" t="s">
        <v>47</v>
      </c>
      <c r="C27" s="699">
        <v>55</v>
      </c>
      <c r="D27" s="699">
        <v>34</v>
      </c>
      <c r="E27" s="699">
        <v>20</v>
      </c>
      <c r="F27" s="701">
        <v>1</v>
      </c>
      <c r="G27" s="697">
        <v>0</v>
      </c>
    </row>
    <row r="28" spans="1:7" x14ac:dyDescent="0.2">
      <c r="A28" s="251"/>
      <c r="B28" s="251" t="s">
        <v>48</v>
      </c>
      <c r="C28" s="698">
        <v>1</v>
      </c>
      <c r="D28" s="698">
        <v>0</v>
      </c>
      <c r="E28" s="700">
        <v>1</v>
      </c>
      <c r="F28" s="700">
        <v>0</v>
      </c>
      <c r="G28" s="696">
        <v>0</v>
      </c>
    </row>
    <row r="29" spans="1:7" s="777" customFormat="1" x14ac:dyDescent="0.2">
      <c r="A29" s="1339" t="s">
        <v>169</v>
      </c>
      <c r="B29" s="1339"/>
      <c r="C29" s="1195">
        <v>76</v>
      </c>
      <c r="D29" s="1198">
        <v>55</v>
      </c>
      <c r="E29" s="1195">
        <v>21</v>
      </c>
      <c r="F29" s="1195">
        <v>0</v>
      </c>
      <c r="G29" s="1196">
        <v>0</v>
      </c>
    </row>
    <row r="30" spans="1:7" x14ac:dyDescent="0.2">
      <c r="A30" s="474" t="s">
        <v>0</v>
      </c>
      <c r="B30" s="1" t="s">
        <v>46</v>
      </c>
      <c r="C30" s="371">
        <v>46</v>
      </c>
      <c r="D30" s="371">
        <v>39</v>
      </c>
      <c r="E30" s="371">
        <v>7</v>
      </c>
      <c r="F30" s="371">
        <v>0</v>
      </c>
      <c r="G30" s="702">
        <v>0</v>
      </c>
    </row>
    <row r="31" spans="1:7" x14ac:dyDescent="0.2">
      <c r="A31" s="690"/>
      <c r="B31" s="587" t="s">
        <v>47</v>
      </c>
      <c r="C31" s="703">
        <v>29</v>
      </c>
      <c r="D31" s="703">
        <v>15</v>
      </c>
      <c r="E31" s="703">
        <v>14</v>
      </c>
      <c r="F31" s="703">
        <v>0</v>
      </c>
      <c r="G31" s="704">
        <v>0</v>
      </c>
    </row>
    <row r="32" spans="1:7" x14ac:dyDescent="0.2">
      <c r="B32" s="251" t="s">
        <v>106</v>
      </c>
      <c r="C32" s="371">
        <v>1</v>
      </c>
      <c r="D32" s="371">
        <v>1</v>
      </c>
      <c r="E32" s="371">
        <v>0</v>
      </c>
      <c r="F32" s="371">
        <v>0</v>
      </c>
      <c r="G32" s="702">
        <v>0</v>
      </c>
    </row>
    <row r="34" spans="1:1" x14ac:dyDescent="0.2">
      <c r="A34" s="670" t="s">
        <v>803</v>
      </c>
    </row>
  </sheetData>
  <mergeCells count="10">
    <mergeCell ref="A29:B29"/>
    <mergeCell ref="A4:B5"/>
    <mergeCell ref="A2:G2"/>
    <mergeCell ref="A25:B25"/>
    <mergeCell ref="A11:B11"/>
    <mergeCell ref="A16:B16"/>
    <mergeCell ref="A21:B21"/>
    <mergeCell ref="C4:C5"/>
    <mergeCell ref="D4:G4"/>
    <mergeCell ref="A6:B6"/>
  </mergeCells>
  <hyperlinks>
    <hyperlink ref="H4" location="indice!B38" display="INICIO"/>
  </hyperlinks>
  <printOptions horizontalCentered="1"/>
  <pageMargins left="0.19685039370078741" right="0.19685039370078741" top="1.5354330708661419" bottom="0.74803149606299213" header="0.19685039370078741" footer="0.31496062992125984"/>
  <pageSetup paperSize="9" scale="83" firstPageNumber="67" orientation="landscape" useFirstPageNumber="1" r:id="rId1"/>
  <headerFooter>
    <oddHeader>&amp;C&amp;G</oddHeader>
    <oddFooter>&amp;C&amp;P</oddFooter>
  </headerFooter>
  <legacyDrawingHF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dimension ref="A1:I38"/>
  <sheetViews>
    <sheetView zoomScaleNormal="100" workbookViewId="0">
      <selection activeCell="D40" sqref="D40"/>
    </sheetView>
  </sheetViews>
  <sheetFormatPr baseColWidth="10" defaultColWidth="21.140625" defaultRowHeight="12.75" x14ac:dyDescent="0.2"/>
  <cols>
    <col min="1" max="2" width="21.140625" style="1028" customWidth="1"/>
    <col min="3" max="3" width="16.28515625" style="1028" customWidth="1"/>
    <col min="4" max="5" width="21.140625" style="1028" customWidth="1"/>
    <col min="6" max="6" width="21.140625" style="776" customWidth="1"/>
    <col min="7" max="8" width="21.140625" style="746"/>
    <col min="9" max="16384" width="21.140625" style="1"/>
  </cols>
  <sheetData>
    <row r="1" spans="1:9" x14ac:dyDescent="0.2">
      <c r="A1" s="475"/>
      <c r="B1" s="475"/>
      <c r="C1" s="475"/>
      <c r="D1" s="475"/>
      <c r="E1" s="475"/>
      <c r="F1" s="356"/>
      <c r="G1" s="1"/>
      <c r="H1" s="1"/>
    </row>
    <row r="2" spans="1:9" s="3" customFormat="1" ht="39.75" customHeight="1" x14ac:dyDescent="0.25">
      <c r="A2" s="1355" t="s">
        <v>806</v>
      </c>
      <c r="B2" s="1355"/>
      <c r="C2" s="1355"/>
      <c r="D2" s="1355"/>
      <c r="E2" s="1355"/>
      <c r="F2" s="1355"/>
      <c r="G2" s="1355"/>
      <c r="H2" s="1355"/>
    </row>
    <row r="3" spans="1:9" s="3" customFormat="1" ht="15" x14ac:dyDescent="0.25">
      <c r="A3" s="711"/>
      <c r="B3" s="711"/>
      <c r="C3" s="711"/>
      <c r="D3" s="711"/>
      <c r="E3" s="711"/>
      <c r="F3" s="711"/>
      <c r="G3" s="711"/>
      <c r="H3" s="711"/>
    </row>
    <row r="4" spans="1:9" s="3" customFormat="1" ht="15" x14ac:dyDescent="0.25">
      <c r="A4" s="1351" t="s">
        <v>190</v>
      </c>
      <c r="B4" s="1351"/>
      <c r="C4" s="1349" t="s">
        <v>862</v>
      </c>
      <c r="D4" s="1352" t="s">
        <v>656</v>
      </c>
      <c r="E4" s="1353"/>
      <c r="F4" s="1353"/>
      <c r="G4" s="1353"/>
      <c r="H4" s="1353"/>
      <c r="I4" s="680" t="s">
        <v>85</v>
      </c>
    </row>
    <row r="5" spans="1:9" s="3" customFormat="1" ht="15" x14ac:dyDescent="0.25">
      <c r="A5" s="1351"/>
      <c r="B5" s="1351"/>
      <c r="C5" s="1350"/>
      <c r="D5" s="712" t="s">
        <v>49</v>
      </c>
      <c r="E5" s="712" t="s">
        <v>50</v>
      </c>
      <c r="F5" s="712" t="s">
        <v>51</v>
      </c>
      <c r="G5" s="712" t="s">
        <v>52</v>
      </c>
      <c r="H5" s="712" t="s">
        <v>627</v>
      </c>
    </row>
    <row r="6" spans="1:9" s="777" customFormat="1" x14ac:dyDescent="0.2">
      <c r="A6" s="1354" t="s">
        <v>863</v>
      </c>
      <c r="B6" s="1354"/>
      <c r="C6" s="1199">
        <v>60636</v>
      </c>
      <c r="D6" s="1199">
        <v>55089</v>
      </c>
      <c r="E6" s="1199">
        <v>5451</v>
      </c>
      <c r="F6" s="1199">
        <v>73</v>
      </c>
      <c r="G6" s="1199">
        <v>7</v>
      </c>
      <c r="H6" s="1199">
        <v>16</v>
      </c>
    </row>
    <row r="7" spans="1:9" s="2" customFormat="1" x14ac:dyDescent="0.2">
      <c r="A7" s="705"/>
      <c r="B7" s="706" t="s">
        <v>49</v>
      </c>
      <c r="C7" s="707">
        <v>53085</v>
      </c>
      <c r="D7" s="707">
        <v>49971</v>
      </c>
      <c r="E7" s="707">
        <v>3075</v>
      </c>
      <c r="F7" s="707">
        <v>26</v>
      </c>
      <c r="G7" s="707">
        <v>3</v>
      </c>
      <c r="H7" s="707">
        <v>10</v>
      </c>
    </row>
    <row r="8" spans="1:9" x14ac:dyDescent="0.2">
      <c r="A8" s="1023"/>
      <c r="B8" s="1022" t="s">
        <v>50</v>
      </c>
      <c r="C8" s="1024">
        <v>7347</v>
      </c>
      <c r="D8" s="1024">
        <v>5013</v>
      </c>
      <c r="E8" s="1024">
        <v>2299</v>
      </c>
      <c r="F8" s="1024">
        <v>32</v>
      </c>
      <c r="G8" s="1024">
        <v>0</v>
      </c>
      <c r="H8" s="1024">
        <v>3</v>
      </c>
    </row>
    <row r="9" spans="1:9" x14ac:dyDescent="0.2">
      <c r="A9" s="705"/>
      <c r="B9" s="706" t="s">
        <v>51</v>
      </c>
      <c r="C9" s="707">
        <v>173</v>
      </c>
      <c r="D9" s="707">
        <v>90</v>
      </c>
      <c r="E9" s="707">
        <v>64</v>
      </c>
      <c r="F9" s="707">
        <v>15</v>
      </c>
      <c r="G9" s="708">
        <v>4</v>
      </c>
      <c r="H9" s="708">
        <v>0</v>
      </c>
    </row>
    <row r="10" spans="1:9" x14ac:dyDescent="0.2">
      <c r="A10" s="1025"/>
      <c r="B10" s="1022" t="s">
        <v>52</v>
      </c>
      <c r="C10" s="1024">
        <v>23</v>
      </c>
      <c r="D10" s="1024">
        <v>12</v>
      </c>
      <c r="E10" s="1024">
        <v>11</v>
      </c>
      <c r="F10" s="1024">
        <v>0</v>
      </c>
      <c r="G10" s="1024">
        <v>0</v>
      </c>
      <c r="H10" s="1021">
        <v>0</v>
      </c>
    </row>
    <row r="11" spans="1:9" x14ac:dyDescent="0.2">
      <c r="A11" s="705"/>
      <c r="B11" s="706" t="s">
        <v>627</v>
      </c>
      <c r="C11" s="707">
        <v>8</v>
      </c>
      <c r="D11" s="707">
        <v>3</v>
      </c>
      <c r="E11" s="707">
        <v>2</v>
      </c>
      <c r="F11" s="708">
        <v>0</v>
      </c>
      <c r="G11" s="708">
        <v>0</v>
      </c>
      <c r="H11" s="707">
        <v>3</v>
      </c>
    </row>
    <row r="12" spans="1:9" s="777" customFormat="1" x14ac:dyDescent="0.2">
      <c r="A12" s="1026" t="s">
        <v>417</v>
      </c>
      <c r="B12" s="1200"/>
      <c r="C12" s="1199">
        <v>32567</v>
      </c>
      <c r="D12" s="1199">
        <v>29413</v>
      </c>
      <c r="E12" s="1199">
        <v>3102</v>
      </c>
      <c r="F12" s="1199">
        <v>48</v>
      </c>
      <c r="G12" s="1199">
        <v>3</v>
      </c>
      <c r="H12" s="1199">
        <v>1</v>
      </c>
    </row>
    <row r="13" spans="1:9" x14ac:dyDescent="0.2">
      <c r="A13" s="706" t="s">
        <v>0</v>
      </c>
      <c r="B13" s="709" t="s">
        <v>49</v>
      </c>
      <c r="C13" s="707">
        <v>28269</v>
      </c>
      <c r="D13" s="707">
        <v>26586</v>
      </c>
      <c r="E13" s="707">
        <v>1664</v>
      </c>
      <c r="F13" s="707">
        <v>17</v>
      </c>
      <c r="G13" s="707">
        <v>1</v>
      </c>
      <c r="H13" s="707">
        <v>1</v>
      </c>
    </row>
    <row r="14" spans="1:9" x14ac:dyDescent="0.2">
      <c r="A14" s="1023"/>
      <c r="B14" s="1027" t="s">
        <v>50</v>
      </c>
      <c r="C14" s="1024">
        <v>4190</v>
      </c>
      <c r="D14" s="1024">
        <v>2772</v>
      </c>
      <c r="E14" s="1024">
        <v>1397</v>
      </c>
      <c r="F14" s="1024">
        <v>21</v>
      </c>
      <c r="G14" s="1024">
        <v>0</v>
      </c>
      <c r="H14" s="1024">
        <v>0</v>
      </c>
    </row>
    <row r="15" spans="1:9" x14ac:dyDescent="0.2">
      <c r="A15" s="705"/>
      <c r="B15" s="709" t="s">
        <v>51</v>
      </c>
      <c r="C15" s="707">
        <v>89</v>
      </c>
      <c r="D15" s="707">
        <v>44</v>
      </c>
      <c r="E15" s="707">
        <v>33</v>
      </c>
      <c r="F15" s="707">
        <v>10</v>
      </c>
      <c r="G15" s="708">
        <v>2</v>
      </c>
      <c r="H15" s="708">
        <v>0</v>
      </c>
    </row>
    <row r="16" spans="1:9" x14ac:dyDescent="0.2">
      <c r="A16" s="1023"/>
      <c r="B16" s="1027" t="s">
        <v>52</v>
      </c>
      <c r="C16" s="1024">
        <v>19</v>
      </c>
      <c r="D16" s="1024">
        <v>11</v>
      </c>
      <c r="E16" s="1024">
        <v>8</v>
      </c>
      <c r="F16" s="1024">
        <v>0</v>
      </c>
      <c r="G16" s="1024">
        <v>0</v>
      </c>
      <c r="H16" s="1021">
        <v>0</v>
      </c>
    </row>
    <row r="17" spans="1:8" s="777" customFormat="1" x14ac:dyDescent="0.2">
      <c r="A17" s="710" t="s">
        <v>418</v>
      </c>
      <c r="B17" s="1201"/>
      <c r="C17" s="1202">
        <v>25159</v>
      </c>
      <c r="D17" s="1202">
        <v>23071</v>
      </c>
      <c r="E17" s="1202">
        <v>2048</v>
      </c>
      <c r="F17" s="1202">
        <v>21</v>
      </c>
      <c r="G17" s="1202">
        <v>4</v>
      </c>
      <c r="H17" s="1202">
        <v>15</v>
      </c>
    </row>
    <row r="18" spans="1:8" x14ac:dyDescent="0.2">
      <c r="A18" s="1022" t="s">
        <v>0</v>
      </c>
      <c r="B18" s="1027" t="s">
        <v>49</v>
      </c>
      <c r="C18" s="1024">
        <v>22285</v>
      </c>
      <c r="D18" s="1024">
        <v>21025</v>
      </c>
      <c r="E18" s="1024">
        <v>1241</v>
      </c>
      <c r="F18" s="1024">
        <v>8</v>
      </c>
      <c r="G18" s="1021">
        <v>2</v>
      </c>
      <c r="H18" s="1024">
        <v>9</v>
      </c>
    </row>
    <row r="19" spans="1:8" x14ac:dyDescent="0.2">
      <c r="A19" s="705"/>
      <c r="B19" s="709" t="s">
        <v>50</v>
      </c>
      <c r="C19" s="707">
        <v>2792</v>
      </c>
      <c r="D19" s="707">
        <v>2004</v>
      </c>
      <c r="E19" s="707">
        <v>777</v>
      </c>
      <c r="F19" s="707">
        <v>8</v>
      </c>
      <c r="G19" s="707">
        <v>0</v>
      </c>
      <c r="H19" s="708">
        <v>3</v>
      </c>
    </row>
    <row r="20" spans="1:8" x14ac:dyDescent="0.2">
      <c r="A20" s="1023"/>
      <c r="B20" s="1027" t="s">
        <v>51</v>
      </c>
      <c r="C20" s="1024">
        <v>72</v>
      </c>
      <c r="D20" s="1024">
        <v>40</v>
      </c>
      <c r="E20" s="1024">
        <v>25</v>
      </c>
      <c r="F20" s="1024">
        <v>5</v>
      </c>
      <c r="G20" s="1021">
        <v>2</v>
      </c>
      <c r="H20" s="1021">
        <v>0</v>
      </c>
    </row>
    <row r="21" spans="1:8" x14ac:dyDescent="0.2">
      <c r="A21" s="705"/>
      <c r="B21" s="709" t="s">
        <v>52</v>
      </c>
      <c r="C21" s="707">
        <v>4</v>
      </c>
      <c r="D21" s="707">
        <v>1</v>
      </c>
      <c r="E21" s="707">
        <v>3</v>
      </c>
      <c r="F21" s="708">
        <v>0</v>
      </c>
      <c r="G21" s="707">
        <v>0</v>
      </c>
      <c r="H21" s="708">
        <v>0</v>
      </c>
    </row>
    <row r="22" spans="1:8" x14ac:dyDescent="0.2">
      <c r="A22" s="1023"/>
      <c r="B22" s="1027" t="s">
        <v>627</v>
      </c>
      <c r="C22" s="1024">
        <v>6</v>
      </c>
      <c r="D22" s="1024">
        <v>1</v>
      </c>
      <c r="E22" s="1024">
        <v>2</v>
      </c>
      <c r="F22" s="1021">
        <v>0</v>
      </c>
      <c r="G22" s="1021">
        <v>0</v>
      </c>
      <c r="H22" s="1024">
        <v>3</v>
      </c>
    </row>
    <row r="23" spans="1:8" s="777" customFormat="1" x14ac:dyDescent="0.2">
      <c r="A23" s="710" t="s">
        <v>18</v>
      </c>
      <c r="B23" s="1201"/>
      <c r="C23" s="1202">
        <v>2608</v>
      </c>
      <c r="D23" s="1202">
        <v>2374</v>
      </c>
      <c r="E23" s="1202">
        <v>230</v>
      </c>
      <c r="F23" s="1203">
        <v>4</v>
      </c>
      <c r="G23" s="1203">
        <v>0</v>
      </c>
      <c r="H23" s="1203">
        <v>0</v>
      </c>
    </row>
    <row r="24" spans="1:8" x14ac:dyDescent="0.2">
      <c r="A24" s="1022" t="s">
        <v>0</v>
      </c>
      <c r="B24" s="1027" t="s">
        <v>49</v>
      </c>
      <c r="C24" s="1024">
        <v>2315</v>
      </c>
      <c r="D24" s="1024">
        <v>2179</v>
      </c>
      <c r="E24" s="1024">
        <v>135</v>
      </c>
      <c r="F24" s="1021">
        <v>1</v>
      </c>
      <c r="G24" s="1021">
        <v>0</v>
      </c>
      <c r="H24" s="1021">
        <v>0</v>
      </c>
    </row>
    <row r="25" spans="1:8" x14ac:dyDescent="0.2">
      <c r="A25" s="705"/>
      <c r="B25" s="709" t="s">
        <v>50</v>
      </c>
      <c r="C25" s="707">
        <v>285</v>
      </c>
      <c r="D25" s="707">
        <v>191</v>
      </c>
      <c r="E25" s="707">
        <v>91</v>
      </c>
      <c r="F25" s="708">
        <v>3</v>
      </c>
      <c r="G25" s="708">
        <v>0</v>
      </c>
      <c r="H25" s="708">
        <v>0</v>
      </c>
    </row>
    <row r="26" spans="1:8" x14ac:dyDescent="0.2">
      <c r="A26" s="1023"/>
      <c r="B26" s="1027" t="s">
        <v>51</v>
      </c>
      <c r="C26" s="1024">
        <v>8</v>
      </c>
      <c r="D26" s="1024">
        <v>4</v>
      </c>
      <c r="E26" s="1024">
        <v>4</v>
      </c>
      <c r="F26" s="1021">
        <v>0</v>
      </c>
      <c r="G26" s="1021">
        <v>0</v>
      </c>
      <c r="H26" s="1021">
        <v>0</v>
      </c>
    </row>
    <row r="27" spans="1:8" s="777" customFormat="1" x14ac:dyDescent="0.2">
      <c r="A27" s="710" t="s">
        <v>25</v>
      </c>
      <c r="B27" s="1201"/>
      <c r="C27" s="1202">
        <v>226</v>
      </c>
      <c r="D27" s="1202">
        <v>176</v>
      </c>
      <c r="E27" s="1202">
        <v>50</v>
      </c>
      <c r="F27" s="1202">
        <v>0</v>
      </c>
      <c r="G27" s="1203">
        <v>0</v>
      </c>
      <c r="H27" s="1202">
        <v>0</v>
      </c>
    </row>
    <row r="28" spans="1:8" x14ac:dyDescent="0.2">
      <c r="A28" s="1022" t="s">
        <v>0</v>
      </c>
      <c r="B28" s="1027" t="s">
        <v>49</v>
      </c>
      <c r="C28" s="1024">
        <v>170</v>
      </c>
      <c r="D28" s="1024">
        <v>142</v>
      </c>
      <c r="E28" s="1024">
        <v>28</v>
      </c>
      <c r="F28" s="1021">
        <v>0</v>
      </c>
      <c r="G28" s="1021">
        <v>0</v>
      </c>
      <c r="H28" s="1021">
        <v>0</v>
      </c>
    </row>
    <row r="29" spans="1:8" x14ac:dyDescent="0.2">
      <c r="A29" s="705"/>
      <c r="B29" s="709" t="s">
        <v>50</v>
      </c>
      <c r="C29" s="707">
        <v>54</v>
      </c>
      <c r="D29" s="707">
        <v>33</v>
      </c>
      <c r="E29" s="707">
        <v>21</v>
      </c>
      <c r="F29" s="708">
        <v>0</v>
      </c>
      <c r="G29" s="708">
        <v>0</v>
      </c>
      <c r="H29" s="708">
        <v>0</v>
      </c>
    </row>
    <row r="30" spans="1:8" x14ac:dyDescent="0.2">
      <c r="A30" s="1023"/>
      <c r="B30" s="1027" t="s">
        <v>51</v>
      </c>
      <c r="C30" s="1024">
        <v>1</v>
      </c>
      <c r="D30" s="1021">
        <v>0</v>
      </c>
      <c r="E30" s="1021">
        <v>1</v>
      </c>
      <c r="F30" s="1024">
        <v>0</v>
      </c>
      <c r="G30" s="1021">
        <v>0</v>
      </c>
      <c r="H30" s="1021">
        <v>0</v>
      </c>
    </row>
    <row r="31" spans="1:8" x14ac:dyDescent="0.2">
      <c r="A31" s="705"/>
      <c r="B31" s="709" t="s">
        <v>627</v>
      </c>
      <c r="C31" s="707">
        <v>1</v>
      </c>
      <c r="D31" s="708">
        <v>1</v>
      </c>
      <c r="E31" s="708">
        <v>0</v>
      </c>
      <c r="F31" s="708">
        <v>0</v>
      </c>
      <c r="G31" s="708">
        <v>0</v>
      </c>
      <c r="H31" s="707">
        <v>0</v>
      </c>
    </row>
    <row r="32" spans="1:8" s="777" customFormat="1" x14ac:dyDescent="0.2">
      <c r="A32" s="1026" t="s">
        <v>169</v>
      </c>
      <c r="B32" s="1200"/>
      <c r="C32" s="1199">
        <v>76</v>
      </c>
      <c r="D32" s="1199">
        <v>55</v>
      </c>
      <c r="E32" s="1199">
        <v>21</v>
      </c>
      <c r="F32" s="1199">
        <v>0</v>
      </c>
      <c r="G32" s="1204">
        <v>0</v>
      </c>
      <c r="H32" s="1204">
        <v>0</v>
      </c>
    </row>
    <row r="33" spans="1:8" x14ac:dyDescent="0.2">
      <c r="A33" s="706" t="s">
        <v>0</v>
      </c>
      <c r="B33" s="709" t="s">
        <v>49</v>
      </c>
      <c r="C33" s="707">
        <v>46</v>
      </c>
      <c r="D33" s="707">
        <v>39</v>
      </c>
      <c r="E33" s="707">
        <v>7</v>
      </c>
      <c r="F33" s="707">
        <v>0</v>
      </c>
      <c r="G33" s="708">
        <v>0</v>
      </c>
      <c r="H33" s="708">
        <v>0</v>
      </c>
    </row>
    <row r="34" spans="1:8" x14ac:dyDescent="0.2">
      <c r="A34" s="1023"/>
      <c r="B34" s="1027" t="s">
        <v>50</v>
      </c>
      <c r="C34" s="1024">
        <v>26</v>
      </c>
      <c r="D34" s="1024">
        <v>13</v>
      </c>
      <c r="E34" s="1024">
        <v>13</v>
      </c>
      <c r="F34" s="1021">
        <v>0</v>
      </c>
      <c r="G34" s="1021">
        <v>0</v>
      </c>
      <c r="H34" s="1021">
        <v>0</v>
      </c>
    </row>
    <row r="35" spans="1:8" x14ac:dyDescent="0.2">
      <c r="A35" s="705"/>
      <c r="B35" s="709" t="s">
        <v>51</v>
      </c>
      <c r="C35" s="707">
        <v>3</v>
      </c>
      <c r="D35" s="707">
        <v>2</v>
      </c>
      <c r="E35" s="707">
        <v>1</v>
      </c>
      <c r="F35" s="708">
        <v>0</v>
      </c>
      <c r="G35" s="708">
        <v>0</v>
      </c>
      <c r="H35" s="708">
        <v>0</v>
      </c>
    </row>
    <row r="36" spans="1:8" x14ac:dyDescent="0.2">
      <c r="A36" s="1023"/>
      <c r="B36" s="1027" t="s">
        <v>627</v>
      </c>
      <c r="C36" s="1024">
        <v>1</v>
      </c>
      <c r="D36" s="1024">
        <v>1</v>
      </c>
      <c r="E36" s="1024">
        <v>0</v>
      </c>
      <c r="F36" s="1021">
        <v>0</v>
      </c>
      <c r="G36" s="1021">
        <v>0</v>
      </c>
      <c r="H36" s="1021">
        <v>0</v>
      </c>
    </row>
    <row r="38" spans="1:8" x14ac:dyDescent="0.2">
      <c r="A38" s="774" t="s">
        <v>803</v>
      </c>
    </row>
  </sheetData>
  <mergeCells count="5">
    <mergeCell ref="C4:C5"/>
    <mergeCell ref="A4:B5"/>
    <mergeCell ref="D4:H4"/>
    <mergeCell ref="A6:B6"/>
    <mergeCell ref="A2:H2"/>
  </mergeCells>
  <hyperlinks>
    <hyperlink ref="I4" location="indice!B39" display="INICIO"/>
  </hyperlinks>
  <printOptions horizontalCentered="1"/>
  <pageMargins left="0.19685039370078741" right="0.19685039370078741" top="1.5354330708661419" bottom="0.74803149606299213" header="0.19685039370078741" footer="0.31496062992125984"/>
  <pageSetup paperSize="9" scale="81" firstPageNumber="68" orientation="landscape" useFirstPageNumber="1" r:id="rId1"/>
  <headerFooter>
    <oddHeader>&amp;C&amp;G</oddHeader>
    <oddFooter>&amp;C&amp;P</oddFooter>
  </headerFooter>
  <legacyDrawingHF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dimension ref="A2:J328"/>
  <sheetViews>
    <sheetView zoomScaleNormal="100" workbookViewId="0">
      <selection activeCell="E121" sqref="E121"/>
    </sheetView>
  </sheetViews>
  <sheetFormatPr baseColWidth="10" defaultRowHeight="12.75" x14ac:dyDescent="0.2"/>
  <cols>
    <col min="1" max="1" width="18.7109375" style="1" customWidth="1"/>
    <col min="2" max="2" width="17.85546875" style="1" customWidth="1"/>
    <col min="3" max="3" width="10.28515625" style="381" customWidth="1"/>
    <col min="4" max="6" width="16.7109375" style="381" customWidth="1"/>
    <col min="7" max="7" width="19.7109375" style="381" customWidth="1"/>
    <col min="8" max="8" width="16.7109375" style="381" customWidth="1"/>
    <col min="9" max="16384" width="11.42578125" style="1"/>
  </cols>
  <sheetData>
    <row r="2" spans="1:10" s="3" customFormat="1" ht="41.25" customHeight="1" x14ac:dyDescent="0.25">
      <c r="A2" s="1364" t="s">
        <v>807</v>
      </c>
      <c r="B2" s="1364"/>
      <c r="C2" s="1364"/>
      <c r="D2" s="1364"/>
      <c r="E2" s="1364"/>
      <c r="F2" s="1364"/>
      <c r="G2" s="1364"/>
      <c r="H2" s="1364"/>
      <c r="I2" s="753"/>
    </row>
    <row r="3" spans="1:10" s="3" customFormat="1" ht="15" x14ac:dyDescent="0.25">
      <c r="A3" s="752"/>
      <c r="B3" s="752"/>
      <c r="C3" s="752"/>
      <c r="D3" s="752"/>
      <c r="E3" s="752"/>
      <c r="F3" s="752"/>
      <c r="G3" s="752"/>
      <c r="H3" s="752"/>
      <c r="I3" s="753"/>
    </row>
    <row r="4" spans="1:10" s="3" customFormat="1" ht="15" x14ac:dyDescent="0.25">
      <c r="A4" s="1356" t="s">
        <v>191</v>
      </c>
      <c r="B4" s="1357"/>
      <c r="C4" s="1360" t="s">
        <v>862</v>
      </c>
      <c r="D4" s="1362" t="s">
        <v>656</v>
      </c>
      <c r="E4" s="1363"/>
      <c r="F4" s="1363"/>
      <c r="G4" s="1363"/>
      <c r="H4" s="1363"/>
      <c r="I4" s="753"/>
      <c r="J4" s="680" t="s">
        <v>85</v>
      </c>
    </row>
    <row r="5" spans="1:10" s="756" customFormat="1" ht="15" x14ac:dyDescent="0.25">
      <c r="A5" s="1358"/>
      <c r="B5" s="1359"/>
      <c r="C5" s="1361"/>
      <c r="D5" s="754" t="s">
        <v>49</v>
      </c>
      <c r="E5" s="754" t="s">
        <v>50</v>
      </c>
      <c r="F5" s="754" t="s">
        <v>51</v>
      </c>
      <c r="G5" s="754" t="s">
        <v>52</v>
      </c>
      <c r="H5" s="754" t="s">
        <v>627</v>
      </c>
      <c r="I5" s="755"/>
    </row>
    <row r="6" spans="1:10" s="777" customFormat="1" x14ac:dyDescent="0.2">
      <c r="A6" s="1031" t="s">
        <v>863</v>
      </c>
      <c r="B6" s="1029"/>
      <c r="C6" s="1030">
        <v>60636</v>
      </c>
      <c r="D6" s="1030">
        <v>55089</v>
      </c>
      <c r="E6" s="1030">
        <v>5451</v>
      </c>
      <c r="F6" s="1030">
        <v>73</v>
      </c>
      <c r="G6" s="1030">
        <v>7</v>
      </c>
      <c r="H6" s="1030">
        <v>16</v>
      </c>
      <c r="I6" s="1205"/>
    </row>
    <row r="7" spans="1:10" s="2" customFormat="1" x14ac:dyDescent="0.2">
      <c r="A7" s="713" t="s">
        <v>417</v>
      </c>
      <c r="B7" s="714"/>
      <c r="C7" s="715"/>
      <c r="D7" s="715"/>
      <c r="E7" s="715"/>
      <c r="F7" s="715"/>
      <c r="G7" s="715"/>
      <c r="H7" s="715"/>
      <c r="I7" s="477"/>
    </row>
    <row r="8" spans="1:10" s="2" customFormat="1" x14ac:dyDescent="0.2">
      <c r="A8" s="724" t="s">
        <v>159</v>
      </c>
      <c r="B8" s="1032"/>
      <c r="C8" s="1033">
        <v>3935</v>
      </c>
      <c r="D8" s="1033">
        <v>3525</v>
      </c>
      <c r="E8" s="1033">
        <v>390</v>
      </c>
      <c r="F8" s="1033">
        <v>19</v>
      </c>
      <c r="G8" s="1033">
        <v>1</v>
      </c>
      <c r="H8" s="1034">
        <v>0</v>
      </c>
      <c r="I8" s="477"/>
    </row>
    <row r="9" spans="1:10" x14ac:dyDescent="0.2">
      <c r="A9" s="716" t="s">
        <v>0</v>
      </c>
      <c r="B9" s="717" t="s">
        <v>49</v>
      </c>
      <c r="C9" s="718">
        <v>3358</v>
      </c>
      <c r="D9" s="718">
        <v>3161</v>
      </c>
      <c r="E9" s="718">
        <v>190</v>
      </c>
      <c r="F9" s="718">
        <v>7</v>
      </c>
      <c r="G9" s="718">
        <v>0</v>
      </c>
      <c r="H9" s="719">
        <v>0</v>
      </c>
      <c r="I9" s="477"/>
    </row>
    <row r="10" spans="1:10" x14ac:dyDescent="0.2">
      <c r="A10" s="1032"/>
      <c r="B10" s="1035" t="s">
        <v>50</v>
      </c>
      <c r="C10" s="1033">
        <v>536</v>
      </c>
      <c r="D10" s="1033">
        <v>344</v>
      </c>
      <c r="E10" s="1033">
        <v>182</v>
      </c>
      <c r="F10" s="1033">
        <v>10</v>
      </c>
      <c r="G10" s="1033">
        <v>0</v>
      </c>
      <c r="H10" s="1034">
        <v>0</v>
      </c>
      <c r="I10" s="477"/>
    </row>
    <row r="11" spans="1:10" x14ac:dyDescent="0.2">
      <c r="A11" s="720"/>
      <c r="B11" s="717" t="s">
        <v>51</v>
      </c>
      <c r="C11" s="718">
        <v>34</v>
      </c>
      <c r="D11" s="718">
        <v>15</v>
      </c>
      <c r="E11" s="718">
        <v>16</v>
      </c>
      <c r="F11" s="718">
        <v>2</v>
      </c>
      <c r="G11" s="719">
        <v>1</v>
      </c>
      <c r="H11" s="719">
        <v>0</v>
      </c>
      <c r="I11" s="477"/>
    </row>
    <row r="12" spans="1:10" x14ac:dyDescent="0.2">
      <c r="A12" s="1036"/>
      <c r="B12" s="1035" t="s">
        <v>52</v>
      </c>
      <c r="C12" s="1033">
        <v>7</v>
      </c>
      <c r="D12" s="1034">
        <v>5</v>
      </c>
      <c r="E12" s="1033">
        <v>2</v>
      </c>
      <c r="F12" s="1034">
        <v>0</v>
      </c>
      <c r="G12" s="1034">
        <v>0</v>
      </c>
      <c r="H12" s="1034">
        <v>0</v>
      </c>
      <c r="I12" s="477"/>
    </row>
    <row r="13" spans="1:10" x14ac:dyDescent="0.2">
      <c r="A13" s="716" t="s">
        <v>158</v>
      </c>
      <c r="B13" s="720"/>
      <c r="C13" s="718">
        <v>577</v>
      </c>
      <c r="D13" s="718">
        <v>537</v>
      </c>
      <c r="E13" s="718">
        <v>40</v>
      </c>
      <c r="F13" s="719">
        <v>0</v>
      </c>
      <c r="G13" s="719">
        <v>0</v>
      </c>
      <c r="H13" s="718">
        <v>0</v>
      </c>
      <c r="I13" s="477"/>
    </row>
    <row r="14" spans="1:10" x14ac:dyDescent="0.2">
      <c r="A14" s="724" t="s">
        <v>0</v>
      </c>
      <c r="B14" s="1035" t="s">
        <v>49</v>
      </c>
      <c r="C14" s="1033">
        <v>509</v>
      </c>
      <c r="D14" s="1033">
        <v>484</v>
      </c>
      <c r="E14" s="1033">
        <v>25</v>
      </c>
      <c r="F14" s="1034">
        <v>0</v>
      </c>
      <c r="G14" s="1034">
        <v>0</v>
      </c>
      <c r="H14" s="1034">
        <v>0</v>
      </c>
      <c r="I14" s="477"/>
    </row>
    <row r="15" spans="1:10" x14ac:dyDescent="0.2">
      <c r="A15" s="720"/>
      <c r="B15" s="717" t="s">
        <v>50</v>
      </c>
      <c r="C15" s="718">
        <v>66</v>
      </c>
      <c r="D15" s="718">
        <v>51</v>
      </c>
      <c r="E15" s="718">
        <v>15</v>
      </c>
      <c r="F15" s="719">
        <v>0</v>
      </c>
      <c r="G15" s="719">
        <v>0</v>
      </c>
      <c r="H15" s="719">
        <v>0</v>
      </c>
      <c r="I15" s="477"/>
    </row>
    <row r="16" spans="1:10" x14ac:dyDescent="0.2">
      <c r="A16" s="1032"/>
      <c r="B16" s="1035" t="s">
        <v>52</v>
      </c>
      <c r="C16" s="1033">
        <v>2</v>
      </c>
      <c r="D16" s="1033">
        <v>2</v>
      </c>
      <c r="E16" s="1033">
        <v>0</v>
      </c>
      <c r="F16" s="1034">
        <v>0</v>
      </c>
      <c r="G16" s="1034">
        <v>0</v>
      </c>
      <c r="H16" s="1034">
        <v>0</v>
      </c>
      <c r="I16" s="477"/>
    </row>
    <row r="17" spans="1:9" x14ac:dyDescent="0.2">
      <c r="A17" s="717" t="s">
        <v>157</v>
      </c>
      <c r="B17" s="720"/>
      <c r="C17" s="718">
        <v>1070</v>
      </c>
      <c r="D17" s="718">
        <v>955</v>
      </c>
      <c r="E17" s="718">
        <v>111</v>
      </c>
      <c r="F17" s="718">
        <v>4</v>
      </c>
      <c r="G17" s="719">
        <v>0</v>
      </c>
      <c r="H17" s="719">
        <v>0</v>
      </c>
      <c r="I17" s="477"/>
    </row>
    <row r="18" spans="1:9" x14ac:dyDescent="0.2">
      <c r="A18" s="724" t="s">
        <v>0</v>
      </c>
      <c r="B18" s="1035" t="s">
        <v>49</v>
      </c>
      <c r="C18" s="1033">
        <v>911</v>
      </c>
      <c r="D18" s="1033">
        <v>861</v>
      </c>
      <c r="E18" s="1033">
        <v>50</v>
      </c>
      <c r="F18" s="1034">
        <v>0</v>
      </c>
      <c r="G18" s="1034">
        <v>0</v>
      </c>
      <c r="H18" s="1034">
        <v>0</v>
      </c>
      <c r="I18" s="477"/>
    </row>
    <row r="19" spans="1:9" x14ac:dyDescent="0.2">
      <c r="A19" s="720"/>
      <c r="B19" s="717" t="s">
        <v>50</v>
      </c>
      <c r="C19" s="718">
        <v>155</v>
      </c>
      <c r="D19" s="718">
        <v>90</v>
      </c>
      <c r="E19" s="718">
        <v>61</v>
      </c>
      <c r="F19" s="718">
        <v>4</v>
      </c>
      <c r="G19" s="719">
        <v>0</v>
      </c>
      <c r="H19" s="719">
        <v>0</v>
      </c>
      <c r="I19" s="477"/>
    </row>
    <row r="20" spans="1:9" x14ac:dyDescent="0.2">
      <c r="A20" s="1032"/>
      <c r="B20" s="1035" t="s">
        <v>51</v>
      </c>
      <c r="C20" s="1033">
        <v>4</v>
      </c>
      <c r="D20" s="1033">
        <v>4</v>
      </c>
      <c r="E20" s="1034">
        <v>0</v>
      </c>
      <c r="F20" s="1034">
        <v>0</v>
      </c>
      <c r="G20" s="1034">
        <v>0</v>
      </c>
      <c r="H20" s="1034">
        <v>0</v>
      </c>
      <c r="I20" s="477"/>
    </row>
    <row r="21" spans="1:9" x14ac:dyDescent="0.2">
      <c r="A21" s="716" t="s">
        <v>156</v>
      </c>
      <c r="B21" s="720"/>
      <c r="C21" s="718">
        <v>542</v>
      </c>
      <c r="D21" s="718">
        <v>504</v>
      </c>
      <c r="E21" s="718">
        <v>38</v>
      </c>
      <c r="F21" s="719">
        <v>0</v>
      </c>
      <c r="G21" s="719">
        <v>0</v>
      </c>
      <c r="H21" s="719">
        <v>0</v>
      </c>
      <c r="I21" s="477"/>
    </row>
    <row r="22" spans="1:9" x14ac:dyDescent="0.2">
      <c r="A22" s="724" t="s">
        <v>0</v>
      </c>
      <c r="B22" s="1035" t="s">
        <v>49</v>
      </c>
      <c r="C22" s="1033">
        <v>474</v>
      </c>
      <c r="D22" s="1033">
        <v>456</v>
      </c>
      <c r="E22" s="1033">
        <v>18</v>
      </c>
      <c r="F22" s="1034">
        <v>0</v>
      </c>
      <c r="G22" s="1034">
        <v>0</v>
      </c>
      <c r="H22" s="1034">
        <v>0</v>
      </c>
      <c r="I22" s="477"/>
    </row>
    <row r="23" spans="1:9" x14ac:dyDescent="0.2">
      <c r="A23" s="720"/>
      <c r="B23" s="717" t="s">
        <v>50</v>
      </c>
      <c r="C23" s="718">
        <v>67</v>
      </c>
      <c r="D23" s="718">
        <v>47</v>
      </c>
      <c r="E23" s="718">
        <v>20</v>
      </c>
      <c r="F23" s="719">
        <v>0</v>
      </c>
      <c r="G23" s="719">
        <v>0</v>
      </c>
      <c r="H23" s="719">
        <v>0</v>
      </c>
      <c r="I23" s="477"/>
    </row>
    <row r="24" spans="1:9" x14ac:dyDescent="0.2">
      <c r="A24" s="1032"/>
      <c r="B24" s="1035" t="s">
        <v>51</v>
      </c>
      <c r="C24" s="1033">
        <v>1</v>
      </c>
      <c r="D24" s="1034">
        <v>1</v>
      </c>
      <c r="E24" s="1033">
        <v>0</v>
      </c>
      <c r="F24" s="1034">
        <v>0</v>
      </c>
      <c r="G24" s="1034">
        <v>0</v>
      </c>
      <c r="H24" s="1034">
        <v>0</v>
      </c>
      <c r="I24" s="477"/>
    </row>
    <row r="25" spans="1:9" x14ac:dyDescent="0.2">
      <c r="A25" s="716" t="s">
        <v>155</v>
      </c>
      <c r="B25" s="720"/>
      <c r="C25" s="718">
        <v>1931</v>
      </c>
      <c r="D25" s="718">
        <v>1809</v>
      </c>
      <c r="E25" s="718">
        <v>120</v>
      </c>
      <c r="F25" s="719">
        <v>2</v>
      </c>
      <c r="G25" s="718">
        <v>0</v>
      </c>
      <c r="H25" s="719">
        <v>0</v>
      </c>
      <c r="I25" s="477"/>
    </row>
    <row r="26" spans="1:9" x14ac:dyDescent="0.2">
      <c r="A26" s="724" t="s">
        <v>0</v>
      </c>
      <c r="B26" s="1035" t="s">
        <v>49</v>
      </c>
      <c r="C26" s="1033">
        <v>1765</v>
      </c>
      <c r="D26" s="1033">
        <v>1692</v>
      </c>
      <c r="E26" s="1033">
        <v>72</v>
      </c>
      <c r="F26" s="1034">
        <v>1</v>
      </c>
      <c r="G26" s="1033">
        <v>0</v>
      </c>
      <c r="H26" s="1034">
        <v>0</v>
      </c>
      <c r="I26" s="477"/>
    </row>
    <row r="27" spans="1:9" x14ac:dyDescent="0.2">
      <c r="A27" s="720"/>
      <c r="B27" s="717" t="s">
        <v>50</v>
      </c>
      <c r="C27" s="718">
        <v>164</v>
      </c>
      <c r="D27" s="718">
        <v>117</v>
      </c>
      <c r="E27" s="718">
        <v>46</v>
      </c>
      <c r="F27" s="719">
        <v>1</v>
      </c>
      <c r="G27" s="719">
        <v>0</v>
      </c>
      <c r="H27" s="719">
        <v>0</v>
      </c>
      <c r="I27" s="477"/>
    </row>
    <row r="28" spans="1:9" x14ac:dyDescent="0.2">
      <c r="A28" s="1032"/>
      <c r="B28" s="1035" t="s">
        <v>51</v>
      </c>
      <c r="C28" s="1033">
        <v>2</v>
      </c>
      <c r="D28" s="1033">
        <v>0</v>
      </c>
      <c r="E28" s="1034">
        <v>2</v>
      </c>
      <c r="F28" s="1034">
        <v>0</v>
      </c>
      <c r="G28" s="1034">
        <v>0</v>
      </c>
      <c r="H28" s="1034">
        <v>0</v>
      </c>
      <c r="I28" s="477"/>
    </row>
    <row r="29" spans="1:9" x14ac:dyDescent="0.2">
      <c r="A29" s="716" t="s">
        <v>154</v>
      </c>
      <c r="B29" s="720"/>
      <c r="C29" s="718">
        <v>2478</v>
      </c>
      <c r="D29" s="718">
        <v>2315</v>
      </c>
      <c r="E29" s="718">
        <v>160</v>
      </c>
      <c r="F29" s="718">
        <v>2</v>
      </c>
      <c r="G29" s="719">
        <v>1</v>
      </c>
      <c r="H29" s="719">
        <v>0</v>
      </c>
      <c r="I29" s="477"/>
    </row>
    <row r="30" spans="1:9" x14ac:dyDescent="0.2">
      <c r="A30" s="724" t="s">
        <v>0</v>
      </c>
      <c r="B30" s="1035" t="s">
        <v>49</v>
      </c>
      <c r="C30" s="1033">
        <v>2238</v>
      </c>
      <c r="D30" s="1033">
        <v>2159</v>
      </c>
      <c r="E30" s="1033">
        <v>79</v>
      </c>
      <c r="F30" s="1033">
        <v>0</v>
      </c>
      <c r="G30" s="1034">
        <v>0</v>
      </c>
      <c r="H30" s="1034">
        <v>0</v>
      </c>
      <c r="I30" s="477"/>
    </row>
    <row r="31" spans="1:9" x14ac:dyDescent="0.2">
      <c r="A31" s="720"/>
      <c r="B31" s="717" t="s">
        <v>50</v>
      </c>
      <c r="C31" s="718">
        <v>236</v>
      </c>
      <c r="D31" s="718">
        <v>155</v>
      </c>
      <c r="E31" s="718">
        <v>80</v>
      </c>
      <c r="F31" s="718">
        <v>1</v>
      </c>
      <c r="G31" s="719">
        <v>0</v>
      </c>
      <c r="H31" s="719">
        <v>0</v>
      </c>
      <c r="I31" s="477"/>
    </row>
    <row r="32" spans="1:9" x14ac:dyDescent="0.2">
      <c r="A32" s="1032"/>
      <c r="B32" s="1035" t="s">
        <v>51</v>
      </c>
      <c r="C32" s="1033">
        <v>4</v>
      </c>
      <c r="D32" s="1033">
        <v>1</v>
      </c>
      <c r="E32" s="1033">
        <v>1</v>
      </c>
      <c r="F32" s="1034">
        <v>1</v>
      </c>
      <c r="G32" s="1034">
        <v>1</v>
      </c>
      <c r="H32" s="1034">
        <v>0</v>
      </c>
      <c r="I32" s="477"/>
    </row>
    <row r="33" spans="1:9" x14ac:dyDescent="0.2">
      <c r="A33" s="716" t="s">
        <v>153</v>
      </c>
      <c r="B33" s="720"/>
      <c r="C33" s="718">
        <v>2132</v>
      </c>
      <c r="D33" s="718">
        <v>1950</v>
      </c>
      <c r="E33" s="718">
        <v>181</v>
      </c>
      <c r="F33" s="718">
        <v>1</v>
      </c>
      <c r="G33" s="719">
        <v>0</v>
      </c>
      <c r="H33" s="719">
        <v>0</v>
      </c>
      <c r="I33" s="477"/>
    </row>
    <row r="34" spans="1:9" x14ac:dyDescent="0.2">
      <c r="A34" s="724" t="s">
        <v>0</v>
      </c>
      <c r="B34" s="1035" t="s">
        <v>49</v>
      </c>
      <c r="C34" s="1033">
        <v>1867</v>
      </c>
      <c r="D34" s="1033">
        <v>1770</v>
      </c>
      <c r="E34" s="1033">
        <v>96</v>
      </c>
      <c r="F34" s="1033">
        <v>1</v>
      </c>
      <c r="G34" s="1034">
        <v>0</v>
      </c>
      <c r="H34" s="1034">
        <v>0</v>
      </c>
      <c r="I34" s="477"/>
    </row>
    <row r="35" spans="1:9" x14ac:dyDescent="0.2">
      <c r="A35" s="720"/>
      <c r="B35" s="717" t="s">
        <v>50</v>
      </c>
      <c r="C35" s="718">
        <v>263</v>
      </c>
      <c r="D35" s="718">
        <v>178</v>
      </c>
      <c r="E35" s="718">
        <v>85</v>
      </c>
      <c r="F35" s="718">
        <v>0</v>
      </c>
      <c r="G35" s="719">
        <v>0</v>
      </c>
      <c r="H35" s="719">
        <v>0</v>
      </c>
      <c r="I35" s="477"/>
    </row>
    <row r="36" spans="1:9" x14ac:dyDescent="0.2">
      <c r="A36" s="1032"/>
      <c r="B36" s="1035" t="s">
        <v>51</v>
      </c>
      <c r="C36" s="1033">
        <v>2</v>
      </c>
      <c r="D36" s="1034">
        <v>2</v>
      </c>
      <c r="E36" s="1033">
        <v>0</v>
      </c>
      <c r="F36" s="1034">
        <v>0</v>
      </c>
      <c r="G36" s="1034">
        <v>0</v>
      </c>
      <c r="H36" s="1034">
        <v>0</v>
      </c>
      <c r="I36" s="477"/>
    </row>
    <row r="37" spans="1:9" x14ac:dyDescent="0.2">
      <c r="A37" s="716" t="s">
        <v>152</v>
      </c>
      <c r="B37" s="720"/>
      <c r="C37" s="718">
        <v>1818</v>
      </c>
      <c r="D37" s="718">
        <v>1663</v>
      </c>
      <c r="E37" s="718">
        <v>151</v>
      </c>
      <c r="F37" s="718">
        <v>3</v>
      </c>
      <c r="G37" s="719">
        <v>0</v>
      </c>
      <c r="H37" s="719">
        <v>1</v>
      </c>
      <c r="I37" s="477"/>
    </row>
    <row r="38" spans="1:9" x14ac:dyDescent="0.2">
      <c r="A38" s="724" t="s">
        <v>0</v>
      </c>
      <c r="B38" s="1035" t="s">
        <v>49</v>
      </c>
      <c r="C38" s="1033">
        <v>1594</v>
      </c>
      <c r="D38" s="1033">
        <v>1515</v>
      </c>
      <c r="E38" s="1033">
        <v>77</v>
      </c>
      <c r="F38" s="1033">
        <v>1</v>
      </c>
      <c r="G38" s="1034">
        <v>0</v>
      </c>
      <c r="H38" s="1034">
        <v>1</v>
      </c>
      <c r="I38" s="477"/>
    </row>
    <row r="39" spans="1:9" x14ac:dyDescent="0.2">
      <c r="A39" s="720"/>
      <c r="B39" s="717" t="s">
        <v>50</v>
      </c>
      <c r="C39" s="718">
        <v>208</v>
      </c>
      <c r="D39" s="718">
        <v>139</v>
      </c>
      <c r="E39" s="718">
        <v>69</v>
      </c>
      <c r="F39" s="719">
        <v>0</v>
      </c>
      <c r="G39" s="719">
        <v>0</v>
      </c>
      <c r="H39" s="719">
        <v>0</v>
      </c>
      <c r="I39" s="477"/>
    </row>
    <row r="40" spans="1:9" x14ac:dyDescent="0.2">
      <c r="A40" s="1032"/>
      <c r="B40" s="1035" t="s">
        <v>51</v>
      </c>
      <c r="C40" s="1033">
        <v>13</v>
      </c>
      <c r="D40" s="1033">
        <v>8</v>
      </c>
      <c r="E40" s="1033">
        <v>3</v>
      </c>
      <c r="F40" s="1034">
        <v>2</v>
      </c>
      <c r="G40" s="1034">
        <v>0</v>
      </c>
      <c r="H40" s="1034">
        <v>0</v>
      </c>
      <c r="I40" s="477"/>
    </row>
    <row r="41" spans="1:9" x14ac:dyDescent="0.2">
      <c r="A41" s="720"/>
      <c r="B41" s="717" t="s">
        <v>52</v>
      </c>
      <c r="C41" s="718">
        <v>3</v>
      </c>
      <c r="D41" s="718">
        <v>1</v>
      </c>
      <c r="E41" s="719">
        <v>2</v>
      </c>
      <c r="F41" s="718">
        <v>0</v>
      </c>
      <c r="G41" s="719">
        <v>0</v>
      </c>
      <c r="H41" s="719">
        <v>0</v>
      </c>
      <c r="I41" s="477"/>
    </row>
    <row r="42" spans="1:9" x14ac:dyDescent="0.2">
      <c r="A42" s="724" t="s">
        <v>151</v>
      </c>
      <c r="B42" s="1032"/>
      <c r="C42" s="1033">
        <v>13996</v>
      </c>
      <c r="D42" s="1033">
        <v>12413</v>
      </c>
      <c r="E42" s="1033">
        <v>1566</v>
      </c>
      <c r="F42" s="1033">
        <v>16</v>
      </c>
      <c r="G42" s="1033">
        <v>1</v>
      </c>
      <c r="H42" s="1033">
        <v>0</v>
      </c>
      <c r="I42" s="477"/>
    </row>
    <row r="43" spans="1:9" x14ac:dyDescent="0.2">
      <c r="A43" s="716" t="s">
        <v>0</v>
      </c>
      <c r="B43" s="717" t="s">
        <v>49</v>
      </c>
      <c r="C43" s="718">
        <v>11944</v>
      </c>
      <c r="D43" s="718">
        <v>11082</v>
      </c>
      <c r="E43" s="718">
        <v>854</v>
      </c>
      <c r="F43" s="718">
        <v>7</v>
      </c>
      <c r="G43" s="719">
        <v>1</v>
      </c>
      <c r="H43" s="718">
        <v>0</v>
      </c>
      <c r="I43" s="477"/>
    </row>
    <row r="44" spans="1:9" x14ac:dyDescent="0.2">
      <c r="A44" s="1032"/>
      <c r="B44" s="1035" t="s">
        <v>50</v>
      </c>
      <c r="C44" s="1033">
        <v>2019</v>
      </c>
      <c r="D44" s="1033">
        <v>1318</v>
      </c>
      <c r="E44" s="1033">
        <v>697</v>
      </c>
      <c r="F44" s="1033">
        <v>4</v>
      </c>
      <c r="G44" s="1034">
        <v>0</v>
      </c>
      <c r="H44" s="1033">
        <v>0</v>
      </c>
      <c r="I44" s="477"/>
    </row>
    <row r="45" spans="1:9" x14ac:dyDescent="0.2">
      <c r="A45" s="720"/>
      <c r="B45" s="717" t="s">
        <v>51</v>
      </c>
      <c r="C45" s="718">
        <v>27</v>
      </c>
      <c r="D45" s="718">
        <v>11</v>
      </c>
      <c r="E45" s="718">
        <v>11</v>
      </c>
      <c r="F45" s="718">
        <v>5</v>
      </c>
      <c r="G45" s="719">
        <v>0</v>
      </c>
      <c r="H45" s="719">
        <v>0</v>
      </c>
      <c r="I45" s="477"/>
    </row>
    <row r="46" spans="1:9" x14ac:dyDescent="0.2">
      <c r="A46" s="1032"/>
      <c r="B46" s="1035" t="s">
        <v>52</v>
      </c>
      <c r="C46" s="1033">
        <v>6</v>
      </c>
      <c r="D46" s="1033">
        <v>2</v>
      </c>
      <c r="E46" s="1034">
        <v>4</v>
      </c>
      <c r="F46" s="1033">
        <v>0</v>
      </c>
      <c r="G46" s="1033">
        <v>0</v>
      </c>
      <c r="H46" s="1034">
        <v>0</v>
      </c>
      <c r="I46" s="477"/>
    </row>
    <row r="47" spans="1:9" x14ac:dyDescent="0.2">
      <c r="A47" s="716" t="s">
        <v>150</v>
      </c>
      <c r="B47" s="720"/>
      <c r="C47" s="718">
        <v>2516</v>
      </c>
      <c r="D47" s="718">
        <v>2289</v>
      </c>
      <c r="E47" s="718">
        <v>226</v>
      </c>
      <c r="F47" s="718">
        <v>1</v>
      </c>
      <c r="G47" s="719">
        <v>0</v>
      </c>
      <c r="H47" s="719">
        <v>0</v>
      </c>
      <c r="I47" s="477"/>
    </row>
    <row r="48" spans="1:9" x14ac:dyDescent="0.2">
      <c r="A48" s="724" t="s">
        <v>0</v>
      </c>
      <c r="B48" s="1035" t="s">
        <v>49</v>
      </c>
      <c r="C48" s="1033">
        <v>2218</v>
      </c>
      <c r="D48" s="1033">
        <v>2089</v>
      </c>
      <c r="E48" s="1033">
        <v>129</v>
      </c>
      <c r="F48" s="1033">
        <v>0</v>
      </c>
      <c r="G48" s="1034">
        <v>0</v>
      </c>
      <c r="H48" s="1034">
        <v>0</v>
      </c>
      <c r="I48" s="477"/>
    </row>
    <row r="49" spans="1:9" x14ac:dyDescent="0.2">
      <c r="A49" s="720"/>
      <c r="B49" s="717" t="s">
        <v>50</v>
      </c>
      <c r="C49" s="718">
        <v>296</v>
      </c>
      <c r="D49" s="718">
        <v>198</v>
      </c>
      <c r="E49" s="718">
        <v>97</v>
      </c>
      <c r="F49" s="718">
        <v>1</v>
      </c>
      <c r="G49" s="719">
        <v>0</v>
      </c>
      <c r="H49" s="719">
        <v>0</v>
      </c>
      <c r="I49" s="477"/>
    </row>
    <row r="50" spans="1:9" x14ac:dyDescent="0.2">
      <c r="A50" s="1032"/>
      <c r="B50" s="1035" t="s">
        <v>51</v>
      </c>
      <c r="C50" s="1033">
        <v>1</v>
      </c>
      <c r="D50" s="1033">
        <v>1</v>
      </c>
      <c r="E50" s="1033">
        <v>0</v>
      </c>
      <c r="F50" s="1033">
        <v>0</v>
      </c>
      <c r="G50" s="1034">
        <v>0</v>
      </c>
      <c r="H50" s="1034">
        <v>0</v>
      </c>
      <c r="I50" s="477"/>
    </row>
    <row r="51" spans="1:9" x14ac:dyDescent="0.2">
      <c r="A51" s="720"/>
      <c r="B51" s="717" t="s">
        <v>52</v>
      </c>
      <c r="C51" s="718">
        <v>1</v>
      </c>
      <c r="D51" s="718">
        <v>1</v>
      </c>
      <c r="E51" s="719">
        <v>0</v>
      </c>
      <c r="F51" s="719">
        <v>0</v>
      </c>
      <c r="G51" s="719">
        <v>0</v>
      </c>
      <c r="H51" s="719">
        <v>0</v>
      </c>
      <c r="I51" s="477"/>
    </row>
    <row r="52" spans="1:9" x14ac:dyDescent="0.2">
      <c r="A52" s="1037" t="s">
        <v>176</v>
      </c>
      <c r="B52" s="1032"/>
      <c r="C52" s="1033">
        <v>1572</v>
      </c>
      <c r="D52" s="1033">
        <v>1453</v>
      </c>
      <c r="E52" s="1033">
        <v>119</v>
      </c>
      <c r="F52" s="1034">
        <v>0</v>
      </c>
      <c r="G52" s="1033">
        <v>0</v>
      </c>
      <c r="H52" s="1033">
        <v>0</v>
      </c>
      <c r="I52" s="477"/>
    </row>
    <row r="53" spans="1:9" s="2" customFormat="1" x14ac:dyDescent="0.2">
      <c r="A53" s="716" t="s">
        <v>0</v>
      </c>
      <c r="B53" s="717" t="s">
        <v>49</v>
      </c>
      <c r="C53" s="718">
        <v>1391</v>
      </c>
      <c r="D53" s="718">
        <v>1317</v>
      </c>
      <c r="E53" s="718">
        <v>74</v>
      </c>
      <c r="F53" s="719">
        <v>0</v>
      </c>
      <c r="G53" s="718">
        <v>0</v>
      </c>
      <c r="H53" s="718">
        <v>0</v>
      </c>
      <c r="I53" s="477"/>
    </row>
    <row r="54" spans="1:9" x14ac:dyDescent="0.2">
      <c r="A54" s="1032"/>
      <c r="B54" s="1035" t="s">
        <v>50</v>
      </c>
      <c r="C54" s="1033">
        <v>180</v>
      </c>
      <c r="D54" s="1033">
        <v>135</v>
      </c>
      <c r="E54" s="1033">
        <v>45</v>
      </c>
      <c r="F54" s="1034">
        <v>0</v>
      </c>
      <c r="G54" s="1034">
        <v>0</v>
      </c>
      <c r="H54" s="1034">
        <v>0</v>
      </c>
      <c r="I54" s="477"/>
    </row>
    <row r="55" spans="1:9" x14ac:dyDescent="0.2">
      <c r="A55" s="720"/>
      <c r="B55" s="717" t="s">
        <v>51</v>
      </c>
      <c r="C55" s="718">
        <v>1</v>
      </c>
      <c r="D55" s="718">
        <v>1</v>
      </c>
      <c r="E55" s="718">
        <v>0</v>
      </c>
      <c r="F55" s="719">
        <v>0</v>
      </c>
      <c r="G55" s="719">
        <v>0</v>
      </c>
      <c r="H55" s="719">
        <v>0</v>
      </c>
      <c r="I55" s="477"/>
    </row>
    <row r="56" spans="1:9" x14ac:dyDescent="0.2">
      <c r="A56" s="1031" t="s">
        <v>418</v>
      </c>
      <c r="B56" s="1038"/>
      <c r="C56" s="1030"/>
      <c r="D56" s="1030"/>
      <c r="E56" s="1030"/>
      <c r="F56" s="1030"/>
      <c r="G56" s="1030"/>
      <c r="H56" s="1030"/>
      <c r="I56" s="479"/>
    </row>
    <row r="57" spans="1:9" x14ac:dyDescent="0.2">
      <c r="A57" s="716" t="s">
        <v>174</v>
      </c>
      <c r="B57" s="720"/>
      <c r="C57" s="718">
        <v>2164</v>
      </c>
      <c r="D57" s="718">
        <v>1917</v>
      </c>
      <c r="E57" s="718">
        <v>246</v>
      </c>
      <c r="F57" s="718">
        <v>1</v>
      </c>
      <c r="G57" s="719">
        <v>0</v>
      </c>
      <c r="H57" s="719">
        <v>0</v>
      </c>
      <c r="I57" s="477"/>
    </row>
    <row r="58" spans="1:9" x14ac:dyDescent="0.2">
      <c r="A58" s="724" t="s">
        <v>0</v>
      </c>
      <c r="B58" s="1035" t="s">
        <v>49</v>
      </c>
      <c r="C58" s="1033">
        <v>1851</v>
      </c>
      <c r="D58" s="1033">
        <v>1713</v>
      </c>
      <c r="E58" s="1033">
        <v>137</v>
      </c>
      <c r="F58" s="1034">
        <v>1</v>
      </c>
      <c r="G58" s="1034">
        <v>0</v>
      </c>
      <c r="H58" s="1034">
        <v>0</v>
      </c>
      <c r="I58" s="477"/>
    </row>
    <row r="59" spans="1:9" x14ac:dyDescent="0.2">
      <c r="A59" s="720"/>
      <c r="B59" s="717" t="s">
        <v>50</v>
      </c>
      <c r="C59" s="718">
        <v>311</v>
      </c>
      <c r="D59" s="718">
        <v>203</v>
      </c>
      <c r="E59" s="718">
        <v>108</v>
      </c>
      <c r="F59" s="718">
        <v>0</v>
      </c>
      <c r="G59" s="719">
        <v>0</v>
      </c>
      <c r="H59" s="719">
        <v>0</v>
      </c>
      <c r="I59" s="477"/>
    </row>
    <row r="60" spans="1:9" x14ac:dyDescent="0.2">
      <c r="A60" s="1032"/>
      <c r="B60" s="1035" t="s">
        <v>51</v>
      </c>
      <c r="C60" s="1033">
        <v>2</v>
      </c>
      <c r="D60" s="1033">
        <v>1</v>
      </c>
      <c r="E60" s="1033">
        <v>1</v>
      </c>
      <c r="F60" s="1033">
        <v>0</v>
      </c>
      <c r="G60" s="1034">
        <v>0</v>
      </c>
      <c r="H60" s="1034">
        <v>0</v>
      </c>
      <c r="I60" s="477"/>
    </row>
    <row r="61" spans="1:9" x14ac:dyDescent="0.2">
      <c r="A61" s="716" t="s">
        <v>148</v>
      </c>
      <c r="B61" s="720"/>
      <c r="C61" s="718">
        <v>980</v>
      </c>
      <c r="D61" s="718">
        <v>900</v>
      </c>
      <c r="E61" s="718">
        <v>80</v>
      </c>
      <c r="F61" s="719">
        <v>0</v>
      </c>
      <c r="G61" s="719">
        <v>0</v>
      </c>
      <c r="H61" s="719">
        <v>0</v>
      </c>
      <c r="I61" s="477"/>
    </row>
    <row r="62" spans="1:9" x14ac:dyDescent="0.2">
      <c r="A62" s="724" t="s">
        <v>0</v>
      </c>
      <c r="B62" s="1035" t="s">
        <v>49</v>
      </c>
      <c r="C62" s="1033">
        <v>857</v>
      </c>
      <c r="D62" s="1033">
        <v>808</v>
      </c>
      <c r="E62" s="1033">
        <v>49</v>
      </c>
      <c r="F62" s="1034">
        <v>0</v>
      </c>
      <c r="G62" s="1034">
        <v>0</v>
      </c>
      <c r="H62" s="1034">
        <v>0</v>
      </c>
      <c r="I62" s="477"/>
    </row>
    <row r="63" spans="1:9" x14ac:dyDescent="0.2">
      <c r="A63" s="720"/>
      <c r="B63" s="717" t="s">
        <v>50</v>
      </c>
      <c r="C63" s="718">
        <v>122</v>
      </c>
      <c r="D63" s="718">
        <v>91</v>
      </c>
      <c r="E63" s="718">
        <v>31</v>
      </c>
      <c r="F63" s="719">
        <v>0</v>
      </c>
      <c r="G63" s="719">
        <v>0</v>
      </c>
      <c r="H63" s="719">
        <v>0</v>
      </c>
      <c r="I63" s="477"/>
    </row>
    <row r="64" spans="1:9" x14ac:dyDescent="0.2">
      <c r="A64" s="1032"/>
      <c r="B64" s="1035" t="s">
        <v>51</v>
      </c>
      <c r="C64" s="1033">
        <v>1</v>
      </c>
      <c r="D64" s="1033">
        <v>1</v>
      </c>
      <c r="E64" s="1034">
        <v>0</v>
      </c>
      <c r="F64" s="1034">
        <v>0</v>
      </c>
      <c r="G64" s="1034">
        <v>0</v>
      </c>
      <c r="H64" s="1034">
        <v>0</v>
      </c>
      <c r="I64" s="477"/>
    </row>
    <row r="65" spans="1:9" x14ac:dyDescent="0.2">
      <c r="A65" s="716" t="s">
        <v>147</v>
      </c>
      <c r="B65" s="720"/>
      <c r="C65" s="718">
        <v>15033</v>
      </c>
      <c r="D65" s="718">
        <v>13668</v>
      </c>
      <c r="E65" s="718">
        <v>1333</v>
      </c>
      <c r="F65" s="718">
        <v>16</v>
      </c>
      <c r="G65" s="718">
        <v>3</v>
      </c>
      <c r="H65" s="718">
        <v>13</v>
      </c>
      <c r="I65" s="477"/>
    </row>
    <row r="66" spans="1:9" x14ac:dyDescent="0.2">
      <c r="A66" s="724" t="s">
        <v>0</v>
      </c>
      <c r="B66" s="1035" t="s">
        <v>49</v>
      </c>
      <c r="C66" s="1033">
        <v>13253</v>
      </c>
      <c r="D66" s="1033">
        <v>12424</v>
      </c>
      <c r="E66" s="1033">
        <v>816</v>
      </c>
      <c r="F66" s="1033">
        <v>5</v>
      </c>
      <c r="G66" s="1034">
        <v>1</v>
      </c>
      <c r="H66" s="1033">
        <v>7</v>
      </c>
      <c r="I66" s="477"/>
    </row>
    <row r="67" spans="1:9" x14ac:dyDescent="0.2">
      <c r="A67" s="720"/>
      <c r="B67" s="717" t="s">
        <v>50</v>
      </c>
      <c r="C67" s="718">
        <v>1724</v>
      </c>
      <c r="D67" s="718">
        <v>1218</v>
      </c>
      <c r="E67" s="718">
        <v>496</v>
      </c>
      <c r="F67" s="718">
        <v>7</v>
      </c>
      <c r="G67" s="718">
        <v>0</v>
      </c>
      <c r="H67" s="719">
        <v>3</v>
      </c>
      <c r="I67" s="477"/>
    </row>
    <row r="68" spans="1:9" x14ac:dyDescent="0.2">
      <c r="A68" s="1032"/>
      <c r="B68" s="1035" t="s">
        <v>51</v>
      </c>
      <c r="C68" s="1033">
        <v>48</v>
      </c>
      <c r="D68" s="1033">
        <v>25</v>
      </c>
      <c r="E68" s="1033">
        <v>17</v>
      </c>
      <c r="F68" s="1033">
        <v>4</v>
      </c>
      <c r="G68" s="1034">
        <v>2</v>
      </c>
      <c r="H68" s="1034">
        <v>0</v>
      </c>
      <c r="I68" s="477"/>
    </row>
    <row r="69" spans="1:9" x14ac:dyDescent="0.2">
      <c r="A69" s="720"/>
      <c r="B69" s="717" t="s">
        <v>52</v>
      </c>
      <c r="C69" s="718">
        <v>3</v>
      </c>
      <c r="D69" s="718">
        <v>1</v>
      </c>
      <c r="E69" s="718">
        <v>2</v>
      </c>
      <c r="F69" s="719">
        <v>0</v>
      </c>
      <c r="G69" s="719">
        <v>0</v>
      </c>
      <c r="H69" s="719">
        <v>0</v>
      </c>
      <c r="I69" s="477"/>
    </row>
    <row r="70" spans="1:9" x14ac:dyDescent="0.2">
      <c r="A70" s="1032"/>
      <c r="B70" s="1035" t="s">
        <v>627</v>
      </c>
      <c r="C70" s="1033">
        <v>5</v>
      </c>
      <c r="D70" s="1033">
        <v>0</v>
      </c>
      <c r="E70" s="1033">
        <v>2</v>
      </c>
      <c r="F70" s="1034">
        <v>0</v>
      </c>
      <c r="G70" s="1034">
        <v>0</v>
      </c>
      <c r="H70" s="1033">
        <v>3</v>
      </c>
      <c r="I70" s="477"/>
    </row>
    <row r="71" spans="1:9" x14ac:dyDescent="0.2">
      <c r="A71" s="716" t="s">
        <v>173</v>
      </c>
      <c r="B71" s="720"/>
      <c r="C71" s="718">
        <v>1957</v>
      </c>
      <c r="D71" s="718">
        <v>1854</v>
      </c>
      <c r="E71" s="718">
        <v>99</v>
      </c>
      <c r="F71" s="718">
        <v>3</v>
      </c>
      <c r="G71" s="719">
        <v>0</v>
      </c>
      <c r="H71" s="719">
        <v>1</v>
      </c>
      <c r="I71" s="477"/>
    </row>
    <row r="72" spans="1:9" x14ac:dyDescent="0.2">
      <c r="A72" s="724" t="s">
        <v>0</v>
      </c>
      <c r="B72" s="1035" t="s">
        <v>49</v>
      </c>
      <c r="C72" s="1033">
        <v>1797</v>
      </c>
      <c r="D72" s="1033">
        <v>1720</v>
      </c>
      <c r="E72" s="1033">
        <v>74</v>
      </c>
      <c r="F72" s="1034">
        <v>2</v>
      </c>
      <c r="G72" s="1034">
        <v>0</v>
      </c>
      <c r="H72" s="1034">
        <v>1</v>
      </c>
      <c r="I72" s="477"/>
    </row>
    <row r="73" spans="1:9" x14ac:dyDescent="0.2">
      <c r="A73" s="720"/>
      <c r="B73" s="717" t="s">
        <v>50</v>
      </c>
      <c r="C73" s="718">
        <v>154</v>
      </c>
      <c r="D73" s="718">
        <v>130</v>
      </c>
      <c r="E73" s="718">
        <v>23</v>
      </c>
      <c r="F73" s="718">
        <v>1</v>
      </c>
      <c r="G73" s="719">
        <v>0</v>
      </c>
      <c r="H73" s="719">
        <v>0</v>
      </c>
      <c r="I73" s="477"/>
    </row>
    <row r="74" spans="1:9" x14ac:dyDescent="0.2">
      <c r="A74" s="1032"/>
      <c r="B74" s="1035" t="s">
        <v>51</v>
      </c>
      <c r="C74" s="1033">
        <v>5</v>
      </c>
      <c r="D74" s="1034">
        <v>3</v>
      </c>
      <c r="E74" s="1033">
        <v>2</v>
      </c>
      <c r="F74" s="1034">
        <v>0</v>
      </c>
      <c r="G74" s="1034">
        <v>0</v>
      </c>
      <c r="H74" s="1034">
        <v>0</v>
      </c>
      <c r="I74" s="477"/>
    </row>
    <row r="75" spans="1:9" x14ac:dyDescent="0.2">
      <c r="A75" s="720"/>
      <c r="B75" s="717" t="s">
        <v>627</v>
      </c>
      <c r="C75" s="718">
        <v>1</v>
      </c>
      <c r="D75" s="718">
        <v>1</v>
      </c>
      <c r="E75" s="719">
        <v>0</v>
      </c>
      <c r="F75" s="719">
        <v>0</v>
      </c>
      <c r="G75" s="719">
        <v>0</v>
      </c>
      <c r="H75" s="719">
        <v>0</v>
      </c>
      <c r="I75" s="477"/>
    </row>
    <row r="76" spans="1:9" x14ac:dyDescent="0.2">
      <c r="A76" s="724" t="s">
        <v>146</v>
      </c>
      <c r="B76" s="1032"/>
      <c r="C76" s="1033">
        <v>3841</v>
      </c>
      <c r="D76" s="1033">
        <v>3601</v>
      </c>
      <c r="E76" s="1033">
        <v>238</v>
      </c>
      <c r="F76" s="1034">
        <v>0</v>
      </c>
      <c r="G76" s="1033">
        <v>1</v>
      </c>
      <c r="H76" s="1033">
        <v>1</v>
      </c>
      <c r="I76" s="477"/>
    </row>
    <row r="77" spans="1:9" x14ac:dyDescent="0.2">
      <c r="A77" s="716" t="s">
        <v>0</v>
      </c>
      <c r="B77" s="717" t="s">
        <v>49</v>
      </c>
      <c r="C77" s="718">
        <v>3436</v>
      </c>
      <c r="D77" s="718">
        <v>3300</v>
      </c>
      <c r="E77" s="718">
        <v>134</v>
      </c>
      <c r="F77" s="719">
        <v>0</v>
      </c>
      <c r="G77" s="719">
        <v>1</v>
      </c>
      <c r="H77" s="718">
        <v>1</v>
      </c>
      <c r="I77" s="477"/>
    </row>
    <row r="78" spans="1:9" x14ac:dyDescent="0.2">
      <c r="A78" s="1032"/>
      <c r="B78" s="1035" t="s">
        <v>50</v>
      </c>
      <c r="C78" s="1033">
        <v>392</v>
      </c>
      <c r="D78" s="1033">
        <v>293</v>
      </c>
      <c r="E78" s="1033">
        <v>99</v>
      </c>
      <c r="F78" s="1034">
        <v>0</v>
      </c>
      <c r="G78" s="1034">
        <v>0</v>
      </c>
      <c r="H78" s="1034">
        <v>0</v>
      </c>
      <c r="I78" s="477"/>
    </row>
    <row r="79" spans="1:9" x14ac:dyDescent="0.2">
      <c r="A79" s="720"/>
      <c r="B79" s="717" t="s">
        <v>51</v>
      </c>
      <c r="C79" s="718">
        <v>12</v>
      </c>
      <c r="D79" s="718">
        <v>8</v>
      </c>
      <c r="E79" s="718">
        <v>4</v>
      </c>
      <c r="F79" s="719">
        <v>0</v>
      </c>
      <c r="G79" s="719">
        <v>0</v>
      </c>
      <c r="H79" s="719">
        <v>0</v>
      </c>
      <c r="I79" s="477"/>
    </row>
    <row r="80" spans="1:9" x14ac:dyDescent="0.2">
      <c r="A80" s="1032"/>
      <c r="B80" s="1035" t="s">
        <v>52</v>
      </c>
      <c r="C80" s="1033">
        <v>1</v>
      </c>
      <c r="D80" s="1033">
        <v>0</v>
      </c>
      <c r="E80" s="1034">
        <v>1</v>
      </c>
      <c r="F80" s="1034">
        <v>0</v>
      </c>
      <c r="G80" s="1033">
        <v>0</v>
      </c>
      <c r="H80" s="1034">
        <v>0</v>
      </c>
      <c r="I80" s="477"/>
    </row>
    <row r="81" spans="1:9" x14ac:dyDescent="0.2">
      <c r="A81" s="716" t="s">
        <v>69</v>
      </c>
      <c r="B81" s="720"/>
      <c r="C81" s="718">
        <v>1184</v>
      </c>
      <c r="D81" s="718">
        <v>1131</v>
      </c>
      <c r="E81" s="718">
        <v>52</v>
      </c>
      <c r="F81" s="719">
        <v>1</v>
      </c>
      <c r="G81" s="719">
        <v>0</v>
      </c>
      <c r="H81" s="719">
        <v>0</v>
      </c>
      <c r="I81" s="477"/>
    </row>
    <row r="82" spans="1:9" s="2" customFormat="1" x14ac:dyDescent="0.2">
      <c r="A82" s="724" t="s">
        <v>0</v>
      </c>
      <c r="B82" s="1035" t="s">
        <v>49</v>
      </c>
      <c r="C82" s="1033">
        <v>1091</v>
      </c>
      <c r="D82" s="1033">
        <v>1060</v>
      </c>
      <c r="E82" s="1033">
        <v>31</v>
      </c>
      <c r="F82" s="1034">
        <v>0</v>
      </c>
      <c r="G82" s="1034">
        <v>0</v>
      </c>
      <c r="H82" s="1034">
        <v>0</v>
      </c>
      <c r="I82" s="477"/>
    </row>
    <row r="83" spans="1:9" x14ac:dyDescent="0.2">
      <c r="A83" s="720"/>
      <c r="B83" s="717" t="s">
        <v>50</v>
      </c>
      <c r="C83" s="718">
        <v>89</v>
      </c>
      <c r="D83" s="718">
        <v>69</v>
      </c>
      <c r="E83" s="718">
        <v>20</v>
      </c>
      <c r="F83" s="719">
        <v>0</v>
      </c>
      <c r="G83" s="719">
        <v>0</v>
      </c>
      <c r="H83" s="719">
        <v>0</v>
      </c>
      <c r="I83" s="477"/>
    </row>
    <row r="84" spans="1:9" x14ac:dyDescent="0.2">
      <c r="A84" s="1032"/>
      <c r="B84" s="1035" t="s">
        <v>51</v>
      </c>
      <c r="C84" s="1033">
        <v>4</v>
      </c>
      <c r="D84" s="1033">
        <v>2</v>
      </c>
      <c r="E84" s="1033">
        <v>1</v>
      </c>
      <c r="F84" s="1034">
        <v>1</v>
      </c>
      <c r="G84" s="1034">
        <v>0</v>
      </c>
      <c r="H84" s="1034">
        <v>0</v>
      </c>
      <c r="I84" s="477"/>
    </row>
    <row r="85" spans="1:9" x14ac:dyDescent="0.2">
      <c r="A85" s="713" t="s">
        <v>18</v>
      </c>
      <c r="B85" s="721"/>
      <c r="C85" s="715"/>
      <c r="D85" s="715"/>
      <c r="E85" s="715"/>
      <c r="F85" s="715"/>
      <c r="G85" s="715"/>
      <c r="H85" s="715"/>
      <c r="I85" s="477"/>
    </row>
    <row r="86" spans="1:9" x14ac:dyDescent="0.2">
      <c r="A86" s="724" t="s">
        <v>172</v>
      </c>
      <c r="B86" s="1032"/>
      <c r="C86" s="1033">
        <v>380</v>
      </c>
      <c r="D86" s="1033">
        <v>340</v>
      </c>
      <c r="E86" s="1033">
        <v>40</v>
      </c>
      <c r="F86" s="1034">
        <v>0</v>
      </c>
      <c r="G86" s="1034">
        <v>0</v>
      </c>
      <c r="H86" s="1034">
        <v>0</v>
      </c>
      <c r="I86" s="477"/>
    </row>
    <row r="87" spans="1:9" x14ac:dyDescent="0.2">
      <c r="A87" s="716" t="s">
        <v>0</v>
      </c>
      <c r="B87" s="717" t="s">
        <v>49</v>
      </c>
      <c r="C87" s="718">
        <v>333</v>
      </c>
      <c r="D87" s="718">
        <v>312</v>
      </c>
      <c r="E87" s="718">
        <v>21</v>
      </c>
      <c r="F87" s="719">
        <v>0</v>
      </c>
      <c r="G87" s="719">
        <v>0</v>
      </c>
      <c r="H87" s="719">
        <v>0</v>
      </c>
      <c r="I87" s="477"/>
    </row>
    <row r="88" spans="1:9" x14ac:dyDescent="0.2">
      <c r="A88" s="1032"/>
      <c r="B88" s="1035" t="s">
        <v>50</v>
      </c>
      <c r="C88" s="1033">
        <v>44</v>
      </c>
      <c r="D88" s="1033">
        <v>27</v>
      </c>
      <c r="E88" s="1033">
        <v>17</v>
      </c>
      <c r="F88" s="1034">
        <v>0</v>
      </c>
      <c r="G88" s="1034">
        <v>0</v>
      </c>
      <c r="H88" s="1034">
        <v>0</v>
      </c>
      <c r="I88" s="477"/>
    </row>
    <row r="89" spans="1:9" x14ac:dyDescent="0.2">
      <c r="A89" s="720"/>
      <c r="B89" s="717" t="s">
        <v>51</v>
      </c>
      <c r="C89" s="718">
        <v>3</v>
      </c>
      <c r="D89" s="718">
        <v>1</v>
      </c>
      <c r="E89" s="718">
        <v>2</v>
      </c>
      <c r="F89" s="719">
        <v>0</v>
      </c>
      <c r="G89" s="719">
        <v>0</v>
      </c>
      <c r="H89" s="719">
        <v>0</v>
      </c>
      <c r="I89" s="477"/>
    </row>
    <row r="90" spans="1:9" x14ac:dyDescent="0.2">
      <c r="A90" s="724" t="s">
        <v>143</v>
      </c>
      <c r="B90" s="1032"/>
      <c r="C90" s="1033">
        <v>476</v>
      </c>
      <c r="D90" s="1033">
        <v>449</v>
      </c>
      <c r="E90" s="1033">
        <v>27</v>
      </c>
      <c r="F90" s="1034">
        <v>0</v>
      </c>
      <c r="G90" s="1034">
        <v>0</v>
      </c>
      <c r="H90" s="1034">
        <v>0</v>
      </c>
      <c r="I90" s="477"/>
    </row>
    <row r="91" spans="1:9" x14ac:dyDescent="0.2">
      <c r="A91" s="716" t="s">
        <v>0</v>
      </c>
      <c r="B91" s="717" t="s">
        <v>49</v>
      </c>
      <c r="C91" s="718">
        <v>424</v>
      </c>
      <c r="D91" s="718">
        <v>410</v>
      </c>
      <c r="E91" s="718">
        <v>14</v>
      </c>
      <c r="F91" s="719">
        <v>0</v>
      </c>
      <c r="G91" s="719">
        <v>0</v>
      </c>
      <c r="H91" s="719">
        <v>0</v>
      </c>
      <c r="I91" s="477"/>
    </row>
    <row r="92" spans="1:9" x14ac:dyDescent="0.2">
      <c r="A92" s="1032"/>
      <c r="B92" s="1035" t="s">
        <v>50</v>
      </c>
      <c r="C92" s="1033">
        <v>49</v>
      </c>
      <c r="D92" s="1033">
        <v>38</v>
      </c>
      <c r="E92" s="1033">
        <v>11</v>
      </c>
      <c r="F92" s="1034">
        <v>0</v>
      </c>
      <c r="G92" s="1034">
        <v>0</v>
      </c>
      <c r="H92" s="1034">
        <v>0</v>
      </c>
      <c r="I92" s="477"/>
    </row>
    <row r="93" spans="1:9" x14ac:dyDescent="0.2">
      <c r="A93" s="720"/>
      <c r="B93" s="717" t="s">
        <v>51</v>
      </c>
      <c r="C93" s="718">
        <v>3</v>
      </c>
      <c r="D93" s="718">
        <v>1</v>
      </c>
      <c r="E93" s="718">
        <v>2</v>
      </c>
      <c r="F93" s="719">
        <v>0</v>
      </c>
      <c r="G93" s="719">
        <v>0</v>
      </c>
      <c r="H93" s="719">
        <v>0</v>
      </c>
      <c r="I93" s="477"/>
    </row>
    <row r="94" spans="1:9" x14ac:dyDescent="0.2">
      <c r="A94" s="724" t="s">
        <v>142</v>
      </c>
      <c r="B94" s="1032"/>
      <c r="C94" s="1033">
        <v>340</v>
      </c>
      <c r="D94" s="1033">
        <v>285</v>
      </c>
      <c r="E94" s="1033">
        <v>54</v>
      </c>
      <c r="F94" s="1034">
        <v>1</v>
      </c>
      <c r="G94" s="1034">
        <v>0</v>
      </c>
      <c r="H94" s="1034">
        <v>0</v>
      </c>
      <c r="I94" s="477"/>
    </row>
    <row r="95" spans="1:9" x14ac:dyDescent="0.2">
      <c r="A95" s="716" t="s">
        <v>0</v>
      </c>
      <c r="B95" s="717" t="s">
        <v>49</v>
      </c>
      <c r="C95" s="718">
        <v>280</v>
      </c>
      <c r="D95" s="718">
        <v>252</v>
      </c>
      <c r="E95" s="718">
        <v>28</v>
      </c>
      <c r="F95" s="719">
        <v>0</v>
      </c>
      <c r="G95" s="719">
        <v>0</v>
      </c>
      <c r="H95" s="719">
        <v>0</v>
      </c>
      <c r="I95" s="477"/>
    </row>
    <row r="96" spans="1:9" x14ac:dyDescent="0.2">
      <c r="A96" s="1032"/>
      <c r="B96" s="1035" t="s">
        <v>50</v>
      </c>
      <c r="C96" s="1033">
        <v>60</v>
      </c>
      <c r="D96" s="1033">
        <v>33</v>
      </c>
      <c r="E96" s="1033">
        <v>26</v>
      </c>
      <c r="F96" s="1034">
        <v>1</v>
      </c>
      <c r="G96" s="1034">
        <v>0</v>
      </c>
      <c r="H96" s="1034">
        <v>0</v>
      </c>
      <c r="I96" s="477"/>
    </row>
    <row r="97" spans="1:9" x14ac:dyDescent="0.2">
      <c r="A97" s="716" t="s">
        <v>171</v>
      </c>
      <c r="B97" s="720"/>
      <c r="C97" s="718">
        <v>325</v>
      </c>
      <c r="D97" s="718">
        <v>296</v>
      </c>
      <c r="E97" s="718">
        <v>29</v>
      </c>
      <c r="F97" s="719">
        <v>0</v>
      </c>
      <c r="G97" s="719">
        <v>0</v>
      </c>
      <c r="H97" s="719">
        <v>0</v>
      </c>
      <c r="I97" s="477"/>
    </row>
    <row r="98" spans="1:9" x14ac:dyDescent="0.2">
      <c r="A98" s="724" t="s">
        <v>0</v>
      </c>
      <c r="B98" s="1035" t="s">
        <v>49</v>
      </c>
      <c r="C98" s="1033">
        <v>292</v>
      </c>
      <c r="D98" s="1033">
        <v>275</v>
      </c>
      <c r="E98" s="1033">
        <v>17</v>
      </c>
      <c r="F98" s="1034">
        <v>0</v>
      </c>
      <c r="G98" s="1034">
        <v>0</v>
      </c>
      <c r="H98" s="1034">
        <v>0</v>
      </c>
      <c r="I98" s="477"/>
    </row>
    <row r="99" spans="1:9" x14ac:dyDescent="0.2">
      <c r="A99" s="720"/>
      <c r="B99" s="717" t="s">
        <v>50</v>
      </c>
      <c r="C99" s="718">
        <v>33</v>
      </c>
      <c r="D99" s="718">
        <v>21</v>
      </c>
      <c r="E99" s="718">
        <v>12</v>
      </c>
      <c r="F99" s="719">
        <v>0</v>
      </c>
      <c r="G99" s="719">
        <v>0</v>
      </c>
      <c r="H99" s="719">
        <v>0</v>
      </c>
      <c r="I99" s="477"/>
    </row>
    <row r="100" spans="1:9" x14ac:dyDescent="0.2">
      <c r="A100" s="724" t="s">
        <v>140</v>
      </c>
      <c r="B100" s="1032"/>
      <c r="C100" s="1033">
        <v>595</v>
      </c>
      <c r="D100" s="1033">
        <v>541</v>
      </c>
      <c r="E100" s="1033">
        <v>51</v>
      </c>
      <c r="F100" s="1034">
        <v>3</v>
      </c>
      <c r="G100" s="1034">
        <v>0</v>
      </c>
      <c r="H100" s="1034">
        <v>0</v>
      </c>
      <c r="I100" s="477"/>
    </row>
    <row r="101" spans="1:9" x14ac:dyDescent="0.2">
      <c r="A101" s="716" t="s">
        <v>0</v>
      </c>
      <c r="B101" s="717" t="s">
        <v>49</v>
      </c>
      <c r="C101" s="718">
        <v>529</v>
      </c>
      <c r="D101" s="718">
        <v>493</v>
      </c>
      <c r="E101" s="718">
        <v>35</v>
      </c>
      <c r="F101" s="719">
        <v>1</v>
      </c>
      <c r="G101" s="719">
        <v>0</v>
      </c>
      <c r="H101" s="719">
        <v>0</v>
      </c>
      <c r="I101" s="477"/>
    </row>
    <row r="102" spans="1:9" x14ac:dyDescent="0.2">
      <c r="A102" s="1032"/>
      <c r="B102" s="1035" t="s">
        <v>50</v>
      </c>
      <c r="C102" s="1033">
        <v>64</v>
      </c>
      <c r="D102" s="1033">
        <v>46</v>
      </c>
      <c r="E102" s="1033">
        <v>16</v>
      </c>
      <c r="F102" s="1034">
        <v>2</v>
      </c>
      <c r="G102" s="1034">
        <v>0</v>
      </c>
      <c r="H102" s="1034">
        <v>0</v>
      </c>
      <c r="I102" s="477"/>
    </row>
    <row r="103" spans="1:9" x14ac:dyDescent="0.2">
      <c r="A103" s="720"/>
      <c r="B103" s="717" t="s">
        <v>51</v>
      </c>
      <c r="C103" s="718">
        <v>2</v>
      </c>
      <c r="D103" s="718">
        <v>2</v>
      </c>
      <c r="E103" s="719">
        <v>0</v>
      </c>
      <c r="F103" s="719">
        <v>0</v>
      </c>
      <c r="G103" s="719">
        <v>0</v>
      </c>
      <c r="H103" s="719">
        <v>0</v>
      </c>
      <c r="I103" s="477"/>
    </row>
    <row r="104" spans="1:9" x14ac:dyDescent="0.2">
      <c r="A104" s="724" t="s">
        <v>139</v>
      </c>
      <c r="B104" s="1032"/>
      <c r="C104" s="1033">
        <v>492</v>
      </c>
      <c r="D104" s="1033">
        <v>463</v>
      </c>
      <c r="E104" s="1033">
        <v>29</v>
      </c>
      <c r="F104" s="1034">
        <v>0</v>
      </c>
      <c r="G104" s="1034">
        <v>0</v>
      </c>
      <c r="H104" s="1034">
        <v>0</v>
      </c>
      <c r="I104" s="477"/>
    </row>
    <row r="105" spans="1:9" x14ac:dyDescent="0.2">
      <c r="A105" s="716" t="s">
        <v>0</v>
      </c>
      <c r="B105" s="717" t="s">
        <v>49</v>
      </c>
      <c r="C105" s="718">
        <v>457</v>
      </c>
      <c r="D105" s="718">
        <v>437</v>
      </c>
      <c r="E105" s="718">
        <v>20</v>
      </c>
      <c r="F105" s="719">
        <v>0</v>
      </c>
      <c r="G105" s="719">
        <v>0</v>
      </c>
      <c r="H105" s="719">
        <v>0</v>
      </c>
      <c r="I105" s="477"/>
    </row>
    <row r="106" spans="1:9" x14ac:dyDescent="0.2">
      <c r="A106" s="1032"/>
      <c r="B106" s="1035" t="s">
        <v>50</v>
      </c>
      <c r="C106" s="1033">
        <v>35</v>
      </c>
      <c r="D106" s="1033">
        <v>26</v>
      </c>
      <c r="E106" s="1033">
        <v>9</v>
      </c>
      <c r="F106" s="1034">
        <v>0</v>
      </c>
      <c r="G106" s="1034">
        <v>0</v>
      </c>
      <c r="H106" s="1034">
        <v>0</v>
      </c>
      <c r="I106" s="477"/>
    </row>
    <row r="107" spans="1:9" s="2" customFormat="1" x14ac:dyDescent="0.2">
      <c r="A107" s="713" t="s">
        <v>25</v>
      </c>
      <c r="B107" s="721"/>
      <c r="C107" s="715"/>
      <c r="D107" s="715"/>
      <c r="E107" s="715"/>
      <c r="F107" s="715"/>
      <c r="G107" s="715"/>
      <c r="H107" s="715"/>
      <c r="I107" s="479"/>
    </row>
    <row r="108" spans="1:9" x14ac:dyDescent="0.2">
      <c r="A108" s="724" t="s">
        <v>137</v>
      </c>
      <c r="B108" s="1032"/>
      <c r="C108" s="1033">
        <v>226</v>
      </c>
      <c r="D108" s="1033">
        <v>176</v>
      </c>
      <c r="E108" s="1033">
        <v>50</v>
      </c>
      <c r="F108" s="1033">
        <v>0</v>
      </c>
      <c r="G108" s="1034">
        <v>0</v>
      </c>
      <c r="H108" s="1033">
        <v>0</v>
      </c>
      <c r="I108" s="477"/>
    </row>
    <row r="109" spans="1:9" x14ac:dyDescent="0.2">
      <c r="A109" s="716" t="s">
        <v>0</v>
      </c>
      <c r="B109" s="717" t="s">
        <v>49</v>
      </c>
      <c r="C109" s="718">
        <v>170</v>
      </c>
      <c r="D109" s="718">
        <v>142</v>
      </c>
      <c r="E109" s="718">
        <v>28</v>
      </c>
      <c r="F109" s="719">
        <v>0</v>
      </c>
      <c r="G109" s="719">
        <v>0</v>
      </c>
      <c r="H109" s="719">
        <v>0</v>
      </c>
      <c r="I109" s="477"/>
    </row>
    <row r="110" spans="1:9" x14ac:dyDescent="0.2">
      <c r="A110" s="1032"/>
      <c r="B110" s="1035" t="s">
        <v>50</v>
      </c>
      <c r="C110" s="1033">
        <v>54</v>
      </c>
      <c r="D110" s="1033">
        <v>33</v>
      </c>
      <c r="E110" s="1033">
        <v>21</v>
      </c>
      <c r="F110" s="1034">
        <v>0</v>
      </c>
      <c r="G110" s="1034">
        <v>0</v>
      </c>
      <c r="H110" s="1034">
        <v>0</v>
      </c>
      <c r="I110" s="477"/>
    </row>
    <row r="111" spans="1:9" x14ac:dyDescent="0.2">
      <c r="A111" s="720"/>
      <c r="B111" s="717" t="s">
        <v>51</v>
      </c>
      <c r="C111" s="718">
        <v>1</v>
      </c>
      <c r="D111" s="719">
        <v>0</v>
      </c>
      <c r="E111" s="719">
        <v>1</v>
      </c>
      <c r="F111" s="718">
        <v>0</v>
      </c>
      <c r="G111" s="719">
        <v>0</v>
      </c>
      <c r="H111" s="719">
        <v>0</v>
      </c>
      <c r="I111" s="477"/>
    </row>
    <row r="112" spans="1:9" x14ac:dyDescent="0.2">
      <c r="A112" s="1032"/>
      <c r="B112" s="1035" t="s">
        <v>627</v>
      </c>
      <c r="C112" s="1033">
        <v>1</v>
      </c>
      <c r="D112" s="1034">
        <v>1</v>
      </c>
      <c r="E112" s="1034">
        <v>0</v>
      </c>
      <c r="F112" s="1034">
        <v>0</v>
      </c>
      <c r="G112" s="1034">
        <v>0</v>
      </c>
      <c r="H112" s="1033">
        <v>0</v>
      </c>
      <c r="I112" s="477"/>
    </row>
    <row r="113" spans="1:9" s="2" customFormat="1" x14ac:dyDescent="0.2">
      <c r="A113" s="713" t="s">
        <v>169</v>
      </c>
      <c r="B113" s="722"/>
      <c r="C113" s="715"/>
      <c r="D113" s="715"/>
      <c r="E113" s="715"/>
      <c r="F113" s="715"/>
      <c r="G113" s="723"/>
      <c r="H113" s="723"/>
      <c r="I113" s="477"/>
    </row>
    <row r="114" spans="1:9" x14ac:dyDescent="0.2">
      <c r="A114" s="724" t="s">
        <v>0</v>
      </c>
      <c r="B114" s="1035" t="s">
        <v>49</v>
      </c>
      <c r="C114" s="1033">
        <v>46</v>
      </c>
      <c r="D114" s="1033">
        <v>39</v>
      </c>
      <c r="E114" s="1033">
        <v>7</v>
      </c>
      <c r="F114" s="1033">
        <v>0</v>
      </c>
      <c r="G114" s="1034">
        <v>0</v>
      </c>
      <c r="H114" s="1034">
        <v>0</v>
      </c>
      <c r="I114" s="477"/>
    </row>
    <row r="115" spans="1:9" x14ac:dyDescent="0.2">
      <c r="A115" s="720"/>
      <c r="B115" s="717" t="s">
        <v>50</v>
      </c>
      <c r="C115" s="718">
        <v>26</v>
      </c>
      <c r="D115" s="718">
        <v>13</v>
      </c>
      <c r="E115" s="718">
        <v>13</v>
      </c>
      <c r="F115" s="719">
        <v>0</v>
      </c>
      <c r="G115" s="719">
        <v>0</v>
      </c>
      <c r="H115" s="719">
        <v>0</v>
      </c>
      <c r="I115" s="477"/>
    </row>
    <row r="116" spans="1:9" x14ac:dyDescent="0.2">
      <c r="A116" s="1032"/>
      <c r="B116" s="1035" t="s">
        <v>51</v>
      </c>
      <c r="C116" s="1033">
        <v>3</v>
      </c>
      <c r="D116" s="1033">
        <v>2</v>
      </c>
      <c r="E116" s="1033">
        <v>1</v>
      </c>
      <c r="F116" s="1034">
        <v>0</v>
      </c>
      <c r="G116" s="1034">
        <v>0</v>
      </c>
      <c r="H116" s="1034">
        <v>0</v>
      </c>
      <c r="I116" s="477"/>
    </row>
    <row r="117" spans="1:9" x14ac:dyDescent="0.2">
      <c r="A117" s="720"/>
      <c r="B117" s="717" t="s">
        <v>627</v>
      </c>
      <c r="C117" s="718">
        <v>1</v>
      </c>
      <c r="D117" s="718">
        <v>1</v>
      </c>
      <c r="E117" s="718">
        <v>0</v>
      </c>
      <c r="F117" s="719">
        <v>0</v>
      </c>
      <c r="G117" s="719">
        <v>0</v>
      </c>
      <c r="H117" s="719">
        <v>0</v>
      </c>
      <c r="I117" s="477"/>
    </row>
    <row r="118" spans="1:9" x14ac:dyDescent="0.2">
      <c r="A118" s="478"/>
      <c r="B118" s="476"/>
      <c r="C118" s="480"/>
      <c r="D118" s="480"/>
      <c r="E118" s="480"/>
      <c r="F118" s="481"/>
      <c r="G118" s="481"/>
      <c r="H118" s="481"/>
      <c r="I118" s="477"/>
    </row>
    <row r="119" spans="1:9" ht="10.5" customHeight="1" x14ac:dyDescent="0.2">
      <c r="A119" s="478"/>
      <c r="C119" s="482"/>
      <c r="D119" s="482"/>
      <c r="E119" s="482"/>
      <c r="F119" s="482"/>
      <c r="G119" s="482"/>
      <c r="H119" s="482"/>
    </row>
    <row r="120" spans="1:9" x14ac:dyDescent="0.2">
      <c r="A120" s="944" t="s">
        <v>709</v>
      </c>
      <c r="B120" s="746"/>
      <c r="C120" s="264"/>
      <c r="D120" s="264"/>
      <c r="E120" s="264"/>
      <c r="F120" s="264"/>
      <c r="G120" s="264"/>
      <c r="H120" s="264"/>
    </row>
    <row r="121" spans="1:9" x14ac:dyDescent="0.2">
      <c r="A121" s="774" t="s">
        <v>803</v>
      </c>
      <c r="B121" s="746"/>
      <c r="C121" s="264"/>
      <c r="D121" s="264"/>
      <c r="E121" s="264"/>
      <c r="F121" s="264"/>
      <c r="G121" s="264"/>
      <c r="H121" s="264"/>
    </row>
    <row r="122" spans="1:9" x14ac:dyDescent="0.2">
      <c r="A122" s="746"/>
      <c r="B122" s="746"/>
      <c r="C122" s="264"/>
      <c r="D122" s="264"/>
      <c r="E122" s="264"/>
      <c r="F122" s="264"/>
      <c r="G122" s="264"/>
      <c r="H122" s="264"/>
    </row>
    <row r="123" spans="1:9" x14ac:dyDescent="0.2">
      <c r="A123" s="746"/>
      <c r="B123" s="746"/>
      <c r="C123" s="264"/>
      <c r="D123" s="264"/>
      <c r="E123" s="264"/>
      <c r="F123" s="264"/>
      <c r="G123" s="264"/>
      <c r="H123" s="264"/>
    </row>
    <row r="124" spans="1:9" x14ac:dyDescent="0.2">
      <c r="C124" s="264"/>
      <c r="D124" s="264"/>
      <c r="E124" s="264"/>
      <c r="F124" s="264"/>
      <c r="G124" s="264"/>
      <c r="H124" s="264"/>
    </row>
    <row r="125" spans="1:9" x14ac:dyDescent="0.2">
      <c r="C125" s="264"/>
      <c r="D125" s="264"/>
      <c r="E125" s="264"/>
      <c r="F125" s="264"/>
      <c r="G125" s="264"/>
      <c r="H125" s="264"/>
    </row>
    <row r="126" spans="1:9" x14ac:dyDescent="0.2">
      <c r="C126" s="264"/>
      <c r="D126" s="264"/>
      <c r="E126" s="264"/>
      <c r="F126" s="264"/>
      <c r="G126" s="264"/>
      <c r="H126" s="264"/>
    </row>
    <row r="127" spans="1:9" x14ac:dyDescent="0.2">
      <c r="C127" s="264"/>
      <c r="D127" s="264"/>
      <c r="E127" s="264"/>
      <c r="F127" s="264"/>
      <c r="G127" s="264"/>
      <c r="H127" s="264"/>
    </row>
    <row r="128" spans="1:9" x14ac:dyDescent="0.2">
      <c r="C128" s="264"/>
      <c r="D128" s="264"/>
      <c r="E128" s="264"/>
      <c r="F128" s="264"/>
      <c r="G128" s="264"/>
      <c r="H128" s="264"/>
    </row>
    <row r="129" spans="3:8" x14ac:dyDescent="0.2">
      <c r="C129" s="264"/>
      <c r="D129" s="264"/>
      <c r="E129" s="264"/>
      <c r="F129" s="264"/>
      <c r="G129" s="264"/>
      <c r="H129" s="264"/>
    </row>
    <row r="130" spans="3:8" x14ac:dyDescent="0.2">
      <c r="C130" s="264"/>
      <c r="D130" s="264"/>
      <c r="E130" s="264"/>
      <c r="F130" s="264"/>
      <c r="G130" s="264"/>
      <c r="H130" s="264"/>
    </row>
    <row r="131" spans="3:8" x14ac:dyDescent="0.2">
      <c r="C131" s="264"/>
      <c r="D131" s="264"/>
      <c r="E131" s="264"/>
      <c r="F131" s="264"/>
      <c r="G131" s="264"/>
      <c r="H131" s="264"/>
    </row>
    <row r="132" spans="3:8" x14ac:dyDescent="0.2">
      <c r="C132" s="264"/>
      <c r="D132" s="264"/>
      <c r="E132" s="264"/>
      <c r="F132" s="264"/>
      <c r="G132" s="264"/>
      <c r="H132" s="264"/>
    </row>
    <row r="133" spans="3:8" x14ac:dyDescent="0.2">
      <c r="C133" s="264"/>
      <c r="D133" s="264"/>
      <c r="E133" s="264"/>
      <c r="F133" s="264"/>
      <c r="G133" s="264"/>
      <c r="H133" s="264"/>
    </row>
    <row r="134" spans="3:8" x14ac:dyDescent="0.2">
      <c r="C134" s="264"/>
      <c r="D134" s="264"/>
      <c r="E134" s="264"/>
      <c r="F134" s="264"/>
      <c r="G134" s="264"/>
      <c r="H134" s="264"/>
    </row>
    <row r="135" spans="3:8" x14ac:dyDescent="0.2">
      <c r="C135" s="264"/>
      <c r="D135" s="264"/>
      <c r="E135" s="264"/>
      <c r="F135" s="264"/>
      <c r="G135" s="264"/>
      <c r="H135" s="264"/>
    </row>
    <row r="136" spans="3:8" x14ac:dyDescent="0.2">
      <c r="C136" s="264"/>
      <c r="D136" s="264"/>
      <c r="E136" s="264"/>
      <c r="F136" s="264"/>
      <c r="G136" s="264"/>
      <c r="H136" s="264"/>
    </row>
    <row r="137" spans="3:8" x14ac:dyDescent="0.2">
      <c r="C137" s="264"/>
      <c r="D137" s="264"/>
      <c r="E137" s="264"/>
      <c r="F137" s="264"/>
      <c r="G137" s="264"/>
      <c r="H137" s="264"/>
    </row>
    <row r="138" spans="3:8" x14ac:dyDescent="0.2">
      <c r="C138" s="264"/>
      <c r="D138" s="264"/>
      <c r="E138" s="264"/>
      <c r="F138" s="264"/>
      <c r="G138" s="264"/>
      <c r="H138" s="264"/>
    </row>
    <row r="139" spans="3:8" x14ac:dyDescent="0.2">
      <c r="C139" s="264"/>
      <c r="D139" s="264"/>
      <c r="E139" s="264"/>
      <c r="F139" s="264"/>
      <c r="G139" s="264"/>
      <c r="H139" s="264"/>
    </row>
    <row r="140" spans="3:8" x14ac:dyDescent="0.2">
      <c r="C140" s="264"/>
      <c r="D140" s="264"/>
      <c r="E140" s="264"/>
      <c r="F140" s="264"/>
      <c r="G140" s="264"/>
      <c r="H140" s="264"/>
    </row>
    <row r="141" spans="3:8" x14ac:dyDescent="0.2">
      <c r="C141" s="264"/>
      <c r="D141" s="264"/>
      <c r="E141" s="264"/>
      <c r="F141" s="264"/>
      <c r="G141" s="264"/>
      <c r="H141" s="264"/>
    </row>
    <row r="142" spans="3:8" x14ac:dyDescent="0.2">
      <c r="C142" s="264"/>
      <c r="D142" s="264"/>
      <c r="E142" s="264"/>
      <c r="F142" s="264"/>
      <c r="G142" s="264"/>
      <c r="H142" s="264"/>
    </row>
    <row r="143" spans="3:8" x14ac:dyDescent="0.2">
      <c r="C143" s="264"/>
      <c r="D143" s="264"/>
      <c r="E143" s="264"/>
      <c r="F143" s="264"/>
      <c r="G143" s="264"/>
      <c r="H143" s="264"/>
    </row>
    <row r="144" spans="3:8" x14ac:dyDescent="0.2">
      <c r="C144" s="264"/>
      <c r="D144" s="264"/>
      <c r="E144" s="264"/>
      <c r="F144" s="264"/>
      <c r="G144" s="264"/>
      <c r="H144" s="264"/>
    </row>
    <row r="145" spans="3:8" x14ac:dyDescent="0.2">
      <c r="C145" s="264"/>
      <c r="D145" s="264"/>
      <c r="E145" s="264"/>
      <c r="F145" s="264"/>
      <c r="G145" s="264"/>
      <c r="H145" s="264"/>
    </row>
    <row r="146" spans="3:8" x14ac:dyDescent="0.2">
      <c r="C146" s="264"/>
      <c r="D146" s="264"/>
      <c r="E146" s="264"/>
      <c r="F146" s="264"/>
      <c r="G146" s="264"/>
      <c r="H146" s="264"/>
    </row>
    <row r="147" spans="3:8" x14ac:dyDescent="0.2">
      <c r="C147" s="264"/>
      <c r="D147" s="264"/>
      <c r="E147" s="264"/>
      <c r="F147" s="264"/>
      <c r="G147" s="264"/>
      <c r="H147" s="264"/>
    </row>
    <row r="148" spans="3:8" x14ac:dyDescent="0.2">
      <c r="C148" s="264"/>
      <c r="D148" s="264"/>
      <c r="E148" s="264"/>
      <c r="F148" s="264"/>
      <c r="G148" s="264"/>
      <c r="H148" s="264"/>
    </row>
    <row r="149" spans="3:8" x14ac:dyDescent="0.2">
      <c r="C149" s="264"/>
      <c r="D149" s="264"/>
      <c r="E149" s="264"/>
      <c r="F149" s="264"/>
      <c r="G149" s="264"/>
      <c r="H149" s="264"/>
    </row>
    <row r="150" spans="3:8" x14ac:dyDescent="0.2">
      <c r="C150" s="264"/>
      <c r="D150" s="264"/>
      <c r="E150" s="264"/>
      <c r="F150" s="264"/>
      <c r="G150" s="264"/>
      <c r="H150" s="264"/>
    </row>
    <row r="151" spans="3:8" x14ac:dyDescent="0.2">
      <c r="C151" s="264"/>
      <c r="D151" s="264"/>
      <c r="E151" s="264"/>
      <c r="F151" s="264"/>
      <c r="G151" s="264"/>
      <c r="H151" s="264"/>
    </row>
    <row r="152" spans="3:8" x14ac:dyDescent="0.2">
      <c r="C152" s="264"/>
      <c r="D152" s="264"/>
      <c r="E152" s="264"/>
      <c r="F152" s="264"/>
      <c r="G152" s="264"/>
      <c r="H152" s="264"/>
    </row>
    <row r="153" spans="3:8" x14ac:dyDescent="0.2">
      <c r="C153" s="264"/>
      <c r="D153" s="264"/>
      <c r="E153" s="264"/>
      <c r="F153" s="264"/>
      <c r="G153" s="264"/>
      <c r="H153" s="264"/>
    </row>
    <row r="154" spans="3:8" x14ac:dyDescent="0.2">
      <c r="C154" s="264"/>
      <c r="D154" s="264"/>
      <c r="E154" s="264"/>
      <c r="F154" s="264"/>
      <c r="G154" s="264"/>
      <c r="H154" s="264"/>
    </row>
    <row r="155" spans="3:8" x14ac:dyDescent="0.2">
      <c r="C155" s="264"/>
      <c r="D155" s="264"/>
      <c r="E155" s="264"/>
      <c r="F155" s="264"/>
      <c r="G155" s="264"/>
      <c r="H155" s="264"/>
    </row>
    <row r="156" spans="3:8" x14ac:dyDescent="0.2">
      <c r="C156" s="264"/>
      <c r="D156" s="264"/>
      <c r="E156" s="264"/>
      <c r="F156" s="264"/>
      <c r="G156" s="264"/>
      <c r="H156" s="264"/>
    </row>
    <row r="157" spans="3:8" x14ac:dyDescent="0.2">
      <c r="C157" s="264"/>
      <c r="D157" s="264"/>
      <c r="E157" s="264"/>
      <c r="F157" s="264"/>
      <c r="G157" s="264"/>
      <c r="H157" s="264"/>
    </row>
    <row r="158" spans="3:8" x14ac:dyDescent="0.2">
      <c r="C158" s="264"/>
      <c r="D158" s="264"/>
      <c r="E158" s="264"/>
      <c r="F158" s="264"/>
      <c r="G158" s="264"/>
      <c r="H158" s="264"/>
    </row>
    <row r="159" spans="3:8" x14ac:dyDescent="0.2">
      <c r="C159" s="264"/>
      <c r="D159" s="264"/>
      <c r="E159" s="264"/>
      <c r="F159" s="264"/>
      <c r="G159" s="264"/>
      <c r="H159" s="264"/>
    </row>
    <row r="160" spans="3:8" x14ac:dyDescent="0.2">
      <c r="C160" s="264"/>
      <c r="D160" s="264"/>
      <c r="E160" s="264"/>
      <c r="F160" s="264"/>
      <c r="G160" s="264"/>
      <c r="H160" s="264"/>
    </row>
    <row r="161" spans="3:8" x14ac:dyDescent="0.2">
      <c r="C161" s="264"/>
      <c r="D161" s="264"/>
      <c r="E161" s="264"/>
      <c r="F161" s="264"/>
      <c r="G161" s="264"/>
      <c r="H161" s="264"/>
    </row>
    <row r="162" spans="3:8" x14ac:dyDescent="0.2">
      <c r="C162" s="264"/>
      <c r="D162" s="264"/>
      <c r="E162" s="264"/>
      <c r="F162" s="264"/>
      <c r="G162" s="264"/>
      <c r="H162" s="264"/>
    </row>
    <row r="163" spans="3:8" x14ac:dyDescent="0.2">
      <c r="C163" s="264"/>
      <c r="D163" s="264"/>
      <c r="E163" s="264"/>
      <c r="F163" s="264"/>
      <c r="G163" s="264"/>
      <c r="H163" s="264"/>
    </row>
    <row r="164" spans="3:8" x14ac:dyDescent="0.2">
      <c r="C164" s="264"/>
      <c r="D164" s="264"/>
      <c r="E164" s="264"/>
      <c r="F164" s="264"/>
      <c r="G164" s="264"/>
      <c r="H164" s="264"/>
    </row>
    <row r="165" spans="3:8" x14ac:dyDescent="0.2">
      <c r="C165" s="264"/>
      <c r="D165" s="264"/>
      <c r="E165" s="264"/>
      <c r="F165" s="264"/>
      <c r="G165" s="264"/>
      <c r="H165" s="264"/>
    </row>
    <row r="166" spans="3:8" x14ac:dyDescent="0.2">
      <c r="C166" s="264"/>
      <c r="D166" s="264"/>
      <c r="E166" s="264"/>
      <c r="F166" s="264"/>
      <c r="G166" s="264"/>
      <c r="H166" s="264"/>
    </row>
    <row r="167" spans="3:8" x14ac:dyDescent="0.2">
      <c r="C167" s="264"/>
      <c r="D167" s="264"/>
      <c r="E167" s="264"/>
      <c r="F167" s="264"/>
      <c r="G167" s="264"/>
      <c r="H167" s="264"/>
    </row>
    <row r="168" spans="3:8" x14ac:dyDescent="0.2">
      <c r="C168" s="264"/>
      <c r="D168" s="264"/>
      <c r="E168" s="264"/>
      <c r="F168" s="264"/>
      <c r="G168" s="264"/>
      <c r="H168" s="264"/>
    </row>
    <row r="169" spans="3:8" x14ac:dyDescent="0.2">
      <c r="C169" s="264"/>
      <c r="D169" s="264"/>
      <c r="E169" s="264"/>
      <c r="F169" s="264"/>
      <c r="G169" s="264"/>
      <c r="H169" s="264"/>
    </row>
    <row r="170" spans="3:8" x14ac:dyDescent="0.2">
      <c r="C170" s="264"/>
      <c r="D170" s="264"/>
      <c r="E170" s="264"/>
      <c r="F170" s="264"/>
      <c r="G170" s="264"/>
      <c r="H170" s="264"/>
    </row>
    <row r="171" spans="3:8" x14ac:dyDescent="0.2">
      <c r="C171" s="264"/>
      <c r="D171" s="264"/>
      <c r="E171" s="264"/>
      <c r="F171" s="264"/>
      <c r="G171" s="264"/>
      <c r="H171" s="264"/>
    </row>
    <row r="172" spans="3:8" x14ac:dyDescent="0.2">
      <c r="C172" s="264"/>
      <c r="D172" s="264"/>
      <c r="E172" s="264"/>
      <c r="F172" s="264"/>
      <c r="G172" s="264"/>
      <c r="H172" s="264"/>
    </row>
    <row r="173" spans="3:8" x14ac:dyDescent="0.2">
      <c r="C173" s="264"/>
      <c r="D173" s="264"/>
      <c r="E173" s="264"/>
      <c r="F173" s="264"/>
      <c r="G173" s="264"/>
      <c r="H173" s="264"/>
    </row>
    <row r="174" spans="3:8" x14ac:dyDescent="0.2">
      <c r="C174" s="264"/>
      <c r="D174" s="264"/>
      <c r="E174" s="264"/>
      <c r="F174" s="264"/>
      <c r="G174" s="264"/>
      <c r="H174" s="264"/>
    </row>
    <row r="175" spans="3:8" x14ac:dyDescent="0.2">
      <c r="C175" s="264"/>
      <c r="D175" s="264"/>
      <c r="E175" s="264"/>
      <c r="F175" s="264"/>
      <c r="G175" s="264"/>
      <c r="H175" s="264"/>
    </row>
    <row r="176" spans="3:8" x14ac:dyDescent="0.2">
      <c r="C176" s="264"/>
      <c r="D176" s="264"/>
      <c r="E176" s="264"/>
      <c r="F176" s="264"/>
      <c r="G176" s="264"/>
      <c r="H176" s="264"/>
    </row>
    <row r="177" spans="3:8" x14ac:dyDescent="0.2">
      <c r="C177" s="264"/>
      <c r="D177" s="264"/>
      <c r="E177" s="264"/>
      <c r="F177" s="264"/>
      <c r="G177" s="264"/>
      <c r="H177" s="264"/>
    </row>
    <row r="178" spans="3:8" x14ac:dyDescent="0.2">
      <c r="C178" s="264"/>
      <c r="D178" s="264"/>
      <c r="E178" s="264"/>
      <c r="F178" s="264"/>
      <c r="G178" s="264"/>
      <c r="H178" s="264"/>
    </row>
    <row r="179" spans="3:8" x14ac:dyDescent="0.2">
      <c r="C179" s="264"/>
      <c r="D179" s="264"/>
      <c r="E179" s="264"/>
      <c r="F179" s="264"/>
      <c r="G179" s="264"/>
      <c r="H179" s="264"/>
    </row>
    <row r="180" spans="3:8" x14ac:dyDescent="0.2">
      <c r="C180" s="264"/>
      <c r="D180" s="264"/>
      <c r="E180" s="264"/>
      <c r="F180" s="264"/>
      <c r="G180" s="264"/>
      <c r="H180" s="264"/>
    </row>
    <row r="181" spans="3:8" x14ac:dyDescent="0.2">
      <c r="C181" s="264"/>
      <c r="D181" s="264"/>
      <c r="E181" s="264"/>
      <c r="F181" s="264"/>
      <c r="G181" s="264"/>
      <c r="H181" s="264"/>
    </row>
    <row r="182" spans="3:8" x14ac:dyDescent="0.2">
      <c r="C182" s="264"/>
      <c r="D182" s="264"/>
      <c r="E182" s="264"/>
      <c r="F182" s="264"/>
      <c r="G182" s="264"/>
      <c r="H182" s="264"/>
    </row>
    <row r="183" spans="3:8" x14ac:dyDescent="0.2">
      <c r="C183" s="264"/>
      <c r="D183" s="264"/>
      <c r="E183" s="264"/>
      <c r="F183" s="264"/>
      <c r="G183" s="264"/>
      <c r="H183" s="264"/>
    </row>
    <row r="184" spans="3:8" x14ac:dyDescent="0.2">
      <c r="C184" s="264"/>
      <c r="D184" s="264"/>
      <c r="E184" s="264"/>
      <c r="F184" s="264"/>
      <c r="G184" s="264"/>
      <c r="H184" s="264"/>
    </row>
    <row r="185" spans="3:8" x14ac:dyDescent="0.2">
      <c r="C185" s="264"/>
      <c r="D185" s="264"/>
      <c r="E185" s="264"/>
      <c r="F185" s="264"/>
      <c r="G185" s="264"/>
      <c r="H185" s="264"/>
    </row>
    <row r="186" spans="3:8" x14ac:dyDescent="0.2">
      <c r="C186" s="264"/>
      <c r="D186" s="264"/>
      <c r="E186" s="264"/>
      <c r="F186" s="264"/>
      <c r="G186" s="264"/>
      <c r="H186" s="264"/>
    </row>
    <row r="187" spans="3:8" x14ac:dyDescent="0.2">
      <c r="C187" s="264"/>
      <c r="D187" s="264"/>
      <c r="E187" s="264"/>
      <c r="F187" s="264"/>
      <c r="G187" s="264"/>
      <c r="H187" s="264"/>
    </row>
    <row r="188" spans="3:8" x14ac:dyDescent="0.2">
      <c r="C188" s="264"/>
      <c r="D188" s="264"/>
      <c r="E188" s="264"/>
      <c r="F188" s="264"/>
      <c r="G188" s="264"/>
      <c r="H188" s="264"/>
    </row>
    <row r="189" spans="3:8" x14ac:dyDescent="0.2">
      <c r="C189" s="264"/>
      <c r="D189" s="264"/>
      <c r="E189" s="264"/>
      <c r="F189" s="264"/>
      <c r="G189" s="264"/>
      <c r="H189" s="264"/>
    </row>
    <row r="190" spans="3:8" x14ac:dyDescent="0.2">
      <c r="C190" s="264"/>
      <c r="D190" s="264"/>
      <c r="E190" s="264"/>
      <c r="F190" s="264"/>
      <c r="G190" s="264"/>
      <c r="H190" s="264"/>
    </row>
    <row r="191" spans="3:8" x14ac:dyDescent="0.2">
      <c r="C191" s="264"/>
      <c r="D191" s="264"/>
      <c r="E191" s="264"/>
      <c r="F191" s="264"/>
      <c r="G191" s="264"/>
      <c r="H191" s="264"/>
    </row>
    <row r="192" spans="3:8" x14ac:dyDescent="0.2">
      <c r="C192" s="264"/>
      <c r="D192" s="264"/>
      <c r="E192" s="264"/>
      <c r="F192" s="264"/>
      <c r="G192" s="264"/>
      <c r="H192" s="264"/>
    </row>
    <row r="193" spans="3:8" x14ac:dyDescent="0.2">
      <c r="C193" s="264"/>
      <c r="D193" s="264"/>
      <c r="E193" s="264"/>
      <c r="F193" s="264"/>
      <c r="G193" s="264"/>
      <c r="H193" s="264"/>
    </row>
    <row r="194" spans="3:8" x14ac:dyDescent="0.2">
      <c r="C194" s="264"/>
      <c r="D194" s="264"/>
      <c r="E194" s="264"/>
      <c r="F194" s="264"/>
      <c r="G194" s="264"/>
      <c r="H194" s="264"/>
    </row>
    <row r="195" spans="3:8" x14ac:dyDescent="0.2">
      <c r="C195" s="264"/>
      <c r="D195" s="264"/>
      <c r="E195" s="264"/>
      <c r="F195" s="264"/>
      <c r="G195" s="264"/>
      <c r="H195" s="264"/>
    </row>
    <row r="196" spans="3:8" x14ac:dyDescent="0.2">
      <c r="C196" s="264"/>
      <c r="D196" s="264"/>
      <c r="E196" s="264"/>
      <c r="F196" s="264"/>
      <c r="G196" s="264"/>
      <c r="H196" s="264"/>
    </row>
    <row r="197" spans="3:8" x14ac:dyDescent="0.2">
      <c r="C197" s="264"/>
      <c r="D197" s="264"/>
      <c r="E197" s="264"/>
      <c r="F197" s="264"/>
      <c r="G197" s="264"/>
      <c r="H197" s="264"/>
    </row>
    <row r="198" spans="3:8" x14ac:dyDescent="0.2">
      <c r="C198" s="264"/>
      <c r="D198" s="264"/>
      <c r="E198" s="264"/>
      <c r="F198" s="264"/>
      <c r="G198" s="264"/>
      <c r="H198" s="264"/>
    </row>
    <row r="199" spans="3:8" x14ac:dyDescent="0.2">
      <c r="C199" s="264"/>
      <c r="D199" s="264"/>
      <c r="E199" s="264"/>
      <c r="F199" s="264"/>
      <c r="G199" s="264"/>
      <c r="H199" s="264"/>
    </row>
    <row r="200" spans="3:8" x14ac:dyDescent="0.2">
      <c r="C200" s="264"/>
      <c r="D200" s="264"/>
      <c r="E200" s="264"/>
      <c r="F200" s="264"/>
      <c r="G200" s="264"/>
      <c r="H200" s="264"/>
    </row>
    <row r="201" spans="3:8" x14ac:dyDescent="0.2">
      <c r="C201" s="264"/>
      <c r="D201" s="264"/>
      <c r="E201" s="264"/>
      <c r="F201" s="264"/>
      <c r="G201" s="264"/>
      <c r="H201" s="264"/>
    </row>
    <row r="202" spans="3:8" x14ac:dyDescent="0.2">
      <c r="C202" s="264"/>
      <c r="D202" s="264"/>
      <c r="E202" s="264"/>
      <c r="F202" s="264"/>
      <c r="G202" s="264"/>
      <c r="H202" s="264"/>
    </row>
    <row r="203" spans="3:8" x14ac:dyDescent="0.2">
      <c r="C203" s="264"/>
      <c r="D203" s="264"/>
      <c r="E203" s="264"/>
      <c r="F203" s="264"/>
      <c r="G203" s="264"/>
      <c r="H203" s="264"/>
    </row>
    <row r="204" spans="3:8" x14ac:dyDescent="0.2">
      <c r="C204" s="264"/>
      <c r="D204" s="264"/>
      <c r="E204" s="264"/>
      <c r="F204" s="264"/>
      <c r="G204" s="264"/>
      <c r="H204" s="264"/>
    </row>
    <row r="205" spans="3:8" x14ac:dyDescent="0.2">
      <c r="C205" s="264"/>
      <c r="D205" s="264"/>
      <c r="E205" s="264"/>
      <c r="F205" s="264"/>
      <c r="G205" s="264"/>
      <c r="H205" s="264"/>
    </row>
    <row r="206" spans="3:8" x14ac:dyDescent="0.2">
      <c r="C206" s="264"/>
      <c r="D206" s="264"/>
      <c r="E206" s="264"/>
      <c r="F206" s="264"/>
      <c r="G206" s="264"/>
      <c r="H206" s="264"/>
    </row>
    <row r="207" spans="3:8" x14ac:dyDescent="0.2">
      <c r="C207" s="264"/>
      <c r="D207" s="264"/>
      <c r="E207" s="264"/>
      <c r="F207" s="264"/>
      <c r="G207" s="264"/>
      <c r="H207" s="264"/>
    </row>
    <row r="208" spans="3:8" x14ac:dyDescent="0.2">
      <c r="C208" s="264"/>
      <c r="D208" s="264"/>
      <c r="E208" s="264"/>
      <c r="F208" s="264"/>
      <c r="G208" s="264"/>
      <c r="H208" s="264"/>
    </row>
    <row r="209" spans="3:8" x14ac:dyDescent="0.2">
      <c r="C209" s="264"/>
      <c r="D209" s="264"/>
      <c r="E209" s="264"/>
      <c r="F209" s="264"/>
      <c r="G209" s="264"/>
      <c r="H209" s="264"/>
    </row>
    <row r="210" spans="3:8" x14ac:dyDescent="0.2">
      <c r="C210" s="264"/>
      <c r="D210" s="264"/>
      <c r="E210" s="264"/>
      <c r="F210" s="264"/>
      <c r="G210" s="264"/>
      <c r="H210" s="264"/>
    </row>
    <row r="211" spans="3:8" x14ac:dyDescent="0.2">
      <c r="C211" s="264"/>
      <c r="D211" s="264"/>
      <c r="E211" s="264"/>
      <c r="F211" s="264"/>
      <c r="G211" s="264"/>
      <c r="H211" s="264"/>
    </row>
    <row r="212" spans="3:8" x14ac:dyDescent="0.2">
      <c r="C212" s="264"/>
      <c r="D212" s="264"/>
      <c r="E212" s="264"/>
      <c r="F212" s="264"/>
      <c r="G212" s="264"/>
      <c r="H212" s="264"/>
    </row>
    <row r="213" spans="3:8" x14ac:dyDescent="0.2">
      <c r="C213" s="264"/>
      <c r="D213" s="264"/>
      <c r="E213" s="264"/>
      <c r="F213" s="264"/>
      <c r="G213" s="264"/>
      <c r="H213" s="264"/>
    </row>
    <row r="214" spans="3:8" x14ac:dyDescent="0.2">
      <c r="C214" s="264"/>
      <c r="D214" s="264"/>
      <c r="E214" s="264"/>
      <c r="F214" s="264"/>
      <c r="G214" s="264"/>
      <c r="H214" s="264"/>
    </row>
    <row r="215" spans="3:8" x14ac:dyDescent="0.2">
      <c r="C215" s="264"/>
      <c r="D215" s="264"/>
      <c r="E215" s="264"/>
      <c r="F215" s="264"/>
      <c r="G215" s="264"/>
      <c r="H215" s="264"/>
    </row>
    <row r="216" spans="3:8" x14ac:dyDescent="0.2">
      <c r="C216" s="264"/>
      <c r="D216" s="264"/>
      <c r="E216" s="264"/>
      <c r="F216" s="264"/>
      <c r="G216" s="264"/>
      <c r="H216" s="264"/>
    </row>
    <row r="217" spans="3:8" x14ac:dyDescent="0.2">
      <c r="C217" s="264"/>
      <c r="D217" s="264"/>
      <c r="E217" s="264"/>
      <c r="F217" s="264"/>
      <c r="G217" s="264"/>
      <c r="H217" s="264"/>
    </row>
    <row r="218" spans="3:8" x14ac:dyDescent="0.2">
      <c r="C218" s="264"/>
      <c r="D218" s="264"/>
      <c r="E218" s="264"/>
      <c r="F218" s="264"/>
      <c r="G218" s="264"/>
      <c r="H218" s="264"/>
    </row>
    <row r="219" spans="3:8" x14ac:dyDescent="0.2">
      <c r="C219" s="264"/>
      <c r="D219" s="264"/>
      <c r="E219" s="264"/>
      <c r="F219" s="264"/>
      <c r="G219" s="264"/>
      <c r="H219" s="264"/>
    </row>
    <row r="220" spans="3:8" x14ac:dyDescent="0.2">
      <c r="C220" s="264"/>
      <c r="D220" s="264"/>
      <c r="E220" s="264"/>
      <c r="F220" s="264"/>
      <c r="G220" s="264"/>
      <c r="H220" s="264"/>
    </row>
    <row r="221" spans="3:8" x14ac:dyDescent="0.2">
      <c r="C221" s="264"/>
      <c r="D221" s="264"/>
      <c r="E221" s="264"/>
      <c r="F221" s="264"/>
      <c r="G221" s="264"/>
      <c r="H221" s="264"/>
    </row>
    <row r="222" spans="3:8" x14ac:dyDescent="0.2">
      <c r="C222" s="264"/>
      <c r="D222" s="264"/>
      <c r="E222" s="264"/>
      <c r="F222" s="264"/>
      <c r="G222" s="264"/>
      <c r="H222" s="264"/>
    </row>
    <row r="223" spans="3:8" x14ac:dyDescent="0.2">
      <c r="C223" s="264"/>
      <c r="D223" s="264"/>
      <c r="E223" s="264"/>
      <c r="F223" s="264"/>
      <c r="G223" s="264"/>
      <c r="H223" s="264"/>
    </row>
    <row r="224" spans="3:8" x14ac:dyDescent="0.2">
      <c r="C224" s="264"/>
      <c r="D224" s="264"/>
      <c r="E224" s="264"/>
      <c r="F224" s="264"/>
      <c r="G224" s="264"/>
      <c r="H224" s="264"/>
    </row>
    <row r="225" spans="3:8" x14ac:dyDescent="0.2">
      <c r="C225" s="264"/>
      <c r="D225" s="264"/>
      <c r="E225" s="264"/>
      <c r="F225" s="264"/>
      <c r="G225" s="264"/>
      <c r="H225" s="264"/>
    </row>
    <row r="226" spans="3:8" x14ac:dyDescent="0.2">
      <c r="C226" s="264"/>
      <c r="D226" s="264"/>
      <c r="E226" s="264"/>
      <c r="F226" s="264"/>
      <c r="G226" s="264"/>
      <c r="H226" s="264"/>
    </row>
    <row r="227" spans="3:8" x14ac:dyDescent="0.2">
      <c r="C227" s="264"/>
      <c r="D227" s="264"/>
      <c r="E227" s="264"/>
      <c r="F227" s="264"/>
      <c r="G227" s="264"/>
      <c r="H227" s="264"/>
    </row>
    <row r="228" spans="3:8" x14ac:dyDescent="0.2">
      <c r="C228" s="264"/>
      <c r="D228" s="264"/>
      <c r="E228" s="264"/>
      <c r="F228" s="264"/>
      <c r="G228" s="264"/>
      <c r="H228" s="264"/>
    </row>
    <row r="229" spans="3:8" x14ac:dyDescent="0.2">
      <c r="C229" s="264"/>
      <c r="D229" s="264"/>
      <c r="E229" s="264"/>
      <c r="F229" s="264"/>
      <c r="G229" s="264"/>
      <c r="H229" s="264"/>
    </row>
    <row r="230" spans="3:8" x14ac:dyDescent="0.2">
      <c r="C230" s="264"/>
      <c r="D230" s="264"/>
      <c r="E230" s="264"/>
      <c r="F230" s="264"/>
      <c r="G230" s="264"/>
      <c r="H230" s="264"/>
    </row>
    <row r="231" spans="3:8" x14ac:dyDescent="0.2">
      <c r="C231" s="264"/>
      <c r="D231" s="264"/>
      <c r="E231" s="264"/>
      <c r="F231" s="264"/>
      <c r="G231" s="264"/>
      <c r="H231" s="264"/>
    </row>
    <row r="232" spans="3:8" x14ac:dyDescent="0.2">
      <c r="C232" s="264"/>
      <c r="D232" s="264"/>
      <c r="E232" s="264"/>
      <c r="F232" s="264"/>
      <c r="G232" s="264"/>
      <c r="H232" s="264"/>
    </row>
    <row r="233" spans="3:8" x14ac:dyDescent="0.2">
      <c r="C233" s="264"/>
      <c r="D233" s="264"/>
      <c r="E233" s="264"/>
      <c r="F233" s="264"/>
      <c r="G233" s="264"/>
      <c r="H233" s="264"/>
    </row>
    <row r="234" spans="3:8" x14ac:dyDescent="0.2">
      <c r="C234" s="264"/>
      <c r="D234" s="264"/>
      <c r="E234" s="264"/>
      <c r="F234" s="264"/>
      <c r="G234" s="264"/>
      <c r="H234" s="264"/>
    </row>
    <row r="235" spans="3:8" x14ac:dyDescent="0.2">
      <c r="C235" s="264"/>
      <c r="D235" s="264"/>
      <c r="E235" s="264"/>
      <c r="F235" s="264"/>
      <c r="G235" s="264"/>
      <c r="H235" s="264"/>
    </row>
    <row r="236" spans="3:8" x14ac:dyDescent="0.2">
      <c r="C236" s="264"/>
      <c r="D236" s="264"/>
      <c r="E236" s="264"/>
      <c r="F236" s="264"/>
      <c r="G236" s="264"/>
      <c r="H236" s="264"/>
    </row>
    <row r="237" spans="3:8" x14ac:dyDescent="0.2">
      <c r="C237" s="264"/>
      <c r="D237" s="264"/>
      <c r="E237" s="264"/>
      <c r="F237" s="264"/>
      <c r="G237" s="264"/>
      <c r="H237" s="264"/>
    </row>
    <row r="238" spans="3:8" x14ac:dyDescent="0.2">
      <c r="C238" s="264"/>
      <c r="D238" s="264"/>
      <c r="E238" s="264"/>
      <c r="F238" s="264"/>
      <c r="G238" s="264"/>
      <c r="H238" s="264"/>
    </row>
    <row r="239" spans="3:8" x14ac:dyDescent="0.2">
      <c r="C239" s="264"/>
      <c r="D239" s="264"/>
      <c r="E239" s="264"/>
      <c r="F239" s="264"/>
      <c r="G239" s="264"/>
      <c r="H239" s="264"/>
    </row>
    <row r="240" spans="3:8" x14ac:dyDescent="0.2">
      <c r="C240" s="264"/>
      <c r="D240" s="264"/>
      <c r="E240" s="264"/>
      <c r="F240" s="264"/>
      <c r="G240" s="264"/>
      <c r="H240" s="264"/>
    </row>
    <row r="241" spans="3:8" x14ac:dyDescent="0.2">
      <c r="C241" s="264"/>
      <c r="D241" s="264"/>
      <c r="E241" s="264"/>
      <c r="F241" s="264"/>
      <c r="G241" s="264"/>
      <c r="H241" s="264"/>
    </row>
    <row r="242" spans="3:8" x14ac:dyDescent="0.2">
      <c r="C242" s="264"/>
      <c r="D242" s="264"/>
      <c r="E242" s="264"/>
      <c r="F242" s="264"/>
      <c r="G242" s="264"/>
      <c r="H242" s="264"/>
    </row>
    <row r="243" spans="3:8" x14ac:dyDescent="0.2">
      <c r="C243" s="264"/>
      <c r="D243" s="264"/>
      <c r="E243" s="264"/>
      <c r="F243" s="264"/>
      <c r="G243" s="264"/>
      <c r="H243" s="264"/>
    </row>
    <row r="244" spans="3:8" x14ac:dyDescent="0.2">
      <c r="C244" s="264"/>
      <c r="D244" s="264"/>
      <c r="E244" s="264"/>
      <c r="F244" s="264"/>
      <c r="G244" s="264"/>
      <c r="H244" s="264"/>
    </row>
    <row r="245" spans="3:8" x14ac:dyDescent="0.2">
      <c r="C245" s="264"/>
      <c r="D245" s="264"/>
      <c r="E245" s="264"/>
      <c r="F245" s="264"/>
      <c r="G245" s="264"/>
      <c r="H245" s="264"/>
    </row>
    <row r="246" spans="3:8" x14ac:dyDescent="0.2">
      <c r="C246" s="264"/>
      <c r="D246" s="264"/>
      <c r="E246" s="264"/>
      <c r="F246" s="264"/>
      <c r="G246" s="264"/>
      <c r="H246" s="264"/>
    </row>
    <row r="247" spans="3:8" x14ac:dyDescent="0.2">
      <c r="C247" s="264"/>
      <c r="D247" s="264"/>
      <c r="E247" s="264"/>
      <c r="F247" s="264"/>
      <c r="G247" s="264"/>
      <c r="H247" s="264"/>
    </row>
    <row r="248" spans="3:8" x14ac:dyDescent="0.2">
      <c r="C248" s="264"/>
      <c r="D248" s="264"/>
      <c r="E248" s="264"/>
      <c r="F248" s="264"/>
      <c r="G248" s="264"/>
      <c r="H248" s="264"/>
    </row>
    <row r="249" spans="3:8" x14ac:dyDescent="0.2">
      <c r="C249" s="264"/>
      <c r="D249" s="264"/>
      <c r="E249" s="264"/>
      <c r="F249" s="264"/>
      <c r="G249" s="264"/>
      <c r="H249" s="264"/>
    </row>
    <row r="250" spans="3:8" x14ac:dyDescent="0.2">
      <c r="C250" s="264"/>
      <c r="D250" s="264"/>
      <c r="E250" s="264"/>
      <c r="F250" s="264"/>
      <c r="G250" s="264"/>
      <c r="H250" s="264"/>
    </row>
    <row r="251" spans="3:8" x14ac:dyDescent="0.2">
      <c r="C251" s="264"/>
      <c r="D251" s="264"/>
      <c r="E251" s="264"/>
      <c r="F251" s="264"/>
      <c r="G251" s="264"/>
      <c r="H251" s="264"/>
    </row>
    <row r="252" spans="3:8" x14ac:dyDescent="0.2">
      <c r="C252" s="264"/>
      <c r="D252" s="264"/>
      <c r="E252" s="264"/>
      <c r="F252" s="264"/>
      <c r="G252" s="264"/>
      <c r="H252" s="264"/>
    </row>
    <row r="253" spans="3:8" x14ac:dyDescent="0.2">
      <c r="C253" s="264"/>
      <c r="D253" s="264"/>
      <c r="E253" s="264"/>
      <c r="F253" s="264"/>
      <c r="G253" s="264"/>
      <c r="H253" s="264"/>
    </row>
    <row r="254" spans="3:8" x14ac:dyDescent="0.2">
      <c r="C254" s="264"/>
      <c r="D254" s="264"/>
      <c r="E254" s="264"/>
      <c r="F254" s="264"/>
      <c r="G254" s="264"/>
      <c r="H254" s="264"/>
    </row>
    <row r="255" spans="3:8" x14ac:dyDescent="0.2">
      <c r="C255" s="264"/>
      <c r="D255" s="264"/>
      <c r="E255" s="264"/>
      <c r="F255" s="264"/>
      <c r="G255" s="264"/>
      <c r="H255" s="264"/>
    </row>
    <row r="256" spans="3:8" x14ac:dyDescent="0.2">
      <c r="C256" s="264"/>
      <c r="D256" s="264"/>
      <c r="E256" s="264"/>
      <c r="F256" s="264"/>
      <c r="G256" s="264"/>
      <c r="H256" s="264"/>
    </row>
    <row r="257" spans="3:8" x14ac:dyDescent="0.2">
      <c r="C257" s="264"/>
      <c r="D257" s="264"/>
      <c r="E257" s="264"/>
      <c r="F257" s="264"/>
      <c r="G257" s="264"/>
      <c r="H257" s="264"/>
    </row>
    <row r="258" spans="3:8" x14ac:dyDescent="0.2">
      <c r="C258" s="264"/>
      <c r="D258" s="264"/>
      <c r="E258" s="264"/>
      <c r="F258" s="264"/>
      <c r="G258" s="264"/>
      <c r="H258" s="264"/>
    </row>
    <row r="259" spans="3:8" x14ac:dyDescent="0.2">
      <c r="C259" s="264"/>
      <c r="D259" s="264"/>
      <c r="E259" s="264"/>
      <c r="F259" s="264"/>
      <c r="G259" s="264"/>
      <c r="H259" s="264"/>
    </row>
    <row r="260" spans="3:8" x14ac:dyDescent="0.2">
      <c r="C260" s="264"/>
      <c r="D260" s="264"/>
      <c r="E260" s="264"/>
      <c r="F260" s="264"/>
      <c r="G260" s="264"/>
      <c r="H260" s="264"/>
    </row>
    <row r="261" spans="3:8" x14ac:dyDescent="0.2">
      <c r="C261" s="264"/>
      <c r="D261" s="264"/>
      <c r="E261" s="264"/>
      <c r="F261" s="264"/>
      <c r="G261" s="264"/>
      <c r="H261" s="264"/>
    </row>
    <row r="262" spans="3:8" x14ac:dyDescent="0.2">
      <c r="C262" s="264"/>
      <c r="D262" s="264"/>
      <c r="E262" s="264"/>
      <c r="F262" s="264"/>
      <c r="G262" s="264"/>
      <c r="H262" s="264"/>
    </row>
    <row r="263" spans="3:8" x14ac:dyDescent="0.2">
      <c r="C263" s="264"/>
      <c r="D263" s="264"/>
      <c r="E263" s="264"/>
      <c r="F263" s="264"/>
      <c r="G263" s="264"/>
      <c r="H263" s="264"/>
    </row>
    <row r="264" spans="3:8" x14ac:dyDescent="0.2">
      <c r="C264" s="264"/>
      <c r="D264" s="264"/>
      <c r="E264" s="264"/>
      <c r="F264" s="264"/>
      <c r="G264" s="264"/>
      <c r="H264" s="264"/>
    </row>
    <row r="265" spans="3:8" x14ac:dyDescent="0.2">
      <c r="C265" s="264"/>
      <c r="D265" s="264"/>
      <c r="E265" s="264"/>
      <c r="F265" s="264"/>
      <c r="G265" s="264"/>
      <c r="H265" s="264"/>
    </row>
    <row r="266" spans="3:8" x14ac:dyDescent="0.2">
      <c r="C266" s="264"/>
      <c r="D266" s="264"/>
      <c r="E266" s="264"/>
      <c r="F266" s="264"/>
      <c r="G266" s="264"/>
      <c r="H266" s="264"/>
    </row>
    <row r="267" spans="3:8" x14ac:dyDescent="0.2">
      <c r="C267" s="264"/>
      <c r="D267" s="264"/>
      <c r="E267" s="264"/>
      <c r="F267" s="264"/>
      <c r="G267" s="264"/>
      <c r="H267" s="264"/>
    </row>
    <row r="268" spans="3:8" x14ac:dyDescent="0.2">
      <c r="C268" s="264"/>
      <c r="D268" s="264"/>
      <c r="E268" s="264"/>
      <c r="F268" s="264"/>
      <c r="G268" s="264"/>
      <c r="H268" s="264"/>
    </row>
    <row r="269" spans="3:8" x14ac:dyDescent="0.2">
      <c r="C269" s="264"/>
      <c r="D269" s="264"/>
      <c r="E269" s="264"/>
      <c r="F269" s="264"/>
      <c r="G269" s="264"/>
      <c r="H269" s="264"/>
    </row>
    <row r="270" spans="3:8" x14ac:dyDescent="0.2">
      <c r="C270" s="264"/>
      <c r="D270" s="264"/>
      <c r="E270" s="264"/>
      <c r="F270" s="264"/>
      <c r="G270" s="264"/>
      <c r="H270" s="264"/>
    </row>
    <row r="271" spans="3:8" x14ac:dyDescent="0.2">
      <c r="C271" s="264"/>
      <c r="D271" s="264"/>
      <c r="E271" s="264"/>
      <c r="F271" s="264"/>
      <c r="G271" s="264"/>
      <c r="H271" s="264"/>
    </row>
    <row r="272" spans="3:8" x14ac:dyDescent="0.2">
      <c r="C272" s="264"/>
      <c r="D272" s="264"/>
      <c r="E272" s="264"/>
      <c r="F272" s="264"/>
      <c r="G272" s="264"/>
      <c r="H272" s="264"/>
    </row>
    <row r="273" spans="3:8" x14ac:dyDescent="0.2">
      <c r="C273" s="264"/>
      <c r="D273" s="264"/>
      <c r="E273" s="264"/>
      <c r="F273" s="264"/>
      <c r="G273" s="264"/>
      <c r="H273" s="264"/>
    </row>
    <row r="274" spans="3:8" x14ac:dyDescent="0.2">
      <c r="C274" s="264"/>
      <c r="D274" s="264"/>
      <c r="E274" s="264"/>
      <c r="F274" s="264"/>
      <c r="G274" s="264"/>
      <c r="H274" s="264"/>
    </row>
    <row r="275" spans="3:8" x14ac:dyDescent="0.2">
      <c r="C275" s="264"/>
      <c r="D275" s="264"/>
      <c r="E275" s="264"/>
      <c r="F275" s="264"/>
      <c r="G275" s="264"/>
      <c r="H275" s="264"/>
    </row>
    <row r="276" spans="3:8" x14ac:dyDescent="0.2">
      <c r="C276" s="264"/>
      <c r="D276" s="264"/>
      <c r="E276" s="264"/>
      <c r="F276" s="264"/>
      <c r="G276" s="264"/>
      <c r="H276" s="264"/>
    </row>
    <row r="277" spans="3:8" x14ac:dyDescent="0.2">
      <c r="C277" s="264"/>
      <c r="D277" s="264"/>
      <c r="E277" s="264"/>
      <c r="F277" s="264"/>
      <c r="G277" s="264"/>
      <c r="H277" s="264"/>
    </row>
    <row r="278" spans="3:8" x14ac:dyDescent="0.2">
      <c r="C278" s="264"/>
      <c r="D278" s="264"/>
      <c r="E278" s="264"/>
      <c r="F278" s="264"/>
      <c r="G278" s="264"/>
      <c r="H278" s="264"/>
    </row>
    <row r="279" spans="3:8" x14ac:dyDescent="0.2">
      <c r="C279" s="264"/>
      <c r="D279" s="264"/>
      <c r="E279" s="264"/>
      <c r="F279" s="264"/>
      <c r="G279" s="264"/>
      <c r="H279" s="264"/>
    </row>
    <row r="280" spans="3:8" x14ac:dyDescent="0.2">
      <c r="C280" s="264"/>
      <c r="D280" s="264"/>
      <c r="E280" s="264"/>
      <c r="F280" s="264"/>
      <c r="G280" s="264"/>
      <c r="H280" s="264"/>
    </row>
    <row r="281" spans="3:8" x14ac:dyDescent="0.2">
      <c r="C281" s="264"/>
      <c r="D281" s="264"/>
      <c r="E281" s="264"/>
      <c r="F281" s="264"/>
      <c r="G281" s="264"/>
      <c r="H281" s="264"/>
    </row>
    <row r="282" spans="3:8" x14ac:dyDescent="0.2">
      <c r="C282" s="264"/>
      <c r="D282" s="264"/>
      <c r="E282" s="264"/>
      <c r="F282" s="264"/>
      <c r="G282" s="264"/>
      <c r="H282" s="264"/>
    </row>
    <row r="283" spans="3:8" x14ac:dyDescent="0.2">
      <c r="C283" s="264"/>
      <c r="D283" s="264"/>
      <c r="E283" s="264"/>
      <c r="F283" s="264"/>
      <c r="G283" s="264"/>
      <c r="H283" s="264"/>
    </row>
    <row r="284" spans="3:8" x14ac:dyDescent="0.2">
      <c r="C284" s="264"/>
      <c r="D284" s="264"/>
      <c r="E284" s="264"/>
      <c r="F284" s="264"/>
      <c r="G284" s="264"/>
      <c r="H284" s="264"/>
    </row>
    <row r="285" spans="3:8" x14ac:dyDescent="0.2">
      <c r="C285" s="264"/>
      <c r="D285" s="264"/>
      <c r="E285" s="264"/>
      <c r="F285" s="264"/>
      <c r="G285" s="264"/>
      <c r="H285" s="264"/>
    </row>
    <row r="286" spans="3:8" x14ac:dyDescent="0.2">
      <c r="C286" s="264"/>
      <c r="D286" s="264"/>
      <c r="E286" s="264"/>
      <c r="F286" s="264"/>
      <c r="G286" s="264"/>
      <c r="H286" s="264"/>
    </row>
    <row r="287" spans="3:8" x14ac:dyDescent="0.2">
      <c r="C287" s="264"/>
      <c r="D287" s="264"/>
      <c r="E287" s="264"/>
      <c r="F287" s="264"/>
      <c r="G287" s="264"/>
      <c r="H287" s="264"/>
    </row>
    <row r="288" spans="3:8" x14ac:dyDescent="0.2">
      <c r="C288" s="264"/>
      <c r="D288" s="264"/>
      <c r="E288" s="264"/>
      <c r="F288" s="264"/>
      <c r="G288" s="264"/>
      <c r="H288" s="264"/>
    </row>
    <row r="289" spans="3:8" x14ac:dyDescent="0.2">
      <c r="C289" s="264"/>
      <c r="D289" s="264"/>
      <c r="E289" s="264"/>
      <c r="F289" s="264"/>
      <c r="G289" s="264"/>
      <c r="H289" s="264"/>
    </row>
    <row r="290" spans="3:8" x14ac:dyDescent="0.2">
      <c r="C290" s="264"/>
      <c r="D290" s="264"/>
      <c r="E290" s="264"/>
      <c r="F290" s="264"/>
      <c r="G290" s="264"/>
      <c r="H290" s="264"/>
    </row>
    <row r="291" spans="3:8" x14ac:dyDescent="0.2">
      <c r="C291" s="264"/>
      <c r="D291" s="264"/>
      <c r="E291" s="264"/>
      <c r="F291" s="264"/>
      <c r="G291" s="264"/>
      <c r="H291" s="264"/>
    </row>
    <row r="292" spans="3:8" x14ac:dyDescent="0.2">
      <c r="C292" s="264"/>
      <c r="D292" s="264"/>
      <c r="E292" s="264"/>
      <c r="F292" s="264"/>
      <c r="G292" s="264"/>
      <c r="H292" s="264"/>
    </row>
    <row r="293" spans="3:8" x14ac:dyDescent="0.2">
      <c r="C293" s="264"/>
      <c r="D293" s="264"/>
      <c r="E293" s="264"/>
      <c r="F293" s="264"/>
      <c r="G293" s="264"/>
      <c r="H293" s="264"/>
    </row>
    <row r="294" spans="3:8" x14ac:dyDescent="0.2">
      <c r="C294" s="264"/>
      <c r="D294" s="264"/>
      <c r="E294" s="264"/>
      <c r="F294" s="264"/>
      <c r="G294" s="264"/>
      <c r="H294" s="264"/>
    </row>
    <row r="295" spans="3:8" x14ac:dyDescent="0.2">
      <c r="C295" s="264"/>
      <c r="D295" s="264"/>
      <c r="E295" s="264"/>
      <c r="F295" s="264"/>
      <c r="G295" s="264"/>
      <c r="H295" s="264"/>
    </row>
    <row r="296" spans="3:8" x14ac:dyDescent="0.2">
      <c r="C296" s="264"/>
      <c r="D296" s="264"/>
      <c r="E296" s="264"/>
      <c r="F296" s="264"/>
      <c r="G296" s="264"/>
      <c r="H296" s="264"/>
    </row>
    <row r="297" spans="3:8" x14ac:dyDescent="0.2">
      <c r="C297" s="264"/>
      <c r="D297" s="264"/>
      <c r="E297" s="264"/>
      <c r="F297" s="264"/>
      <c r="G297" s="264"/>
      <c r="H297" s="264"/>
    </row>
    <row r="298" spans="3:8" x14ac:dyDescent="0.2">
      <c r="C298" s="264"/>
      <c r="D298" s="264"/>
      <c r="E298" s="264"/>
      <c r="F298" s="264"/>
      <c r="G298" s="264"/>
      <c r="H298" s="264"/>
    </row>
    <row r="299" spans="3:8" x14ac:dyDescent="0.2">
      <c r="C299" s="264"/>
      <c r="D299" s="264"/>
      <c r="E299" s="264"/>
      <c r="F299" s="264"/>
      <c r="G299" s="264"/>
      <c r="H299" s="264"/>
    </row>
    <row r="300" spans="3:8" x14ac:dyDescent="0.2">
      <c r="C300" s="264"/>
      <c r="D300" s="264"/>
      <c r="E300" s="264"/>
      <c r="F300" s="264"/>
      <c r="G300" s="264"/>
      <c r="H300" s="264"/>
    </row>
    <row r="301" spans="3:8" x14ac:dyDescent="0.2">
      <c r="C301" s="264"/>
      <c r="D301" s="264"/>
      <c r="E301" s="264"/>
      <c r="F301" s="264"/>
      <c r="G301" s="264"/>
      <c r="H301" s="264"/>
    </row>
    <row r="302" spans="3:8" x14ac:dyDescent="0.2">
      <c r="C302" s="264"/>
      <c r="D302" s="264"/>
      <c r="E302" s="264"/>
      <c r="F302" s="264"/>
      <c r="G302" s="264"/>
      <c r="H302" s="264"/>
    </row>
    <row r="303" spans="3:8" x14ac:dyDescent="0.2">
      <c r="C303" s="264"/>
      <c r="D303" s="264"/>
      <c r="E303" s="264"/>
      <c r="F303" s="264"/>
      <c r="G303" s="264"/>
      <c r="H303" s="264"/>
    </row>
    <row r="304" spans="3:8" x14ac:dyDescent="0.2">
      <c r="C304" s="264"/>
      <c r="D304" s="264"/>
      <c r="E304" s="264"/>
      <c r="F304" s="264"/>
      <c r="G304" s="264"/>
      <c r="H304" s="264"/>
    </row>
    <row r="305" spans="3:8" x14ac:dyDescent="0.2">
      <c r="C305" s="264"/>
      <c r="D305" s="264"/>
      <c r="E305" s="264"/>
      <c r="F305" s="264"/>
      <c r="G305" s="264"/>
      <c r="H305" s="264"/>
    </row>
    <row r="306" spans="3:8" x14ac:dyDescent="0.2">
      <c r="C306" s="264"/>
      <c r="D306" s="264"/>
      <c r="E306" s="264"/>
      <c r="F306" s="264"/>
      <c r="G306" s="264"/>
      <c r="H306" s="264"/>
    </row>
    <row r="307" spans="3:8" x14ac:dyDescent="0.2">
      <c r="C307" s="264"/>
      <c r="D307" s="264"/>
      <c r="E307" s="264"/>
      <c r="F307" s="264"/>
      <c r="G307" s="264"/>
      <c r="H307" s="264"/>
    </row>
    <row r="308" spans="3:8" x14ac:dyDescent="0.2">
      <c r="C308" s="264"/>
      <c r="D308" s="264"/>
      <c r="E308" s="264"/>
      <c r="F308" s="264"/>
      <c r="G308" s="264"/>
      <c r="H308" s="264"/>
    </row>
    <row r="309" spans="3:8" x14ac:dyDescent="0.2">
      <c r="C309" s="264"/>
      <c r="D309" s="264"/>
      <c r="E309" s="264"/>
      <c r="F309" s="264"/>
      <c r="G309" s="264"/>
      <c r="H309" s="264"/>
    </row>
    <row r="310" spans="3:8" x14ac:dyDescent="0.2">
      <c r="C310" s="264"/>
      <c r="D310" s="264"/>
      <c r="E310" s="264"/>
      <c r="F310" s="264"/>
      <c r="G310" s="264"/>
      <c r="H310" s="264"/>
    </row>
    <row r="311" spans="3:8" x14ac:dyDescent="0.2">
      <c r="C311" s="264"/>
      <c r="D311" s="264"/>
      <c r="E311" s="264"/>
      <c r="F311" s="264"/>
      <c r="G311" s="264"/>
      <c r="H311" s="264"/>
    </row>
    <row r="312" spans="3:8" x14ac:dyDescent="0.2">
      <c r="C312" s="264"/>
      <c r="D312" s="264"/>
      <c r="E312" s="264"/>
      <c r="F312" s="264"/>
      <c r="G312" s="264"/>
      <c r="H312" s="264"/>
    </row>
    <row r="313" spans="3:8" x14ac:dyDescent="0.2">
      <c r="C313" s="264"/>
      <c r="D313" s="264"/>
      <c r="E313" s="264"/>
      <c r="F313" s="264"/>
      <c r="G313" s="264"/>
      <c r="H313" s="264"/>
    </row>
    <row r="314" spans="3:8" x14ac:dyDescent="0.2">
      <c r="C314" s="264"/>
      <c r="D314" s="264"/>
      <c r="E314" s="264"/>
      <c r="F314" s="264"/>
      <c r="G314" s="264"/>
      <c r="H314" s="264"/>
    </row>
    <row r="315" spans="3:8" x14ac:dyDescent="0.2">
      <c r="C315" s="264"/>
      <c r="D315" s="264"/>
      <c r="E315" s="264"/>
      <c r="F315" s="264"/>
      <c r="G315" s="264"/>
      <c r="H315" s="264"/>
    </row>
    <row r="316" spans="3:8" x14ac:dyDescent="0.2">
      <c r="C316" s="264"/>
      <c r="D316" s="264"/>
      <c r="E316" s="264"/>
      <c r="F316" s="264"/>
      <c r="G316" s="264"/>
      <c r="H316" s="264"/>
    </row>
    <row r="317" spans="3:8" x14ac:dyDescent="0.2">
      <c r="C317" s="264"/>
      <c r="D317" s="264"/>
      <c r="E317" s="264"/>
      <c r="F317" s="264"/>
      <c r="G317" s="264"/>
      <c r="H317" s="264"/>
    </row>
    <row r="318" spans="3:8" x14ac:dyDescent="0.2">
      <c r="C318" s="264"/>
      <c r="D318" s="264"/>
      <c r="E318" s="264"/>
      <c r="F318" s="264"/>
      <c r="G318" s="264"/>
      <c r="H318" s="264"/>
    </row>
    <row r="319" spans="3:8" x14ac:dyDescent="0.2">
      <c r="C319" s="264"/>
      <c r="D319" s="264"/>
      <c r="E319" s="264"/>
      <c r="F319" s="264"/>
      <c r="G319" s="264"/>
      <c r="H319" s="264"/>
    </row>
    <row r="320" spans="3:8" x14ac:dyDescent="0.2">
      <c r="C320" s="264"/>
      <c r="D320" s="264"/>
      <c r="E320" s="264"/>
      <c r="F320" s="264"/>
      <c r="G320" s="264"/>
      <c r="H320" s="264"/>
    </row>
    <row r="321" spans="3:8" x14ac:dyDescent="0.2">
      <c r="C321" s="264"/>
      <c r="D321" s="264"/>
      <c r="E321" s="264"/>
      <c r="F321" s="264"/>
      <c r="G321" s="264"/>
      <c r="H321" s="264"/>
    </row>
    <row r="322" spans="3:8" x14ac:dyDescent="0.2">
      <c r="C322" s="264"/>
      <c r="D322" s="264"/>
      <c r="E322" s="264"/>
      <c r="F322" s="264"/>
      <c r="G322" s="264"/>
      <c r="H322" s="264"/>
    </row>
    <row r="323" spans="3:8" x14ac:dyDescent="0.2">
      <c r="C323" s="264"/>
      <c r="D323" s="264"/>
      <c r="E323" s="264"/>
      <c r="F323" s="264"/>
      <c r="G323" s="264"/>
      <c r="H323" s="264"/>
    </row>
    <row r="324" spans="3:8" x14ac:dyDescent="0.2">
      <c r="C324" s="264"/>
      <c r="D324" s="264"/>
      <c r="E324" s="264"/>
      <c r="F324" s="264"/>
      <c r="G324" s="264"/>
      <c r="H324" s="264"/>
    </row>
    <row r="325" spans="3:8" x14ac:dyDescent="0.2">
      <c r="C325" s="264"/>
      <c r="D325" s="264"/>
      <c r="E325" s="264"/>
      <c r="F325" s="264"/>
      <c r="G325" s="264"/>
      <c r="H325" s="264"/>
    </row>
    <row r="326" spans="3:8" x14ac:dyDescent="0.2">
      <c r="C326" s="264"/>
      <c r="D326" s="264"/>
      <c r="E326" s="264"/>
      <c r="F326" s="264"/>
      <c r="G326" s="264"/>
      <c r="H326" s="264"/>
    </row>
    <row r="327" spans="3:8" x14ac:dyDescent="0.2">
      <c r="C327" s="264"/>
      <c r="D327" s="264"/>
      <c r="E327" s="264"/>
      <c r="F327" s="264"/>
      <c r="G327" s="264"/>
      <c r="H327" s="264"/>
    </row>
    <row r="328" spans="3:8" x14ac:dyDescent="0.2">
      <c r="C328" s="264"/>
      <c r="D328" s="264"/>
      <c r="E328" s="264"/>
      <c r="F328" s="264"/>
      <c r="G328" s="264"/>
      <c r="H328" s="264"/>
    </row>
  </sheetData>
  <mergeCells count="4">
    <mergeCell ref="A4:B5"/>
    <mergeCell ref="C4:C5"/>
    <mergeCell ref="D4:H4"/>
    <mergeCell ref="A2:H2"/>
  </mergeCells>
  <hyperlinks>
    <hyperlink ref="J4" location="indice!B40" display="INICIO"/>
  </hyperlinks>
  <printOptions horizontalCentered="1"/>
  <pageMargins left="0.19685039370078741" right="0.19685039370078741" top="1.5354330708661419" bottom="0.74803149606299213" header="0.19685039370078741" footer="0.31496062992125984"/>
  <pageSetup paperSize="9" scale="89" firstPageNumber="69" orientation="landscape" useFirstPageNumber="1" r:id="rId1"/>
  <headerFooter>
    <oddHeader>&amp;C&amp;G</oddHeader>
    <oddFooter>&amp;C&amp;P</oddFooter>
  </headerFooter>
  <rowBreaks count="3" manualBreakCount="3">
    <brk id="32" max="7" man="1"/>
    <brk id="60" max="7" man="1"/>
    <brk id="90" max="7" man="1"/>
  </rowBreaks>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dimension ref="A2:N38"/>
  <sheetViews>
    <sheetView zoomScaleNormal="100" workbookViewId="0">
      <selection activeCell="B35" sqref="B35"/>
    </sheetView>
  </sheetViews>
  <sheetFormatPr baseColWidth="10" defaultRowHeight="12.75" x14ac:dyDescent="0.2"/>
  <cols>
    <col min="1" max="1" width="29.140625" style="1" customWidth="1"/>
    <col min="2" max="8" width="11.28515625" style="1" customWidth="1"/>
    <col min="9" max="16384" width="11.42578125" style="1"/>
  </cols>
  <sheetData>
    <row r="2" spans="1:14" s="647" customFormat="1" ht="31.5" customHeight="1" x14ac:dyDescent="0.25">
      <c r="A2" s="1365" t="s">
        <v>808</v>
      </c>
      <c r="B2" s="1365"/>
      <c r="C2" s="1365"/>
      <c r="D2" s="1365"/>
      <c r="E2" s="1365"/>
      <c r="F2" s="1365"/>
      <c r="G2" s="1365"/>
      <c r="H2" s="1365"/>
      <c r="I2" s="1365"/>
      <c r="J2" s="1365"/>
      <c r="K2" s="1365"/>
      <c r="L2" s="1365"/>
    </row>
    <row r="3" spans="1:14" s="647" customFormat="1" ht="15" x14ac:dyDescent="0.25">
      <c r="A3" s="749"/>
      <c r="B3" s="749"/>
      <c r="C3" s="749"/>
      <c r="D3" s="749"/>
      <c r="E3" s="749"/>
      <c r="F3" s="749"/>
      <c r="G3" s="749"/>
      <c r="H3" s="749"/>
      <c r="I3" s="749"/>
      <c r="J3" s="749"/>
      <c r="K3" s="749"/>
      <c r="L3" s="749"/>
    </row>
    <row r="4" spans="1:14" s="603" customFormat="1" ht="15" x14ac:dyDescent="0.25">
      <c r="A4" s="1366" t="s">
        <v>207</v>
      </c>
      <c r="B4" s="1366" t="s">
        <v>862</v>
      </c>
      <c r="C4" s="1366" t="s">
        <v>657</v>
      </c>
      <c r="D4" s="1367"/>
      <c r="E4" s="1367"/>
      <c r="F4" s="1367"/>
      <c r="G4" s="1367"/>
      <c r="H4" s="1367"/>
      <c r="I4" s="1367"/>
      <c r="J4" s="1367"/>
      <c r="K4" s="1367"/>
      <c r="L4" s="1367"/>
      <c r="N4" s="751" t="s">
        <v>85</v>
      </c>
    </row>
    <row r="5" spans="1:14" s="603" customFormat="1" ht="45" x14ac:dyDescent="0.25">
      <c r="A5" s="1366"/>
      <c r="B5" s="1367"/>
      <c r="C5" s="750" t="s">
        <v>49</v>
      </c>
      <c r="D5" s="750" t="s">
        <v>628</v>
      </c>
      <c r="E5" s="750" t="s">
        <v>629</v>
      </c>
      <c r="F5" s="750" t="s">
        <v>630</v>
      </c>
      <c r="G5" s="750" t="s">
        <v>631</v>
      </c>
      <c r="H5" s="750" t="s">
        <v>632</v>
      </c>
      <c r="I5" s="750" t="s">
        <v>633</v>
      </c>
      <c r="J5" s="750" t="s">
        <v>634</v>
      </c>
      <c r="K5" s="750" t="s">
        <v>635</v>
      </c>
      <c r="L5" s="750" t="s">
        <v>627</v>
      </c>
    </row>
    <row r="6" spans="1:14" s="2" customFormat="1" x14ac:dyDescent="0.2">
      <c r="A6" s="486" t="s">
        <v>863</v>
      </c>
      <c r="B6" s="487">
        <v>60636</v>
      </c>
      <c r="C6" s="487">
        <v>38542</v>
      </c>
      <c r="D6" s="487">
        <v>11509</v>
      </c>
      <c r="E6" s="487">
        <v>6166</v>
      </c>
      <c r="F6" s="487">
        <v>2314</v>
      </c>
      <c r="G6" s="487">
        <v>807</v>
      </c>
      <c r="H6" s="487">
        <v>284</v>
      </c>
      <c r="I6" s="487">
        <v>160</v>
      </c>
      <c r="J6" s="487">
        <v>75</v>
      </c>
      <c r="K6" s="487">
        <v>88</v>
      </c>
      <c r="L6" s="487">
        <v>691</v>
      </c>
    </row>
    <row r="7" spans="1:14" s="2" customFormat="1" x14ac:dyDescent="0.2">
      <c r="A7" s="725" t="s">
        <v>417</v>
      </c>
      <c r="B7" s="726">
        <v>32567</v>
      </c>
      <c r="C7" s="726">
        <v>22153</v>
      </c>
      <c r="D7" s="726">
        <v>6576</v>
      </c>
      <c r="E7" s="726">
        <v>2662</v>
      </c>
      <c r="F7" s="726">
        <v>676</v>
      </c>
      <c r="G7" s="726">
        <v>178</v>
      </c>
      <c r="H7" s="726">
        <v>58</v>
      </c>
      <c r="I7" s="726">
        <v>32</v>
      </c>
      <c r="J7" s="726">
        <v>9</v>
      </c>
      <c r="K7" s="726">
        <v>15</v>
      </c>
      <c r="L7" s="726">
        <v>208</v>
      </c>
    </row>
    <row r="8" spans="1:14" x14ac:dyDescent="0.2">
      <c r="A8" s="484" t="s">
        <v>159</v>
      </c>
      <c r="B8" s="483">
        <v>3935</v>
      </c>
      <c r="C8" s="483">
        <v>2889</v>
      </c>
      <c r="D8" s="483">
        <v>711</v>
      </c>
      <c r="E8" s="483">
        <v>233</v>
      </c>
      <c r="F8" s="483">
        <v>74</v>
      </c>
      <c r="G8" s="483">
        <v>19</v>
      </c>
      <c r="H8" s="483">
        <v>3</v>
      </c>
      <c r="I8" s="483">
        <v>2</v>
      </c>
      <c r="J8" s="483">
        <v>0</v>
      </c>
      <c r="K8" s="483">
        <v>3</v>
      </c>
      <c r="L8" s="485">
        <v>1</v>
      </c>
    </row>
    <row r="9" spans="1:14" x14ac:dyDescent="0.2">
      <c r="A9" s="727" t="s">
        <v>158</v>
      </c>
      <c r="B9" s="728">
        <v>577</v>
      </c>
      <c r="C9" s="728">
        <v>379</v>
      </c>
      <c r="D9" s="728">
        <v>94</v>
      </c>
      <c r="E9" s="728">
        <v>51</v>
      </c>
      <c r="F9" s="728">
        <v>12</v>
      </c>
      <c r="G9" s="728">
        <v>11</v>
      </c>
      <c r="H9" s="728">
        <v>2</v>
      </c>
      <c r="I9" s="729">
        <v>0</v>
      </c>
      <c r="J9" s="729">
        <v>0</v>
      </c>
      <c r="K9" s="729">
        <v>2</v>
      </c>
      <c r="L9" s="728">
        <v>26</v>
      </c>
    </row>
    <row r="10" spans="1:14" x14ac:dyDescent="0.2">
      <c r="A10" s="484" t="s">
        <v>157</v>
      </c>
      <c r="B10" s="483">
        <v>1070</v>
      </c>
      <c r="C10" s="483">
        <v>1018</v>
      </c>
      <c r="D10" s="483">
        <v>28</v>
      </c>
      <c r="E10" s="483">
        <v>11</v>
      </c>
      <c r="F10" s="483">
        <v>0</v>
      </c>
      <c r="G10" s="485">
        <v>1</v>
      </c>
      <c r="H10" s="485">
        <v>0</v>
      </c>
      <c r="I10" s="485">
        <v>1</v>
      </c>
      <c r="J10" s="485">
        <v>0</v>
      </c>
      <c r="K10" s="485">
        <v>0</v>
      </c>
      <c r="L10" s="483">
        <v>11</v>
      </c>
    </row>
    <row r="11" spans="1:14" x14ac:dyDescent="0.2">
      <c r="A11" s="727" t="s">
        <v>156</v>
      </c>
      <c r="B11" s="728">
        <v>542</v>
      </c>
      <c r="C11" s="728">
        <v>380</v>
      </c>
      <c r="D11" s="728">
        <v>97</v>
      </c>
      <c r="E11" s="728">
        <v>44</v>
      </c>
      <c r="F11" s="728">
        <v>15</v>
      </c>
      <c r="G11" s="728">
        <v>2</v>
      </c>
      <c r="H11" s="729">
        <v>4</v>
      </c>
      <c r="I11" s="729">
        <v>0</v>
      </c>
      <c r="J11" s="729">
        <v>0</v>
      </c>
      <c r="K11" s="729">
        <v>0</v>
      </c>
      <c r="L11" s="728">
        <v>0</v>
      </c>
    </row>
    <row r="12" spans="1:14" x14ac:dyDescent="0.2">
      <c r="A12" s="484" t="s">
        <v>155</v>
      </c>
      <c r="B12" s="483">
        <v>1931</v>
      </c>
      <c r="C12" s="483">
        <v>1282</v>
      </c>
      <c r="D12" s="483">
        <v>445</v>
      </c>
      <c r="E12" s="483">
        <v>157</v>
      </c>
      <c r="F12" s="483">
        <v>36</v>
      </c>
      <c r="G12" s="483">
        <v>10</v>
      </c>
      <c r="H12" s="483">
        <v>1</v>
      </c>
      <c r="I12" s="485">
        <v>0</v>
      </c>
      <c r="J12" s="485">
        <v>0</v>
      </c>
      <c r="K12" s="485">
        <v>0</v>
      </c>
      <c r="L12" s="485">
        <v>0</v>
      </c>
    </row>
    <row r="13" spans="1:14" x14ac:dyDescent="0.2">
      <c r="A13" s="727" t="s">
        <v>154</v>
      </c>
      <c r="B13" s="728">
        <v>2478</v>
      </c>
      <c r="C13" s="728">
        <v>1836</v>
      </c>
      <c r="D13" s="728">
        <v>442</v>
      </c>
      <c r="E13" s="728">
        <v>155</v>
      </c>
      <c r="F13" s="728">
        <v>26</v>
      </c>
      <c r="G13" s="728">
        <v>7</v>
      </c>
      <c r="H13" s="728">
        <v>3</v>
      </c>
      <c r="I13" s="728">
        <v>3</v>
      </c>
      <c r="J13" s="728">
        <v>0</v>
      </c>
      <c r="K13" s="728">
        <v>5</v>
      </c>
      <c r="L13" s="728">
        <v>1</v>
      </c>
    </row>
    <row r="14" spans="1:14" x14ac:dyDescent="0.2">
      <c r="A14" s="484" t="s">
        <v>153</v>
      </c>
      <c r="B14" s="483">
        <v>2132</v>
      </c>
      <c r="C14" s="483">
        <v>1550</v>
      </c>
      <c r="D14" s="483">
        <v>395</v>
      </c>
      <c r="E14" s="483">
        <v>151</v>
      </c>
      <c r="F14" s="483">
        <v>26</v>
      </c>
      <c r="G14" s="483">
        <v>5</v>
      </c>
      <c r="H14" s="483">
        <v>1</v>
      </c>
      <c r="I14" s="485">
        <v>1</v>
      </c>
      <c r="J14" s="485">
        <v>0</v>
      </c>
      <c r="K14" s="485">
        <v>0</v>
      </c>
      <c r="L14" s="483">
        <v>3</v>
      </c>
    </row>
    <row r="15" spans="1:14" x14ac:dyDescent="0.2">
      <c r="A15" s="727" t="s">
        <v>152</v>
      </c>
      <c r="B15" s="728">
        <v>1818</v>
      </c>
      <c r="C15" s="728">
        <v>1143</v>
      </c>
      <c r="D15" s="728">
        <v>394</v>
      </c>
      <c r="E15" s="728">
        <v>185</v>
      </c>
      <c r="F15" s="728">
        <v>52</v>
      </c>
      <c r="G15" s="728">
        <v>21</v>
      </c>
      <c r="H15" s="728">
        <v>3</v>
      </c>
      <c r="I15" s="728">
        <v>3</v>
      </c>
      <c r="J15" s="728">
        <v>1</v>
      </c>
      <c r="K15" s="728">
        <v>0</v>
      </c>
      <c r="L15" s="728">
        <v>16</v>
      </c>
    </row>
    <row r="16" spans="1:14" x14ac:dyDescent="0.2">
      <c r="A16" s="484" t="s">
        <v>151</v>
      </c>
      <c r="B16" s="483">
        <v>13996</v>
      </c>
      <c r="C16" s="483">
        <v>8962</v>
      </c>
      <c r="D16" s="483">
        <v>3230</v>
      </c>
      <c r="E16" s="483">
        <v>1330</v>
      </c>
      <c r="F16" s="483">
        <v>307</v>
      </c>
      <c r="G16" s="483">
        <v>65</v>
      </c>
      <c r="H16" s="483">
        <v>29</v>
      </c>
      <c r="I16" s="483">
        <v>15</v>
      </c>
      <c r="J16" s="483">
        <v>2</v>
      </c>
      <c r="K16" s="483">
        <v>1</v>
      </c>
      <c r="L16" s="483">
        <v>55</v>
      </c>
    </row>
    <row r="17" spans="1:12" x14ac:dyDescent="0.2">
      <c r="A17" s="727" t="s">
        <v>150</v>
      </c>
      <c r="B17" s="728">
        <v>2516</v>
      </c>
      <c r="C17" s="728">
        <v>1874</v>
      </c>
      <c r="D17" s="728">
        <v>428</v>
      </c>
      <c r="E17" s="728">
        <v>130</v>
      </c>
      <c r="F17" s="728">
        <v>27</v>
      </c>
      <c r="G17" s="728">
        <v>5</v>
      </c>
      <c r="H17" s="729">
        <v>0</v>
      </c>
      <c r="I17" s="729">
        <v>0</v>
      </c>
      <c r="J17" s="729">
        <v>0</v>
      </c>
      <c r="K17" s="729">
        <v>1</v>
      </c>
      <c r="L17" s="728">
        <v>51</v>
      </c>
    </row>
    <row r="18" spans="1:12" x14ac:dyDescent="0.2">
      <c r="A18" s="484" t="s">
        <v>176</v>
      </c>
      <c r="B18" s="483">
        <v>1572</v>
      </c>
      <c r="C18" s="483">
        <v>840</v>
      </c>
      <c r="D18" s="483">
        <v>312</v>
      </c>
      <c r="E18" s="483">
        <v>215</v>
      </c>
      <c r="F18" s="483">
        <v>101</v>
      </c>
      <c r="G18" s="483">
        <v>32</v>
      </c>
      <c r="H18" s="483">
        <v>12</v>
      </c>
      <c r="I18" s="483">
        <v>7</v>
      </c>
      <c r="J18" s="483">
        <v>6</v>
      </c>
      <c r="K18" s="483">
        <v>3</v>
      </c>
      <c r="L18" s="483">
        <v>44</v>
      </c>
    </row>
    <row r="19" spans="1:12" s="2" customFormat="1" x14ac:dyDescent="0.2">
      <c r="A19" s="725" t="s">
        <v>418</v>
      </c>
      <c r="B19" s="726">
        <v>25159</v>
      </c>
      <c r="C19" s="726">
        <v>14820</v>
      </c>
      <c r="D19" s="726">
        <v>4284</v>
      </c>
      <c r="E19" s="726">
        <v>3111</v>
      </c>
      <c r="F19" s="726">
        <v>1477</v>
      </c>
      <c r="G19" s="726">
        <v>571</v>
      </c>
      <c r="H19" s="726">
        <v>200</v>
      </c>
      <c r="I19" s="726">
        <v>111</v>
      </c>
      <c r="J19" s="726">
        <v>57</v>
      </c>
      <c r="K19" s="726">
        <v>67</v>
      </c>
      <c r="L19" s="726">
        <v>461</v>
      </c>
    </row>
    <row r="20" spans="1:12" x14ac:dyDescent="0.2">
      <c r="A20" s="484" t="s">
        <v>174</v>
      </c>
      <c r="B20" s="483">
        <v>2164</v>
      </c>
      <c r="C20" s="483">
        <v>1291</v>
      </c>
      <c r="D20" s="483">
        <v>428</v>
      </c>
      <c r="E20" s="483">
        <v>278</v>
      </c>
      <c r="F20" s="483">
        <v>94</v>
      </c>
      <c r="G20" s="483">
        <v>42</v>
      </c>
      <c r="H20" s="483">
        <v>11</v>
      </c>
      <c r="I20" s="483">
        <v>9</v>
      </c>
      <c r="J20" s="483">
        <v>6</v>
      </c>
      <c r="K20" s="483">
        <v>3</v>
      </c>
      <c r="L20" s="483">
        <v>2</v>
      </c>
    </row>
    <row r="21" spans="1:12" x14ac:dyDescent="0.2">
      <c r="A21" s="727" t="s">
        <v>148</v>
      </c>
      <c r="B21" s="728">
        <v>980</v>
      </c>
      <c r="C21" s="728">
        <v>463</v>
      </c>
      <c r="D21" s="728">
        <v>198</v>
      </c>
      <c r="E21" s="728">
        <v>161</v>
      </c>
      <c r="F21" s="728">
        <v>78</v>
      </c>
      <c r="G21" s="728">
        <v>28</v>
      </c>
      <c r="H21" s="728">
        <v>17</v>
      </c>
      <c r="I21" s="728">
        <v>10</v>
      </c>
      <c r="J21" s="728">
        <v>8</v>
      </c>
      <c r="K21" s="728">
        <v>10</v>
      </c>
      <c r="L21" s="728">
        <v>7</v>
      </c>
    </row>
    <row r="22" spans="1:12" x14ac:dyDescent="0.2">
      <c r="A22" s="484" t="s">
        <v>147</v>
      </c>
      <c r="B22" s="483">
        <v>15033</v>
      </c>
      <c r="C22" s="483">
        <v>8934</v>
      </c>
      <c r="D22" s="483">
        <v>2539</v>
      </c>
      <c r="E22" s="483">
        <v>1874</v>
      </c>
      <c r="F22" s="483">
        <v>890</v>
      </c>
      <c r="G22" s="483">
        <v>346</v>
      </c>
      <c r="H22" s="483">
        <v>114</v>
      </c>
      <c r="I22" s="483">
        <v>53</v>
      </c>
      <c r="J22" s="483">
        <v>23</v>
      </c>
      <c r="K22" s="483">
        <v>31</v>
      </c>
      <c r="L22" s="483">
        <v>229</v>
      </c>
    </row>
    <row r="23" spans="1:12" x14ac:dyDescent="0.2">
      <c r="A23" s="727" t="s">
        <v>173</v>
      </c>
      <c r="B23" s="728">
        <v>1957</v>
      </c>
      <c r="C23" s="728">
        <v>1048</v>
      </c>
      <c r="D23" s="728">
        <v>348</v>
      </c>
      <c r="E23" s="728">
        <v>248</v>
      </c>
      <c r="F23" s="728">
        <v>151</v>
      </c>
      <c r="G23" s="728">
        <v>65</v>
      </c>
      <c r="H23" s="728">
        <v>20</v>
      </c>
      <c r="I23" s="728">
        <v>13</v>
      </c>
      <c r="J23" s="728">
        <v>10</v>
      </c>
      <c r="K23" s="728">
        <v>4</v>
      </c>
      <c r="L23" s="728">
        <v>50</v>
      </c>
    </row>
    <row r="24" spans="1:12" x14ac:dyDescent="0.2">
      <c r="A24" s="484" t="s">
        <v>146</v>
      </c>
      <c r="B24" s="483">
        <v>3841</v>
      </c>
      <c r="C24" s="483">
        <v>2265</v>
      </c>
      <c r="D24" s="483">
        <v>586</v>
      </c>
      <c r="E24" s="483">
        <v>457</v>
      </c>
      <c r="F24" s="483">
        <v>219</v>
      </c>
      <c r="G24" s="483">
        <v>76</v>
      </c>
      <c r="H24" s="483">
        <v>32</v>
      </c>
      <c r="I24" s="483">
        <v>22</v>
      </c>
      <c r="J24" s="483">
        <v>10</v>
      </c>
      <c r="K24" s="483">
        <v>16</v>
      </c>
      <c r="L24" s="483">
        <v>158</v>
      </c>
    </row>
    <row r="25" spans="1:12" x14ac:dyDescent="0.2">
      <c r="A25" s="727" t="s">
        <v>69</v>
      </c>
      <c r="B25" s="728">
        <v>1184</v>
      </c>
      <c r="C25" s="728">
        <v>819</v>
      </c>
      <c r="D25" s="728">
        <v>185</v>
      </c>
      <c r="E25" s="728">
        <v>93</v>
      </c>
      <c r="F25" s="728">
        <v>45</v>
      </c>
      <c r="G25" s="728">
        <v>14</v>
      </c>
      <c r="H25" s="728">
        <v>6</v>
      </c>
      <c r="I25" s="729">
        <v>4</v>
      </c>
      <c r="J25" s="728">
        <v>0</v>
      </c>
      <c r="K25" s="728">
        <v>3</v>
      </c>
      <c r="L25" s="728">
        <v>15</v>
      </c>
    </row>
    <row r="26" spans="1:12" s="2" customFormat="1" x14ac:dyDescent="0.2">
      <c r="A26" s="486" t="s">
        <v>18</v>
      </c>
      <c r="B26" s="487">
        <v>2608</v>
      </c>
      <c r="C26" s="487">
        <v>1359</v>
      </c>
      <c r="D26" s="487">
        <v>599</v>
      </c>
      <c r="E26" s="487">
        <v>373</v>
      </c>
      <c r="F26" s="487">
        <v>152</v>
      </c>
      <c r="G26" s="487">
        <v>58</v>
      </c>
      <c r="H26" s="487">
        <v>25</v>
      </c>
      <c r="I26" s="487">
        <v>17</v>
      </c>
      <c r="J26" s="487">
        <v>9</v>
      </c>
      <c r="K26" s="487">
        <v>5</v>
      </c>
      <c r="L26" s="487">
        <v>11</v>
      </c>
    </row>
    <row r="27" spans="1:12" x14ac:dyDescent="0.2">
      <c r="A27" s="727" t="s">
        <v>172</v>
      </c>
      <c r="B27" s="728">
        <v>380</v>
      </c>
      <c r="C27" s="728">
        <v>166</v>
      </c>
      <c r="D27" s="728">
        <v>95</v>
      </c>
      <c r="E27" s="728">
        <v>58</v>
      </c>
      <c r="F27" s="728">
        <v>27</v>
      </c>
      <c r="G27" s="728">
        <v>13</v>
      </c>
      <c r="H27" s="728">
        <v>5</v>
      </c>
      <c r="I27" s="728">
        <v>9</v>
      </c>
      <c r="J27" s="728">
        <v>4</v>
      </c>
      <c r="K27" s="728">
        <v>3</v>
      </c>
      <c r="L27" s="729">
        <v>0</v>
      </c>
    </row>
    <row r="28" spans="1:12" x14ac:dyDescent="0.2">
      <c r="A28" s="484" t="s">
        <v>143</v>
      </c>
      <c r="B28" s="483">
        <v>476</v>
      </c>
      <c r="C28" s="483">
        <v>181</v>
      </c>
      <c r="D28" s="483">
        <v>159</v>
      </c>
      <c r="E28" s="483">
        <v>82</v>
      </c>
      <c r="F28" s="483">
        <v>36</v>
      </c>
      <c r="G28" s="483">
        <v>13</v>
      </c>
      <c r="H28" s="483">
        <v>3</v>
      </c>
      <c r="I28" s="483">
        <v>2</v>
      </c>
      <c r="J28" s="483">
        <v>0</v>
      </c>
      <c r="K28" s="485">
        <v>0</v>
      </c>
      <c r="L28" s="485">
        <v>0</v>
      </c>
    </row>
    <row r="29" spans="1:12" x14ac:dyDescent="0.2">
      <c r="A29" s="727" t="s">
        <v>142</v>
      </c>
      <c r="B29" s="728">
        <v>340</v>
      </c>
      <c r="C29" s="728">
        <v>174</v>
      </c>
      <c r="D29" s="728">
        <v>82</v>
      </c>
      <c r="E29" s="728">
        <v>54</v>
      </c>
      <c r="F29" s="728">
        <v>17</v>
      </c>
      <c r="G29" s="728">
        <v>4</v>
      </c>
      <c r="H29" s="728">
        <v>3</v>
      </c>
      <c r="I29" s="728">
        <v>1</v>
      </c>
      <c r="J29" s="728">
        <v>2</v>
      </c>
      <c r="K29" s="728">
        <v>1</v>
      </c>
      <c r="L29" s="728">
        <v>2</v>
      </c>
    </row>
    <row r="30" spans="1:12" x14ac:dyDescent="0.2">
      <c r="A30" s="484" t="s">
        <v>171</v>
      </c>
      <c r="B30" s="483">
        <v>325</v>
      </c>
      <c r="C30" s="483">
        <v>232</v>
      </c>
      <c r="D30" s="483">
        <v>35</v>
      </c>
      <c r="E30" s="483">
        <v>34</v>
      </c>
      <c r="F30" s="483">
        <v>14</v>
      </c>
      <c r="G30" s="483">
        <v>6</v>
      </c>
      <c r="H30" s="483">
        <v>1</v>
      </c>
      <c r="I30" s="485">
        <v>1</v>
      </c>
      <c r="J30" s="485">
        <v>0</v>
      </c>
      <c r="K30" s="485">
        <v>1</v>
      </c>
      <c r="L30" s="483">
        <v>1</v>
      </c>
    </row>
    <row r="31" spans="1:12" x14ac:dyDescent="0.2">
      <c r="A31" s="727" t="s">
        <v>140</v>
      </c>
      <c r="B31" s="728">
        <v>595</v>
      </c>
      <c r="C31" s="728">
        <v>289</v>
      </c>
      <c r="D31" s="728">
        <v>145</v>
      </c>
      <c r="E31" s="728">
        <v>101</v>
      </c>
      <c r="F31" s="728">
        <v>34</v>
      </c>
      <c r="G31" s="728">
        <v>12</v>
      </c>
      <c r="H31" s="728">
        <v>10</v>
      </c>
      <c r="I31" s="728">
        <v>1</v>
      </c>
      <c r="J31" s="728">
        <v>2</v>
      </c>
      <c r="K31" s="728">
        <v>0</v>
      </c>
      <c r="L31" s="728">
        <v>1</v>
      </c>
    </row>
    <row r="32" spans="1:12" x14ac:dyDescent="0.2">
      <c r="A32" s="484" t="s">
        <v>139</v>
      </c>
      <c r="B32" s="483">
        <v>492</v>
      </c>
      <c r="C32" s="483">
        <v>317</v>
      </c>
      <c r="D32" s="483">
        <v>83</v>
      </c>
      <c r="E32" s="483">
        <v>44</v>
      </c>
      <c r="F32" s="483">
        <v>24</v>
      </c>
      <c r="G32" s="483">
        <v>10</v>
      </c>
      <c r="H32" s="483">
        <v>3</v>
      </c>
      <c r="I32" s="483">
        <v>3</v>
      </c>
      <c r="J32" s="483">
        <v>1</v>
      </c>
      <c r="K32" s="483">
        <v>0</v>
      </c>
      <c r="L32" s="483">
        <v>7</v>
      </c>
    </row>
    <row r="33" spans="1:12" s="2" customFormat="1" x14ac:dyDescent="0.2">
      <c r="A33" s="725" t="s">
        <v>25</v>
      </c>
      <c r="B33" s="726">
        <v>226</v>
      </c>
      <c r="C33" s="726">
        <v>151</v>
      </c>
      <c r="D33" s="726">
        <v>39</v>
      </c>
      <c r="E33" s="726">
        <v>18</v>
      </c>
      <c r="F33" s="726">
        <v>6</v>
      </c>
      <c r="G33" s="726">
        <v>0</v>
      </c>
      <c r="H33" s="730">
        <v>1</v>
      </c>
      <c r="I33" s="730">
        <v>0</v>
      </c>
      <c r="J33" s="730">
        <v>0</v>
      </c>
      <c r="K33" s="726">
        <v>1</v>
      </c>
      <c r="L33" s="726">
        <v>10</v>
      </c>
    </row>
    <row r="34" spans="1:12" x14ac:dyDescent="0.2">
      <c r="A34" s="484" t="s">
        <v>137</v>
      </c>
      <c r="B34" s="483">
        <v>226</v>
      </c>
      <c r="C34" s="483">
        <v>151</v>
      </c>
      <c r="D34" s="483">
        <v>39</v>
      </c>
      <c r="E34" s="483">
        <v>18</v>
      </c>
      <c r="F34" s="483">
        <v>6</v>
      </c>
      <c r="G34" s="483">
        <v>0</v>
      </c>
      <c r="H34" s="485">
        <v>1</v>
      </c>
      <c r="I34" s="485">
        <v>0</v>
      </c>
      <c r="J34" s="485">
        <v>0</v>
      </c>
      <c r="K34" s="483">
        <v>1</v>
      </c>
      <c r="L34" s="483">
        <v>10</v>
      </c>
    </row>
    <row r="35" spans="1:12" s="2" customFormat="1" x14ac:dyDescent="0.2">
      <c r="A35" s="725" t="s">
        <v>169</v>
      </c>
      <c r="B35" s="726">
        <v>76</v>
      </c>
      <c r="C35" s="726">
        <v>59</v>
      </c>
      <c r="D35" s="726">
        <v>11</v>
      </c>
      <c r="E35" s="730">
        <v>2</v>
      </c>
      <c r="F35" s="730">
        <v>3</v>
      </c>
      <c r="G35" s="730">
        <v>0</v>
      </c>
      <c r="H35" s="730">
        <v>0</v>
      </c>
      <c r="I35" s="730">
        <v>0</v>
      </c>
      <c r="J35" s="730">
        <v>0</v>
      </c>
      <c r="K35" s="730">
        <v>0</v>
      </c>
      <c r="L35" s="730">
        <v>1</v>
      </c>
    </row>
    <row r="36" spans="1:12" x14ac:dyDescent="0.2">
      <c r="A36" s="484"/>
      <c r="B36" s="483"/>
      <c r="C36" s="483"/>
      <c r="D36" s="483"/>
      <c r="E36" s="483"/>
      <c r="F36" s="483"/>
      <c r="G36" s="485"/>
      <c r="H36" s="485"/>
      <c r="I36" s="485"/>
      <c r="J36" s="485"/>
      <c r="K36" s="485"/>
      <c r="L36" s="485"/>
    </row>
    <row r="37" spans="1:12" x14ac:dyDescent="0.2">
      <c r="A37" s="944" t="s">
        <v>709</v>
      </c>
    </row>
    <row r="38" spans="1:12" x14ac:dyDescent="0.2">
      <c r="A38" s="774" t="s">
        <v>803</v>
      </c>
    </row>
  </sheetData>
  <mergeCells count="4">
    <mergeCell ref="A2:L2"/>
    <mergeCell ref="A4:A5"/>
    <mergeCell ref="B4:B5"/>
    <mergeCell ref="C4:L4"/>
  </mergeCells>
  <hyperlinks>
    <hyperlink ref="N4" location="indice!B41" display="INICIO"/>
  </hyperlinks>
  <printOptions horizontalCentered="1"/>
  <pageMargins left="0.19685039370078741" right="0.19685039370078741" top="1.5354330708661419" bottom="0.74803149606299213" header="0.19685039370078741" footer="0.31496062992125984"/>
  <pageSetup paperSize="9" scale="76" firstPageNumber="73" orientation="landscape" useFirstPageNumber="1" r:id="rId1"/>
  <headerFooter alignWithMargins="0">
    <oddHeader>&amp;C&amp;G</oddHeader>
    <oddFooter>&amp;C&amp;P</oddFooter>
  </headerFooter>
  <legacyDrawingHF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dimension ref="A2:P34"/>
  <sheetViews>
    <sheetView zoomScaleNormal="100" workbookViewId="0">
      <selection activeCell="A2" sqref="A2:O2"/>
    </sheetView>
  </sheetViews>
  <sheetFormatPr baseColWidth="10" defaultRowHeight="12.75" x14ac:dyDescent="0.2"/>
  <cols>
    <col min="1" max="1" width="23.7109375" style="1" customWidth="1"/>
    <col min="2" max="11" width="8.5703125" style="1" customWidth="1"/>
    <col min="12" max="15" width="10.140625" style="1" customWidth="1"/>
    <col min="16" max="16384" width="11.42578125" style="1"/>
  </cols>
  <sheetData>
    <row r="2" spans="1:16" s="647" customFormat="1" ht="33.75" customHeight="1" x14ac:dyDescent="0.25">
      <c r="A2" s="1370" t="s">
        <v>809</v>
      </c>
      <c r="B2" s="1370"/>
      <c r="C2" s="1370"/>
      <c r="D2" s="1370"/>
      <c r="E2" s="1370"/>
      <c r="F2" s="1370"/>
      <c r="G2" s="1370"/>
      <c r="H2" s="1370"/>
      <c r="I2" s="1370"/>
      <c r="J2" s="1370"/>
      <c r="K2" s="1370"/>
      <c r="L2" s="1370"/>
      <c r="M2" s="1370"/>
      <c r="N2" s="1370"/>
      <c r="O2" s="1370"/>
    </row>
    <row r="3" spans="1:16" s="647" customFormat="1" ht="15" x14ac:dyDescent="0.25">
      <c r="A3" s="748"/>
      <c r="B3" s="748"/>
      <c r="C3" s="748"/>
      <c r="D3" s="748"/>
      <c r="E3" s="748"/>
      <c r="F3" s="748"/>
      <c r="G3" s="748"/>
      <c r="H3" s="748"/>
      <c r="I3" s="748"/>
      <c r="J3" s="748"/>
      <c r="K3" s="748"/>
      <c r="L3" s="748"/>
      <c r="M3" s="748"/>
      <c r="N3" s="748"/>
      <c r="O3" s="748"/>
    </row>
    <row r="4" spans="1:16" s="3" customFormat="1" ht="15" x14ac:dyDescent="0.25">
      <c r="A4" s="1368" t="s">
        <v>192</v>
      </c>
      <c r="B4" s="1371" t="s">
        <v>862</v>
      </c>
      <c r="C4" s="1373" t="s">
        <v>658</v>
      </c>
      <c r="D4" s="1374"/>
      <c r="E4" s="1374"/>
      <c r="F4" s="1374"/>
      <c r="G4" s="1374"/>
      <c r="H4" s="1374"/>
      <c r="I4" s="1374"/>
      <c r="J4" s="1374"/>
      <c r="K4" s="1374"/>
      <c r="L4" s="1374"/>
      <c r="M4" s="1374"/>
      <c r="N4" s="1374"/>
      <c r="O4" s="1374"/>
      <c r="P4" s="680" t="s">
        <v>85</v>
      </c>
    </row>
    <row r="5" spans="1:16" s="3" customFormat="1" ht="45" x14ac:dyDescent="0.25">
      <c r="A5" s="1369"/>
      <c r="B5" s="1372"/>
      <c r="C5" s="927" t="s">
        <v>29</v>
      </c>
      <c r="D5" s="927" t="s">
        <v>57</v>
      </c>
      <c r="E5" s="927" t="s">
        <v>58</v>
      </c>
      <c r="F5" s="927" t="s">
        <v>59</v>
      </c>
      <c r="G5" s="927" t="s">
        <v>60</v>
      </c>
      <c r="H5" s="927" t="s">
        <v>61</v>
      </c>
      <c r="I5" s="927" t="s">
        <v>62</v>
      </c>
      <c r="J5" s="927" t="s">
        <v>63</v>
      </c>
      <c r="K5" s="927" t="s">
        <v>64</v>
      </c>
      <c r="L5" s="927" t="s">
        <v>65</v>
      </c>
      <c r="M5" s="927" t="s">
        <v>66</v>
      </c>
      <c r="N5" s="927" t="s">
        <v>67</v>
      </c>
      <c r="O5" s="927" t="s">
        <v>68</v>
      </c>
    </row>
    <row r="6" spans="1:16" s="2" customFormat="1" x14ac:dyDescent="0.2">
      <c r="A6" s="493" t="s">
        <v>863</v>
      </c>
      <c r="B6" s="492">
        <v>60636</v>
      </c>
      <c r="C6" s="492">
        <v>5</v>
      </c>
      <c r="D6" s="492">
        <v>2557</v>
      </c>
      <c r="E6" s="492">
        <v>13771</v>
      </c>
      <c r="F6" s="492">
        <v>16597</v>
      </c>
      <c r="G6" s="492">
        <v>10891</v>
      </c>
      <c r="H6" s="492">
        <v>5957</v>
      </c>
      <c r="I6" s="492">
        <v>3479</v>
      </c>
      <c r="J6" s="492">
        <v>2281</v>
      </c>
      <c r="K6" s="492">
        <v>1632</v>
      </c>
      <c r="L6" s="492">
        <v>1167</v>
      </c>
      <c r="M6" s="492">
        <v>873</v>
      </c>
      <c r="N6" s="492">
        <v>592</v>
      </c>
      <c r="O6" s="492">
        <v>834</v>
      </c>
    </row>
    <row r="7" spans="1:16" s="2" customFormat="1" x14ac:dyDescent="0.2">
      <c r="A7" s="731" t="s">
        <v>46</v>
      </c>
      <c r="B7" s="732">
        <v>53085</v>
      </c>
      <c r="C7" s="732">
        <v>5</v>
      </c>
      <c r="D7" s="732">
        <v>2544</v>
      </c>
      <c r="E7" s="732">
        <v>13679</v>
      </c>
      <c r="F7" s="732">
        <v>16035</v>
      </c>
      <c r="G7" s="732">
        <v>9797</v>
      </c>
      <c r="H7" s="732">
        <v>4784</v>
      </c>
      <c r="I7" s="732">
        <v>2372</v>
      </c>
      <c r="J7" s="732">
        <v>1360</v>
      </c>
      <c r="K7" s="732">
        <v>817</v>
      </c>
      <c r="L7" s="732">
        <v>555</v>
      </c>
      <c r="M7" s="732">
        <v>441</v>
      </c>
      <c r="N7" s="732">
        <v>293</v>
      </c>
      <c r="O7" s="732">
        <v>403</v>
      </c>
    </row>
    <row r="8" spans="1:16" x14ac:dyDescent="0.2">
      <c r="A8" s="488" t="s">
        <v>47</v>
      </c>
      <c r="B8" s="490">
        <v>6831</v>
      </c>
      <c r="C8" s="491">
        <v>0</v>
      </c>
      <c r="D8" s="490">
        <v>10</v>
      </c>
      <c r="E8" s="490">
        <v>82</v>
      </c>
      <c r="F8" s="490">
        <v>540</v>
      </c>
      <c r="G8" s="490">
        <v>1055</v>
      </c>
      <c r="H8" s="490">
        <v>1139</v>
      </c>
      <c r="I8" s="490">
        <v>1054</v>
      </c>
      <c r="J8" s="490">
        <v>849</v>
      </c>
      <c r="K8" s="490">
        <v>742</v>
      </c>
      <c r="L8" s="490">
        <v>533</v>
      </c>
      <c r="M8" s="490">
        <v>365</v>
      </c>
      <c r="N8" s="490">
        <v>223</v>
      </c>
      <c r="O8" s="490">
        <v>239</v>
      </c>
    </row>
    <row r="9" spans="1:16" x14ac:dyDescent="0.2">
      <c r="A9" s="731" t="s">
        <v>48</v>
      </c>
      <c r="B9" s="732">
        <v>700</v>
      </c>
      <c r="C9" s="733">
        <v>0</v>
      </c>
      <c r="D9" s="733">
        <v>3</v>
      </c>
      <c r="E9" s="732">
        <v>9</v>
      </c>
      <c r="F9" s="732">
        <v>18</v>
      </c>
      <c r="G9" s="732">
        <v>35</v>
      </c>
      <c r="H9" s="732">
        <v>32</v>
      </c>
      <c r="I9" s="732">
        <v>52</v>
      </c>
      <c r="J9" s="732">
        <v>70</v>
      </c>
      <c r="K9" s="732">
        <v>72</v>
      </c>
      <c r="L9" s="732">
        <v>77</v>
      </c>
      <c r="M9" s="732">
        <v>65</v>
      </c>
      <c r="N9" s="732">
        <v>76</v>
      </c>
      <c r="O9" s="732">
        <v>191</v>
      </c>
    </row>
    <row r="10" spans="1:16" x14ac:dyDescent="0.2">
      <c r="A10" s="488" t="s">
        <v>106</v>
      </c>
      <c r="B10" s="490">
        <v>20</v>
      </c>
      <c r="C10" s="491">
        <v>0</v>
      </c>
      <c r="D10" s="491">
        <v>0</v>
      </c>
      <c r="E10" s="490">
        <v>1</v>
      </c>
      <c r="F10" s="490">
        <v>4</v>
      </c>
      <c r="G10" s="490">
        <v>4</v>
      </c>
      <c r="H10" s="490">
        <v>2</v>
      </c>
      <c r="I10" s="490">
        <v>1</v>
      </c>
      <c r="J10" s="490">
        <v>2</v>
      </c>
      <c r="K10" s="490">
        <v>1</v>
      </c>
      <c r="L10" s="490">
        <v>2</v>
      </c>
      <c r="M10" s="491">
        <v>2</v>
      </c>
      <c r="N10" s="491">
        <v>0</v>
      </c>
      <c r="O10" s="491">
        <v>1</v>
      </c>
    </row>
    <row r="11" spans="1:16" s="2" customFormat="1" x14ac:dyDescent="0.2">
      <c r="A11" s="734" t="s">
        <v>417</v>
      </c>
      <c r="B11" s="735">
        <v>32567</v>
      </c>
      <c r="C11" s="735">
        <v>3</v>
      </c>
      <c r="D11" s="735">
        <v>1669</v>
      </c>
      <c r="E11" s="735">
        <v>8045</v>
      </c>
      <c r="F11" s="735">
        <v>9477</v>
      </c>
      <c r="G11" s="735">
        <v>5983</v>
      </c>
      <c r="H11" s="735">
        <v>3007</v>
      </c>
      <c r="I11" s="735">
        <v>1571</v>
      </c>
      <c r="J11" s="735">
        <v>913</v>
      </c>
      <c r="K11" s="735">
        <v>642</v>
      </c>
      <c r="L11" s="735">
        <v>448</v>
      </c>
      <c r="M11" s="735">
        <v>296</v>
      </c>
      <c r="N11" s="735">
        <v>192</v>
      </c>
      <c r="O11" s="735">
        <v>321</v>
      </c>
    </row>
    <row r="12" spans="1:16" x14ac:dyDescent="0.2">
      <c r="A12" s="489" t="s">
        <v>46</v>
      </c>
      <c r="B12" s="490">
        <v>28269</v>
      </c>
      <c r="C12" s="490">
        <v>3</v>
      </c>
      <c r="D12" s="490">
        <v>1664</v>
      </c>
      <c r="E12" s="490">
        <v>7979</v>
      </c>
      <c r="F12" s="490">
        <v>9109</v>
      </c>
      <c r="G12" s="490">
        <v>5246</v>
      </c>
      <c r="H12" s="490">
        <v>2319</v>
      </c>
      <c r="I12" s="490">
        <v>964</v>
      </c>
      <c r="J12" s="490">
        <v>425</v>
      </c>
      <c r="K12" s="490">
        <v>223</v>
      </c>
      <c r="L12" s="490">
        <v>129</v>
      </c>
      <c r="M12" s="490">
        <v>78</v>
      </c>
      <c r="N12" s="490">
        <v>46</v>
      </c>
      <c r="O12" s="490">
        <v>84</v>
      </c>
    </row>
    <row r="13" spans="1:16" x14ac:dyDescent="0.2">
      <c r="A13" s="736" t="s">
        <v>47</v>
      </c>
      <c r="B13" s="732">
        <v>3879</v>
      </c>
      <c r="C13" s="733">
        <v>0</v>
      </c>
      <c r="D13" s="732">
        <v>4</v>
      </c>
      <c r="E13" s="732">
        <v>59</v>
      </c>
      <c r="F13" s="732">
        <v>353</v>
      </c>
      <c r="G13" s="732">
        <v>710</v>
      </c>
      <c r="H13" s="732">
        <v>666</v>
      </c>
      <c r="I13" s="732">
        <v>569</v>
      </c>
      <c r="J13" s="732">
        <v>444</v>
      </c>
      <c r="K13" s="732">
        <v>377</v>
      </c>
      <c r="L13" s="732">
        <v>280</v>
      </c>
      <c r="M13" s="732">
        <v>181</v>
      </c>
      <c r="N13" s="732">
        <v>105</v>
      </c>
      <c r="O13" s="732">
        <v>131</v>
      </c>
    </row>
    <row r="14" spans="1:16" x14ac:dyDescent="0.2">
      <c r="A14" s="489" t="s">
        <v>48</v>
      </c>
      <c r="B14" s="490">
        <v>407</v>
      </c>
      <c r="C14" s="491">
        <v>0</v>
      </c>
      <c r="D14" s="491">
        <v>1</v>
      </c>
      <c r="E14" s="490">
        <v>7</v>
      </c>
      <c r="F14" s="490">
        <v>13</v>
      </c>
      <c r="G14" s="490">
        <v>24</v>
      </c>
      <c r="H14" s="490">
        <v>20</v>
      </c>
      <c r="I14" s="490">
        <v>37</v>
      </c>
      <c r="J14" s="490">
        <v>42</v>
      </c>
      <c r="K14" s="490">
        <v>42</v>
      </c>
      <c r="L14" s="490">
        <v>39</v>
      </c>
      <c r="M14" s="490">
        <v>35</v>
      </c>
      <c r="N14" s="490">
        <v>41</v>
      </c>
      <c r="O14" s="490">
        <v>106</v>
      </c>
    </row>
    <row r="15" spans="1:16" x14ac:dyDescent="0.2">
      <c r="A15" s="736" t="s">
        <v>106</v>
      </c>
      <c r="B15" s="732">
        <v>12</v>
      </c>
      <c r="C15" s="733">
        <v>0</v>
      </c>
      <c r="D15" s="733">
        <v>0</v>
      </c>
      <c r="E15" s="732">
        <v>0</v>
      </c>
      <c r="F15" s="733">
        <v>2</v>
      </c>
      <c r="G15" s="733">
        <v>3</v>
      </c>
      <c r="H15" s="732">
        <v>2</v>
      </c>
      <c r="I15" s="732">
        <v>1</v>
      </c>
      <c r="J15" s="732">
        <v>2</v>
      </c>
      <c r="K15" s="732">
        <v>0</v>
      </c>
      <c r="L15" s="733">
        <v>0</v>
      </c>
      <c r="M15" s="733">
        <v>2</v>
      </c>
      <c r="N15" s="733">
        <v>0</v>
      </c>
      <c r="O15" s="733">
        <v>0</v>
      </c>
    </row>
    <row r="16" spans="1:16" s="2" customFormat="1" x14ac:dyDescent="0.2">
      <c r="A16" s="493" t="s">
        <v>418</v>
      </c>
      <c r="B16" s="492">
        <v>25159</v>
      </c>
      <c r="C16" s="492">
        <v>2</v>
      </c>
      <c r="D16" s="492">
        <v>804</v>
      </c>
      <c r="E16" s="492">
        <v>5135</v>
      </c>
      <c r="F16" s="492">
        <v>6312</v>
      </c>
      <c r="G16" s="492">
        <v>4333</v>
      </c>
      <c r="H16" s="492">
        <v>2629</v>
      </c>
      <c r="I16" s="492">
        <v>1731</v>
      </c>
      <c r="J16" s="492">
        <v>1239</v>
      </c>
      <c r="K16" s="492">
        <v>896</v>
      </c>
      <c r="L16" s="492">
        <v>669</v>
      </c>
      <c r="M16" s="492">
        <v>544</v>
      </c>
      <c r="N16" s="492">
        <v>379</v>
      </c>
      <c r="O16" s="492">
        <v>486</v>
      </c>
    </row>
    <row r="17" spans="1:15" x14ac:dyDescent="0.2">
      <c r="A17" s="736" t="s">
        <v>46</v>
      </c>
      <c r="B17" s="732">
        <v>22285</v>
      </c>
      <c r="C17" s="732">
        <v>2</v>
      </c>
      <c r="D17" s="732">
        <v>797</v>
      </c>
      <c r="E17" s="732">
        <v>5113</v>
      </c>
      <c r="F17" s="732">
        <v>6137</v>
      </c>
      <c r="G17" s="732">
        <v>4020</v>
      </c>
      <c r="H17" s="732">
        <v>2201</v>
      </c>
      <c r="I17" s="732">
        <v>1290</v>
      </c>
      <c r="J17" s="732">
        <v>855</v>
      </c>
      <c r="K17" s="732">
        <v>562</v>
      </c>
      <c r="L17" s="732">
        <v>406</v>
      </c>
      <c r="M17" s="732">
        <v>351</v>
      </c>
      <c r="N17" s="732">
        <v>238</v>
      </c>
      <c r="O17" s="732">
        <v>313</v>
      </c>
    </row>
    <row r="18" spans="1:15" x14ac:dyDescent="0.2">
      <c r="A18" s="489" t="s">
        <v>47</v>
      </c>
      <c r="B18" s="490">
        <v>2615</v>
      </c>
      <c r="C18" s="491">
        <v>0</v>
      </c>
      <c r="D18" s="490">
        <v>5</v>
      </c>
      <c r="E18" s="490">
        <v>21</v>
      </c>
      <c r="F18" s="490">
        <v>170</v>
      </c>
      <c r="G18" s="490">
        <v>301</v>
      </c>
      <c r="H18" s="490">
        <v>422</v>
      </c>
      <c r="I18" s="490">
        <v>431</v>
      </c>
      <c r="J18" s="490">
        <v>358</v>
      </c>
      <c r="K18" s="490">
        <v>307</v>
      </c>
      <c r="L18" s="490">
        <v>228</v>
      </c>
      <c r="M18" s="490">
        <v>166</v>
      </c>
      <c r="N18" s="490">
        <v>107</v>
      </c>
      <c r="O18" s="490">
        <v>99</v>
      </c>
    </row>
    <row r="19" spans="1:15" x14ac:dyDescent="0.2">
      <c r="A19" s="736" t="s">
        <v>48</v>
      </c>
      <c r="B19" s="732">
        <v>252</v>
      </c>
      <c r="C19" s="733">
        <v>0</v>
      </c>
      <c r="D19" s="733">
        <v>2</v>
      </c>
      <c r="E19" s="733">
        <v>1</v>
      </c>
      <c r="F19" s="732">
        <v>3</v>
      </c>
      <c r="G19" s="732">
        <v>11</v>
      </c>
      <c r="H19" s="732">
        <v>6</v>
      </c>
      <c r="I19" s="732">
        <v>10</v>
      </c>
      <c r="J19" s="732">
        <v>26</v>
      </c>
      <c r="K19" s="732">
        <v>26</v>
      </c>
      <c r="L19" s="732">
        <v>33</v>
      </c>
      <c r="M19" s="732">
        <v>27</v>
      </c>
      <c r="N19" s="732">
        <v>34</v>
      </c>
      <c r="O19" s="732">
        <v>73</v>
      </c>
    </row>
    <row r="20" spans="1:15" x14ac:dyDescent="0.2">
      <c r="A20" s="489" t="s">
        <v>106</v>
      </c>
      <c r="B20" s="490">
        <v>7</v>
      </c>
      <c r="C20" s="491">
        <v>0</v>
      </c>
      <c r="D20" s="491">
        <v>0</v>
      </c>
      <c r="E20" s="491">
        <v>0</v>
      </c>
      <c r="F20" s="490">
        <v>2</v>
      </c>
      <c r="G20" s="490">
        <v>1</v>
      </c>
      <c r="H20" s="491">
        <v>0</v>
      </c>
      <c r="I20" s="490">
        <v>0</v>
      </c>
      <c r="J20" s="491">
        <v>0</v>
      </c>
      <c r="K20" s="491">
        <v>1</v>
      </c>
      <c r="L20" s="490">
        <v>2</v>
      </c>
      <c r="M20" s="491">
        <v>0</v>
      </c>
      <c r="N20" s="491">
        <v>0</v>
      </c>
      <c r="O20" s="491">
        <v>1</v>
      </c>
    </row>
    <row r="21" spans="1:15" s="2" customFormat="1" x14ac:dyDescent="0.2">
      <c r="A21" s="734" t="s">
        <v>18</v>
      </c>
      <c r="B21" s="735">
        <v>2608</v>
      </c>
      <c r="C21" s="737">
        <v>0</v>
      </c>
      <c r="D21" s="735">
        <v>76</v>
      </c>
      <c r="E21" s="735">
        <v>536</v>
      </c>
      <c r="F21" s="735">
        <v>751</v>
      </c>
      <c r="G21" s="735">
        <v>513</v>
      </c>
      <c r="H21" s="735">
        <v>293</v>
      </c>
      <c r="I21" s="735">
        <v>150</v>
      </c>
      <c r="J21" s="735">
        <v>109</v>
      </c>
      <c r="K21" s="735">
        <v>74</v>
      </c>
      <c r="L21" s="735">
        <v>40</v>
      </c>
      <c r="M21" s="735">
        <v>28</v>
      </c>
      <c r="N21" s="735">
        <v>13</v>
      </c>
      <c r="O21" s="735">
        <v>25</v>
      </c>
    </row>
    <row r="22" spans="1:15" x14ac:dyDescent="0.2">
      <c r="A22" s="489" t="s">
        <v>46</v>
      </c>
      <c r="B22" s="490">
        <v>2315</v>
      </c>
      <c r="C22" s="491">
        <v>0</v>
      </c>
      <c r="D22" s="490">
        <v>75</v>
      </c>
      <c r="E22" s="490">
        <v>533</v>
      </c>
      <c r="F22" s="490">
        <v>736</v>
      </c>
      <c r="G22" s="490">
        <v>483</v>
      </c>
      <c r="H22" s="490">
        <v>247</v>
      </c>
      <c r="I22" s="490">
        <v>108</v>
      </c>
      <c r="J22" s="490">
        <v>70</v>
      </c>
      <c r="K22" s="490">
        <v>26</v>
      </c>
      <c r="L22" s="490">
        <v>15</v>
      </c>
      <c r="M22" s="490">
        <v>11</v>
      </c>
      <c r="N22" s="490">
        <v>7</v>
      </c>
      <c r="O22" s="490">
        <v>4</v>
      </c>
    </row>
    <row r="23" spans="1:15" x14ac:dyDescent="0.2">
      <c r="A23" s="736" t="s">
        <v>47</v>
      </c>
      <c r="B23" s="732">
        <v>253</v>
      </c>
      <c r="C23" s="733">
        <v>0</v>
      </c>
      <c r="D23" s="733">
        <v>1</v>
      </c>
      <c r="E23" s="732">
        <v>2</v>
      </c>
      <c r="F23" s="732">
        <v>13</v>
      </c>
      <c r="G23" s="732">
        <v>30</v>
      </c>
      <c r="H23" s="732">
        <v>40</v>
      </c>
      <c r="I23" s="732">
        <v>37</v>
      </c>
      <c r="J23" s="732">
        <v>37</v>
      </c>
      <c r="K23" s="732">
        <v>45</v>
      </c>
      <c r="L23" s="732">
        <v>20</v>
      </c>
      <c r="M23" s="732">
        <v>14</v>
      </c>
      <c r="N23" s="732">
        <v>5</v>
      </c>
      <c r="O23" s="732">
        <v>9</v>
      </c>
    </row>
    <row r="24" spans="1:15" x14ac:dyDescent="0.2">
      <c r="A24" s="489" t="s">
        <v>48</v>
      </c>
      <c r="B24" s="490">
        <v>40</v>
      </c>
      <c r="C24" s="491">
        <v>0</v>
      </c>
      <c r="D24" s="491">
        <v>0</v>
      </c>
      <c r="E24" s="491">
        <v>1</v>
      </c>
      <c r="F24" s="490">
        <v>2</v>
      </c>
      <c r="G24" s="491">
        <v>0</v>
      </c>
      <c r="H24" s="490">
        <v>6</v>
      </c>
      <c r="I24" s="491">
        <v>5</v>
      </c>
      <c r="J24" s="490">
        <v>2</v>
      </c>
      <c r="K24" s="490">
        <v>3</v>
      </c>
      <c r="L24" s="490">
        <v>5</v>
      </c>
      <c r="M24" s="490">
        <v>3</v>
      </c>
      <c r="N24" s="491">
        <v>1</v>
      </c>
      <c r="O24" s="490">
        <v>12</v>
      </c>
    </row>
    <row r="25" spans="1:15" s="2" customFormat="1" x14ac:dyDescent="0.2">
      <c r="A25" s="734" t="s">
        <v>25</v>
      </c>
      <c r="B25" s="735">
        <v>226</v>
      </c>
      <c r="C25" s="737">
        <v>0</v>
      </c>
      <c r="D25" s="735">
        <v>8</v>
      </c>
      <c r="E25" s="735">
        <v>50</v>
      </c>
      <c r="F25" s="735">
        <v>50</v>
      </c>
      <c r="G25" s="735">
        <v>46</v>
      </c>
      <c r="H25" s="735">
        <v>18</v>
      </c>
      <c r="I25" s="735">
        <v>15</v>
      </c>
      <c r="J25" s="735">
        <v>10</v>
      </c>
      <c r="K25" s="735">
        <v>13</v>
      </c>
      <c r="L25" s="735">
        <v>7</v>
      </c>
      <c r="M25" s="737">
        <v>2</v>
      </c>
      <c r="N25" s="737">
        <v>6</v>
      </c>
      <c r="O25" s="735">
        <v>1</v>
      </c>
    </row>
    <row r="26" spans="1:15" x14ac:dyDescent="0.2">
      <c r="A26" s="489" t="s">
        <v>46</v>
      </c>
      <c r="B26" s="490">
        <v>170</v>
      </c>
      <c r="C26" s="491">
        <v>0</v>
      </c>
      <c r="D26" s="490">
        <v>8</v>
      </c>
      <c r="E26" s="490">
        <v>50</v>
      </c>
      <c r="F26" s="490">
        <v>46</v>
      </c>
      <c r="G26" s="490">
        <v>32</v>
      </c>
      <c r="H26" s="490">
        <v>13</v>
      </c>
      <c r="I26" s="490">
        <v>6</v>
      </c>
      <c r="J26" s="490">
        <v>5</v>
      </c>
      <c r="K26" s="490">
        <v>4</v>
      </c>
      <c r="L26" s="490">
        <v>4</v>
      </c>
      <c r="M26" s="491">
        <v>0</v>
      </c>
      <c r="N26" s="491">
        <v>1</v>
      </c>
      <c r="O26" s="490">
        <v>1</v>
      </c>
    </row>
    <row r="27" spans="1:15" x14ac:dyDescent="0.2">
      <c r="A27" s="736" t="s">
        <v>47</v>
      </c>
      <c r="B27" s="732">
        <v>55</v>
      </c>
      <c r="C27" s="733">
        <v>0</v>
      </c>
      <c r="D27" s="733">
        <v>0</v>
      </c>
      <c r="E27" s="732">
        <v>0</v>
      </c>
      <c r="F27" s="732">
        <v>4</v>
      </c>
      <c r="G27" s="732">
        <v>14</v>
      </c>
      <c r="H27" s="732">
        <v>5</v>
      </c>
      <c r="I27" s="732">
        <v>9</v>
      </c>
      <c r="J27" s="732">
        <v>5</v>
      </c>
      <c r="K27" s="733">
        <v>8</v>
      </c>
      <c r="L27" s="732">
        <v>3</v>
      </c>
      <c r="M27" s="733">
        <v>2</v>
      </c>
      <c r="N27" s="733">
        <v>5</v>
      </c>
      <c r="O27" s="733">
        <v>0</v>
      </c>
    </row>
    <row r="28" spans="1:15" x14ac:dyDescent="0.2">
      <c r="A28" s="489" t="s">
        <v>48</v>
      </c>
      <c r="B28" s="490">
        <v>1</v>
      </c>
      <c r="C28" s="491">
        <v>0</v>
      </c>
      <c r="D28" s="491">
        <v>0</v>
      </c>
      <c r="E28" s="491">
        <v>0</v>
      </c>
      <c r="F28" s="491">
        <v>0</v>
      </c>
      <c r="G28" s="491">
        <v>0</v>
      </c>
      <c r="H28" s="491">
        <v>0</v>
      </c>
      <c r="I28" s="491">
        <v>0</v>
      </c>
      <c r="J28" s="491">
        <v>0</v>
      </c>
      <c r="K28" s="491">
        <v>1</v>
      </c>
      <c r="L28" s="491">
        <v>0</v>
      </c>
      <c r="M28" s="491">
        <v>0</v>
      </c>
      <c r="N28" s="491">
        <v>0</v>
      </c>
      <c r="O28" s="490">
        <v>0</v>
      </c>
    </row>
    <row r="29" spans="1:15" s="2" customFormat="1" x14ac:dyDescent="0.2">
      <c r="A29" s="734" t="s">
        <v>169</v>
      </c>
      <c r="B29" s="735">
        <v>76</v>
      </c>
      <c r="C29" s="737">
        <v>0</v>
      </c>
      <c r="D29" s="735">
        <v>0</v>
      </c>
      <c r="E29" s="735">
        <v>5</v>
      </c>
      <c r="F29" s="735">
        <v>7</v>
      </c>
      <c r="G29" s="735">
        <v>16</v>
      </c>
      <c r="H29" s="735">
        <v>10</v>
      </c>
      <c r="I29" s="735">
        <v>12</v>
      </c>
      <c r="J29" s="735">
        <v>10</v>
      </c>
      <c r="K29" s="735">
        <v>7</v>
      </c>
      <c r="L29" s="735">
        <v>3</v>
      </c>
      <c r="M29" s="735">
        <v>3</v>
      </c>
      <c r="N29" s="735">
        <v>2</v>
      </c>
      <c r="O29" s="737">
        <v>1</v>
      </c>
    </row>
    <row r="30" spans="1:15" x14ac:dyDescent="0.2">
      <c r="A30" s="489" t="s">
        <v>46</v>
      </c>
      <c r="B30" s="490">
        <v>46</v>
      </c>
      <c r="C30" s="491">
        <v>0</v>
      </c>
      <c r="D30" s="490">
        <v>0</v>
      </c>
      <c r="E30" s="490">
        <v>4</v>
      </c>
      <c r="F30" s="490">
        <v>7</v>
      </c>
      <c r="G30" s="490">
        <v>16</v>
      </c>
      <c r="H30" s="490">
        <v>4</v>
      </c>
      <c r="I30" s="490">
        <v>4</v>
      </c>
      <c r="J30" s="490">
        <v>5</v>
      </c>
      <c r="K30" s="490">
        <v>2</v>
      </c>
      <c r="L30" s="491">
        <v>1</v>
      </c>
      <c r="M30" s="491">
        <v>1</v>
      </c>
      <c r="N30" s="491">
        <v>1</v>
      </c>
      <c r="O30" s="491">
        <v>1</v>
      </c>
    </row>
    <row r="31" spans="1:15" x14ac:dyDescent="0.2">
      <c r="A31" s="736" t="s">
        <v>47</v>
      </c>
      <c r="B31" s="732">
        <v>29</v>
      </c>
      <c r="C31" s="733">
        <v>0</v>
      </c>
      <c r="D31" s="733">
        <v>0</v>
      </c>
      <c r="E31" s="732">
        <v>0</v>
      </c>
      <c r="F31" s="732">
        <v>0</v>
      </c>
      <c r="G31" s="732">
        <v>0</v>
      </c>
      <c r="H31" s="732">
        <v>6</v>
      </c>
      <c r="I31" s="732">
        <v>8</v>
      </c>
      <c r="J31" s="732">
        <v>5</v>
      </c>
      <c r="K31" s="732">
        <v>5</v>
      </c>
      <c r="L31" s="732">
        <v>2</v>
      </c>
      <c r="M31" s="732">
        <v>2</v>
      </c>
      <c r="N31" s="732">
        <v>1</v>
      </c>
      <c r="O31" s="733">
        <v>0</v>
      </c>
    </row>
    <row r="32" spans="1:15" x14ac:dyDescent="0.2">
      <c r="A32" s="488" t="s">
        <v>106</v>
      </c>
      <c r="B32" s="490">
        <v>1</v>
      </c>
      <c r="C32" s="491">
        <v>0</v>
      </c>
      <c r="D32" s="491">
        <v>0</v>
      </c>
      <c r="E32" s="491">
        <v>1</v>
      </c>
      <c r="F32" s="491">
        <v>0</v>
      </c>
      <c r="G32" s="491">
        <v>0</v>
      </c>
      <c r="H32" s="491">
        <v>0</v>
      </c>
      <c r="I32" s="491">
        <v>0</v>
      </c>
      <c r="J32" s="491">
        <v>0</v>
      </c>
      <c r="K32" s="491">
        <v>0</v>
      </c>
      <c r="L32" s="491">
        <v>0</v>
      </c>
      <c r="M32" s="490">
        <v>0</v>
      </c>
      <c r="N32" s="491">
        <v>0</v>
      </c>
      <c r="O32" s="491">
        <v>0</v>
      </c>
    </row>
    <row r="34" spans="1:1" x14ac:dyDescent="0.2">
      <c r="A34" s="670" t="s">
        <v>803</v>
      </c>
    </row>
  </sheetData>
  <mergeCells count="4">
    <mergeCell ref="A4:A5"/>
    <mergeCell ref="A2:O2"/>
    <mergeCell ref="B4:B5"/>
    <mergeCell ref="C4:O4"/>
  </mergeCells>
  <hyperlinks>
    <hyperlink ref="P4" location="indice!B42" display="INICIO"/>
  </hyperlinks>
  <printOptions horizontalCentered="1"/>
  <pageMargins left="0.19685039370078741" right="0.19685039370078741" top="1.5354330708661419" bottom="0.74803149606299213" header="0.19685039370078741" footer="0.31496062992125984"/>
  <pageSetup paperSize="9" scale="78" firstPageNumber="74" orientation="landscape" useFirstPageNumber="1" r:id="rId1"/>
  <headerFooter>
    <oddHeader>&amp;C&amp;G</oddHeader>
    <oddFooter>&amp;C&amp;P</oddFooter>
  </headerFooter>
  <legacyDrawingHF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dimension ref="A2:Q173"/>
  <sheetViews>
    <sheetView zoomScale="90" zoomScaleNormal="90" workbookViewId="0">
      <selection activeCell="P107" sqref="P107"/>
    </sheetView>
  </sheetViews>
  <sheetFormatPr baseColWidth="10" defaultRowHeight="12.75" x14ac:dyDescent="0.2"/>
  <cols>
    <col min="1" max="1" width="27.28515625" style="1" bestFit="1" customWidth="1"/>
    <col min="2" max="10" width="10.140625" style="1" customWidth="1"/>
    <col min="11" max="16384" width="11.42578125" style="1"/>
  </cols>
  <sheetData>
    <row r="2" spans="1:17" s="647" customFormat="1" ht="33.75" customHeight="1" x14ac:dyDescent="0.25">
      <c r="A2" s="1375" t="s">
        <v>810</v>
      </c>
      <c r="B2" s="1375"/>
      <c r="C2" s="1375"/>
      <c r="D2" s="1375"/>
      <c r="E2" s="1375"/>
      <c r="F2" s="1375"/>
      <c r="G2" s="1375"/>
      <c r="H2" s="1375"/>
      <c r="I2" s="1375"/>
      <c r="J2" s="1375"/>
      <c r="K2" s="1375"/>
      <c r="L2" s="1375"/>
      <c r="M2" s="1375"/>
      <c r="N2" s="1375"/>
      <c r="O2" s="1375"/>
    </row>
    <row r="3" spans="1:17" s="647" customFormat="1" ht="13.5" customHeight="1" x14ac:dyDescent="0.25">
      <c r="A3" s="747"/>
      <c r="B3" s="747"/>
      <c r="C3" s="747"/>
      <c r="D3" s="747"/>
      <c r="E3" s="747"/>
      <c r="F3" s="747"/>
      <c r="G3" s="747"/>
      <c r="H3" s="747"/>
      <c r="I3" s="747"/>
      <c r="J3" s="747"/>
      <c r="K3" s="747"/>
      <c r="L3" s="747"/>
      <c r="M3" s="747"/>
      <c r="N3" s="747"/>
      <c r="O3" s="747"/>
    </row>
    <row r="4" spans="1:17" s="3" customFormat="1" ht="30.75" customHeight="1" x14ac:dyDescent="0.25">
      <c r="A4" s="1376" t="s">
        <v>636</v>
      </c>
      <c r="B4" s="1378" t="s">
        <v>862</v>
      </c>
      <c r="C4" s="1378" t="s">
        <v>658</v>
      </c>
      <c r="D4" s="1379"/>
      <c r="E4" s="1379"/>
      <c r="F4" s="1379"/>
      <c r="G4" s="1379"/>
      <c r="H4" s="1379"/>
      <c r="I4" s="1379"/>
      <c r="J4" s="1379"/>
      <c r="K4" s="1379"/>
      <c r="L4" s="1379"/>
      <c r="M4" s="1379"/>
      <c r="N4" s="1379"/>
      <c r="O4" s="1379"/>
    </row>
    <row r="5" spans="1:17" s="3" customFormat="1" ht="30" x14ac:dyDescent="0.25">
      <c r="A5" s="1377"/>
      <c r="B5" s="1379"/>
      <c r="C5" s="926" t="s">
        <v>29</v>
      </c>
      <c r="D5" s="926" t="s">
        <v>57</v>
      </c>
      <c r="E5" s="926" t="s">
        <v>58</v>
      </c>
      <c r="F5" s="926" t="s">
        <v>59</v>
      </c>
      <c r="G5" s="926" t="s">
        <v>60</v>
      </c>
      <c r="H5" s="926" t="s">
        <v>61</v>
      </c>
      <c r="I5" s="926" t="s">
        <v>62</v>
      </c>
      <c r="J5" s="926" t="s">
        <v>63</v>
      </c>
      <c r="K5" s="926" t="s">
        <v>64</v>
      </c>
      <c r="L5" s="926" t="s">
        <v>65</v>
      </c>
      <c r="M5" s="926" t="s">
        <v>66</v>
      </c>
      <c r="N5" s="926" t="s">
        <v>67</v>
      </c>
      <c r="O5" s="926" t="s">
        <v>68</v>
      </c>
      <c r="Q5" s="362" t="s">
        <v>85</v>
      </c>
    </row>
    <row r="6" spans="1:17" s="2" customFormat="1" x14ac:dyDescent="0.2">
      <c r="A6" s="1041" t="s">
        <v>863</v>
      </c>
      <c r="B6" s="1040">
        <v>60636</v>
      </c>
      <c r="C6" s="1040">
        <v>5</v>
      </c>
      <c r="D6" s="1040">
        <v>2557</v>
      </c>
      <c r="E6" s="1040">
        <v>13771</v>
      </c>
      <c r="F6" s="1040">
        <v>16597</v>
      </c>
      <c r="G6" s="1040">
        <v>10891</v>
      </c>
      <c r="H6" s="1040">
        <v>5957</v>
      </c>
      <c r="I6" s="1040">
        <v>3479</v>
      </c>
      <c r="J6" s="1040">
        <v>2281</v>
      </c>
      <c r="K6" s="1040">
        <v>1632</v>
      </c>
      <c r="L6" s="1040">
        <v>1167</v>
      </c>
      <c r="M6" s="1040">
        <v>873</v>
      </c>
      <c r="N6" s="1040">
        <v>592</v>
      </c>
      <c r="O6" s="1040">
        <v>834</v>
      </c>
    </row>
    <row r="7" spans="1:17" s="2" customFormat="1" x14ac:dyDescent="0.2">
      <c r="A7" s="738" t="s">
        <v>417</v>
      </c>
      <c r="B7" s="739"/>
      <c r="C7" s="739"/>
      <c r="D7" s="739"/>
      <c r="E7" s="739"/>
      <c r="F7" s="739"/>
      <c r="G7" s="739"/>
      <c r="H7" s="739"/>
      <c r="I7" s="739"/>
      <c r="J7" s="739"/>
      <c r="K7" s="739"/>
      <c r="L7" s="739"/>
      <c r="M7" s="739"/>
      <c r="N7" s="739"/>
      <c r="O7" s="739"/>
    </row>
    <row r="8" spans="1:17" s="777" customFormat="1" ht="15" customHeight="1" x14ac:dyDescent="0.2">
      <c r="A8" s="1039" t="s">
        <v>159</v>
      </c>
      <c r="B8" s="1040">
        <v>3935</v>
      </c>
      <c r="C8" s="1040">
        <v>0</v>
      </c>
      <c r="D8" s="1040">
        <v>232</v>
      </c>
      <c r="E8" s="1040">
        <v>1094</v>
      </c>
      <c r="F8" s="1040">
        <v>1116</v>
      </c>
      <c r="G8" s="1040">
        <v>669</v>
      </c>
      <c r="H8" s="1040">
        <v>340</v>
      </c>
      <c r="I8" s="1040">
        <v>179</v>
      </c>
      <c r="J8" s="1040">
        <v>105</v>
      </c>
      <c r="K8" s="1040">
        <v>64</v>
      </c>
      <c r="L8" s="1040">
        <v>45</v>
      </c>
      <c r="M8" s="1040">
        <v>28</v>
      </c>
      <c r="N8" s="1040">
        <v>26</v>
      </c>
      <c r="O8" s="1040">
        <v>37</v>
      </c>
    </row>
    <row r="9" spans="1:17" x14ac:dyDescent="0.2">
      <c r="A9" s="740" t="s">
        <v>46</v>
      </c>
      <c r="B9" s="739">
        <v>3358</v>
      </c>
      <c r="C9" s="739">
        <v>0</v>
      </c>
      <c r="D9" s="739">
        <v>230</v>
      </c>
      <c r="E9" s="739">
        <v>1082</v>
      </c>
      <c r="F9" s="739">
        <v>1062</v>
      </c>
      <c r="G9" s="739">
        <v>546</v>
      </c>
      <c r="H9" s="739">
        <v>235</v>
      </c>
      <c r="I9" s="739">
        <v>106</v>
      </c>
      <c r="J9" s="739">
        <v>40</v>
      </c>
      <c r="K9" s="739">
        <v>20</v>
      </c>
      <c r="L9" s="739">
        <v>14</v>
      </c>
      <c r="M9" s="739">
        <v>9</v>
      </c>
      <c r="N9" s="739">
        <v>8</v>
      </c>
      <c r="O9" s="739">
        <v>6</v>
      </c>
    </row>
    <row r="10" spans="1:17" x14ac:dyDescent="0.2">
      <c r="A10" s="743" t="s">
        <v>47</v>
      </c>
      <c r="B10" s="744">
        <v>537</v>
      </c>
      <c r="C10" s="745">
        <v>0</v>
      </c>
      <c r="D10" s="745">
        <v>1</v>
      </c>
      <c r="E10" s="744">
        <v>12</v>
      </c>
      <c r="F10" s="744">
        <v>53</v>
      </c>
      <c r="G10" s="744">
        <v>120</v>
      </c>
      <c r="H10" s="744">
        <v>103</v>
      </c>
      <c r="I10" s="744">
        <v>68</v>
      </c>
      <c r="J10" s="744">
        <v>60</v>
      </c>
      <c r="K10" s="744">
        <v>41</v>
      </c>
      <c r="L10" s="744">
        <v>27</v>
      </c>
      <c r="M10" s="744">
        <v>17</v>
      </c>
      <c r="N10" s="744">
        <v>16</v>
      </c>
      <c r="O10" s="744">
        <v>19</v>
      </c>
    </row>
    <row r="11" spans="1:17" x14ac:dyDescent="0.2">
      <c r="A11" s="740" t="s">
        <v>48</v>
      </c>
      <c r="B11" s="739">
        <v>40</v>
      </c>
      <c r="C11" s="741">
        <v>0</v>
      </c>
      <c r="D11" s="741">
        <v>1</v>
      </c>
      <c r="E11" s="739">
        <v>0</v>
      </c>
      <c r="F11" s="741">
        <v>1</v>
      </c>
      <c r="G11" s="741">
        <v>3</v>
      </c>
      <c r="H11" s="739">
        <v>2</v>
      </c>
      <c r="I11" s="739">
        <v>5</v>
      </c>
      <c r="J11" s="739">
        <v>5</v>
      </c>
      <c r="K11" s="739">
        <v>3</v>
      </c>
      <c r="L11" s="739">
        <v>4</v>
      </c>
      <c r="M11" s="739">
        <v>2</v>
      </c>
      <c r="N11" s="739">
        <v>2</v>
      </c>
      <c r="O11" s="739">
        <v>12</v>
      </c>
    </row>
    <row r="12" spans="1:17" x14ac:dyDescent="0.2">
      <c r="A12" s="1039" t="s">
        <v>158</v>
      </c>
      <c r="B12" s="744">
        <v>577</v>
      </c>
      <c r="C12" s="745">
        <v>0</v>
      </c>
      <c r="D12" s="744">
        <v>50</v>
      </c>
      <c r="E12" s="744">
        <v>157</v>
      </c>
      <c r="F12" s="744">
        <v>166</v>
      </c>
      <c r="G12" s="744">
        <v>86</v>
      </c>
      <c r="H12" s="744">
        <v>46</v>
      </c>
      <c r="I12" s="744">
        <v>26</v>
      </c>
      <c r="J12" s="744">
        <v>11</v>
      </c>
      <c r="K12" s="744">
        <v>5</v>
      </c>
      <c r="L12" s="744">
        <v>11</v>
      </c>
      <c r="M12" s="744">
        <v>7</v>
      </c>
      <c r="N12" s="744">
        <v>4</v>
      </c>
      <c r="O12" s="744">
        <v>8</v>
      </c>
    </row>
    <row r="13" spans="1:17" x14ac:dyDescent="0.2">
      <c r="A13" s="740" t="s">
        <v>46</v>
      </c>
      <c r="B13" s="739">
        <v>509</v>
      </c>
      <c r="C13" s="741">
        <v>0</v>
      </c>
      <c r="D13" s="739">
        <v>50</v>
      </c>
      <c r="E13" s="739">
        <v>156</v>
      </c>
      <c r="F13" s="739">
        <v>157</v>
      </c>
      <c r="G13" s="739">
        <v>73</v>
      </c>
      <c r="H13" s="739">
        <v>31</v>
      </c>
      <c r="I13" s="739">
        <v>22</v>
      </c>
      <c r="J13" s="739">
        <v>7</v>
      </c>
      <c r="K13" s="739">
        <v>1</v>
      </c>
      <c r="L13" s="739">
        <v>4</v>
      </c>
      <c r="M13" s="739">
        <v>3</v>
      </c>
      <c r="N13" s="739">
        <v>1</v>
      </c>
      <c r="O13" s="739">
        <v>4</v>
      </c>
    </row>
    <row r="14" spans="1:17" x14ac:dyDescent="0.2">
      <c r="A14" s="743" t="s">
        <v>47</v>
      </c>
      <c r="B14" s="744">
        <v>57</v>
      </c>
      <c r="C14" s="745">
        <v>0</v>
      </c>
      <c r="D14" s="745">
        <v>0</v>
      </c>
      <c r="E14" s="744">
        <v>0</v>
      </c>
      <c r="F14" s="744">
        <v>9</v>
      </c>
      <c r="G14" s="744">
        <v>12</v>
      </c>
      <c r="H14" s="744">
        <v>13</v>
      </c>
      <c r="I14" s="744">
        <v>4</v>
      </c>
      <c r="J14" s="744">
        <v>4</v>
      </c>
      <c r="K14" s="744">
        <v>4</v>
      </c>
      <c r="L14" s="744">
        <v>5</v>
      </c>
      <c r="M14" s="744">
        <v>4</v>
      </c>
      <c r="N14" s="744">
        <v>1</v>
      </c>
      <c r="O14" s="744">
        <v>1</v>
      </c>
    </row>
    <row r="15" spans="1:17" x14ac:dyDescent="0.2">
      <c r="A15" s="740" t="s">
        <v>48</v>
      </c>
      <c r="B15" s="739">
        <v>11</v>
      </c>
      <c r="C15" s="741">
        <v>0</v>
      </c>
      <c r="D15" s="741">
        <v>0</v>
      </c>
      <c r="E15" s="741">
        <v>1</v>
      </c>
      <c r="F15" s="741">
        <v>0</v>
      </c>
      <c r="G15" s="741">
        <v>1</v>
      </c>
      <c r="H15" s="741">
        <v>2</v>
      </c>
      <c r="I15" s="739">
        <v>0</v>
      </c>
      <c r="J15" s="741">
        <v>0</v>
      </c>
      <c r="K15" s="739">
        <v>0</v>
      </c>
      <c r="L15" s="739">
        <v>2</v>
      </c>
      <c r="M15" s="739">
        <v>0</v>
      </c>
      <c r="N15" s="741">
        <v>2</v>
      </c>
      <c r="O15" s="739">
        <v>3</v>
      </c>
    </row>
    <row r="16" spans="1:17" s="777" customFormat="1" x14ac:dyDescent="0.2">
      <c r="A16" s="1039" t="s">
        <v>157</v>
      </c>
      <c r="B16" s="1040">
        <v>1070</v>
      </c>
      <c r="C16" s="1040">
        <v>0</v>
      </c>
      <c r="D16" s="1040">
        <v>79</v>
      </c>
      <c r="E16" s="1040">
        <v>356</v>
      </c>
      <c r="F16" s="1040">
        <v>254</v>
      </c>
      <c r="G16" s="1040">
        <v>145</v>
      </c>
      <c r="H16" s="1040">
        <v>85</v>
      </c>
      <c r="I16" s="1040">
        <v>54</v>
      </c>
      <c r="J16" s="1040">
        <v>34</v>
      </c>
      <c r="K16" s="1040">
        <v>17</v>
      </c>
      <c r="L16" s="1040">
        <v>13</v>
      </c>
      <c r="M16" s="1040">
        <v>8</v>
      </c>
      <c r="N16" s="1040">
        <v>11</v>
      </c>
      <c r="O16" s="1040">
        <v>14</v>
      </c>
    </row>
    <row r="17" spans="1:15" x14ac:dyDescent="0.2">
      <c r="A17" s="740" t="s">
        <v>46</v>
      </c>
      <c r="B17" s="739">
        <v>911</v>
      </c>
      <c r="C17" s="739">
        <v>0</v>
      </c>
      <c r="D17" s="739">
        <v>79</v>
      </c>
      <c r="E17" s="739">
        <v>351</v>
      </c>
      <c r="F17" s="739">
        <v>238</v>
      </c>
      <c r="G17" s="739">
        <v>120</v>
      </c>
      <c r="H17" s="739">
        <v>60</v>
      </c>
      <c r="I17" s="739">
        <v>31</v>
      </c>
      <c r="J17" s="739">
        <v>12</v>
      </c>
      <c r="K17" s="739">
        <v>5</v>
      </c>
      <c r="L17" s="739">
        <v>4</v>
      </c>
      <c r="M17" s="739">
        <v>1</v>
      </c>
      <c r="N17" s="739">
        <v>4</v>
      </c>
      <c r="O17" s="739">
        <v>6</v>
      </c>
    </row>
    <row r="18" spans="1:15" x14ac:dyDescent="0.2">
      <c r="A18" s="743" t="s">
        <v>47</v>
      </c>
      <c r="B18" s="744">
        <v>140</v>
      </c>
      <c r="C18" s="745">
        <v>0</v>
      </c>
      <c r="D18" s="744">
        <v>0</v>
      </c>
      <c r="E18" s="744">
        <v>5</v>
      </c>
      <c r="F18" s="744">
        <v>15</v>
      </c>
      <c r="G18" s="744">
        <v>24</v>
      </c>
      <c r="H18" s="744">
        <v>24</v>
      </c>
      <c r="I18" s="744">
        <v>22</v>
      </c>
      <c r="J18" s="744">
        <v>20</v>
      </c>
      <c r="K18" s="744">
        <v>11</v>
      </c>
      <c r="L18" s="744">
        <v>9</v>
      </c>
      <c r="M18" s="744">
        <v>4</v>
      </c>
      <c r="N18" s="744">
        <v>3</v>
      </c>
      <c r="O18" s="744">
        <v>3</v>
      </c>
    </row>
    <row r="19" spans="1:15" x14ac:dyDescent="0.2">
      <c r="A19" s="740" t="s">
        <v>48</v>
      </c>
      <c r="B19" s="739">
        <v>19</v>
      </c>
      <c r="C19" s="741">
        <v>0</v>
      </c>
      <c r="D19" s="741">
        <v>0</v>
      </c>
      <c r="E19" s="741">
        <v>0</v>
      </c>
      <c r="F19" s="741">
        <v>1</v>
      </c>
      <c r="G19" s="739">
        <v>1</v>
      </c>
      <c r="H19" s="739">
        <v>1</v>
      </c>
      <c r="I19" s="739">
        <v>1</v>
      </c>
      <c r="J19" s="741">
        <v>2</v>
      </c>
      <c r="K19" s="739">
        <v>1</v>
      </c>
      <c r="L19" s="739">
        <v>0</v>
      </c>
      <c r="M19" s="739">
        <v>3</v>
      </c>
      <c r="N19" s="739">
        <v>4</v>
      </c>
      <c r="O19" s="739">
        <v>5</v>
      </c>
    </row>
    <row r="20" spans="1:15" s="777" customFormat="1" x14ac:dyDescent="0.2">
      <c r="A20" s="1039" t="s">
        <v>156</v>
      </c>
      <c r="B20" s="1040">
        <v>542</v>
      </c>
      <c r="C20" s="1206">
        <v>0</v>
      </c>
      <c r="D20" s="1040">
        <v>12</v>
      </c>
      <c r="E20" s="1040">
        <v>136</v>
      </c>
      <c r="F20" s="1040">
        <v>166</v>
      </c>
      <c r="G20" s="1040">
        <v>112</v>
      </c>
      <c r="H20" s="1040">
        <v>38</v>
      </c>
      <c r="I20" s="1040">
        <v>26</v>
      </c>
      <c r="J20" s="1040">
        <v>19</v>
      </c>
      <c r="K20" s="1040">
        <v>10</v>
      </c>
      <c r="L20" s="1040">
        <v>8</v>
      </c>
      <c r="M20" s="1040">
        <v>5</v>
      </c>
      <c r="N20" s="1040">
        <v>2</v>
      </c>
      <c r="O20" s="1040">
        <v>8</v>
      </c>
    </row>
    <row r="21" spans="1:15" x14ac:dyDescent="0.2">
      <c r="A21" s="740" t="s">
        <v>46</v>
      </c>
      <c r="B21" s="739">
        <v>474</v>
      </c>
      <c r="C21" s="741">
        <v>0</v>
      </c>
      <c r="D21" s="739">
        <v>12</v>
      </c>
      <c r="E21" s="739">
        <v>135</v>
      </c>
      <c r="F21" s="739">
        <v>161</v>
      </c>
      <c r="G21" s="739">
        <v>103</v>
      </c>
      <c r="H21" s="739">
        <v>30</v>
      </c>
      <c r="I21" s="739">
        <v>14</v>
      </c>
      <c r="J21" s="739">
        <v>9</v>
      </c>
      <c r="K21" s="739">
        <v>4</v>
      </c>
      <c r="L21" s="739">
        <v>3</v>
      </c>
      <c r="M21" s="739">
        <v>1</v>
      </c>
      <c r="N21" s="739">
        <v>0</v>
      </c>
      <c r="O21" s="739">
        <v>2</v>
      </c>
    </row>
    <row r="22" spans="1:15" x14ac:dyDescent="0.2">
      <c r="A22" s="743" t="s">
        <v>47</v>
      </c>
      <c r="B22" s="744">
        <v>55</v>
      </c>
      <c r="C22" s="745">
        <v>0</v>
      </c>
      <c r="D22" s="745">
        <v>0</v>
      </c>
      <c r="E22" s="744">
        <v>1</v>
      </c>
      <c r="F22" s="744">
        <v>4</v>
      </c>
      <c r="G22" s="744">
        <v>9</v>
      </c>
      <c r="H22" s="744">
        <v>8</v>
      </c>
      <c r="I22" s="744">
        <v>12</v>
      </c>
      <c r="J22" s="744">
        <v>8</v>
      </c>
      <c r="K22" s="744">
        <v>5</v>
      </c>
      <c r="L22" s="744">
        <v>3</v>
      </c>
      <c r="M22" s="744">
        <v>1</v>
      </c>
      <c r="N22" s="744">
        <v>1</v>
      </c>
      <c r="O22" s="745">
        <v>3</v>
      </c>
    </row>
    <row r="23" spans="1:15" x14ac:dyDescent="0.2">
      <c r="A23" s="740" t="s">
        <v>48</v>
      </c>
      <c r="B23" s="739">
        <v>12</v>
      </c>
      <c r="C23" s="741">
        <v>0</v>
      </c>
      <c r="D23" s="741">
        <v>0</v>
      </c>
      <c r="E23" s="741">
        <v>0</v>
      </c>
      <c r="F23" s="741">
        <v>0</v>
      </c>
      <c r="G23" s="741">
        <v>0</v>
      </c>
      <c r="H23" s="739">
        <v>0</v>
      </c>
      <c r="I23" s="739">
        <v>0</v>
      </c>
      <c r="J23" s="741">
        <v>2</v>
      </c>
      <c r="K23" s="741">
        <v>1</v>
      </c>
      <c r="L23" s="739">
        <v>2</v>
      </c>
      <c r="M23" s="741">
        <v>3</v>
      </c>
      <c r="N23" s="741">
        <v>1</v>
      </c>
      <c r="O23" s="741">
        <v>3</v>
      </c>
    </row>
    <row r="24" spans="1:15" x14ac:dyDescent="0.2">
      <c r="A24" s="743" t="s">
        <v>106</v>
      </c>
      <c r="B24" s="744">
        <v>1</v>
      </c>
      <c r="C24" s="745">
        <v>0</v>
      </c>
      <c r="D24" s="745">
        <v>0</v>
      </c>
      <c r="E24" s="745">
        <v>0</v>
      </c>
      <c r="F24" s="745">
        <v>1</v>
      </c>
      <c r="G24" s="745">
        <v>0</v>
      </c>
      <c r="H24" s="744">
        <v>0</v>
      </c>
      <c r="I24" s="744">
        <v>0</v>
      </c>
      <c r="J24" s="745">
        <v>0</v>
      </c>
      <c r="K24" s="745">
        <v>0</v>
      </c>
      <c r="L24" s="744">
        <v>0</v>
      </c>
      <c r="M24" s="745">
        <v>0</v>
      </c>
      <c r="N24" s="745">
        <v>0</v>
      </c>
      <c r="O24" s="745">
        <v>0</v>
      </c>
    </row>
    <row r="25" spans="1:15" s="777" customFormat="1" x14ac:dyDescent="0.2">
      <c r="A25" s="742" t="s">
        <v>155</v>
      </c>
      <c r="B25" s="1207">
        <v>1931</v>
      </c>
      <c r="C25" s="1208">
        <v>1</v>
      </c>
      <c r="D25" s="1207">
        <v>139</v>
      </c>
      <c r="E25" s="1207">
        <v>666</v>
      </c>
      <c r="F25" s="1207">
        <v>555</v>
      </c>
      <c r="G25" s="1207">
        <v>284</v>
      </c>
      <c r="H25" s="1207">
        <v>114</v>
      </c>
      <c r="I25" s="1207">
        <v>54</v>
      </c>
      <c r="J25" s="1207">
        <v>36</v>
      </c>
      <c r="K25" s="1207">
        <v>28</v>
      </c>
      <c r="L25" s="1207">
        <v>28</v>
      </c>
      <c r="M25" s="1207">
        <v>12</v>
      </c>
      <c r="N25" s="1207">
        <v>6</v>
      </c>
      <c r="O25" s="1207">
        <v>8</v>
      </c>
    </row>
    <row r="26" spans="1:15" x14ac:dyDescent="0.2">
      <c r="A26" s="743" t="s">
        <v>46</v>
      </c>
      <c r="B26" s="744">
        <v>1765</v>
      </c>
      <c r="C26" s="745">
        <v>1</v>
      </c>
      <c r="D26" s="744">
        <v>139</v>
      </c>
      <c r="E26" s="744">
        <v>663</v>
      </c>
      <c r="F26" s="744">
        <v>534</v>
      </c>
      <c r="G26" s="744">
        <v>252</v>
      </c>
      <c r="H26" s="744">
        <v>95</v>
      </c>
      <c r="I26" s="744">
        <v>31</v>
      </c>
      <c r="J26" s="744">
        <v>19</v>
      </c>
      <c r="K26" s="744">
        <v>12</v>
      </c>
      <c r="L26" s="744">
        <v>10</v>
      </c>
      <c r="M26" s="744">
        <v>4</v>
      </c>
      <c r="N26" s="744">
        <v>3</v>
      </c>
      <c r="O26" s="744">
        <v>2</v>
      </c>
    </row>
    <row r="27" spans="1:15" x14ac:dyDescent="0.2">
      <c r="A27" s="740" t="s">
        <v>47</v>
      </c>
      <c r="B27" s="739">
        <v>138</v>
      </c>
      <c r="C27" s="741">
        <v>0</v>
      </c>
      <c r="D27" s="741">
        <v>0</v>
      </c>
      <c r="E27" s="739">
        <v>2</v>
      </c>
      <c r="F27" s="739">
        <v>19</v>
      </c>
      <c r="G27" s="739">
        <v>30</v>
      </c>
      <c r="H27" s="739">
        <v>18</v>
      </c>
      <c r="I27" s="739">
        <v>19</v>
      </c>
      <c r="J27" s="739">
        <v>16</v>
      </c>
      <c r="K27" s="739">
        <v>9</v>
      </c>
      <c r="L27" s="739">
        <v>14</v>
      </c>
      <c r="M27" s="739">
        <v>6</v>
      </c>
      <c r="N27" s="739">
        <v>3</v>
      </c>
      <c r="O27" s="739">
        <v>2</v>
      </c>
    </row>
    <row r="28" spans="1:15" x14ac:dyDescent="0.2">
      <c r="A28" s="743" t="s">
        <v>48</v>
      </c>
      <c r="B28" s="744">
        <v>28</v>
      </c>
      <c r="C28" s="745">
        <v>0</v>
      </c>
      <c r="D28" s="745">
        <v>0</v>
      </c>
      <c r="E28" s="745">
        <v>1</v>
      </c>
      <c r="F28" s="744">
        <v>2</v>
      </c>
      <c r="G28" s="744">
        <v>2</v>
      </c>
      <c r="H28" s="744">
        <v>1</v>
      </c>
      <c r="I28" s="744">
        <v>4</v>
      </c>
      <c r="J28" s="744">
        <v>1</v>
      </c>
      <c r="K28" s="744">
        <v>7</v>
      </c>
      <c r="L28" s="744">
        <v>4</v>
      </c>
      <c r="M28" s="744">
        <v>2</v>
      </c>
      <c r="N28" s="744">
        <v>0</v>
      </c>
      <c r="O28" s="744">
        <v>4</v>
      </c>
    </row>
    <row r="29" spans="1:15" s="777" customFormat="1" ht="12.75" customHeight="1" x14ac:dyDescent="0.2">
      <c r="A29" s="742" t="s">
        <v>154</v>
      </c>
      <c r="B29" s="1207">
        <v>2478</v>
      </c>
      <c r="C29" s="1207">
        <v>2</v>
      </c>
      <c r="D29" s="1207">
        <v>349</v>
      </c>
      <c r="E29" s="1207">
        <v>857</v>
      </c>
      <c r="F29" s="1207">
        <v>607</v>
      </c>
      <c r="G29" s="1207">
        <v>293</v>
      </c>
      <c r="H29" s="1207">
        <v>134</v>
      </c>
      <c r="I29" s="1207">
        <v>87</v>
      </c>
      <c r="J29" s="1207">
        <v>34</v>
      </c>
      <c r="K29" s="1207">
        <v>41</v>
      </c>
      <c r="L29" s="1207">
        <v>26</v>
      </c>
      <c r="M29" s="1207">
        <v>15</v>
      </c>
      <c r="N29" s="1207">
        <v>12</v>
      </c>
      <c r="O29" s="1207">
        <v>21</v>
      </c>
    </row>
    <row r="30" spans="1:15" x14ac:dyDescent="0.2">
      <c r="A30" s="743" t="s">
        <v>46</v>
      </c>
      <c r="B30" s="744">
        <v>2238</v>
      </c>
      <c r="C30" s="744">
        <v>2</v>
      </c>
      <c r="D30" s="744">
        <v>348</v>
      </c>
      <c r="E30" s="744">
        <v>852</v>
      </c>
      <c r="F30" s="744">
        <v>586</v>
      </c>
      <c r="G30" s="744">
        <v>251</v>
      </c>
      <c r="H30" s="744">
        <v>100</v>
      </c>
      <c r="I30" s="744">
        <v>52</v>
      </c>
      <c r="J30" s="744">
        <v>11</v>
      </c>
      <c r="K30" s="744">
        <v>15</v>
      </c>
      <c r="L30" s="744">
        <v>9</v>
      </c>
      <c r="M30" s="744">
        <v>3</v>
      </c>
      <c r="N30" s="744">
        <v>3</v>
      </c>
      <c r="O30" s="744">
        <v>6</v>
      </c>
    </row>
    <row r="31" spans="1:15" x14ac:dyDescent="0.2">
      <c r="A31" s="740" t="s">
        <v>47</v>
      </c>
      <c r="B31" s="739">
        <v>203</v>
      </c>
      <c r="C31" s="741">
        <v>0</v>
      </c>
      <c r="D31" s="741">
        <v>1</v>
      </c>
      <c r="E31" s="739">
        <v>5</v>
      </c>
      <c r="F31" s="739">
        <v>20</v>
      </c>
      <c r="G31" s="739">
        <v>39</v>
      </c>
      <c r="H31" s="739">
        <v>30</v>
      </c>
      <c r="I31" s="739">
        <v>30</v>
      </c>
      <c r="J31" s="739">
        <v>21</v>
      </c>
      <c r="K31" s="739">
        <v>22</v>
      </c>
      <c r="L31" s="739">
        <v>15</v>
      </c>
      <c r="M31" s="739">
        <v>8</v>
      </c>
      <c r="N31" s="739">
        <v>6</v>
      </c>
      <c r="O31" s="739">
        <v>6</v>
      </c>
    </row>
    <row r="32" spans="1:15" x14ac:dyDescent="0.2">
      <c r="A32" s="743" t="s">
        <v>48</v>
      </c>
      <c r="B32" s="744">
        <v>37</v>
      </c>
      <c r="C32" s="745">
        <v>0</v>
      </c>
      <c r="D32" s="745">
        <v>0</v>
      </c>
      <c r="E32" s="745">
        <v>0</v>
      </c>
      <c r="F32" s="744">
        <v>1</v>
      </c>
      <c r="G32" s="744">
        <v>3</v>
      </c>
      <c r="H32" s="744">
        <v>4</v>
      </c>
      <c r="I32" s="744">
        <v>5</v>
      </c>
      <c r="J32" s="744">
        <v>2</v>
      </c>
      <c r="K32" s="744">
        <v>4</v>
      </c>
      <c r="L32" s="744">
        <v>2</v>
      </c>
      <c r="M32" s="744">
        <v>4</v>
      </c>
      <c r="N32" s="744">
        <v>3</v>
      </c>
      <c r="O32" s="744">
        <v>9</v>
      </c>
    </row>
    <row r="33" spans="1:15" s="777" customFormat="1" x14ac:dyDescent="0.2">
      <c r="A33" s="742" t="s">
        <v>153</v>
      </c>
      <c r="B33" s="1207">
        <v>2132</v>
      </c>
      <c r="C33" s="1208">
        <v>0</v>
      </c>
      <c r="D33" s="1207">
        <v>155</v>
      </c>
      <c r="E33" s="1207">
        <v>643</v>
      </c>
      <c r="F33" s="1207">
        <v>625</v>
      </c>
      <c r="G33" s="1207">
        <v>324</v>
      </c>
      <c r="H33" s="1207">
        <v>159</v>
      </c>
      <c r="I33" s="1207">
        <v>76</v>
      </c>
      <c r="J33" s="1207">
        <v>44</v>
      </c>
      <c r="K33" s="1207">
        <v>38</v>
      </c>
      <c r="L33" s="1207">
        <v>24</v>
      </c>
      <c r="M33" s="1207">
        <v>16</v>
      </c>
      <c r="N33" s="1207">
        <v>10</v>
      </c>
      <c r="O33" s="1207">
        <v>18</v>
      </c>
    </row>
    <row r="34" spans="1:15" x14ac:dyDescent="0.2">
      <c r="A34" s="743" t="s">
        <v>46</v>
      </c>
      <c r="B34" s="744">
        <v>1867</v>
      </c>
      <c r="C34" s="745">
        <v>0</v>
      </c>
      <c r="D34" s="744">
        <v>155</v>
      </c>
      <c r="E34" s="744">
        <v>639</v>
      </c>
      <c r="F34" s="744">
        <v>594</v>
      </c>
      <c r="G34" s="744">
        <v>280</v>
      </c>
      <c r="H34" s="744">
        <v>120</v>
      </c>
      <c r="I34" s="744">
        <v>38</v>
      </c>
      <c r="J34" s="744">
        <v>16</v>
      </c>
      <c r="K34" s="744">
        <v>7</v>
      </c>
      <c r="L34" s="744">
        <v>9</v>
      </c>
      <c r="M34" s="744">
        <v>4</v>
      </c>
      <c r="N34" s="744">
        <v>1</v>
      </c>
      <c r="O34" s="744">
        <v>4</v>
      </c>
    </row>
    <row r="35" spans="1:15" x14ac:dyDescent="0.2">
      <c r="A35" s="740" t="s">
        <v>47</v>
      </c>
      <c r="B35" s="739">
        <v>232</v>
      </c>
      <c r="C35" s="741">
        <v>0</v>
      </c>
      <c r="D35" s="741">
        <v>0</v>
      </c>
      <c r="E35" s="739">
        <v>3</v>
      </c>
      <c r="F35" s="739">
        <v>28</v>
      </c>
      <c r="G35" s="739">
        <v>39</v>
      </c>
      <c r="H35" s="739">
        <v>38</v>
      </c>
      <c r="I35" s="739">
        <v>36</v>
      </c>
      <c r="J35" s="739">
        <v>25</v>
      </c>
      <c r="K35" s="739">
        <v>28</v>
      </c>
      <c r="L35" s="739">
        <v>13</v>
      </c>
      <c r="M35" s="739">
        <v>8</v>
      </c>
      <c r="N35" s="739">
        <v>4</v>
      </c>
      <c r="O35" s="739">
        <v>10</v>
      </c>
    </row>
    <row r="36" spans="1:15" x14ac:dyDescent="0.2">
      <c r="A36" s="743" t="s">
        <v>48</v>
      </c>
      <c r="B36" s="744">
        <v>32</v>
      </c>
      <c r="C36" s="745">
        <v>0</v>
      </c>
      <c r="D36" s="745">
        <v>0</v>
      </c>
      <c r="E36" s="745">
        <v>1</v>
      </c>
      <c r="F36" s="744">
        <v>3</v>
      </c>
      <c r="G36" s="744">
        <v>4</v>
      </c>
      <c r="H36" s="744">
        <v>1</v>
      </c>
      <c r="I36" s="745">
        <v>2</v>
      </c>
      <c r="J36" s="744">
        <v>3</v>
      </c>
      <c r="K36" s="744">
        <v>3</v>
      </c>
      <c r="L36" s="744">
        <v>2</v>
      </c>
      <c r="M36" s="744">
        <v>4</v>
      </c>
      <c r="N36" s="744">
        <v>5</v>
      </c>
      <c r="O36" s="744">
        <v>4</v>
      </c>
    </row>
    <row r="37" spans="1:15" x14ac:dyDescent="0.2">
      <c r="A37" s="740" t="s">
        <v>106</v>
      </c>
      <c r="B37" s="739">
        <v>1</v>
      </c>
      <c r="C37" s="741">
        <v>0</v>
      </c>
      <c r="D37" s="741">
        <v>0</v>
      </c>
      <c r="E37" s="741">
        <v>0</v>
      </c>
      <c r="F37" s="739">
        <v>0</v>
      </c>
      <c r="G37" s="739">
        <v>1</v>
      </c>
      <c r="H37" s="739">
        <v>0</v>
      </c>
      <c r="I37" s="741">
        <v>0</v>
      </c>
      <c r="J37" s="739">
        <v>0</v>
      </c>
      <c r="K37" s="739">
        <v>0</v>
      </c>
      <c r="L37" s="739">
        <v>0</v>
      </c>
      <c r="M37" s="739">
        <v>0</v>
      </c>
      <c r="N37" s="739">
        <v>0</v>
      </c>
      <c r="O37" s="739">
        <v>0</v>
      </c>
    </row>
    <row r="38" spans="1:15" s="777" customFormat="1" x14ac:dyDescent="0.2">
      <c r="A38" s="1039" t="s">
        <v>152</v>
      </c>
      <c r="B38" s="1040">
        <v>1818</v>
      </c>
      <c r="C38" s="1206">
        <v>0</v>
      </c>
      <c r="D38" s="1040">
        <v>57</v>
      </c>
      <c r="E38" s="1040">
        <v>421</v>
      </c>
      <c r="F38" s="1040">
        <v>579</v>
      </c>
      <c r="G38" s="1040">
        <v>331</v>
      </c>
      <c r="H38" s="1040">
        <v>216</v>
      </c>
      <c r="I38" s="1040">
        <v>74</v>
      </c>
      <c r="J38" s="1040">
        <v>35</v>
      </c>
      <c r="K38" s="1040">
        <v>38</v>
      </c>
      <c r="L38" s="1040">
        <v>23</v>
      </c>
      <c r="M38" s="1040">
        <v>18</v>
      </c>
      <c r="N38" s="1040">
        <v>7</v>
      </c>
      <c r="O38" s="1040">
        <v>19</v>
      </c>
    </row>
    <row r="39" spans="1:15" x14ac:dyDescent="0.2">
      <c r="A39" s="740" t="s">
        <v>46</v>
      </c>
      <c r="B39" s="739">
        <v>1594</v>
      </c>
      <c r="C39" s="741">
        <v>0</v>
      </c>
      <c r="D39" s="739">
        <v>57</v>
      </c>
      <c r="E39" s="739">
        <v>418</v>
      </c>
      <c r="F39" s="739">
        <v>560</v>
      </c>
      <c r="G39" s="739">
        <v>303</v>
      </c>
      <c r="H39" s="739">
        <v>173</v>
      </c>
      <c r="I39" s="739">
        <v>47</v>
      </c>
      <c r="J39" s="739">
        <v>13</v>
      </c>
      <c r="K39" s="739">
        <v>12</v>
      </c>
      <c r="L39" s="739">
        <v>5</v>
      </c>
      <c r="M39" s="739">
        <v>2</v>
      </c>
      <c r="N39" s="741">
        <v>1</v>
      </c>
      <c r="O39" s="739">
        <v>3</v>
      </c>
    </row>
    <row r="40" spans="1:15" x14ac:dyDescent="0.2">
      <c r="A40" s="743" t="s">
        <v>47</v>
      </c>
      <c r="B40" s="744">
        <v>197</v>
      </c>
      <c r="C40" s="745">
        <v>0</v>
      </c>
      <c r="D40" s="745">
        <v>0</v>
      </c>
      <c r="E40" s="744">
        <v>3</v>
      </c>
      <c r="F40" s="744">
        <v>19</v>
      </c>
      <c r="G40" s="744">
        <v>26</v>
      </c>
      <c r="H40" s="744">
        <v>41</v>
      </c>
      <c r="I40" s="744">
        <v>26</v>
      </c>
      <c r="J40" s="744">
        <v>18</v>
      </c>
      <c r="K40" s="744">
        <v>25</v>
      </c>
      <c r="L40" s="744">
        <v>15</v>
      </c>
      <c r="M40" s="744">
        <v>11</v>
      </c>
      <c r="N40" s="744">
        <v>5</v>
      </c>
      <c r="O40" s="744">
        <v>8</v>
      </c>
    </row>
    <row r="41" spans="1:15" x14ac:dyDescent="0.2">
      <c r="A41" s="740" t="s">
        <v>48</v>
      </c>
      <c r="B41" s="739">
        <v>27</v>
      </c>
      <c r="C41" s="741">
        <v>0</v>
      </c>
      <c r="D41" s="741">
        <v>0</v>
      </c>
      <c r="E41" s="741">
        <v>0</v>
      </c>
      <c r="F41" s="741">
        <v>0</v>
      </c>
      <c r="G41" s="741">
        <v>2</v>
      </c>
      <c r="H41" s="741">
        <v>2</v>
      </c>
      <c r="I41" s="739">
        <v>1</v>
      </c>
      <c r="J41" s="739">
        <v>4</v>
      </c>
      <c r="K41" s="741">
        <v>1</v>
      </c>
      <c r="L41" s="739">
        <v>3</v>
      </c>
      <c r="M41" s="739">
        <v>5</v>
      </c>
      <c r="N41" s="739">
        <v>1</v>
      </c>
      <c r="O41" s="739">
        <v>8</v>
      </c>
    </row>
    <row r="42" spans="1:15" s="777" customFormat="1" x14ac:dyDescent="0.2">
      <c r="A42" s="1039" t="s">
        <v>151</v>
      </c>
      <c r="B42" s="1040">
        <v>13996</v>
      </c>
      <c r="C42" s="1040">
        <v>0</v>
      </c>
      <c r="D42" s="1040">
        <v>338</v>
      </c>
      <c r="E42" s="1040">
        <v>2634</v>
      </c>
      <c r="F42" s="1040">
        <v>4281</v>
      </c>
      <c r="G42" s="1040">
        <v>3042</v>
      </c>
      <c r="H42" s="1040">
        <v>1525</v>
      </c>
      <c r="I42" s="1040">
        <v>795</v>
      </c>
      <c r="J42" s="1040">
        <v>476</v>
      </c>
      <c r="K42" s="1040">
        <v>324</v>
      </c>
      <c r="L42" s="1040">
        <v>215</v>
      </c>
      <c r="M42" s="1040">
        <v>148</v>
      </c>
      <c r="N42" s="1040">
        <v>75</v>
      </c>
      <c r="O42" s="1040">
        <v>143</v>
      </c>
    </row>
    <row r="43" spans="1:15" x14ac:dyDescent="0.2">
      <c r="A43" s="740" t="s">
        <v>46</v>
      </c>
      <c r="B43" s="739">
        <v>11944</v>
      </c>
      <c r="C43" s="739">
        <v>0</v>
      </c>
      <c r="D43" s="739">
        <v>336</v>
      </c>
      <c r="E43" s="739">
        <v>2613</v>
      </c>
      <c r="F43" s="739">
        <v>4148</v>
      </c>
      <c r="G43" s="739">
        <v>2694</v>
      </c>
      <c r="H43" s="739">
        <v>1197</v>
      </c>
      <c r="I43" s="739">
        <v>484</v>
      </c>
      <c r="J43" s="739">
        <v>233</v>
      </c>
      <c r="K43" s="739">
        <v>113</v>
      </c>
      <c r="L43" s="739">
        <v>50</v>
      </c>
      <c r="M43" s="739">
        <v>33</v>
      </c>
      <c r="N43" s="739">
        <v>16</v>
      </c>
      <c r="O43" s="739">
        <v>27</v>
      </c>
    </row>
    <row r="44" spans="1:15" x14ac:dyDescent="0.2">
      <c r="A44" s="743" t="s">
        <v>47</v>
      </c>
      <c r="B44" s="744">
        <v>1897</v>
      </c>
      <c r="C44" s="745">
        <v>0</v>
      </c>
      <c r="D44" s="744">
        <v>2</v>
      </c>
      <c r="E44" s="744">
        <v>20</v>
      </c>
      <c r="F44" s="744">
        <v>129</v>
      </c>
      <c r="G44" s="744">
        <v>342</v>
      </c>
      <c r="H44" s="744">
        <v>321</v>
      </c>
      <c r="I44" s="744">
        <v>294</v>
      </c>
      <c r="J44" s="744">
        <v>226</v>
      </c>
      <c r="K44" s="744">
        <v>194</v>
      </c>
      <c r="L44" s="744">
        <v>148</v>
      </c>
      <c r="M44" s="744">
        <v>105</v>
      </c>
      <c r="N44" s="744">
        <v>44</v>
      </c>
      <c r="O44" s="744">
        <v>72</v>
      </c>
    </row>
    <row r="45" spans="1:15" x14ac:dyDescent="0.2">
      <c r="A45" s="740" t="s">
        <v>48</v>
      </c>
      <c r="B45" s="739">
        <v>146</v>
      </c>
      <c r="C45" s="741">
        <v>0</v>
      </c>
      <c r="D45" s="741">
        <v>0</v>
      </c>
      <c r="E45" s="739">
        <v>1</v>
      </c>
      <c r="F45" s="739">
        <v>3</v>
      </c>
      <c r="G45" s="739">
        <v>4</v>
      </c>
      <c r="H45" s="739">
        <v>5</v>
      </c>
      <c r="I45" s="739">
        <v>16</v>
      </c>
      <c r="J45" s="739">
        <v>16</v>
      </c>
      <c r="K45" s="739">
        <v>17</v>
      </c>
      <c r="L45" s="739">
        <v>17</v>
      </c>
      <c r="M45" s="739">
        <v>8</v>
      </c>
      <c r="N45" s="739">
        <v>15</v>
      </c>
      <c r="O45" s="739">
        <v>44</v>
      </c>
    </row>
    <row r="46" spans="1:15" x14ac:dyDescent="0.2">
      <c r="A46" s="743" t="s">
        <v>106</v>
      </c>
      <c r="B46" s="744">
        <v>9</v>
      </c>
      <c r="C46" s="745">
        <v>0</v>
      </c>
      <c r="D46" s="745">
        <v>0</v>
      </c>
      <c r="E46" s="745">
        <v>0</v>
      </c>
      <c r="F46" s="745">
        <v>1</v>
      </c>
      <c r="G46" s="745">
        <v>2</v>
      </c>
      <c r="H46" s="744">
        <v>2</v>
      </c>
      <c r="I46" s="744">
        <v>1</v>
      </c>
      <c r="J46" s="744">
        <v>1</v>
      </c>
      <c r="K46" s="744">
        <v>0</v>
      </c>
      <c r="L46" s="745">
        <v>0</v>
      </c>
      <c r="M46" s="745">
        <v>2</v>
      </c>
      <c r="N46" s="745">
        <v>0</v>
      </c>
      <c r="O46" s="745">
        <v>0</v>
      </c>
    </row>
    <row r="47" spans="1:15" s="777" customFormat="1" ht="12.75" customHeight="1" x14ac:dyDescent="0.2">
      <c r="A47" s="742" t="s">
        <v>150</v>
      </c>
      <c r="B47" s="1207">
        <v>2516</v>
      </c>
      <c r="C47" s="1207">
        <v>0</v>
      </c>
      <c r="D47" s="1207">
        <v>218</v>
      </c>
      <c r="E47" s="1207">
        <v>780</v>
      </c>
      <c r="F47" s="1207">
        <v>701</v>
      </c>
      <c r="G47" s="1207">
        <v>388</v>
      </c>
      <c r="H47" s="1207">
        <v>188</v>
      </c>
      <c r="I47" s="1207">
        <v>85</v>
      </c>
      <c r="J47" s="1207">
        <v>57</v>
      </c>
      <c r="K47" s="1207">
        <v>32</v>
      </c>
      <c r="L47" s="1207">
        <v>22</v>
      </c>
      <c r="M47" s="1207">
        <v>16</v>
      </c>
      <c r="N47" s="1207">
        <v>15</v>
      </c>
      <c r="O47" s="1207">
        <v>14</v>
      </c>
    </row>
    <row r="48" spans="1:15" x14ac:dyDescent="0.2">
      <c r="A48" s="743" t="s">
        <v>46</v>
      </c>
      <c r="B48" s="744">
        <v>2218</v>
      </c>
      <c r="C48" s="744">
        <v>0</v>
      </c>
      <c r="D48" s="744">
        <v>218</v>
      </c>
      <c r="E48" s="744">
        <v>770</v>
      </c>
      <c r="F48" s="744">
        <v>660</v>
      </c>
      <c r="G48" s="744">
        <v>335</v>
      </c>
      <c r="H48" s="744">
        <v>136</v>
      </c>
      <c r="I48" s="744">
        <v>50</v>
      </c>
      <c r="J48" s="744">
        <v>23</v>
      </c>
      <c r="K48" s="744">
        <v>9</v>
      </c>
      <c r="L48" s="744">
        <v>6</v>
      </c>
      <c r="M48" s="744">
        <v>4</v>
      </c>
      <c r="N48" s="744">
        <v>3</v>
      </c>
      <c r="O48" s="744">
        <v>4</v>
      </c>
    </row>
    <row r="49" spans="1:15" x14ac:dyDescent="0.2">
      <c r="A49" s="740" t="s">
        <v>47</v>
      </c>
      <c r="B49" s="739">
        <v>266</v>
      </c>
      <c r="C49" s="741">
        <v>0</v>
      </c>
      <c r="D49" s="739">
        <v>0</v>
      </c>
      <c r="E49" s="739">
        <v>7</v>
      </c>
      <c r="F49" s="739">
        <v>39</v>
      </c>
      <c r="G49" s="739">
        <v>49</v>
      </c>
      <c r="H49" s="739">
        <v>51</v>
      </c>
      <c r="I49" s="739">
        <v>34</v>
      </c>
      <c r="J49" s="739">
        <v>28</v>
      </c>
      <c r="K49" s="739">
        <v>20</v>
      </c>
      <c r="L49" s="739">
        <v>15</v>
      </c>
      <c r="M49" s="739">
        <v>9</v>
      </c>
      <c r="N49" s="739">
        <v>10</v>
      </c>
      <c r="O49" s="739">
        <v>4</v>
      </c>
    </row>
    <row r="50" spans="1:15" x14ac:dyDescent="0.2">
      <c r="A50" s="743" t="s">
        <v>48</v>
      </c>
      <c r="B50" s="744">
        <v>32</v>
      </c>
      <c r="C50" s="745">
        <v>0</v>
      </c>
      <c r="D50" s="745">
        <v>0</v>
      </c>
      <c r="E50" s="744">
        <v>3</v>
      </c>
      <c r="F50" s="744">
        <v>2</v>
      </c>
      <c r="G50" s="744">
        <v>4</v>
      </c>
      <c r="H50" s="745">
        <v>1</v>
      </c>
      <c r="I50" s="744">
        <v>1</v>
      </c>
      <c r="J50" s="744">
        <v>6</v>
      </c>
      <c r="K50" s="744">
        <v>3</v>
      </c>
      <c r="L50" s="744">
        <v>1</v>
      </c>
      <c r="M50" s="745">
        <v>3</v>
      </c>
      <c r="N50" s="744">
        <v>2</v>
      </c>
      <c r="O50" s="744">
        <v>6</v>
      </c>
    </row>
    <row r="51" spans="1:15" s="777" customFormat="1" ht="12.75" customHeight="1" x14ac:dyDescent="0.2">
      <c r="A51" s="742" t="s">
        <v>176</v>
      </c>
      <c r="B51" s="1207">
        <v>1572</v>
      </c>
      <c r="C51" s="1208">
        <v>0</v>
      </c>
      <c r="D51" s="1207">
        <v>40</v>
      </c>
      <c r="E51" s="1207">
        <v>301</v>
      </c>
      <c r="F51" s="1207">
        <v>427</v>
      </c>
      <c r="G51" s="1207">
        <v>309</v>
      </c>
      <c r="H51" s="1207">
        <v>162</v>
      </c>
      <c r="I51" s="1207">
        <v>115</v>
      </c>
      <c r="J51" s="1207">
        <v>62</v>
      </c>
      <c r="K51" s="1207">
        <v>45</v>
      </c>
      <c r="L51" s="1207">
        <v>33</v>
      </c>
      <c r="M51" s="1207">
        <v>23</v>
      </c>
      <c r="N51" s="1207">
        <v>24</v>
      </c>
      <c r="O51" s="1207">
        <v>31</v>
      </c>
    </row>
    <row r="52" spans="1:15" x14ac:dyDescent="0.2">
      <c r="A52" s="743" t="s">
        <v>46</v>
      </c>
      <c r="B52" s="744">
        <v>1391</v>
      </c>
      <c r="C52" s="745">
        <v>0</v>
      </c>
      <c r="D52" s="744">
        <v>40</v>
      </c>
      <c r="E52" s="744">
        <v>300</v>
      </c>
      <c r="F52" s="744">
        <v>409</v>
      </c>
      <c r="G52" s="744">
        <v>289</v>
      </c>
      <c r="H52" s="744">
        <v>142</v>
      </c>
      <c r="I52" s="744">
        <v>89</v>
      </c>
      <c r="J52" s="744">
        <v>42</v>
      </c>
      <c r="K52" s="744">
        <v>25</v>
      </c>
      <c r="L52" s="744">
        <v>15</v>
      </c>
      <c r="M52" s="744">
        <v>14</v>
      </c>
      <c r="N52" s="744">
        <v>6</v>
      </c>
      <c r="O52" s="744">
        <v>20</v>
      </c>
    </row>
    <row r="53" spans="1:15" x14ac:dyDescent="0.2">
      <c r="A53" s="740" t="s">
        <v>47</v>
      </c>
      <c r="B53" s="739">
        <v>157</v>
      </c>
      <c r="C53" s="741">
        <v>0</v>
      </c>
      <c r="D53" s="741">
        <v>0</v>
      </c>
      <c r="E53" s="741">
        <v>1</v>
      </c>
      <c r="F53" s="739">
        <v>18</v>
      </c>
      <c r="G53" s="739">
        <v>20</v>
      </c>
      <c r="H53" s="739">
        <v>19</v>
      </c>
      <c r="I53" s="739">
        <v>24</v>
      </c>
      <c r="J53" s="739">
        <v>18</v>
      </c>
      <c r="K53" s="739">
        <v>18</v>
      </c>
      <c r="L53" s="739">
        <v>16</v>
      </c>
      <c r="M53" s="739">
        <v>8</v>
      </c>
      <c r="N53" s="739">
        <v>12</v>
      </c>
      <c r="O53" s="739">
        <v>3</v>
      </c>
    </row>
    <row r="54" spans="1:15" s="746" customFormat="1" x14ac:dyDescent="0.2">
      <c r="A54" s="743" t="s">
        <v>48</v>
      </c>
      <c r="B54" s="744">
        <v>23</v>
      </c>
      <c r="C54" s="745">
        <v>0</v>
      </c>
      <c r="D54" s="745">
        <v>0</v>
      </c>
      <c r="E54" s="745">
        <v>0</v>
      </c>
      <c r="F54" s="745">
        <v>0</v>
      </c>
      <c r="G54" s="745">
        <v>0</v>
      </c>
      <c r="H54" s="744">
        <v>1</v>
      </c>
      <c r="I54" s="745">
        <v>2</v>
      </c>
      <c r="J54" s="745">
        <v>1</v>
      </c>
      <c r="K54" s="744">
        <v>2</v>
      </c>
      <c r="L54" s="745">
        <v>2</v>
      </c>
      <c r="M54" s="744">
        <v>1</v>
      </c>
      <c r="N54" s="745">
        <v>6</v>
      </c>
      <c r="O54" s="744">
        <v>8</v>
      </c>
    </row>
    <row r="55" spans="1:15" s="746" customFormat="1" x14ac:dyDescent="0.2">
      <c r="A55" s="740" t="s">
        <v>106</v>
      </c>
      <c r="B55" s="739">
        <v>1</v>
      </c>
      <c r="C55" s="741">
        <v>0</v>
      </c>
      <c r="D55" s="741">
        <v>0</v>
      </c>
      <c r="E55" s="741">
        <v>0</v>
      </c>
      <c r="F55" s="741">
        <v>0</v>
      </c>
      <c r="G55" s="741">
        <v>0</v>
      </c>
      <c r="H55" s="739">
        <v>0</v>
      </c>
      <c r="I55" s="741">
        <v>0</v>
      </c>
      <c r="J55" s="741">
        <v>1</v>
      </c>
      <c r="K55" s="739">
        <v>0</v>
      </c>
      <c r="L55" s="741">
        <v>0</v>
      </c>
      <c r="M55" s="739">
        <v>0</v>
      </c>
      <c r="N55" s="741">
        <v>0</v>
      </c>
      <c r="O55" s="739">
        <v>0</v>
      </c>
    </row>
    <row r="56" spans="1:15" s="746" customFormat="1" x14ac:dyDescent="0.2">
      <c r="A56" s="1041" t="s">
        <v>418</v>
      </c>
      <c r="B56" s="744"/>
      <c r="C56" s="745"/>
      <c r="D56" s="745"/>
      <c r="E56" s="745"/>
      <c r="F56" s="745"/>
      <c r="G56" s="745"/>
      <c r="H56" s="744"/>
      <c r="I56" s="745"/>
      <c r="J56" s="745"/>
      <c r="K56" s="744"/>
      <c r="L56" s="745"/>
      <c r="M56" s="744"/>
      <c r="N56" s="745"/>
      <c r="O56" s="744"/>
    </row>
    <row r="57" spans="1:15" s="1019" customFormat="1" ht="12.75" customHeight="1" x14ac:dyDescent="0.2">
      <c r="A57" s="742" t="s">
        <v>174</v>
      </c>
      <c r="B57" s="1207">
        <v>2164</v>
      </c>
      <c r="C57" s="1207">
        <v>0</v>
      </c>
      <c r="D57" s="1207">
        <v>76</v>
      </c>
      <c r="E57" s="1207">
        <v>424</v>
      </c>
      <c r="F57" s="1207">
        <v>578</v>
      </c>
      <c r="G57" s="1207">
        <v>400</v>
      </c>
      <c r="H57" s="1207">
        <v>216</v>
      </c>
      <c r="I57" s="1207">
        <v>155</v>
      </c>
      <c r="J57" s="1207">
        <v>97</v>
      </c>
      <c r="K57" s="1207">
        <v>80</v>
      </c>
      <c r="L57" s="1207">
        <v>49</v>
      </c>
      <c r="M57" s="1207">
        <v>40</v>
      </c>
      <c r="N57" s="1207">
        <v>27</v>
      </c>
      <c r="O57" s="1207">
        <v>22</v>
      </c>
    </row>
    <row r="58" spans="1:15" s="746" customFormat="1" x14ac:dyDescent="0.2">
      <c r="A58" s="743" t="s">
        <v>46</v>
      </c>
      <c r="B58" s="744">
        <v>1851</v>
      </c>
      <c r="C58" s="744">
        <v>0</v>
      </c>
      <c r="D58" s="744">
        <v>74</v>
      </c>
      <c r="E58" s="744">
        <v>422</v>
      </c>
      <c r="F58" s="744">
        <v>558</v>
      </c>
      <c r="G58" s="744">
        <v>362</v>
      </c>
      <c r="H58" s="744">
        <v>175</v>
      </c>
      <c r="I58" s="744">
        <v>104</v>
      </c>
      <c r="J58" s="744">
        <v>50</v>
      </c>
      <c r="K58" s="744">
        <v>43</v>
      </c>
      <c r="L58" s="744">
        <v>22</v>
      </c>
      <c r="M58" s="744">
        <v>19</v>
      </c>
      <c r="N58" s="744">
        <v>12</v>
      </c>
      <c r="O58" s="744">
        <v>10</v>
      </c>
    </row>
    <row r="59" spans="1:15" s="746" customFormat="1" x14ac:dyDescent="0.2">
      <c r="A59" s="740" t="s">
        <v>47</v>
      </c>
      <c r="B59" s="739">
        <v>292</v>
      </c>
      <c r="C59" s="741">
        <v>0</v>
      </c>
      <c r="D59" s="741">
        <v>1</v>
      </c>
      <c r="E59" s="739">
        <v>2</v>
      </c>
      <c r="F59" s="739">
        <v>20</v>
      </c>
      <c r="G59" s="739">
        <v>38</v>
      </c>
      <c r="H59" s="739">
        <v>41</v>
      </c>
      <c r="I59" s="739">
        <v>51</v>
      </c>
      <c r="J59" s="739">
        <v>43</v>
      </c>
      <c r="K59" s="739">
        <v>35</v>
      </c>
      <c r="L59" s="739">
        <v>24</v>
      </c>
      <c r="M59" s="739">
        <v>19</v>
      </c>
      <c r="N59" s="739">
        <v>9</v>
      </c>
      <c r="O59" s="739">
        <v>9</v>
      </c>
    </row>
    <row r="60" spans="1:15" s="746" customFormat="1" x14ac:dyDescent="0.2">
      <c r="A60" s="743" t="s">
        <v>48</v>
      </c>
      <c r="B60" s="744">
        <v>21</v>
      </c>
      <c r="C60" s="745">
        <v>0</v>
      </c>
      <c r="D60" s="745">
        <v>1</v>
      </c>
      <c r="E60" s="745">
        <v>0</v>
      </c>
      <c r="F60" s="745">
        <v>0</v>
      </c>
      <c r="G60" s="745">
        <v>0</v>
      </c>
      <c r="H60" s="745">
        <v>0</v>
      </c>
      <c r="I60" s="745">
        <v>0</v>
      </c>
      <c r="J60" s="744">
        <v>4</v>
      </c>
      <c r="K60" s="744">
        <v>2</v>
      </c>
      <c r="L60" s="744">
        <v>3</v>
      </c>
      <c r="M60" s="744">
        <v>2</v>
      </c>
      <c r="N60" s="744">
        <v>6</v>
      </c>
      <c r="O60" s="744">
        <v>3</v>
      </c>
    </row>
    <row r="61" spans="1:15" s="1019" customFormat="1" ht="12.75" customHeight="1" x14ac:dyDescent="0.2">
      <c r="A61" s="742" t="s">
        <v>148</v>
      </c>
      <c r="B61" s="1207">
        <v>980</v>
      </c>
      <c r="C61" s="1208">
        <v>0</v>
      </c>
      <c r="D61" s="1207">
        <v>16</v>
      </c>
      <c r="E61" s="1207">
        <v>156</v>
      </c>
      <c r="F61" s="1207">
        <v>237</v>
      </c>
      <c r="G61" s="1207">
        <v>170</v>
      </c>
      <c r="H61" s="1207">
        <v>118</v>
      </c>
      <c r="I61" s="1207">
        <v>78</v>
      </c>
      <c r="J61" s="1207">
        <v>54</v>
      </c>
      <c r="K61" s="1207">
        <v>36</v>
      </c>
      <c r="L61" s="1207">
        <v>35</v>
      </c>
      <c r="M61" s="1207">
        <v>23</v>
      </c>
      <c r="N61" s="1207">
        <v>21</v>
      </c>
      <c r="O61" s="1207">
        <v>36</v>
      </c>
    </row>
    <row r="62" spans="1:15" s="746" customFormat="1" x14ac:dyDescent="0.2">
      <c r="A62" s="743" t="s">
        <v>46</v>
      </c>
      <c r="B62" s="744">
        <v>857</v>
      </c>
      <c r="C62" s="745">
        <v>0</v>
      </c>
      <c r="D62" s="744">
        <v>15</v>
      </c>
      <c r="E62" s="744">
        <v>154</v>
      </c>
      <c r="F62" s="744">
        <v>228</v>
      </c>
      <c r="G62" s="744">
        <v>160</v>
      </c>
      <c r="H62" s="744">
        <v>101</v>
      </c>
      <c r="I62" s="744">
        <v>57</v>
      </c>
      <c r="J62" s="744">
        <v>43</v>
      </c>
      <c r="K62" s="744">
        <v>21</v>
      </c>
      <c r="L62" s="744">
        <v>24</v>
      </c>
      <c r="M62" s="744">
        <v>17</v>
      </c>
      <c r="N62" s="744">
        <v>13</v>
      </c>
      <c r="O62" s="744">
        <v>24</v>
      </c>
    </row>
    <row r="63" spans="1:15" s="746" customFormat="1" x14ac:dyDescent="0.2">
      <c r="A63" s="740" t="s">
        <v>47</v>
      </c>
      <c r="B63" s="739">
        <v>110</v>
      </c>
      <c r="C63" s="741">
        <v>0</v>
      </c>
      <c r="D63" s="741">
        <v>1</v>
      </c>
      <c r="E63" s="739">
        <v>2</v>
      </c>
      <c r="F63" s="739">
        <v>8</v>
      </c>
      <c r="G63" s="739">
        <v>10</v>
      </c>
      <c r="H63" s="739">
        <v>17</v>
      </c>
      <c r="I63" s="739">
        <v>21</v>
      </c>
      <c r="J63" s="739">
        <v>10</v>
      </c>
      <c r="K63" s="739">
        <v>13</v>
      </c>
      <c r="L63" s="739">
        <v>8</v>
      </c>
      <c r="M63" s="739">
        <v>6</v>
      </c>
      <c r="N63" s="739">
        <v>8</v>
      </c>
      <c r="O63" s="739">
        <v>6</v>
      </c>
    </row>
    <row r="64" spans="1:15" s="746" customFormat="1" x14ac:dyDescent="0.2">
      <c r="A64" s="743" t="s">
        <v>48</v>
      </c>
      <c r="B64" s="744">
        <v>13</v>
      </c>
      <c r="C64" s="745">
        <v>0</v>
      </c>
      <c r="D64" s="745">
        <v>0</v>
      </c>
      <c r="E64" s="745">
        <v>0</v>
      </c>
      <c r="F64" s="745">
        <v>1</v>
      </c>
      <c r="G64" s="745">
        <v>0</v>
      </c>
      <c r="H64" s="745">
        <v>0</v>
      </c>
      <c r="I64" s="745">
        <v>0</v>
      </c>
      <c r="J64" s="744">
        <v>1</v>
      </c>
      <c r="K64" s="744">
        <v>2</v>
      </c>
      <c r="L64" s="745">
        <v>3</v>
      </c>
      <c r="M64" s="745">
        <v>0</v>
      </c>
      <c r="N64" s="745">
        <v>0</v>
      </c>
      <c r="O64" s="744">
        <v>6</v>
      </c>
    </row>
    <row r="65" spans="1:15" s="777" customFormat="1" x14ac:dyDescent="0.2">
      <c r="A65" s="742" t="s">
        <v>147</v>
      </c>
      <c r="B65" s="1207">
        <v>15033</v>
      </c>
      <c r="C65" s="1208">
        <v>1</v>
      </c>
      <c r="D65" s="1207">
        <v>381</v>
      </c>
      <c r="E65" s="1207">
        <v>2993</v>
      </c>
      <c r="F65" s="1207">
        <v>3810</v>
      </c>
      <c r="G65" s="1207">
        <v>2625</v>
      </c>
      <c r="H65" s="1207">
        <v>1600</v>
      </c>
      <c r="I65" s="1207">
        <v>1017</v>
      </c>
      <c r="J65" s="1207">
        <v>783</v>
      </c>
      <c r="K65" s="1207">
        <v>579</v>
      </c>
      <c r="L65" s="1207">
        <v>407</v>
      </c>
      <c r="M65" s="1207">
        <v>321</v>
      </c>
      <c r="N65" s="1207">
        <v>229</v>
      </c>
      <c r="O65" s="1207">
        <v>287</v>
      </c>
    </row>
    <row r="66" spans="1:15" x14ac:dyDescent="0.2">
      <c r="A66" s="743" t="s">
        <v>46</v>
      </c>
      <c r="B66" s="744">
        <v>13253</v>
      </c>
      <c r="C66" s="745">
        <v>1</v>
      </c>
      <c r="D66" s="744">
        <v>379</v>
      </c>
      <c r="E66" s="744">
        <v>2981</v>
      </c>
      <c r="F66" s="744">
        <v>3706</v>
      </c>
      <c r="G66" s="744">
        <v>2440</v>
      </c>
      <c r="H66" s="744">
        <v>1337</v>
      </c>
      <c r="I66" s="744">
        <v>746</v>
      </c>
      <c r="J66" s="744">
        <v>535</v>
      </c>
      <c r="K66" s="744">
        <v>374</v>
      </c>
      <c r="L66" s="744">
        <v>249</v>
      </c>
      <c r="M66" s="744">
        <v>197</v>
      </c>
      <c r="N66" s="744">
        <v>135</v>
      </c>
      <c r="O66" s="744">
        <v>173</v>
      </c>
    </row>
    <row r="67" spans="1:15" x14ac:dyDescent="0.2">
      <c r="A67" s="740" t="s">
        <v>47</v>
      </c>
      <c r="B67" s="739">
        <v>1624</v>
      </c>
      <c r="C67" s="741">
        <v>0</v>
      </c>
      <c r="D67" s="739">
        <v>1</v>
      </c>
      <c r="E67" s="739">
        <v>11</v>
      </c>
      <c r="F67" s="739">
        <v>101</v>
      </c>
      <c r="G67" s="739">
        <v>179</v>
      </c>
      <c r="H67" s="739">
        <v>261</v>
      </c>
      <c r="I67" s="739">
        <v>265</v>
      </c>
      <c r="J67" s="739">
        <v>233</v>
      </c>
      <c r="K67" s="739">
        <v>190</v>
      </c>
      <c r="L67" s="739">
        <v>139</v>
      </c>
      <c r="M67" s="739">
        <v>106</v>
      </c>
      <c r="N67" s="739">
        <v>73</v>
      </c>
      <c r="O67" s="739">
        <v>65</v>
      </c>
    </row>
    <row r="68" spans="1:15" x14ac:dyDescent="0.2">
      <c r="A68" s="743" t="s">
        <v>48</v>
      </c>
      <c r="B68" s="744">
        <v>151</v>
      </c>
      <c r="C68" s="745">
        <v>0</v>
      </c>
      <c r="D68" s="745">
        <v>1</v>
      </c>
      <c r="E68" s="745">
        <v>1</v>
      </c>
      <c r="F68" s="744">
        <v>1</v>
      </c>
      <c r="G68" s="744">
        <v>6</v>
      </c>
      <c r="H68" s="744">
        <v>2</v>
      </c>
      <c r="I68" s="744">
        <v>6</v>
      </c>
      <c r="J68" s="744">
        <v>15</v>
      </c>
      <c r="K68" s="744">
        <v>14</v>
      </c>
      <c r="L68" s="744">
        <v>18</v>
      </c>
      <c r="M68" s="744">
        <v>18</v>
      </c>
      <c r="N68" s="744">
        <v>21</v>
      </c>
      <c r="O68" s="744">
        <v>48</v>
      </c>
    </row>
    <row r="69" spans="1:15" x14ac:dyDescent="0.2">
      <c r="A69" s="740" t="s">
        <v>106</v>
      </c>
      <c r="B69" s="739">
        <v>5</v>
      </c>
      <c r="C69" s="741">
        <v>0</v>
      </c>
      <c r="D69" s="741">
        <v>0</v>
      </c>
      <c r="E69" s="741">
        <v>0</v>
      </c>
      <c r="F69" s="739">
        <v>2</v>
      </c>
      <c r="G69" s="741">
        <v>0</v>
      </c>
      <c r="H69" s="741">
        <v>0</v>
      </c>
      <c r="I69" s="739">
        <v>0</v>
      </c>
      <c r="J69" s="741">
        <v>0</v>
      </c>
      <c r="K69" s="741">
        <v>1</v>
      </c>
      <c r="L69" s="739">
        <v>1</v>
      </c>
      <c r="M69" s="741">
        <v>0</v>
      </c>
      <c r="N69" s="741">
        <v>0</v>
      </c>
      <c r="O69" s="741">
        <v>1</v>
      </c>
    </row>
    <row r="70" spans="1:15" s="777" customFormat="1" x14ac:dyDescent="0.2">
      <c r="A70" s="1039" t="s">
        <v>173</v>
      </c>
      <c r="B70" s="1040">
        <v>1957</v>
      </c>
      <c r="C70" s="1206">
        <v>0</v>
      </c>
      <c r="D70" s="1040">
        <v>54</v>
      </c>
      <c r="E70" s="1040">
        <v>344</v>
      </c>
      <c r="F70" s="1040">
        <v>452</v>
      </c>
      <c r="G70" s="1040">
        <v>319</v>
      </c>
      <c r="H70" s="1040">
        <v>200</v>
      </c>
      <c r="I70" s="1040">
        <v>151</v>
      </c>
      <c r="J70" s="1040">
        <v>108</v>
      </c>
      <c r="K70" s="1040">
        <v>79</v>
      </c>
      <c r="L70" s="1040">
        <v>74</v>
      </c>
      <c r="M70" s="1040">
        <v>73</v>
      </c>
      <c r="N70" s="1040">
        <v>50</v>
      </c>
      <c r="O70" s="1040">
        <v>53</v>
      </c>
    </row>
    <row r="71" spans="1:15" x14ac:dyDescent="0.2">
      <c r="A71" s="740" t="s">
        <v>46</v>
      </c>
      <c r="B71" s="739">
        <v>1797</v>
      </c>
      <c r="C71" s="741">
        <v>0</v>
      </c>
      <c r="D71" s="739">
        <v>53</v>
      </c>
      <c r="E71" s="739">
        <v>343</v>
      </c>
      <c r="F71" s="739">
        <v>435</v>
      </c>
      <c r="G71" s="739">
        <v>302</v>
      </c>
      <c r="H71" s="739">
        <v>181</v>
      </c>
      <c r="I71" s="739">
        <v>132</v>
      </c>
      <c r="J71" s="739">
        <v>85</v>
      </c>
      <c r="K71" s="739">
        <v>54</v>
      </c>
      <c r="L71" s="739">
        <v>57</v>
      </c>
      <c r="M71" s="739">
        <v>60</v>
      </c>
      <c r="N71" s="739">
        <v>46</v>
      </c>
      <c r="O71" s="739">
        <v>49</v>
      </c>
    </row>
    <row r="72" spans="1:15" x14ac:dyDescent="0.2">
      <c r="A72" s="743" t="s">
        <v>47</v>
      </c>
      <c r="B72" s="744">
        <v>144</v>
      </c>
      <c r="C72" s="745">
        <v>0</v>
      </c>
      <c r="D72" s="745">
        <v>1</v>
      </c>
      <c r="E72" s="745">
        <v>1</v>
      </c>
      <c r="F72" s="744">
        <v>17</v>
      </c>
      <c r="G72" s="744">
        <v>16</v>
      </c>
      <c r="H72" s="744">
        <v>18</v>
      </c>
      <c r="I72" s="744">
        <v>18</v>
      </c>
      <c r="J72" s="744">
        <v>22</v>
      </c>
      <c r="K72" s="744">
        <v>24</v>
      </c>
      <c r="L72" s="744">
        <v>12</v>
      </c>
      <c r="M72" s="744">
        <v>9</v>
      </c>
      <c r="N72" s="744">
        <v>3</v>
      </c>
      <c r="O72" s="744">
        <v>3</v>
      </c>
    </row>
    <row r="73" spans="1:15" x14ac:dyDescent="0.2">
      <c r="A73" s="740" t="s">
        <v>48</v>
      </c>
      <c r="B73" s="739">
        <v>15</v>
      </c>
      <c r="C73" s="741">
        <v>0</v>
      </c>
      <c r="D73" s="741">
        <v>0</v>
      </c>
      <c r="E73" s="741">
        <v>0</v>
      </c>
      <c r="F73" s="739">
        <v>0</v>
      </c>
      <c r="G73" s="739">
        <v>0</v>
      </c>
      <c r="H73" s="739">
        <v>1</v>
      </c>
      <c r="I73" s="739">
        <v>1</v>
      </c>
      <c r="J73" s="739">
        <v>1</v>
      </c>
      <c r="K73" s="739">
        <v>1</v>
      </c>
      <c r="L73" s="739">
        <v>5</v>
      </c>
      <c r="M73" s="739">
        <v>4</v>
      </c>
      <c r="N73" s="739">
        <v>1</v>
      </c>
      <c r="O73" s="739">
        <v>1</v>
      </c>
    </row>
    <row r="74" spans="1:15" x14ac:dyDescent="0.2">
      <c r="A74" s="743" t="s">
        <v>106</v>
      </c>
      <c r="B74" s="744">
        <v>1</v>
      </c>
      <c r="C74" s="745">
        <v>0</v>
      </c>
      <c r="D74" s="745">
        <v>0</v>
      </c>
      <c r="E74" s="745">
        <v>0</v>
      </c>
      <c r="F74" s="745">
        <v>0</v>
      </c>
      <c r="G74" s="744">
        <v>1</v>
      </c>
      <c r="H74" s="745">
        <v>0</v>
      </c>
      <c r="I74" s="745">
        <v>0</v>
      </c>
      <c r="J74" s="745">
        <v>0</v>
      </c>
      <c r="K74" s="745">
        <v>0</v>
      </c>
      <c r="L74" s="745">
        <v>0</v>
      </c>
      <c r="M74" s="745">
        <v>0</v>
      </c>
      <c r="N74" s="745">
        <v>0</v>
      </c>
      <c r="O74" s="745">
        <v>0</v>
      </c>
    </row>
    <row r="75" spans="1:15" s="777" customFormat="1" x14ac:dyDescent="0.2">
      <c r="A75" s="742" t="s">
        <v>146</v>
      </c>
      <c r="B75" s="1207">
        <v>3841</v>
      </c>
      <c r="C75" s="1207">
        <v>1</v>
      </c>
      <c r="D75" s="1207">
        <v>145</v>
      </c>
      <c r="E75" s="1207">
        <v>796</v>
      </c>
      <c r="F75" s="1207">
        <v>986</v>
      </c>
      <c r="G75" s="1207">
        <v>662</v>
      </c>
      <c r="H75" s="1207">
        <v>409</v>
      </c>
      <c r="I75" s="1207">
        <v>288</v>
      </c>
      <c r="J75" s="1207">
        <v>175</v>
      </c>
      <c r="K75" s="1207">
        <v>108</v>
      </c>
      <c r="L75" s="1207">
        <v>84</v>
      </c>
      <c r="M75" s="1207">
        <v>76</v>
      </c>
      <c r="N75" s="1207">
        <v>44</v>
      </c>
      <c r="O75" s="1207">
        <v>67</v>
      </c>
    </row>
    <row r="76" spans="1:15" x14ac:dyDescent="0.2">
      <c r="A76" s="743" t="s">
        <v>46</v>
      </c>
      <c r="B76" s="744">
        <v>3436</v>
      </c>
      <c r="C76" s="744">
        <v>1</v>
      </c>
      <c r="D76" s="744">
        <v>144</v>
      </c>
      <c r="E76" s="744">
        <v>792</v>
      </c>
      <c r="F76" s="744">
        <v>964</v>
      </c>
      <c r="G76" s="744">
        <v>609</v>
      </c>
      <c r="H76" s="744">
        <v>336</v>
      </c>
      <c r="I76" s="744">
        <v>227</v>
      </c>
      <c r="J76" s="744">
        <v>129</v>
      </c>
      <c r="K76" s="744">
        <v>65</v>
      </c>
      <c r="L76" s="744">
        <v>45</v>
      </c>
      <c r="M76" s="744">
        <v>51</v>
      </c>
      <c r="N76" s="744">
        <v>29</v>
      </c>
      <c r="O76" s="744">
        <v>44</v>
      </c>
    </row>
    <row r="77" spans="1:15" x14ac:dyDescent="0.2">
      <c r="A77" s="740" t="s">
        <v>47</v>
      </c>
      <c r="B77" s="739">
        <v>371</v>
      </c>
      <c r="C77" s="741">
        <v>0</v>
      </c>
      <c r="D77" s="741">
        <v>1</v>
      </c>
      <c r="E77" s="739">
        <v>4</v>
      </c>
      <c r="F77" s="739">
        <v>21</v>
      </c>
      <c r="G77" s="739">
        <v>50</v>
      </c>
      <c r="H77" s="739">
        <v>72</v>
      </c>
      <c r="I77" s="739">
        <v>59</v>
      </c>
      <c r="J77" s="739">
        <v>43</v>
      </c>
      <c r="K77" s="739">
        <v>37</v>
      </c>
      <c r="L77" s="739">
        <v>36</v>
      </c>
      <c r="M77" s="739">
        <v>23</v>
      </c>
      <c r="N77" s="739">
        <v>11</v>
      </c>
      <c r="O77" s="739">
        <v>14</v>
      </c>
    </row>
    <row r="78" spans="1:15" x14ac:dyDescent="0.2">
      <c r="A78" s="743" t="s">
        <v>48</v>
      </c>
      <c r="B78" s="744">
        <v>34</v>
      </c>
      <c r="C78" s="745">
        <v>0</v>
      </c>
      <c r="D78" s="745">
        <v>0</v>
      </c>
      <c r="E78" s="745">
        <v>0</v>
      </c>
      <c r="F78" s="745">
        <v>1</v>
      </c>
      <c r="G78" s="744">
        <v>3</v>
      </c>
      <c r="H78" s="744">
        <v>1</v>
      </c>
      <c r="I78" s="745">
        <v>2</v>
      </c>
      <c r="J78" s="744">
        <v>3</v>
      </c>
      <c r="K78" s="744">
        <v>6</v>
      </c>
      <c r="L78" s="744">
        <v>3</v>
      </c>
      <c r="M78" s="744">
        <v>2</v>
      </c>
      <c r="N78" s="744">
        <v>4</v>
      </c>
      <c r="O78" s="744">
        <v>9</v>
      </c>
    </row>
    <row r="79" spans="1:15" s="777" customFormat="1" ht="12.75" customHeight="1" x14ac:dyDescent="0.2">
      <c r="A79" s="742" t="s">
        <v>69</v>
      </c>
      <c r="B79" s="1207">
        <v>1184</v>
      </c>
      <c r="C79" s="1207">
        <v>0</v>
      </c>
      <c r="D79" s="1207">
        <v>132</v>
      </c>
      <c r="E79" s="1207">
        <v>422</v>
      </c>
      <c r="F79" s="1207">
        <v>249</v>
      </c>
      <c r="G79" s="1207">
        <v>157</v>
      </c>
      <c r="H79" s="1207">
        <v>86</v>
      </c>
      <c r="I79" s="1207">
        <v>42</v>
      </c>
      <c r="J79" s="1207">
        <v>22</v>
      </c>
      <c r="K79" s="1207">
        <v>14</v>
      </c>
      <c r="L79" s="1207">
        <v>20</v>
      </c>
      <c r="M79" s="1207">
        <v>11</v>
      </c>
      <c r="N79" s="1207">
        <v>8</v>
      </c>
      <c r="O79" s="1207">
        <v>21</v>
      </c>
    </row>
    <row r="80" spans="1:15" x14ac:dyDescent="0.2">
      <c r="A80" s="743" t="s">
        <v>46</v>
      </c>
      <c r="B80" s="744">
        <v>1091</v>
      </c>
      <c r="C80" s="744">
        <v>0</v>
      </c>
      <c r="D80" s="744">
        <v>132</v>
      </c>
      <c r="E80" s="744">
        <v>421</v>
      </c>
      <c r="F80" s="744">
        <v>246</v>
      </c>
      <c r="G80" s="744">
        <v>147</v>
      </c>
      <c r="H80" s="744">
        <v>71</v>
      </c>
      <c r="I80" s="744">
        <v>24</v>
      </c>
      <c r="J80" s="744">
        <v>13</v>
      </c>
      <c r="K80" s="744">
        <v>5</v>
      </c>
      <c r="L80" s="744">
        <v>9</v>
      </c>
      <c r="M80" s="744">
        <v>7</v>
      </c>
      <c r="N80" s="744">
        <v>3</v>
      </c>
      <c r="O80" s="744">
        <v>13</v>
      </c>
    </row>
    <row r="81" spans="1:15" x14ac:dyDescent="0.2">
      <c r="A81" s="740" t="s">
        <v>47</v>
      </c>
      <c r="B81" s="739">
        <v>74</v>
      </c>
      <c r="C81" s="741">
        <v>0</v>
      </c>
      <c r="D81" s="741">
        <v>0</v>
      </c>
      <c r="E81" s="739">
        <v>1</v>
      </c>
      <c r="F81" s="739">
        <v>3</v>
      </c>
      <c r="G81" s="739">
        <v>8</v>
      </c>
      <c r="H81" s="739">
        <v>13</v>
      </c>
      <c r="I81" s="739">
        <v>17</v>
      </c>
      <c r="J81" s="739">
        <v>7</v>
      </c>
      <c r="K81" s="739">
        <v>8</v>
      </c>
      <c r="L81" s="739">
        <v>9</v>
      </c>
      <c r="M81" s="741">
        <v>3</v>
      </c>
      <c r="N81" s="739">
        <v>3</v>
      </c>
      <c r="O81" s="739">
        <v>2</v>
      </c>
    </row>
    <row r="82" spans="1:15" x14ac:dyDescent="0.2">
      <c r="A82" s="743" t="s">
        <v>48</v>
      </c>
      <c r="B82" s="744">
        <v>18</v>
      </c>
      <c r="C82" s="745">
        <v>0</v>
      </c>
      <c r="D82" s="745">
        <v>0</v>
      </c>
      <c r="E82" s="745">
        <v>0</v>
      </c>
      <c r="F82" s="745">
        <v>0</v>
      </c>
      <c r="G82" s="745">
        <v>2</v>
      </c>
      <c r="H82" s="745">
        <v>2</v>
      </c>
      <c r="I82" s="745">
        <v>1</v>
      </c>
      <c r="J82" s="744">
        <v>2</v>
      </c>
      <c r="K82" s="745">
        <v>1</v>
      </c>
      <c r="L82" s="744">
        <v>1</v>
      </c>
      <c r="M82" s="745">
        <v>1</v>
      </c>
      <c r="N82" s="744">
        <v>2</v>
      </c>
      <c r="O82" s="744">
        <v>6</v>
      </c>
    </row>
    <row r="83" spans="1:15" x14ac:dyDescent="0.2">
      <c r="A83" s="740" t="s">
        <v>106</v>
      </c>
      <c r="B83" s="739">
        <v>1</v>
      </c>
      <c r="C83" s="741">
        <v>0</v>
      </c>
      <c r="D83" s="741">
        <v>0</v>
      </c>
      <c r="E83" s="741">
        <v>0</v>
      </c>
      <c r="F83" s="741">
        <v>0</v>
      </c>
      <c r="G83" s="741">
        <v>0</v>
      </c>
      <c r="H83" s="741">
        <v>0</v>
      </c>
      <c r="I83" s="741">
        <v>0</v>
      </c>
      <c r="J83" s="739">
        <v>0</v>
      </c>
      <c r="K83" s="741">
        <v>0</v>
      </c>
      <c r="L83" s="739">
        <v>1</v>
      </c>
      <c r="M83" s="741">
        <v>0</v>
      </c>
      <c r="N83" s="739">
        <v>0</v>
      </c>
      <c r="O83" s="739">
        <v>0</v>
      </c>
    </row>
    <row r="84" spans="1:15" x14ac:dyDescent="0.2">
      <c r="A84" s="1041" t="s">
        <v>18</v>
      </c>
      <c r="B84" s="744"/>
      <c r="C84" s="745"/>
      <c r="D84" s="745"/>
      <c r="E84" s="745"/>
      <c r="F84" s="745"/>
      <c r="G84" s="745"/>
      <c r="H84" s="745"/>
      <c r="I84" s="745"/>
      <c r="J84" s="744"/>
      <c r="K84" s="745"/>
      <c r="L84" s="744"/>
      <c r="M84" s="745"/>
      <c r="N84" s="744"/>
      <c r="O84" s="744"/>
    </row>
    <row r="85" spans="1:15" s="777" customFormat="1" ht="12.75" customHeight="1" x14ac:dyDescent="0.2">
      <c r="A85" s="742" t="s">
        <v>172</v>
      </c>
      <c r="B85" s="1207">
        <v>380</v>
      </c>
      <c r="C85" s="1208">
        <v>0</v>
      </c>
      <c r="D85" s="1207">
        <v>8</v>
      </c>
      <c r="E85" s="1207">
        <v>68</v>
      </c>
      <c r="F85" s="1207">
        <v>114</v>
      </c>
      <c r="G85" s="1207">
        <v>67</v>
      </c>
      <c r="H85" s="1207">
        <v>46</v>
      </c>
      <c r="I85" s="1207">
        <v>32</v>
      </c>
      <c r="J85" s="1207">
        <v>17</v>
      </c>
      <c r="K85" s="1207">
        <v>14</v>
      </c>
      <c r="L85" s="1207">
        <v>4</v>
      </c>
      <c r="M85" s="1207">
        <v>4</v>
      </c>
      <c r="N85" s="1208">
        <v>1</v>
      </c>
      <c r="O85" s="1207">
        <v>5</v>
      </c>
    </row>
    <row r="86" spans="1:15" x14ac:dyDescent="0.2">
      <c r="A86" s="743" t="s">
        <v>46</v>
      </c>
      <c r="B86" s="744">
        <v>333</v>
      </c>
      <c r="C86" s="745">
        <v>0</v>
      </c>
      <c r="D86" s="744">
        <v>8</v>
      </c>
      <c r="E86" s="744">
        <v>68</v>
      </c>
      <c r="F86" s="744">
        <v>113</v>
      </c>
      <c r="G86" s="744">
        <v>61</v>
      </c>
      <c r="H86" s="744">
        <v>39</v>
      </c>
      <c r="I86" s="744">
        <v>24</v>
      </c>
      <c r="J86" s="744">
        <v>12</v>
      </c>
      <c r="K86" s="744">
        <v>4</v>
      </c>
      <c r="L86" s="744">
        <v>2</v>
      </c>
      <c r="M86" s="744">
        <v>2</v>
      </c>
      <c r="N86" s="745">
        <v>0</v>
      </c>
      <c r="O86" s="745">
        <v>0</v>
      </c>
    </row>
    <row r="87" spans="1:15" x14ac:dyDescent="0.2">
      <c r="A87" s="740" t="s">
        <v>47</v>
      </c>
      <c r="B87" s="739">
        <v>40</v>
      </c>
      <c r="C87" s="741">
        <v>0</v>
      </c>
      <c r="D87" s="741">
        <v>0</v>
      </c>
      <c r="E87" s="741">
        <v>0</v>
      </c>
      <c r="F87" s="739">
        <v>1</v>
      </c>
      <c r="G87" s="739">
        <v>6</v>
      </c>
      <c r="H87" s="739">
        <v>6</v>
      </c>
      <c r="I87" s="739">
        <v>6</v>
      </c>
      <c r="J87" s="739">
        <v>5</v>
      </c>
      <c r="K87" s="739">
        <v>8</v>
      </c>
      <c r="L87" s="739">
        <v>2</v>
      </c>
      <c r="M87" s="739">
        <v>2</v>
      </c>
      <c r="N87" s="741">
        <v>1</v>
      </c>
      <c r="O87" s="739">
        <v>3</v>
      </c>
    </row>
    <row r="88" spans="1:15" x14ac:dyDescent="0.2">
      <c r="A88" s="743" t="s">
        <v>48</v>
      </c>
      <c r="B88" s="744">
        <v>7</v>
      </c>
      <c r="C88" s="745">
        <v>0</v>
      </c>
      <c r="D88" s="745">
        <v>0</v>
      </c>
      <c r="E88" s="745">
        <v>0</v>
      </c>
      <c r="F88" s="745">
        <v>0</v>
      </c>
      <c r="G88" s="745">
        <v>0</v>
      </c>
      <c r="H88" s="745">
        <v>1</v>
      </c>
      <c r="I88" s="745">
        <v>2</v>
      </c>
      <c r="J88" s="744">
        <v>0</v>
      </c>
      <c r="K88" s="745">
        <v>2</v>
      </c>
      <c r="L88" s="745">
        <v>0</v>
      </c>
      <c r="M88" s="745">
        <v>0</v>
      </c>
      <c r="N88" s="745">
        <v>0</v>
      </c>
      <c r="O88" s="744">
        <v>2</v>
      </c>
    </row>
    <row r="89" spans="1:15" s="777" customFormat="1" x14ac:dyDescent="0.2">
      <c r="A89" s="742" t="s">
        <v>143</v>
      </c>
      <c r="B89" s="1207">
        <v>476</v>
      </c>
      <c r="C89" s="1208">
        <v>0</v>
      </c>
      <c r="D89" s="1207">
        <v>12</v>
      </c>
      <c r="E89" s="1207">
        <v>123</v>
      </c>
      <c r="F89" s="1207">
        <v>135</v>
      </c>
      <c r="G89" s="1207">
        <v>82</v>
      </c>
      <c r="H89" s="1207">
        <v>55</v>
      </c>
      <c r="I89" s="1207">
        <v>23</v>
      </c>
      <c r="J89" s="1207">
        <v>16</v>
      </c>
      <c r="K89" s="1207">
        <v>12</v>
      </c>
      <c r="L89" s="1207">
        <v>6</v>
      </c>
      <c r="M89" s="1207">
        <v>7</v>
      </c>
      <c r="N89" s="1208">
        <v>1</v>
      </c>
      <c r="O89" s="1207">
        <v>4</v>
      </c>
    </row>
    <row r="90" spans="1:15" x14ac:dyDescent="0.2">
      <c r="A90" s="743" t="s">
        <v>46</v>
      </c>
      <c r="B90" s="744">
        <v>424</v>
      </c>
      <c r="C90" s="745">
        <v>0</v>
      </c>
      <c r="D90" s="744">
        <v>12</v>
      </c>
      <c r="E90" s="744">
        <v>122</v>
      </c>
      <c r="F90" s="744">
        <v>133</v>
      </c>
      <c r="G90" s="744">
        <v>77</v>
      </c>
      <c r="H90" s="744">
        <v>44</v>
      </c>
      <c r="I90" s="744">
        <v>15</v>
      </c>
      <c r="J90" s="744">
        <v>10</v>
      </c>
      <c r="K90" s="744">
        <v>7</v>
      </c>
      <c r="L90" s="744">
        <v>2</v>
      </c>
      <c r="M90" s="744">
        <v>2</v>
      </c>
      <c r="N90" s="745">
        <v>0</v>
      </c>
      <c r="O90" s="744">
        <v>0</v>
      </c>
    </row>
    <row r="91" spans="1:15" x14ac:dyDescent="0.2">
      <c r="A91" s="740" t="s">
        <v>47</v>
      </c>
      <c r="B91" s="739">
        <v>45</v>
      </c>
      <c r="C91" s="741">
        <v>0</v>
      </c>
      <c r="D91" s="741">
        <v>0</v>
      </c>
      <c r="E91" s="741">
        <v>1</v>
      </c>
      <c r="F91" s="739">
        <v>2</v>
      </c>
      <c r="G91" s="739">
        <v>5</v>
      </c>
      <c r="H91" s="739">
        <v>10</v>
      </c>
      <c r="I91" s="739">
        <v>7</v>
      </c>
      <c r="J91" s="739">
        <v>5</v>
      </c>
      <c r="K91" s="739">
        <v>5</v>
      </c>
      <c r="L91" s="739">
        <v>3</v>
      </c>
      <c r="M91" s="739">
        <v>5</v>
      </c>
      <c r="N91" s="741">
        <v>1</v>
      </c>
      <c r="O91" s="739">
        <v>1</v>
      </c>
    </row>
    <row r="92" spans="1:15" x14ac:dyDescent="0.2">
      <c r="A92" s="743" t="s">
        <v>48</v>
      </c>
      <c r="B92" s="744">
        <v>7</v>
      </c>
      <c r="C92" s="745">
        <v>0</v>
      </c>
      <c r="D92" s="745">
        <v>0</v>
      </c>
      <c r="E92" s="745">
        <v>0</v>
      </c>
      <c r="F92" s="744">
        <v>0</v>
      </c>
      <c r="G92" s="745">
        <v>0</v>
      </c>
      <c r="H92" s="744">
        <v>1</v>
      </c>
      <c r="I92" s="745">
        <v>1</v>
      </c>
      <c r="J92" s="745">
        <v>1</v>
      </c>
      <c r="K92" s="745">
        <v>0</v>
      </c>
      <c r="L92" s="745">
        <v>1</v>
      </c>
      <c r="M92" s="745">
        <v>0</v>
      </c>
      <c r="N92" s="745">
        <v>0</v>
      </c>
      <c r="O92" s="745">
        <v>3</v>
      </c>
    </row>
    <row r="93" spans="1:15" s="777" customFormat="1" x14ac:dyDescent="0.2">
      <c r="A93" s="742" t="s">
        <v>142</v>
      </c>
      <c r="B93" s="1207">
        <v>340</v>
      </c>
      <c r="C93" s="1208">
        <v>0</v>
      </c>
      <c r="D93" s="1207">
        <v>10</v>
      </c>
      <c r="E93" s="1207">
        <v>51</v>
      </c>
      <c r="F93" s="1207">
        <v>97</v>
      </c>
      <c r="G93" s="1207">
        <v>78</v>
      </c>
      <c r="H93" s="1207">
        <v>32</v>
      </c>
      <c r="I93" s="1207">
        <v>17</v>
      </c>
      <c r="J93" s="1207">
        <v>17</v>
      </c>
      <c r="K93" s="1207">
        <v>17</v>
      </c>
      <c r="L93" s="1207">
        <v>11</v>
      </c>
      <c r="M93" s="1207">
        <v>4</v>
      </c>
      <c r="N93" s="1207">
        <v>3</v>
      </c>
      <c r="O93" s="1207">
        <v>3</v>
      </c>
    </row>
    <row r="94" spans="1:15" x14ac:dyDescent="0.2">
      <c r="A94" s="743" t="s">
        <v>46</v>
      </c>
      <c r="B94" s="744">
        <v>280</v>
      </c>
      <c r="C94" s="745">
        <v>0</v>
      </c>
      <c r="D94" s="744">
        <v>10</v>
      </c>
      <c r="E94" s="744">
        <v>51</v>
      </c>
      <c r="F94" s="744">
        <v>94</v>
      </c>
      <c r="G94" s="744">
        <v>73</v>
      </c>
      <c r="H94" s="744">
        <v>26</v>
      </c>
      <c r="I94" s="744">
        <v>9</v>
      </c>
      <c r="J94" s="744">
        <v>7</v>
      </c>
      <c r="K94" s="744">
        <v>7</v>
      </c>
      <c r="L94" s="744">
        <v>1</v>
      </c>
      <c r="M94" s="744">
        <v>0</v>
      </c>
      <c r="N94" s="744">
        <v>1</v>
      </c>
      <c r="O94" s="744">
        <v>1</v>
      </c>
    </row>
    <row r="95" spans="1:15" x14ac:dyDescent="0.2">
      <c r="A95" s="740" t="s">
        <v>47</v>
      </c>
      <c r="B95" s="739">
        <v>50</v>
      </c>
      <c r="C95" s="741">
        <v>0</v>
      </c>
      <c r="D95" s="741">
        <v>0</v>
      </c>
      <c r="E95" s="739">
        <v>0</v>
      </c>
      <c r="F95" s="739">
        <v>2</v>
      </c>
      <c r="G95" s="739">
        <v>5</v>
      </c>
      <c r="H95" s="739">
        <v>5</v>
      </c>
      <c r="I95" s="739">
        <v>7</v>
      </c>
      <c r="J95" s="739">
        <v>10</v>
      </c>
      <c r="K95" s="739">
        <v>10</v>
      </c>
      <c r="L95" s="739">
        <v>7</v>
      </c>
      <c r="M95" s="739">
        <v>2</v>
      </c>
      <c r="N95" s="739">
        <v>1</v>
      </c>
      <c r="O95" s="739">
        <v>1</v>
      </c>
    </row>
    <row r="96" spans="1:15" x14ac:dyDescent="0.2">
      <c r="A96" s="743" t="s">
        <v>48</v>
      </c>
      <c r="B96" s="744">
        <v>10</v>
      </c>
      <c r="C96" s="745">
        <v>0</v>
      </c>
      <c r="D96" s="745">
        <v>0</v>
      </c>
      <c r="E96" s="745">
        <v>0</v>
      </c>
      <c r="F96" s="745">
        <v>1</v>
      </c>
      <c r="G96" s="745">
        <v>0</v>
      </c>
      <c r="H96" s="745">
        <v>1</v>
      </c>
      <c r="I96" s="745">
        <v>1</v>
      </c>
      <c r="J96" s="745">
        <v>0</v>
      </c>
      <c r="K96" s="744">
        <v>0</v>
      </c>
      <c r="L96" s="744">
        <v>3</v>
      </c>
      <c r="M96" s="744">
        <v>2</v>
      </c>
      <c r="N96" s="745">
        <v>1</v>
      </c>
      <c r="O96" s="745">
        <v>1</v>
      </c>
    </row>
    <row r="97" spans="1:15" s="777" customFormat="1" ht="12.75" customHeight="1" x14ac:dyDescent="0.2">
      <c r="A97" s="742" t="s">
        <v>171</v>
      </c>
      <c r="B97" s="1207">
        <v>325</v>
      </c>
      <c r="C97" s="1208">
        <v>0</v>
      </c>
      <c r="D97" s="1207">
        <v>8</v>
      </c>
      <c r="E97" s="1207">
        <v>69</v>
      </c>
      <c r="F97" s="1207">
        <v>90</v>
      </c>
      <c r="G97" s="1207">
        <v>74</v>
      </c>
      <c r="H97" s="1207">
        <v>36</v>
      </c>
      <c r="I97" s="1207">
        <v>18</v>
      </c>
      <c r="J97" s="1207">
        <v>10</v>
      </c>
      <c r="K97" s="1207">
        <v>5</v>
      </c>
      <c r="L97" s="1208">
        <v>5</v>
      </c>
      <c r="M97" s="1207">
        <v>4</v>
      </c>
      <c r="N97" s="1207">
        <v>1</v>
      </c>
      <c r="O97" s="1207">
        <v>5</v>
      </c>
    </row>
    <row r="98" spans="1:15" x14ac:dyDescent="0.2">
      <c r="A98" s="743" t="s">
        <v>46</v>
      </c>
      <c r="B98" s="744">
        <v>292</v>
      </c>
      <c r="C98" s="745">
        <v>0</v>
      </c>
      <c r="D98" s="744">
        <v>8</v>
      </c>
      <c r="E98" s="744">
        <v>69</v>
      </c>
      <c r="F98" s="744">
        <v>86</v>
      </c>
      <c r="G98" s="744">
        <v>71</v>
      </c>
      <c r="H98" s="744">
        <v>31</v>
      </c>
      <c r="I98" s="744">
        <v>13</v>
      </c>
      <c r="J98" s="744">
        <v>7</v>
      </c>
      <c r="K98" s="744">
        <v>2</v>
      </c>
      <c r="L98" s="745">
        <v>1</v>
      </c>
      <c r="M98" s="744">
        <v>2</v>
      </c>
      <c r="N98" s="745">
        <v>1</v>
      </c>
      <c r="O98" s="744">
        <v>1</v>
      </c>
    </row>
    <row r="99" spans="1:15" x14ac:dyDescent="0.2">
      <c r="A99" s="740" t="s">
        <v>47</v>
      </c>
      <c r="B99" s="739">
        <v>29</v>
      </c>
      <c r="C99" s="741">
        <v>0</v>
      </c>
      <c r="D99" s="741">
        <v>0</v>
      </c>
      <c r="E99" s="739">
        <v>0</v>
      </c>
      <c r="F99" s="739">
        <v>4</v>
      </c>
      <c r="G99" s="739">
        <v>3</v>
      </c>
      <c r="H99" s="739">
        <v>5</v>
      </c>
      <c r="I99" s="739">
        <v>5</v>
      </c>
      <c r="J99" s="739">
        <v>3</v>
      </c>
      <c r="K99" s="739">
        <v>3</v>
      </c>
      <c r="L99" s="741">
        <v>3</v>
      </c>
      <c r="M99" s="739">
        <v>1</v>
      </c>
      <c r="N99" s="739">
        <v>0</v>
      </c>
      <c r="O99" s="741">
        <v>2</v>
      </c>
    </row>
    <row r="100" spans="1:15" x14ac:dyDescent="0.2">
      <c r="A100" s="743" t="s">
        <v>48</v>
      </c>
      <c r="B100" s="744">
        <v>4</v>
      </c>
      <c r="C100" s="745">
        <v>0</v>
      </c>
      <c r="D100" s="745">
        <v>0</v>
      </c>
      <c r="E100" s="745">
        <v>0</v>
      </c>
      <c r="F100" s="745">
        <v>0</v>
      </c>
      <c r="G100" s="745">
        <v>0</v>
      </c>
      <c r="H100" s="745">
        <v>0</v>
      </c>
      <c r="I100" s="745">
        <v>0</v>
      </c>
      <c r="J100" s="745">
        <v>0</v>
      </c>
      <c r="K100" s="744">
        <v>0</v>
      </c>
      <c r="L100" s="745">
        <v>1</v>
      </c>
      <c r="M100" s="745">
        <v>1</v>
      </c>
      <c r="N100" s="745">
        <v>0</v>
      </c>
      <c r="O100" s="745">
        <v>2</v>
      </c>
    </row>
    <row r="101" spans="1:15" s="777" customFormat="1" x14ac:dyDescent="0.2">
      <c r="A101" s="742" t="s">
        <v>140</v>
      </c>
      <c r="B101" s="1207">
        <v>595</v>
      </c>
      <c r="C101" s="1208">
        <v>0</v>
      </c>
      <c r="D101" s="1207">
        <v>24</v>
      </c>
      <c r="E101" s="1207">
        <v>117</v>
      </c>
      <c r="F101" s="1207">
        <v>160</v>
      </c>
      <c r="G101" s="1207">
        <v>123</v>
      </c>
      <c r="H101" s="1207">
        <v>60</v>
      </c>
      <c r="I101" s="1207">
        <v>37</v>
      </c>
      <c r="J101" s="1207">
        <v>32</v>
      </c>
      <c r="K101" s="1207">
        <v>15</v>
      </c>
      <c r="L101" s="1207">
        <v>8</v>
      </c>
      <c r="M101" s="1207">
        <v>6</v>
      </c>
      <c r="N101" s="1207">
        <v>6</v>
      </c>
      <c r="O101" s="1207">
        <v>7</v>
      </c>
    </row>
    <row r="102" spans="1:15" x14ac:dyDescent="0.2">
      <c r="A102" s="743" t="s">
        <v>46</v>
      </c>
      <c r="B102" s="744">
        <v>529</v>
      </c>
      <c r="C102" s="745">
        <v>0</v>
      </c>
      <c r="D102" s="744">
        <v>23</v>
      </c>
      <c r="E102" s="744">
        <v>116</v>
      </c>
      <c r="F102" s="744">
        <v>157</v>
      </c>
      <c r="G102" s="744">
        <v>115</v>
      </c>
      <c r="H102" s="744">
        <v>50</v>
      </c>
      <c r="I102" s="744">
        <v>27</v>
      </c>
      <c r="J102" s="744">
        <v>21</v>
      </c>
      <c r="K102" s="744">
        <v>5</v>
      </c>
      <c r="L102" s="744">
        <v>6</v>
      </c>
      <c r="M102" s="744">
        <v>3</v>
      </c>
      <c r="N102" s="744">
        <v>4</v>
      </c>
      <c r="O102" s="744">
        <v>2</v>
      </c>
    </row>
    <row r="103" spans="1:15" x14ac:dyDescent="0.2">
      <c r="A103" s="740" t="s">
        <v>47</v>
      </c>
      <c r="B103" s="739">
        <v>57</v>
      </c>
      <c r="C103" s="741">
        <v>0</v>
      </c>
      <c r="D103" s="741">
        <v>1</v>
      </c>
      <c r="E103" s="739">
        <v>0</v>
      </c>
      <c r="F103" s="739">
        <v>3</v>
      </c>
      <c r="G103" s="739">
        <v>8</v>
      </c>
      <c r="H103" s="739">
        <v>7</v>
      </c>
      <c r="I103" s="739">
        <v>10</v>
      </c>
      <c r="J103" s="739">
        <v>10</v>
      </c>
      <c r="K103" s="739">
        <v>9</v>
      </c>
      <c r="L103" s="739">
        <v>2</v>
      </c>
      <c r="M103" s="739">
        <v>3</v>
      </c>
      <c r="N103" s="741">
        <v>2</v>
      </c>
      <c r="O103" s="739">
        <v>2</v>
      </c>
    </row>
    <row r="104" spans="1:15" x14ac:dyDescent="0.2">
      <c r="A104" s="743" t="s">
        <v>48</v>
      </c>
      <c r="B104" s="744">
        <v>9</v>
      </c>
      <c r="C104" s="745">
        <v>0</v>
      </c>
      <c r="D104" s="745">
        <v>0</v>
      </c>
      <c r="E104" s="745">
        <v>1</v>
      </c>
      <c r="F104" s="745">
        <v>0</v>
      </c>
      <c r="G104" s="745">
        <v>0</v>
      </c>
      <c r="H104" s="744">
        <v>3</v>
      </c>
      <c r="I104" s="745">
        <v>0</v>
      </c>
      <c r="J104" s="744">
        <v>1</v>
      </c>
      <c r="K104" s="745">
        <v>1</v>
      </c>
      <c r="L104" s="745">
        <v>0</v>
      </c>
      <c r="M104" s="745">
        <v>0</v>
      </c>
      <c r="N104" s="745">
        <v>0</v>
      </c>
      <c r="O104" s="744">
        <v>3</v>
      </c>
    </row>
    <row r="105" spans="1:15" s="777" customFormat="1" x14ac:dyDescent="0.2">
      <c r="A105" s="742" t="s">
        <v>139</v>
      </c>
      <c r="B105" s="1207">
        <v>492</v>
      </c>
      <c r="C105" s="1208">
        <v>0</v>
      </c>
      <c r="D105" s="1207">
        <v>14</v>
      </c>
      <c r="E105" s="1207">
        <v>108</v>
      </c>
      <c r="F105" s="1207">
        <v>155</v>
      </c>
      <c r="G105" s="1207">
        <v>89</v>
      </c>
      <c r="H105" s="1207">
        <v>64</v>
      </c>
      <c r="I105" s="1207">
        <v>23</v>
      </c>
      <c r="J105" s="1207">
        <v>17</v>
      </c>
      <c r="K105" s="1207">
        <v>11</v>
      </c>
      <c r="L105" s="1207">
        <v>6</v>
      </c>
      <c r="M105" s="1207">
        <v>3</v>
      </c>
      <c r="N105" s="1208">
        <v>1</v>
      </c>
      <c r="O105" s="1207">
        <v>1</v>
      </c>
    </row>
    <row r="106" spans="1:15" x14ac:dyDescent="0.2">
      <c r="A106" s="743" t="s">
        <v>46</v>
      </c>
      <c r="B106" s="744">
        <v>457</v>
      </c>
      <c r="C106" s="745">
        <v>0</v>
      </c>
      <c r="D106" s="744">
        <v>14</v>
      </c>
      <c r="E106" s="744">
        <v>107</v>
      </c>
      <c r="F106" s="744">
        <v>153</v>
      </c>
      <c r="G106" s="744">
        <v>86</v>
      </c>
      <c r="H106" s="744">
        <v>57</v>
      </c>
      <c r="I106" s="744">
        <v>20</v>
      </c>
      <c r="J106" s="744">
        <v>13</v>
      </c>
      <c r="K106" s="744">
        <v>1</v>
      </c>
      <c r="L106" s="744">
        <v>3</v>
      </c>
      <c r="M106" s="744">
        <v>2</v>
      </c>
      <c r="N106" s="745">
        <v>1</v>
      </c>
      <c r="O106" s="744">
        <v>0</v>
      </c>
    </row>
    <row r="107" spans="1:15" x14ac:dyDescent="0.2">
      <c r="A107" s="740" t="s">
        <v>47</v>
      </c>
      <c r="B107" s="739">
        <v>32</v>
      </c>
      <c r="C107" s="741">
        <v>0</v>
      </c>
      <c r="D107" s="741">
        <v>0</v>
      </c>
      <c r="E107" s="741">
        <v>1</v>
      </c>
      <c r="F107" s="739">
        <v>1</v>
      </c>
      <c r="G107" s="739">
        <v>3</v>
      </c>
      <c r="H107" s="739">
        <v>7</v>
      </c>
      <c r="I107" s="739">
        <v>2</v>
      </c>
      <c r="J107" s="739">
        <v>4</v>
      </c>
      <c r="K107" s="739">
        <v>10</v>
      </c>
      <c r="L107" s="739">
        <v>3</v>
      </c>
      <c r="M107" s="741">
        <v>1</v>
      </c>
      <c r="N107" s="741">
        <v>0</v>
      </c>
      <c r="O107" s="741">
        <v>0</v>
      </c>
    </row>
    <row r="108" spans="1:15" x14ac:dyDescent="0.2">
      <c r="A108" s="743" t="s">
        <v>48</v>
      </c>
      <c r="B108" s="744">
        <v>3</v>
      </c>
      <c r="C108" s="745">
        <v>0</v>
      </c>
      <c r="D108" s="745">
        <v>0</v>
      </c>
      <c r="E108" s="745">
        <v>0</v>
      </c>
      <c r="F108" s="744">
        <v>1</v>
      </c>
      <c r="G108" s="744">
        <v>0</v>
      </c>
      <c r="H108" s="744">
        <v>0</v>
      </c>
      <c r="I108" s="744">
        <v>1</v>
      </c>
      <c r="J108" s="744">
        <v>0</v>
      </c>
      <c r="K108" s="744">
        <v>0</v>
      </c>
      <c r="L108" s="744">
        <v>0</v>
      </c>
      <c r="M108" s="745">
        <v>0</v>
      </c>
      <c r="N108" s="745">
        <v>0</v>
      </c>
      <c r="O108" s="745">
        <v>1</v>
      </c>
    </row>
    <row r="109" spans="1:15" x14ac:dyDescent="0.2">
      <c r="A109" s="738" t="s">
        <v>25</v>
      </c>
      <c r="B109" s="739"/>
      <c r="C109" s="741"/>
      <c r="D109" s="741"/>
      <c r="E109" s="741"/>
      <c r="F109" s="739"/>
      <c r="G109" s="739"/>
      <c r="H109" s="739"/>
      <c r="I109" s="739"/>
      <c r="J109" s="739"/>
      <c r="K109" s="739"/>
      <c r="L109" s="739"/>
      <c r="M109" s="741"/>
      <c r="N109" s="741"/>
      <c r="O109" s="741"/>
    </row>
    <row r="110" spans="1:15" s="777" customFormat="1" ht="12.75" customHeight="1" x14ac:dyDescent="0.2">
      <c r="A110" s="1039" t="s">
        <v>137</v>
      </c>
      <c r="B110" s="1040">
        <v>226</v>
      </c>
      <c r="C110" s="1206">
        <v>0</v>
      </c>
      <c r="D110" s="1040">
        <v>8</v>
      </c>
      <c r="E110" s="1040">
        <v>50</v>
      </c>
      <c r="F110" s="1040">
        <v>50</v>
      </c>
      <c r="G110" s="1040">
        <v>46</v>
      </c>
      <c r="H110" s="1040">
        <v>18</v>
      </c>
      <c r="I110" s="1040">
        <v>15</v>
      </c>
      <c r="J110" s="1040">
        <v>10</v>
      </c>
      <c r="K110" s="1040">
        <v>13</v>
      </c>
      <c r="L110" s="1040">
        <v>7</v>
      </c>
      <c r="M110" s="1206">
        <v>2</v>
      </c>
      <c r="N110" s="1206">
        <v>6</v>
      </c>
      <c r="O110" s="1040">
        <v>1</v>
      </c>
    </row>
    <row r="111" spans="1:15" x14ac:dyDescent="0.2">
      <c r="A111" s="740" t="s">
        <v>46</v>
      </c>
      <c r="B111" s="739">
        <v>170</v>
      </c>
      <c r="C111" s="741">
        <v>0</v>
      </c>
      <c r="D111" s="739">
        <v>8</v>
      </c>
      <c r="E111" s="739">
        <v>50</v>
      </c>
      <c r="F111" s="739">
        <v>46</v>
      </c>
      <c r="G111" s="739">
        <v>32</v>
      </c>
      <c r="H111" s="739">
        <v>13</v>
      </c>
      <c r="I111" s="739">
        <v>6</v>
      </c>
      <c r="J111" s="739">
        <v>5</v>
      </c>
      <c r="K111" s="739">
        <v>4</v>
      </c>
      <c r="L111" s="739">
        <v>4</v>
      </c>
      <c r="M111" s="741">
        <v>0</v>
      </c>
      <c r="N111" s="741">
        <v>1</v>
      </c>
      <c r="O111" s="739">
        <v>1</v>
      </c>
    </row>
    <row r="112" spans="1:15" x14ac:dyDescent="0.2">
      <c r="A112" s="743" t="s">
        <v>47</v>
      </c>
      <c r="B112" s="744">
        <v>55</v>
      </c>
      <c r="C112" s="745">
        <v>0</v>
      </c>
      <c r="D112" s="745">
        <v>0</v>
      </c>
      <c r="E112" s="744">
        <v>0</v>
      </c>
      <c r="F112" s="744">
        <v>4</v>
      </c>
      <c r="G112" s="744">
        <v>14</v>
      </c>
      <c r="H112" s="744">
        <v>5</v>
      </c>
      <c r="I112" s="744">
        <v>9</v>
      </c>
      <c r="J112" s="744">
        <v>5</v>
      </c>
      <c r="K112" s="745">
        <v>8</v>
      </c>
      <c r="L112" s="744">
        <v>3</v>
      </c>
      <c r="M112" s="745">
        <v>2</v>
      </c>
      <c r="N112" s="745">
        <v>5</v>
      </c>
      <c r="O112" s="745">
        <v>0</v>
      </c>
    </row>
    <row r="113" spans="1:15" x14ac:dyDescent="0.2">
      <c r="A113" s="740" t="s">
        <v>48</v>
      </c>
      <c r="B113" s="739">
        <v>1</v>
      </c>
      <c r="C113" s="741">
        <v>0</v>
      </c>
      <c r="D113" s="741">
        <v>0</v>
      </c>
      <c r="E113" s="741">
        <v>0</v>
      </c>
      <c r="F113" s="741">
        <v>0</v>
      </c>
      <c r="G113" s="741">
        <v>0</v>
      </c>
      <c r="H113" s="741">
        <v>0</v>
      </c>
      <c r="I113" s="741">
        <v>0</v>
      </c>
      <c r="J113" s="741">
        <v>0</v>
      </c>
      <c r="K113" s="741">
        <v>1</v>
      </c>
      <c r="L113" s="741">
        <v>0</v>
      </c>
      <c r="M113" s="741">
        <v>0</v>
      </c>
      <c r="N113" s="741">
        <v>0</v>
      </c>
      <c r="O113" s="739">
        <v>0</v>
      </c>
    </row>
    <row r="114" spans="1:15" s="777" customFormat="1" x14ac:dyDescent="0.2">
      <c r="A114" s="1041" t="s">
        <v>27</v>
      </c>
      <c r="B114" s="1040">
        <v>76</v>
      </c>
      <c r="C114" s="1206">
        <v>0</v>
      </c>
      <c r="D114" s="1040">
        <v>0</v>
      </c>
      <c r="E114" s="1040">
        <v>5</v>
      </c>
      <c r="F114" s="1040">
        <v>7</v>
      </c>
      <c r="G114" s="1040">
        <v>16</v>
      </c>
      <c r="H114" s="1040">
        <v>10</v>
      </c>
      <c r="I114" s="1040">
        <v>12</v>
      </c>
      <c r="J114" s="1040">
        <v>10</v>
      </c>
      <c r="K114" s="1040">
        <v>7</v>
      </c>
      <c r="L114" s="1040">
        <v>3</v>
      </c>
      <c r="M114" s="1040">
        <v>3</v>
      </c>
      <c r="N114" s="1040">
        <v>2</v>
      </c>
      <c r="O114" s="1206">
        <v>1</v>
      </c>
    </row>
    <row r="115" spans="1:15" x14ac:dyDescent="0.2">
      <c r="A115" s="740" t="s">
        <v>46</v>
      </c>
      <c r="B115" s="739">
        <v>46</v>
      </c>
      <c r="C115" s="741">
        <v>0</v>
      </c>
      <c r="D115" s="739">
        <v>0</v>
      </c>
      <c r="E115" s="739">
        <v>4</v>
      </c>
      <c r="F115" s="739">
        <v>7</v>
      </c>
      <c r="G115" s="739">
        <v>16</v>
      </c>
      <c r="H115" s="739">
        <v>4</v>
      </c>
      <c r="I115" s="739">
        <v>4</v>
      </c>
      <c r="J115" s="739">
        <v>5</v>
      </c>
      <c r="K115" s="739">
        <v>2</v>
      </c>
      <c r="L115" s="741">
        <v>1</v>
      </c>
      <c r="M115" s="741">
        <v>1</v>
      </c>
      <c r="N115" s="741">
        <v>1</v>
      </c>
      <c r="O115" s="741">
        <v>1</v>
      </c>
    </row>
    <row r="116" spans="1:15" x14ac:dyDescent="0.2">
      <c r="A116" s="743" t="s">
        <v>47</v>
      </c>
      <c r="B116" s="744">
        <v>29</v>
      </c>
      <c r="C116" s="745">
        <v>0</v>
      </c>
      <c r="D116" s="745">
        <v>0</v>
      </c>
      <c r="E116" s="744">
        <v>0</v>
      </c>
      <c r="F116" s="744">
        <v>0</v>
      </c>
      <c r="G116" s="744">
        <v>0</v>
      </c>
      <c r="H116" s="744">
        <v>6</v>
      </c>
      <c r="I116" s="744">
        <v>8</v>
      </c>
      <c r="J116" s="744">
        <v>5</v>
      </c>
      <c r="K116" s="744">
        <v>5</v>
      </c>
      <c r="L116" s="744">
        <v>2</v>
      </c>
      <c r="M116" s="744">
        <v>2</v>
      </c>
      <c r="N116" s="744">
        <v>1</v>
      </c>
      <c r="O116" s="745">
        <v>0</v>
      </c>
    </row>
    <row r="117" spans="1:15" x14ac:dyDescent="0.2">
      <c r="A117" s="740" t="s">
        <v>106</v>
      </c>
      <c r="B117" s="739">
        <v>1</v>
      </c>
      <c r="C117" s="741">
        <v>0</v>
      </c>
      <c r="D117" s="741">
        <v>0</v>
      </c>
      <c r="E117" s="741">
        <v>1</v>
      </c>
      <c r="F117" s="741">
        <v>0</v>
      </c>
      <c r="G117" s="741">
        <v>0</v>
      </c>
      <c r="H117" s="741">
        <v>0</v>
      </c>
      <c r="I117" s="741">
        <v>0</v>
      </c>
      <c r="J117" s="741">
        <v>0</v>
      </c>
      <c r="K117" s="741">
        <v>0</v>
      </c>
      <c r="L117" s="741">
        <v>0</v>
      </c>
      <c r="M117" s="739">
        <v>0</v>
      </c>
      <c r="N117" s="741">
        <v>0</v>
      </c>
      <c r="O117" s="741">
        <v>0</v>
      </c>
    </row>
    <row r="118" spans="1:15" x14ac:dyDescent="0.2">
      <c r="A118" s="944" t="s">
        <v>709</v>
      </c>
      <c r="B118" s="4"/>
      <c r="C118" s="4"/>
      <c r="D118" s="4"/>
      <c r="E118" s="4"/>
      <c r="F118" s="4"/>
      <c r="G118" s="4"/>
      <c r="H118" s="4"/>
      <c r="I118" s="4"/>
      <c r="J118" s="4"/>
      <c r="K118" s="4"/>
      <c r="L118" s="4"/>
      <c r="M118" s="4"/>
      <c r="N118" s="4"/>
      <c r="O118" s="4"/>
    </row>
    <row r="119" spans="1:15" x14ac:dyDescent="0.2">
      <c r="A119" s="774" t="s">
        <v>803</v>
      </c>
      <c r="B119" s="4"/>
      <c r="C119" s="4"/>
      <c r="D119" s="4"/>
      <c r="E119" s="4"/>
      <c r="F119" s="4"/>
      <c r="G119" s="4"/>
      <c r="H119" s="4"/>
      <c r="I119" s="4"/>
      <c r="J119" s="4"/>
      <c r="K119" s="4"/>
      <c r="L119" s="4"/>
      <c r="M119" s="4"/>
      <c r="N119" s="4"/>
      <c r="O119" s="4"/>
    </row>
    <row r="120" spans="1:15" x14ac:dyDescent="0.2">
      <c r="B120" s="4"/>
      <c r="C120" s="4"/>
      <c r="D120" s="4"/>
      <c r="E120" s="4"/>
      <c r="F120" s="4"/>
      <c r="G120" s="4"/>
      <c r="H120" s="4"/>
      <c r="I120" s="4"/>
      <c r="J120" s="4"/>
      <c r="K120" s="4"/>
      <c r="L120" s="4"/>
      <c r="M120" s="4"/>
      <c r="N120" s="4"/>
      <c r="O120" s="4"/>
    </row>
    <row r="121" spans="1:15" x14ac:dyDescent="0.2">
      <c r="B121" s="4"/>
      <c r="C121" s="4"/>
      <c r="D121" s="4"/>
      <c r="E121" s="4"/>
      <c r="F121" s="4"/>
      <c r="G121" s="4"/>
      <c r="H121" s="4"/>
      <c r="I121" s="4"/>
      <c r="J121" s="4"/>
      <c r="K121" s="4"/>
      <c r="L121" s="4"/>
      <c r="M121" s="4"/>
      <c r="N121" s="4"/>
      <c r="O121" s="4"/>
    </row>
    <row r="122" spans="1:15" x14ac:dyDescent="0.2">
      <c r="B122" s="4"/>
      <c r="C122" s="4"/>
      <c r="D122" s="4"/>
      <c r="E122" s="4"/>
      <c r="F122" s="4"/>
      <c r="G122" s="4"/>
      <c r="H122" s="4"/>
      <c r="I122" s="4"/>
      <c r="J122" s="4"/>
      <c r="K122" s="4"/>
      <c r="L122" s="4"/>
      <c r="M122" s="4"/>
      <c r="N122" s="4"/>
      <c r="O122" s="4"/>
    </row>
    <row r="123" spans="1:15" x14ac:dyDescent="0.2">
      <c r="B123" s="4"/>
      <c r="C123" s="4"/>
      <c r="D123" s="4"/>
      <c r="E123" s="4"/>
      <c r="F123" s="4"/>
      <c r="G123" s="4"/>
      <c r="H123" s="4"/>
      <c r="I123" s="4"/>
      <c r="J123" s="4"/>
      <c r="K123" s="4"/>
      <c r="L123" s="4"/>
      <c r="M123" s="4"/>
      <c r="N123" s="4"/>
      <c r="O123" s="4"/>
    </row>
    <row r="124" spans="1:15" x14ac:dyDescent="0.2">
      <c r="B124" s="4"/>
      <c r="C124" s="4"/>
      <c r="D124" s="4"/>
      <c r="E124" s="4"/>
      <c r="F124" s="4"/>
      <c r="G124" s="4"/>
      <c r="H124" s="4"/>
      <c r="I124" s="4"/>
      <c r="J124" s="4"/>
      <c r="K124" s="4"/>
      <c r="L124" s="4"/>
      <c r="M124" s="4"/>
      <c r="N124" s="4"/>
      <c r="O124" s="4"/>
    </row>
    <row r="125" spans="1:15" x14ac:dyDescent="0.2">
      <c r="B125" s="4"/>
      <c r="C125" s="4"/>
      <c r="D125" s="4"/>
      <c r="E125" s="4"/>
      <c r="F125" s="4"/>
      <c r="G125" s="4"/>
      <c r="H125" s="4"/>
      <c r="I125" s="4"/>
      <c r="J125" s="4"/>
      <c r="K125" s="4"/>
      <c r="L125" s="4"/>
      <c r="M125" s="4"/>
      <c r="N125" s="4"/>
      <c r="O125" s="4"/>
    </row>
    <row r="126" spans="1:15" x14ac:dyDescent="0.2">
      <c r="B126" s="4"/>
      <c r="C126" s="4"/>
      <c r="D126" s="4"/>
      <c r="E126" s="4"/>
      <c r="F126" s="4"/>
      <c r="G126" s="4"/>
      <c r="H126" s="4"/>
      <c r="I126" s="4"/>
      <c r="J126" s="4"/>
      <c r="K126" s="4"/>
      <c r="L126" s="4"/>
      <c r="M126" s="4"/>
      <c r="N126" s="4"/>
      <c r="O126" s="4"/>
    </row>
    <row r="127" spans="1:15" x14ac:dyDescent="0.2">
      <c r="B127" s="4"/>
      <c r="C127" s="4"/>
      <c r="D127" s="4"/>
      <c r="E127" s="4"/>
      <c r="F127" s="4"/>
      <c r="G127" s="4"/>
      <c r="H127" s="4"/>
      <c r="I127" s="4"/>
      <c r="J127" s="4"/>
      <c r="K127" s="4"/>
      <c r="L127" s="4"/>
      <c r="M127" s="4"/>
      <c r="N127" s="4"/>
      <c r="O127" s="4"/>
    </row>
    <row r="128" spans="1:15" x14ac:dyDescent="0.2">
      <c r="B128" s="4"/>
      <c r="C128" s="4"/>
      <c r="D128" s="4"/>
      <c r="E128" s="4"/>
      <c r="F128" s="4"/>
      <c r="G128" s="4"/>
      <c r="H128" s="4"/>
      <c r="I128" s="4"/>
      <c r="J128" s="4"/>
      <c r="K128" s="4"/>
      <c r="L128" s="4"/>
      <c r="M128" s="4"/>
      <c r="N128" s="4"/>
      <c r="O128" s="4"/>
    </row>
    <row r="129" spans="2:15" x14ac:dyDescent="0.2">
      <c r="B129" s="4"/>
      <c r="C129" s="4"/>
      <c r="D129" s="4"/>
      <c r="E129" s="4"/>
      <c r="F129" s="4"/>
      <c r="G129" s="4"/>
      <c r="H129" s="4"/>
      <c r="I129" s="4"/>
      <c r="J129" s="4"/>
      <c r="K129" s="4"/>
      <c r="L129" s="4"/>
      <c r="M129" s="4"/>
      <c r="N129" s="4"/>
      <c r="O129" s="4"/>
    </row>
    <row r="130" spans="2:15" x14ac:dyDescent="0.2">
      <c r="B130" s="4"/>
      <c r="C130" s="4"/>
      <c r="D130" s="4"/>
      <c r="E130" s="4"/>
      <c r="F130" s="4"/>
      <c r="G130" s="4"/>
      <c r="H130" s="4"/>
      <c r="I130" s="4"/>
      <c r="J130" s="4"/>
      <c r="K130" s="4"/>
      <c r="L130" s="4"/>
      <c r="M130" s="4"/>
      <c r="N130" s="4"/>
      <c r="O130" s="4"/>
    </row>
    <row r="131" spans="2:15" x14ac:dyDescent="0.2">
      <c r="B131" s="4"/>
      <c r="C131" s="4"/>
      <c r="D131" s="4"/>
      <c r="E131" s="4"/>
      <c r="F131" s="4"/>
      <c r="G131" s="4"/>
      <c r="H131" s="4"/>
      <c r="I131" s="4"/>
      <c r="J131" s="4"/>
      <c r="K131" s="4"/>
      <c r="L131" s="4"/>
      <c r="M131" s="4"/>
      <c r="N131" s="4"/>
      <c r="O131" s="4"/>
    </row>
    <row r="132" spans="2:15" x14ac:dyDescent="0.2">
      <c r="B132" s="4"/>
      <c r="C132" s="4"/>
      <c r="D132" s="4"/>
      <c r="E132" s="4"/>
      <c r="F132" s="4"/>
      <c r="G132" s="4"/>
      <c r="H132" s="4"/>
      <c r="I132" s="4"/>
      <c r="J132" s="4"/>
      <c r="K132" s="4"/>
      <c r="L132" s="4"/>
      <c r="M132" s="4"/>
      <c r="N132" s="4"/>
      <c r="O132" s="4"/>
    </row>
    <row r="133" spans="2:15" x14ac:dyDescent="0.2">
      <c r="B133" s="4"/>
      <c r="C133" s="4"/>
      <c r="D133" s="4"/>
      <c r="E133" s="4"/>
      <c r="F133" s="4"/>
      <c r="G133" s="4"/>
      <c r="H133" s="4"/>
      <c r="I133" s="4"/>
      <c r="J133" s="4"/>
      <c r="K133" s="4"/>
      <c r="L133" s="4"/>
      <c r="M133" s="4"/>
      <c r="N133" s="4"/>
      <c r="O133" s="4"/>
    </row>
    <row r="134" spans="2:15" x14ac:dyDescent="0.2">
      <c r="B134" s="4"/>
      <c r="C134" s="4"/>
      <c r="D134" s="4"/>
      <c r="E134" s="4"/>
      <c r="F134" s="4"/>
      <c r="G134" s="4"/>
      <c r="H134" s="4"/>
      <c r="I134" s="4"/>
      <c r="J134" s="4"/>
      <c r="K134" s="4"/>
      <c r="L134" s="4"/>
      <c r="M134" s="4"/>
      <c r="N134" s="4"/>
      <c r="O134" s="4"/>
    </row>
    <row r="135" spans="2:15" x14ac:dyDescent="0.2">
      <c r="B135" s="4"/>
      <c r="C135" s="4"/>
      <c r="D135" s="4"/>
      <c r="E135" s="4"/>
      <c r="F135" s="4"/>
      <c r="G135" s="4"/>
      <c r="H135" s="4"/>
      <c r="I135" s="4"/>
      <c r="J135" s="4"/>
      <c r="K135" s="4"/>
      <c r="L135" s="4"/>
      <c r="M135" s="4"/>
      <c r="N135" s="4"/>
      <c r="O135" s="4"/>
    </row>
    <row r="136" spans="2:15" x14ac:dyDescent="0.2">
      <c r="B136" s="4"/>
      <c r="C136" s="4"/>
      <c r="D136" s="4"/>
      <c r="E136" s="4"/>
      <c r="F136" s="4"/>
      <c r="G136" s="4"/>
      <c r="H136" s="4"/>
      <c r="I136" s="4"/>
      <c r="J136" s="4"/>
      <c r="K136" s="4"/>
      <c r="L136" s="4"/>
      <c r="M136" s="4"/>
      <c r="N136" s="4"/>
      <c r="O136" s="4"/>
    </row>
    <row r="137" spans="2:15" x14ac:dyDescent="0.2">
      <c r="B137" s="4"/>
      <c r="C137" s="4"/>
      <c r="D137" s="4"/>
      <c r="E137" s="4"/>
      <c r="F137" s="4"/>
      <c r="G137" s="4"/>
      <c r="H137" s="4"/>
      <c r="I137" s="4"/>
      <c r="J137" s="4"/>
      <c r="K137" s="4"/>
      <c r="L137" s="4"/>
      <c r="M137" s="4"/>
      <c r="N137" s="4"/>
      <c r="O137" s="4"/>
    </row>
    <row r="138" spans="2:15" x14ac:dyDescent="0.2">
      <c r="B138" s="4"/>
      <c r="C138" s="4"/>
      <c r="D138" s="4"/>
      <c r="E138" s="4"/>
      <c r="F138" s="4"/>
      <c r="G138" s="4"/>
      <c r="H138" s="4"/>
      <c r="I138" s="4"/>
      <c r="J138" s="4"/>
      <c r="K138" s="4"/>
      <c r="L138" s="4"/>
      <c r="M138" s="4"/>
      <c r="N138" s="4"/>
      <c r="O138" s="4"/>
    </row>
    <row r="139" spans="2:15" x14ac:dyDescent="0.2">
      <c r="B139" s="4"/>
      <c r="C139" s="4"/>
      <c r="D139" s="4"/>
      <c r="E139" s="4"/>
      <c r="F139" s="4"/>
      <c r="G139" s="4"/>
      <c r="H139" s="4"/>
      <c r="I139" s="4"/>
      <c r="J139" s="4"/>
      <c r="K139" s="4"/>
      <c r="L139" s="4"/>
      <c r="M139" s="4"/>
      <c r="N139" s="4"/>
      <c r="O139" s="4"/>
    </row>
    <row r="140" spans="2:15" x14ac:dyDescent="0.2">
      <c r="B140" s="4"/>
      <c r="C140" s="4"/>
      <c r="D140" s="4"/>
      <c r="E140" s="4"/>
      <c r="F140" s="4"/>
      <c r="G140" s="4"/>
      <c r="H140" s="4"/>
      <c r="I140" s="4"/>
      <c r="J140" s="4"/>
      <c r="K140" s="4"/>
      <c r="L140" s="4"/>
      <c r="M140" s="4"/>
      <c r="N140" s="4"/>
      <c r="O140" s="4"/>
    </row>
    <row r="141" spans="2:15" x14ac:dyDescent="0.2">
      <c r="B141" s="4"/>
      <c r="C141" s="4"/>
      <c r="D141" s="4"/>
      <c r="E141" s="4"/>
      <c r="F141" s="4"/>
      <c r="G141" s="4"/>
      <c r="H141" s="4"/>
      <c r="I141" s="4"/>
      <c r="J141" s="4"/>
      <c r="K141" s="4"/>
      <c r="L141" s="4"/>
      <c r="M141" s="4"/>
      <c r="N141" s="4"/>
      <c r="O141" s="4"/>
    </row>
    <row r="142" spans="2:15" x14ac:dyDescent="0.2">
      <c r="B142" s="4"/>
      <c r="C142" s="4"/>
      <c r="D142" s="4"/>
      <c r="E142" s="4"/>
      <c r="F142" s="4"/>
      <c r="G142" s="4"/>
      <c r="H142" s="4"/>
      <c r="I142" s="4"/>
      <c r="J142" s="4"/>
      <c r="K142" s="4"/>
      <c r="L142" s="4"/>
      <c r="M142" s="4"/>
      <c r="N142" s="4"/>
      <c r="O142" s="4"/>
    </row>
    <row r="143" spans="2:15" x14ac:dyDescent="0.2">
      <c r="B143" s="4"/>
      <c r="C143" s="4"/>
      <c r="D143" s="4"/>
      <c r="E143" s="4"/>
      <c r="F143" s="4"/>
      <c r="G143" s="4"/>
      <c r="H143" s="4"/>
      <c r="I143" s="4"/>
      <c r="J143" s="4"/>
      <c r="K143" s="4"/>
      <c r="L143" s="4"/>
      <c r="M143" s="4"/>
      <c r="N143" s="4"/>
      <c r="O143" s="4"/>
    </row>
    <row r="144" spans="2:15" x14ac:dyDescent="0.2">
      <c r="B144" s="4"/>
      <c r="C144" s="4"/>
      <c r="D144" s="4"/>
      <c r="E144" s="4"/>
      <c r="F144" s="4"/>
      <c r="G144" s="4"/>
      <c r="H144" s="4"/>
      <c r="I144" s="4"/>
      <c r="J144" s="4"/>
      <c r="K144" s="4"/>
      <c r="L144" s="4"/>
      <c r="M144" s="4"/>
      <c r="N144" s="4"/>
      <c r="O144" s="4"/>
    </row>
    <row r="145" spans="2:15" x14ac:dyDescent="0.2">
      <c r="B145" s="4"/>
      <c r="C145" s="4"/>
      <c r="D145" s="4"/>
      <c r="E145" s="4"/>
      <c r="F145" s="4"/>
      <c r="G145" s="4"/>
      <c r="H145" s="4"/>
      <c r="I145" s="4"/>
      <c r="J145" s="4"/>
      <c r="K145" s="4"/>
      <c r="L145" s="4"/>
      <c r="M145" s="4"/>
      <c r="N145" s="4"/>
      <c r="O145" s="4"/>
    </row>
    <row r="146" spans="2:15" x14ac:dyDescent="0.2">
      <c r="B146" s="4"/>
      <c r="C146" s="4"/>
      <c r="D146" s="4"/>
      <c r="E146" s="4"/>
      <c r="F146" s="4"/>
      <c r="G146" s="4"/>
      <c r="H146" s="4"/>
      <c r="I146" s="4"/>
      <c r="J146" s="4"/>
      <c r="K146" s="4"/>
      <c r="L146" s="4"/>
      <c r="M146" s="4"/>
      <c r="N146" s="4"/>
      <c r="O146" s="4"/>
    </row>
    <row r="147" spans="2:15" x14ac:dyDescent="0.2">
      <c r="B147" s="4"/>
      <c r="C147" s="4"/>
      <c r="D147" s="4"/>
      <c r="E147" s="4"/>
      <c r="F147" s="4"/>
      <c r="G147" s="4"/>
      <c r="H147" s="4"/>
      <c r="I147" s="4"/>
      <c r="J147" s="4"/>
      <c r="K147" s="4"/>
      <c r="L147" s="4"/>
      <c r="M147" s="4"/>
      <c r="N147" s="4"/>
      <c r="O147" s="4"/>
    </row>
    <row r="148" spans="2:15" x14ac:dyDescent="0.2">
      <c r="B148" s="4"/>
      <c r="C148" s="4"/>
      <c r="D148" s="4"/>
      <c r="E148" s="4"/>
      <c r="F148" s="4"/>
      <c r="G148" s="4"/>
      <c r="H148" s="4"/>
      <c r="I148" s="4"/>
      <c r="J148" s="4"/>
      <c r="K148" s="4"/>
      <c r="L148" s="4"/>
      <c r="M148" s="4"/>
      <c r="N148" s="4"/>
      <c r="O148" s="4"/>
    </row>
    <row r="149" spans="2:15" x14ac:dyDescent="0.2">
      <c r="B149" s="4"/>
      <c r="C149" s="4"/>
      <c r="D149" s="4"/>
      <c r="E149" s="4"/>
      <c r="F149" s="4"/>
      <c r="G149" s="4"/>
      <c r="H149" s="4"/>
      <c r="I149" s="4"/>
      <c r="J149" s="4"/>
      <c r="K149" s="4"/>
      <c r="L149" s="4"/>
      <c r="M149" s="4"/>
      <c r="N149" s="4"/>
      <c r="O149" s="4"/>
    </row>
    <row r="150" spans="2:15" x14ac:dyDescent="0.2">
      <c r="B150" s="4"/>
      <c r="C150" s="4"/>
      <c r="D150" s="4"/>
      <c r="E150" s="4"/>
      <c r="F150" s="4"/>
      <c r="G150" s="4"/>
      <c r="H150" s="4"/>
      <c r="I150" s="4"/>
      <c r="J150" s="4"/>
      <c r="K150" s="4"/>
      <c r="L150" s="4"/>
      <c r="M150" s="4"/>
      <c r="N150" s="4"/>
      <c r="O150" s="4"/>
    </row>
    <row r="151" spans="2:15" x14ac:dyDescent="0.2">
      <c r="B151" s="4"/>
      <c r="C151" s="4"/>
      <c r="D151" s="4"/>
      <c r="E151" s="4"/>
      <c r="F151" s="4"/>
      <c r="G151" s="4"/>
      <c r="H151" s="4"/>
      <c r="I151" s="4"/>
      <c r="J151" s="4"/>
      <c r="K151" s="4"/>
      <c r="L151" s="4"/>
      <c r="M151" s="4"/>
      <c r="N151" s="4"/>
      <c r="O151" s="4"/>
    </row>
    <row r="152" spans="2:15" x14ac:dyDescent="0.2">
      <c r="B152" s="4"/>
      <c r="C152" s="4"/>
      <c r="D152" s="4"/>
      <c r="E152" s="4"/>
      <c r="F152" s="4"/>
      <c r="G152" s="4"/>
      <c r="H152" s="4"/>
      <c r="I152" s="4"/>
      <c r="J152" s="4"/>
      <c r="K152" s="4"/>
      <c r="L152" s="4"/>
      <c r="M152" s="4"/>
      <c r="N152" s="4"/>
      <c r="O152" s="4"/>
    </row>
    <row r="153" spans="2:15" x14ac:dyDescent="0.2">
      <c r="B153" s="4"/>
      <c r="C153" s="4"/>
      <c r="D153" s="4"/>
      <c r="E153" s="4"/>
      <c r="F153" s="4"/>
      <c r="G153" s="4"/>
      <c r="H153" s="4"/>
      <c r="I153" s="4"/>
      <c r="J153" s="4"/>
      <c r="K153" s="4"/>
      <c r="L153" s="4"/>
      <c r="M153" s="4"/>
      <c r="N153" s="4"/>
      <c r="O153" s="4"/>
    </row>
    <row r="154" spans="2:15" x14ac:dyDescent="0.2">
      <c r="B154" s="4"/>
      <c r="C154" s="4"/>
      <c r="D154" s="4"/>
      <c r="E154" s="4"/>
      <c r="F154" s="4"/>
      <c r="G154" s="4"/>
      <c r="H154" s="4"/>
      <c r="I154" s="4"/>
      <c r="J154" s="4"/>
      <c r="K154" s="4"/>
      <c r="L154" s="4"/>
      <c r="M154" s="4"/>
      <c r="N154" s="4"/>
      <c r="O154" s="4"/>
    </row>
    <row r="155" spans="2:15" x14ac:dyDescent="0.2">
      <c r="B155" s="4"/>
      <c r="C155" s="4"/>
      <c r="D155" s="4"/>
      <c r="E155" s="4"/>
      <c r="F155" s="4"/>
      <c r="G155" s="4"/>
      <c r="H155" s="4"/>
      <c r="I155" s="4"/>
      <c r="J155" s="4"/>
      <c r="K155" s="4"/>
      <c r="L155" s="4"/>
      <c r="M155" s="4"/>
      <c r="N155" s="4"/>
      <c r="O155" s="4"/>
    </row>
    <row r="156" spans="2:15" x14ac:dyDescent="0.2">
      <c r="B156" s="4"/>
      <c r="C156" s="4"/>
      <c r="D156" s="4"/>
      <c r="E156" s="4"/>
      <c r="F156" s="4"/>
      <c r="G156" s="4"/>
      <c r="H156" s="4"/>
      <c r="I156" s="4"/>
      <c r="J156" s="4"/>
      <c r="K156" s="4"/>
      <c r="L156" s="4"/>
      <c r="M156" s="4"/>
      <c r="N156" s="4"/>
      <c r="O156" s="4"/>
    </row>
    <row r="157" spans="2:15" x14ac:dyDescent="0.2">
      <c r="B157" s="4"/>
      <c r="C157" s="4"/>
      <c r="D157" s="4"/>
      <c r="E157" s="4"/>
      <c r="F157" s="4"/>
      <c r="G157" s="4"/>
      <c r="H157" s="4"/>
      <c r="I157" s="4"/>
      <c r="J157" s="4"/>
      <c r="K157" s="4"/>
      <c r="L157" s="4"/>
      <c r="M157" s="4"/>
      <c r="N157" s="4"/>
      <c r="O157" s="4"/>
    </row>
    <row r="158" spans="2:15" x14ac:dyDescent="0.2">
      <c r="B158" s="4"/>
      <c r="C158" s="4"/>
      <c r="D158" s="4"/>
      <c r="E158" s="4"/>
      <c r="F158" s="4"/>
      <c r="G158" s="4"/>
      <c r="H158" s="4"/>
      <c r="I158" s="4"/>
      <c r="J158" s="4"/>
      <c r="K158" s="4"/>
      <c r="L158" s="4"/>
      <c r="M158" s="4"/>
      <c r="N158" s="4"/>
      <c r="O158" s="4"/>
    </row>
    <row r="159" spans="2:15" x14ac:dyDescent="0.2">
      <c r="B159" s="4"/>
      <c r="C159" s="4"/>
      <c r="D159" s="4"/>
      <c r="E159" s="4"/>
      <c r="F159" s="4"/>
      <c r="G159" s="4"/>
      <c r="H159" s="4"/>
      <c r="I159" s="4"/>
      <c r="J159" s="4"/>
      <c r="K159" s="4"/>
      <c r="L159" s="4"/>
      <c r="M159" s="4"/>
      <c r="N159" s="4"/>
      <c r="O159" s="4"/>
    </row>
    <row r="160" spans="2:15" x14ac:dyDescent="0.2">
      <c r="B160" s="4"/>
      <c r="C160" s="4"/>
      <c r="D160" s="4"/>
      <c r="E160" s="4"/>
      <c r="F160" s="4"/>
      <c r="G160" s="4"/>
      <c r="H160" s="4"/>
      <c r="I160" s="4"/>
      <c r="J160" s="4"/>
      <c r="K160" s="4"/>
      <c r="L160" s="4"/>
      <c r="M160" s="4"/>
      <c r="N160" s="4"/>
      <c r="O160" s="4"/>
    </row>
    <row r="161" spans="2:15" x14ac:dyDescent="0.2">
      <c r="B161" s="4"/>
      <c r="C161" s="4"/>
      <c r="D161" s="4"/>
      <c r="E161" s="4"/>
      <c r="F161" s="4"/>
      <c r="G161" s="4"/>
      <c r="H161" s="4"/>
      <c r="I161" s="4"/>
      <c r="J161" s="4"/>
      <c r="K161" s="4"/>
      <c r="L161" s="4"/>
      <c r="M161" s="4"/>
      <c r="N161" s="4"/>
      <c r="O161" s="4"/>
    </row>
    <row r="162" spans="2:15" x14ac:dyDescent="0.2">
      <c r="B162" s="4"/>
      <c r="C162" s="4"/>
      <c r="D162" s="4"/>
      <c r="E162" s="4"/>
      <c r="F162" s="4"/>
      <c r="G162" s="4"/>
      <c r="H162" s="4"/>
      <c r="I162" s="4"/>
      <c r="J162" s="4"/>
      <c r="K162" s="4"/>
      <c r="L162" s="4"/>
      <c r="M162" s="4"/>
      <c r="N162" s="4"/>
      <c r="O162" s="4"/>
    </row>
    <row r="163" spans="2:15" x14ac:dyDescent="0.2">
      <c r="B163" s="4"/>
      <c r="C163" s="4"/>
      <c r="D163" s="4"/>
      <c r="E163" s="4"/>
      <c r="F163" s="4"/>
      <c r="G163" s="4"/>
      <c r="H163" s="4"/>
      <c r="I163" s="4"/>
      <c r="J163" s="4"/>
      <c r="K163" s="4"/>
      <c r="L163" s="4"/>
      <c r="M163" s="4"/>
      <c r="N163" s="4"/>
      <c r="O163" s="4"/>
    </row>
    <row r="164" spans="2:15" x14ac:dyDescent="0.2">
      <c r="B164" s="4"/>
      <c r="C164" s="4"/>
      <c r="D164" s="4"/>
      <c r="E164" s="4"/>
      <c r="F164" s="4"/>
      <c r="G164" s="4"/>
      <c r="H164" s="4"/>
      <c r="I164" s="4"/>
      <c r="J164" s="4"/>
      <c r="K164" s="4"/>
      <c r="L164" s="4"/>
      <c r="M164" s="4"/>
      <c r="N164" s="4"/>
      <c r="O164" s="4"/>
    </row>
    <row r="165" spans="2:15" x14ac:dyDescent="0.2">
      <c r="B165" s="4"/>
      <c r="C165" s="4"/>
      <c r="D165" s="4"/>
      <c r="E165" s="4"/>
      <c r="F165" s="4"/>
      <c r="G165" s="4"/>
      <c r="H165" s="4"/>
      <c r="I165" s="4"/>
      <c r="J165" s="4"/>
      <c r="K165" s="4"/>
      <c r="L165" s="4"/>
      <c r="M165" s="4"/>
      <c r="N165" s="4"/>
      <c r="O165" s="4"/>
    </row>
    <row r="166" spans="2:15" x14ac:dyDescent="0.2">
      <c r="B166" s="4"/>
      <c r="C166" s="4"/>
      <c r="D166" s="4"/>
      <c r="E166" s="4"/>
      <c r="F166" s="4"/>
      <c r="G166" s="4"/>
      <c r="H166" s="4"/>
      <c r="I166" s="4"/>
      <c r="J166" s="4"/>
      <c r="K166" s="4"/>
      <c r="L166" s="4"/>
      <c r="M166" s="4"/>
      <c r="N166" s="4"/>
      <c r="O166" s="4"/>
    </row>
    <row r="167" spans="2:15" x14ac:dyDescent="0.2">
      <c r="B167" s="4"/>
      <c r="C167" s="4"/>
      <c r="D167" s="4"/>
      <c r="E167" s="4"/>
      <c r="F167" s="4"/>
      <c r="G167" s="4"/>
      <c r="H167" s="4"/>
      <c r="I167" s="4"/>
      <c r="J167" s="4"/>
      <c r="K167" s="4"/>
      <c r="L167" s="4"/>
      <c r="M167" s="4"/>
      <c r="N167" s="4"/>
      <c r="O167" s="4"/>
    </row>
    <row r="168" spans="2:15" x14ac:dyDescent="0.2">
      <c r="B168" s="4"/>
      <c r="C168" s="4"/>
      <c r="D168" s="4"/>
      <c r="E168" s="4"/>
      <c r="F168" s="4"/>
      <c r="G168" s="4"/>
      <c r="H168" s="4"/>
      <c r="I168" s="4"/>
      <c r="J168" s="4"/>
      <c r="K168" s="4"/>
      <c r="L168" s="4"/>
      <c r="M168" s="4"/>
      <c r="N168" s="4"/>
      <c r="O168" s="4"/>
    </row>
    <row r="169" spans="2:15" x14ac:dyDescent="0.2">
      <c r="B169" s="4"/>
      <c r="C169" s="4"/>
      <c r="D169" s="4"/>
      <c r="E169" s="4"/>
      <c r="F169" s="4"/>
      <c r="G169" s="4"/>
      <c r="H169" s="4"/>
      <c r="I169" s="4"/>
      <c r="J169" s="4"/>
      <c r="K169" s="4"/>
      <c r="L169" s="4"/>
      <c r="M169" s="4"/>
      <c r="N169" s="4"/>
      <c r="O169" s="4"/>
    </row>
    <row r="170" spans="2:15" x14ac:dyDescent="0.2">
      <c r="B170" s="4"/>
      <c r="C170" s="4"/>
      <c r="D170" s="4"/>
      <c r="E170" s="4"/>
      <c r="F170" s="4"/>
      <c r="G170" s="4"/>
      <c r="H170" s="4"/>
      <c r="I170" s="4"/>
      <c r="J170" s="4"/>
      <c r="K170" s="4"/>
      <c r="L170" s="4"/>
      <c r="M170" s="4"/>
      <c r="N170" s="4"/>
      <c r="O170" s="4"/>
    </row>
    <row r="171" spans="2:15" x14ac:dyDescent="0.2">
      <c r="B171" s="4"/>
      <c r="C171" s="4"/>
      <c r="D171" s="4"/>
      <c r="E171" s="4"/>
      <c r="F171" s="4"/>
      <c r="G171" s="4"/>
      <c r="H171" s="4"/>
      <c r="I171" s="4"/>
      <c r="J171" s="4"/>
      <c r="K171" s="4"/>
      <c r="L171" s="4"/>
      <c r="M171" s="4"/>
      <c r="N171" s="4"/>
      <c r="O171" s="4"/>
    </row>
    <row r="172" spans="2:15" x14ac:dyDescent="0.2">
      <c r="B172" s="4"/>
      <c r="C172" s="4"/>
      <c r="D172" s="4"/>
      <c r="E172" s="4"/>
      <c r="F172" s="4"/>
      <c r="G172" s="4"/>
      <c r="H172" s="4"/>
      <c r="I172" s="4"/>
      <c r="J172" s="4"/>
      <c r="K172" s="4"/>
      <c r="L172" s="4"/>
      <c r="M172" s="4"/>
      <c r="N172" s="4"/>
      <c r="O172" s="4"/>
    </row>
    <row r="173" spans="2:15" x14ac:dyDescent="0.2">
      <c r="B173" s="4"/>
      <c r="C173" s="4"/>
      <c r="D173" s="4"/>
      <c r="E173" s="4"/>
      <c r="F173" s="4"/>
      <c r="G173" s="4"/>
      <c r="H173" s="4"/>
      <c r="I173" s="4"/>
      <c r="J173" s="4"/>
      <c r="K173" s="4"/>
      <c r="L173" s="4"/>
      <c r="M173" s="4"/>
      <c r="N173" s="4"/>
      <c r="O173" s="4"/>
    </row>
  </sheetData>
  <mergeCells count="4">
    <mergeCell ref="A2:O2"/>
    <mergeCell ref="A4:A5"/>
    <mergeCell ref="B4:B5"/>
    <mergeCell ref="C4:O4"/>
  </mergeCells>
  <hyperlinks>
    <hyperlink ref="Q5" location="indice!B43" display="INICIO"/>
  </hyperlinks>
  <printOptions horizontalCentered="1"/>
  <pageMargins left="0.19685039370078741" right="0.19685039370078741" top="1.5354330708661419" bottom="0.74803149606299213" header="0.19685039370078741" footer="0.31496062992125984"/>
  <pageSetup paperSize="9" scale="66" firstPageNumber="75" orientation="landscape" useFirstPageNumber="1" r:id="rId1"/>
  <headerFooter scaleWithDoc="0">
    <oddHeader>&amp;C&amp;G</oddHeader>
    <oddFooter>&amp;C&amp;P</oddFooter>
  </headerFooter>
  <rowBreaks count="2" manualBreakCount="2">
    <brk id="41" max="15" man="1"/>
    <brk id="78" max="15" man="1"/>
  </rowBreaks>
  <legacyDrawingHF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6"/>
  <dimension ref="A2:Q35"/>
  <sheetViews>
    <sheetView zoomScaleNormal="100" workbookViewId="0">
      <selection activeCell="A6" sqref="A6:B6"/>
    </sheetView>
  </sheetViews>
  <sheetFormatPr baseColWidth="10" defaultColWidth="18.140625" defaultRowHeight="12.75" x14ac:dyDescent="0.2"/>
  <cols>
    <col min="1" max="1" width="18.140625" style="1"/>
    <col min="2" max="2" width="13.140625" style="1" customWidth="1"/>
    <col min="3" max="3" width="8.7109375" style="1" customWidth="1"/>
    <col min="4" max="4" width="8.7109375" style="1" bestFit="1" customWidth="1"/>
    <col min="5" max="14" width="9.28515625" style="1" customWidth="1"/>
    <col min="15" max="16" width="8.140625" style="1" customWidth="1"/>
    <col min="17" max="16384" width="18.140625" style="1"/>
  </cols>
  <sheetData>
    <row r="2" spans="1:17" s="3" customFormat="1" ht="29.25" customHeight="1" x14ac:dyDescent="0.25">
      <c r="A2" s="1387" t="s">
        <v>811</v>
      </c>
      <c r="B2" s="1387"/>
      <c r="C2" s="1387"/>
      <c r="D2" s="1387"/>
      <c r="E2" s="1387"/>
      <c r="F2" s="1387"/>
      <c r="G2" s="1387"/>
      <c r="H2" s="1387"/>
      <c r="I2" s="1387"/>
      <c r="J2" s="1387"/>
      <c r="K2" s="1387"/>
      <c r="L2" s="1387"/>
      <c r="M2" s="1387"/>
      <c r="N2" s="1387"/>
      <c r="O2" s="1387"/>
      <c r="P2" s="1387"/>
    </row>
    <row r="3" spans="1:17" s="3" customFormat="1" ht="15" x14ac:dyDescent="0.25">
      <c r="B3" s="763"/>
      <c r="C3" s="763"/>
      <c r="D3" s="763"/>
      <c r="E3" s="763"/>
      <c r="F3" s="763"/>
      <c r="G3" s="763"/>
      <c r="H3" s="763"/>
      <c r="I3" s="763"/>
      <c r="J3" s="763"/>
      <c r="K3" s="763"/>
      <c r="L3" s="763"/>
      <c r="M3" s="763"/>
      <c r="N3" s="763"/>
      <c r="O3" s="763"/>
      <c r="P3" s="763"/>
    </row>
    <row r="4" spans="1:17" s="3" customFormat="1" ht="15" x14ac:dyDescent="0.25">
      <c r="A4" s="1380" t="s">
        <v>193</v>
      </c>
      <c r="B4" s="1381"/>
      <c r="C4" s="1385" t="s">
        <v>862</v>
      </c>
      <c r="D4" s="1385" t="s">
        <v>659</v>
      </c>
      <c r="E4" s="1386"/>
      <c r="F4" s="1386"/>
      <c r="G4" s="1386"/>
      <c r="H4" s="1386"/>
      <c r="I4" s="1386"/>
      <c r="J4" s="1386"/>
      <c r="K4" s="1386"/>
      <c r="L4" s="1386"/>
      <c r="M4" s="1386"/>
      <c r="N4" s="1386"/>
      <c r="O4" s="1386"/>
      <c r="P4" s="1386"/>
      <c r="Q4" s="680" t="s">
        <v>85</v>
      </c>
    </row>
    <row r="5" spans="1:17" s="3" customFormat="1" ht="45" x14ac:dyDescent="0.25">
      <c r="A5" s="1382"/>
      <c r="B5" s="1383"/>
      <c r="C5" s="1386"/>
      <c r="D5" s="764" t="s">
        <v>29</v>
      </c>
      <c r="E5" s="764" t="s">
        <v>57</v>
      </c>
      <c r="F5" s="764" t="s">
        <v>58</v>
      </c>
      <c r="G5" s="764" t="s">
        <v>59</v>
      </c>
      <c r="H5" s="764" t="s">
        <v>60</v>
      </c>
      <c r="I5" s="764" t="s">
        <v>61</v>
      </c>
      <c r="J5" s="764" t="s">
        <v>62</v>
      </c>
      <c r="K5" s="764" t="s">
        <v>63</v>
      </c>
      <c r="L5" s="764" t="s">
        <v>64</v>
      </c>
      <c r="M5" s="764" t="s">
        <v>65</v>
      </c>
      <c r="N5" s="764" t="s">
        <v>66</v>
      </c>
      <c r="O5" s="764" t="s">
        <v>67</v>
      </c>
      <c r="P5" s="764" t="s">
        <v>68</v>
      </c>
    </row>
    <row r="6" spans="1:17" s="2" customFormat="1" x14ac:dyDescent="0.2">
      <c r="A6" s="1384" t="s">
        <v>863</v>
      </c>
      <c r="B6" s="1384"/>
      <c r="C6" s="498">
        <v>60636</v>
      </c>
      <c r="D6" s="498">
        <v>121</v>
      </c>
      <c r="E6" s="498">
        <v>6948</v>
      </c>
      <c r="F6" s="498">
        <v>17306</v>
      </c>
      <c r="G6" s="498">
        <v>15499</v>
      </c>
      <c r="H6" s="498">
        <v>8505</v>
      </c>
      <c r="I6" s="498">
        <v>4457</v>
      </c>
      <c r="J6" s="498">
        <v>2844</v>
      </c>
      <c r="K6" s="498">
        <v>1846</v>
      </c>
      <c r="L6" s="498">
        <v>1258</v>
      </c>
      <c r="M6" s="498">
        <v>756</v>
      </c>
      <c r="N6" s="498">
        <v>454</v>
      </c>
      <c r="O6" s="498">
        <v>322</v>
      </c>
      <c r="P6" s="498">
        <v>320</v>
      </c>
    </row>
    <row r="7" spans="1:17" s="2" customFormat="1" x14ac:dyDescent="0.2">
      <c r="A7" s="757"/>
      <c r="B7" s="758" t="s">
        <v>43</v>
      </c>
      <c r="C7" s="759">
        <v>55089</v>
      </c>
      <c r="D7" s="759">
        <v>121</v>
      </c>
      <c r="E7" s="759">
        <v>6939</v>
      </c>
      <c r="F7" s="759">
        <v>17123</v>
      </c>
      <c r="G7" s="759">
        <v>14754</v>
      </c>
      <c r="H7" s="759">
        <v>7431</v>
      </c>
      <c r="I7" s="759">
        <v>3450</v>
      </c>
      <c r="J7" s="759">
        <v>1981</v>
      </c>
      <c r="K7" s="759">
        <v>1195</v>
      </c>
      <c r="L7" s="759">
        <v>787</v>
      </c>
      <c r="M7" s="759">
        <v>491</v>
      </c>
      <c r="N7" s="759">
        <v>336</v>
      </c>
      <c r="O7" s="759">
        <v>231</v>
      </c>
      <c r="P7" s="759">
        <v>250</v>
      </c>
    </row>
    <row r="8" spans="1:17" x14ac:dyDescent="0.2">
      <c r="B8" s="494" t="s">
        <v>44</v>
      </c>
      <c r="C8" s="496">
        <v>5023</v>
      </c>
      <c r="D8" s="496">
        <v>0</v>
      </c>
      <c r="E8" s="496">
        <v>7</v>
      </c>
      <c r="F8" s="496">
        <v>171</v>
      </c>
      <c r="G8" s="496">
        <v>707</v>
      </c>
      <c r="H8" s="496">
        <v>1005</v>
      </c>
      <c r="I8" s="496">
        <v>951</v>
      </c>
      <c r="J8" s="496">
        <v>792</v>
      </c>
      <c r="K8" s="496">
        <v>585</v>
      </c>
      <c r="L8" s="496">
        <v>404</v>
      </c>
      <c r="M8" s="496">
        <v>213</v>
      </c>
      <c r="N8" s="496">
        <v>87</v>
      </c>
      <c r="O8" s="496">
        <v>60</v>
      </c>
      <c r="P8" s="496">
        <v>41</v>
      </c>
    </row>
    <row r="9" spans="1:17" x14ac:dyDescent="0.2">
      <c r="A9" s="587"/>
      <c r="B9" s="758" t="s">
        <v>45</v>
      </c>
      <c r="C9" s="759">
        <v>496</v>
      </c>
      <c r="D9" s="762">
        <v>0</v>
      </c>
      <c r="E9" s="759">
        <v>1</v>
      </c>
      <c r="F9" s="759">
        <v>9</v>
      </c>
      <c r="G9" s="759">
        <v>32</v>
      </c>
      <c r="H9" s="759">
        <v>61</v>
      </c>
      <c r="I9" s="759">
        <v>53</v>
      </c>
      <c r="J9" s="759">
        <v>70</v>
      </c>
      <c r="K9" s="759">
        <v>65</v>
      </c>
      <c r="L9" s="759">
        <v>64</v>
      </c>
      <c r="M9" s="759">
        <v>52</v>
      </c>
      <c r="N9" s="759">
        <v>31</v>
      </c>
      <c r="O9" s="759">
        <v>30</v>
      </c>
      <c r="P9" s="759">
        <v>28</v>
      </c>
    </row>
    <row r="10" spans="1:17" x14ac:dyDescent="0.2">
      <c r="B10" s="494" t="s">
        <v>626</v>
      </c>
      <c r="C10" s="496">
        <v>28</v>
      </c>
      <c r="D10" s="497">
        <v>0</v>
      </c>
      <c r="E10" s="496">
        <v>1</v>
      </c>
      <c r="F10" s="496">
        <v>3</v>
      </c>
      <c r="G10" s="496">
        <v>6</v>
      </c>
      <c r="H10" s="496">
        <v>8</v>
      </c>
      <c r="I10" s="496">
        <v>3</v>
      </c>
      <c r="J10" s="496">
        <v>1</v>
      </c>
      <c r="K10" s="497">
        <v>1</v>
      </c>
      <c r="L10" s="497">
        <v>3</v>
      </c>
      <c r="M10" s="497">
        <v>0</v>
      </c>
      <c r="N10" s="496">
        <v>0</v>
      </c>
      <c r="O10" s="497">
        <v>1</v>
      </c>
      <c r="P10" s="497">
        <v>1</v>
      </c>
    </row>
    <row r="11" spans="1:17" s="2" customFormat="1" x14ac:dyDescent="0.2">
      <c r="A11" s="1388" t="s">
        <v>417</v>
      </c>
      <c r="B11" s="1388"/>
      <c r="C11" s="760">
        <v>32440</v>
      </c>
      <c r="D11" s="760">
        <v>36</v>
      </c>
      <c r="E11" s="760">
        <v>3994</v>
      </c>
      <c r="F11" s="760">
        <v>9742</v>
      </c>
      <c r="G11" s="760">
        <v>8859</v>
      </c>
      <c r="H11" s="760">
        <v>4641</v>
      </c>
      <c r="I11" s="760">
        <v>2093</v>
      </c>
      <c r="J11" s="760">
        <v>1251</v>
      </c>
      <c r="K11" s="760">
        <v>752</v>
      </c>
      <c r="L11" s="760">
        <v>454</v>
      </c>
      <c r="M11" s="760">
        <v>264</v>
      </c>
      <c r="N11" s="760">
        <v>137</v>
      </c>
      <c r="O11" s="760">
        <v>111</v>
      </c>
      <c r="P11" s="760">
        <v>106</v>
      </c>
    </row>
    <row r="12" spans="1:17" x14ac:dyDescent="0.2">
      <c r="B12" s="495" t="s">
        <v>43</v>
      </c>
      <c r="C12" s="496">
        <v>29284</v>
      </c>
      <c r="D12" s="496">
        <v>36</v>
      </c>
      <c r="E12" s="496">
        <v>3987</v>
      </c>
      <c r="F12" s="496">
        <v>9630</v>
      </c>
      <c r="G12" s="496">
        <v>8392</v>
      </c>
      <c r="H12" s="496">
        <v>3993</v>
      </c>
      <c r="I12" s="496">
        <v>1520</v>
      </c>
      <c r="J12" s="496">
        <v>777</v>
      </c>
      <c r="K12" s="496">
        <v>404</v>
      </c>
      <c r="L12" s="496">
        <v>226</v>
      </c>
      <c r="M12" s="496">
        <v>120</v>
      </c>
      <c r="N12" s="496">
        <v>79</v>
      </c>
      <c r="O12" s="496">
        <v>58</v>
      </c>
      <c r="P12" s="496">
        <v>62</v>
      </c>
    </row>
    <row r="13" spans="1:17" x14ac:dyDescent="0.2">
      <c r="A13" s="587"/>
      <c r="B13" s="761" t="s">
        <v>44</v>
      </c>
      <c r="C13" s="759">
        <v>2881</v>
      </c>
      <c r="D13" s="759">
        <v>0</v>
      </c>
      <c r="E13" s="759">
        <v>5</v>
      </c>
      <c r="F13" s="759">
        <v>105</v>
      </c>
      <c r="G13" s="759">
        <v>447</v>
      </c>
      <c r="H13" s="759">
        <v>609</v>
      </c>
      <c r="I13" s="759">
        <v>544</v>
      </c>
      <c r="J13" s="759">
        <v>438</v>
      </c>
      <c r="K13" s="759">
        <v>312</v>
      </c>
      <c r="L13" s="759">
        <v>198</v>
      </c>
      <c r="M13" s="759">
        <v>123</v>
      </c>
      <c r="N13" s="759">
        <v>41</v>
      </c>
      <c r="O13" s="759">
        <v>33</v>
      </c>
      <c r="P13" s="759">
        <v>26</v>
      </c>
    </row>
    <row r="14" spans="1:17" x14ac:dyDescent="0.2">
      <c r="B14" s="495" t="s">
        <v>45</v>
      </c>
      <c r="C14" s="496">
        <v>264</v>
      </c>
      <c r="D14" s="497">
        <v>0</v>
      </c>
      <c r="E14" s="496">
        <v>1</v>
      </c>
      <c r="F14" s="496">
        <v>6</v>
      </c>
      <c r="G14" s="496">
        <v>17</v>
      </c>
      <c r="H14" s="496">
        <v>35</v>
      </c>
      <c r="I14" s="496">
        <v>28</v>
      </c>
      <c r="J14" s="496">
        <v>36</v>
      </c>
      <c r="K14" s="496">
        <v>36</v>
      </c>
      <c r="L14" s="496">
        <v>30</v>
      </c>
      <c r="M14" s="496">
        <v>21</v>
      </c>
      <c r="N14" s="496">
        <v>17</v>
      </c>
      <c r="O14" s="496">
        <v>19</v>
      </c>
      <c r="P14" s="496">
        <v>18</v>
      </c>
    </row>
    <row r="15" spans="1:17" x14ac:dyDescent="0.2">
      <c r="A15" s="587"/>
      <c r="B15" s="761" t="s">
        <v>626</v>
      </c>
      <c r="C15" s="759">
        <v>11</v>
      </c>
      <c r="D15" s="762">
        <v>0</v>
      </c>
      <c r="E15" s="759">
        <v>1</v>
      </c>
      <c r="F15" s="759">
        <v>1</v>
      </c>
      <c r="G15" s="759">
        <v>3</v>
      </c>
      <c r="H15" s="759">
        <v>4</v>
      </c>
      <c r="I15" s="759">
        <v>1</v>
      </c>
      <c r="J15" s="762">
        <v>0</v>
      </c>
      <c r="K15" s="762">
        <v>0</v>
      </c>
      <c r="L15" s="762">
        <v>0</v>
      </c>
      <c r="M15" s="762">
        <v>0</v>
      </c>
      <c r="N15" s="762">
        <v>0</v>
      </c>
      <c r="O15" s="762">
        <v>1</v>
      </c>
      <c r="P15" s="762">
        <v>0</v>
      </c>
    </row>
    <row r="16" spans="1:17" s="2" customFormat="1" x14ac:dyDescent="0.2">
      <c r="A16" s="1384" t="s">
        <v>418</v>
      </c>
      <c r="B16" s="1384"/>
      <c r="C16" s="498">
        <v>25301</v>
      </c>
      <c r="D16" s="498">
        <v>80</v>
      </c>
      <c r="E16" s="498">
        <v>2581</v>
      </c>
      <c r="F16" s="498">
        <v>6681</v>
      </c>
      <c r="G16" s="498">
        <v>5959</v>
      </c>
      <c r="H16" s="498">
        <v>3438</v>
      </c>
      <c r="I16" s="498">
        <v>2147</v>
      </c>
      <c r="J16" s="498">
        <v>1470</v>
      </c>
      <c r="K16" s="498">
        <v>1019</v>
      </c>
      <c r="L16" s="498">
        <v>751</v>
      </c>
      <c r="M16" s="498">
        <v>466</v>
      </c>
      <c r="N16" s="498">
        <v>308</v>
      </c>
      <c r="O16" s="498">
        <v>202</v>
      </c>
      <c r="P16" s="498">
        <v>199</v>
      </c>
    </row>
    <row r="17" spans="1:16" x14ac:dyDescent="0.2">
      <c r="A17" s="587"/>
      <c r="B17" s="761" t="s">
        <v>43</v>
      </c>
      <c r="C17" s="759">
        <v>23201</v>
      </c>
      <c r="D17" s="759">
        <v>80</v>
      </c>
      <c r="E17" s="759">
        <v>2579</v>
      </c>
      <c r="F17" s="759">
        <v>6626</v>
      </c>
      <c r="G17" s="759">
        <v>5715</v>
      </c>
      <c r="H17" s="759">
        <v>3070</v>
      </c>
      <c r="I17" s="759">
        <v>1772</v>
      </c>
      <c r="J17" s="759">
        <v>1116</v>
      </c>
      <c r="K17" s="759">
        <v>745</v>
      </c>
      <c r="L17" s="759">
        <v>538</v>
      </c>
      <c r="M17" s="759">
        <v>357</v>
      </c>
      <c r="N17" s="759">
        <v>250</v>
      </c>
      <c r="O17" s="759">
        <v>170</v>
      </c>
      <c r="P17" s="759">
        <v>183</v>
      </c>
    </row>
    <row r="18" spans="1:16" x14ac:dyDescent="0.2">
      <c r="B18" s="495" t="s">
        <v>44</v>
      </c>
      <c r="C18" s="496">
        <v>1893</v>
      </c>
      <c r="D18" s="497">
        <v>0</v>
      </c>
      <c r="E18" s="496">
        <v>2</v>
      </c>
      <c r="F18" s="496">
        <v>52</v>
      </c>
      <c r="G18" s="496">
        <v>230</v>
      </c>
      <c r="H18" s="496">
        <v>343</v>
      </c>
      <c r="I18" s="496">
        <v>352</v>
      </c>
      <c r="J18" s="496">
        <v>322</v>
      </c>
      <c r="K18" s="496">
        <v>246</v>
      </c>
      <c r="L18" s="496">
        <v>182</v>
      </c>
      <c r="M18" s="496">
        <v>82</v>
      </c>
      <c r="N18" s="496">
        <v>45</v>
      </c>
      <c r="O18" s="496">
        <v>25</v>
      </c>
      <c r="P18" s="496">
        <v>12</v>
      </c>
    </row>
    <row r="19" spans="1:16" x14ac:dyDescent="0.2">
      <c r="A19" s="587"/>
      <c r="B19" s="761" t="s">
        <v>45</v>
      </c>
      <c r="C19" s="759">
        <v>193</v>
      </c>
      <c r="D19" s="762">
        <v>0</v>
      </c>
      <c r="E19" s="759">
        <v>0</v>
      </c>
      <c r="F19" s="759">
        <v>1</v>
      </c>
      <c r="G19" s="759">
        <v>11</v>
      </c>
      <c r="H19" s="759">
        <v>22</v>
      </c>
      <c r="I19" s="759">
        <v>22</v>
      </c>
      <c r="J19" s="759">
        <v>31</v>
      </c>
      <c r="K19" s="759">
        <v>27</v>
      </c>
      <c r="L19" s="759">
        <v>28</v>
      </c>
      <c r="M19" s="759">
        <v>27</v>
      </c>
      <c r="N19" s="759">
        <v>13</v>
      </c>
      <c r="O19" s="759">
        <v>7</v>
      </c>
      <c r="P19" s="759">
        <v>4</v>
      </c>
    </row>
    <row r="20" spans="1:16" x14ac:dyDescent="0.2">
      <c r="B20" s="495" t="s">
        <v>626</v>
      </c>
      <c r="C20" s="496">
        <v>14</v>
      </c>
      <c r="D20" s="497">
        <v>0</v>
      </c>
      <c r="E20" s="497">
        <v>0</v>
      </c>
      <c r="F20" s="496">
        <v>2</v>
      </c>
      <c r="G20" s="496">
        <v>3</v>
      </c>
      <c r="H20" s="496">
        <v>3</v>
      </c>
      <c r="I20" s="496">
        <v>1</v>
      </c>
      <c r="J20" s="496">
        <v>1</v>
      </c>
      <c r="K20" s="497">
        <v>1</v>
      </c>
      <c r="L20" s="497">
        <v>3</v>
      </c>
      <c r="M20" s="497">
        <v>0</v>
      </c>
      <c r="N20" s="496">
        <v>0</v>
      </c>
      <c r="O20" s="497">
        <v>0</v>
      </c>
      <c r="P20" s="497">
        <v>0</v>
      </c>
    </row>
    <row r="21" spans="1:16" s="2" customFormat="1" x14ac:dyDescent="0.2">
      <c r="A21" s="1388" t="s">
        <v>18</v>
      </c>
      <c r="B21" s="1388"/>
      <c r="C21" s="760">
        <v>2628</v>
      </c>
      <c r="D21" s="760">
        <v>5</v>
      </c>
      <c r="E21" s="760">
        <v>348</v>
      </c>
      <c r="F21" s="760">
        <v>812</v>
      </c>
      <c r="G21" s="760">
        <v>630</v>
      </c>
      <c r="H21" s="760">
        <v>387</v>
      </c>
      <c r="I21" s="760">
        <v>179</v>
      </c>
      <c r="J21" s="760">
        <v>113</v>
      </c>
      <c r="K21" s="760">
        <v>62</v>
      </c>
      <c r="L21" s="760">
        <v>43</v>
      </c>
      <c r="M21" s="760">
        <v>22</v>
      </c>
      <c r="N21" s="760">
        <v>6</v>
      </c>
      <c r="O21" s="760">
        <v>9</v>
      </c>
      <c r="P21" s="760">
        <v>12</v>
      </c>
    </row>
    <row r="22" spans="1:16" x14ac:dyDescent="0.2">
      <c r="B22" s="495" t="s">
        <v>43</v>
      </c>
      <c r="C22" s="496">
        <v>2395</v>
      </c>
      <c r="D22" s="496">
        <v>5</v>
      </c>
      <c r="E22" s="496">
        <v>348</v>
      </c>
      <c r="F22" s="496">
        <v>801</v>
      </c>
      <c r="G22" s="496">
        <v>598</v>
      </c>
      <c r="H22" s="496">
        <v>340</v>
      </c>
      <c r="I22" s="496">
        <v>135</v>
      </c>
      <c r="J22" s="496">
        <v>83</v>
      </c>
      <c r="K22" s="496">
        <v>41</v>
      </c>
      <c r="L22" s="496">
        <v>20</v>
      </c>
      <c r="M22" s="496">
        <v>12</v>
      </c>
      <c r="N22" s="496">
        <v>5</v>
      </c>
      <c r="O22" s="496">
        <v>3</v>
      </c>
      <c r="P22" s="496">
        <v>4</v>
      </c>
    </row>
    <row r="23" spans="1:16" x14ac:dyDescent="0.2">
      <c r="A23" s="587"/>
      <c r="B23" s="761" t="s">
        <v>44</v>
      </c>
      <c r="C23" s="759">
        <v>194</v>
      </c>
      <c r="D23" s="762">
        <v>0</v>
      </c>
      <c r="E23" s="759">
        <v>0</v>
      </c>
      <c r="F23" s="759">
        <v>10</v>
      </c>
      <c r="G23" s="759">
        <v>28</v>
      </c>
      <c r="H23" s="759">
        <v>42</v>
      </c>
      <c r="I23" s="759">
        <v>40</v>
      </c>
      <c r="J23" s="759">
        <v>27</v>
      </c>
      <c r="K23" s="759">
        <v>19</v>
      </c>
      <c r="L23" s="759">
        <v>18</v>
      </c>
      <c r="M23" s="759">
        <v>7</v>
      </c>
      <c r="N23" s="759">
        <v>0</v>
      </c>
      <c r="O23" s="759">
        <v>2</v>
      </c>
      <c r="P23" s="762">
        <v>1</v>
      </c>
    </row>
    <row r="24" spans="1:16" x14ac:dyDescent="0.2">
      <c r="B24" s="495" t="s">
        <v>45</v>
      </c>
      <c r="C24" s="496">
        <v>36</v>
      </c>
      <c r="D24" s="497">
        <v>0</v>
      </c>
      <c r="E24" s="497">
        <v>0</v>
      </c>
      <c r="F24" s="497">
        <v>1</v>
      </c>
      <c r="G24" s="496">
        <v>4</v>
      </c>
      <c r="H24" s="496">
        <v>4</v>
      </c>
      <c r="I24" s="496">
        <v>3</v>
      </c>
      <c r="J24" s="496">
        <v>3</v>
      </c>
      <c r="K24" s="496">
        <v>2</v>
      </c>
      <c r="L24" s="496">
        <v>5</v>
      </c>
      <c r="M24" s="496">
        <v>3</v>
      </c>
      <c r="N24" s="496">
        <v>1</v>
      </c>
      <c r="O24" s="496">
        <v>4</v>
      </c>
      <c r="P24" s="496">
        <v>6</v>
      </c>
    </row>
    <row r="25" spans="1:16" x14ac:dyDescent="0.2">
      <c r="A25" s="587"/>
      <c r="B25" s="761" t="s">
        <v>626</v>
      </c>
      <c r="C25" s="759">
        <v>3</v>
      </c>
      <c r="D25" s="762">
        <v>0</v>
      </c>
      <c r="E25" s="762">
        <v>0</v>
      </c>
      <c r="F25" s="762">
        <v>0</v>
      </c>
      <c r="G25" s="759">
        <v>0</v>
      </c>
      <c r="H25" s="759">
        <v>1</v>
      </c>
      <c r="I25" s="759">
        <v>1</v>
      </c>
      <c r="J25" s="759">
        <v>0</v>
      </c>
      <c r="K25" s="759">
        <v>0</v>
      </c>
      <c r="L25" s="759">
        <v>0</v>
      </c>
      <c r="M25" s="759">
        <v>0</v>
      </c>
      <c r="N25" s="759">
        <v>0</v>
      </c>
      <c r="O25" s="759">
        <v>0</v>
      </c>
      <c r="P25" s="759">
        <v>1</v>
      </c>
    </row>
    <row r="26" spans="1:16" s="2" customFormat="1" x14ac:dyDescent="0.2">
      <c r="A26" s="1384" t="s">
        <v>25</v>
      </c>
      <c r="B26" s="1384"/>
      <c r="C26" s="1045">
        <v>222</v>
      </c>
      <c r="D26" s="1046">
        <v>0</v>
      </c>
      <c r="E26" s="1045">
        <v>22</v>
      </c>
      <c r="F26" s="1045">
        <v>66</v>
      </c>
      <c r="G26" s="1045">
        <v>42</v>
      </c>
      <c r="H26" s="1045">
        <v>26</v>
      </c>
      <c r="I26" s="1045">
        <v>30</v>
      </c>
      <c r="J26" s="1045">
        <v>8</v>
      </c>
      <c r="K26" s="1045">
        <v>13</v>
      </c>
      <c r="L26" s="1046">
        <v>9</v>
      </c>
      <c r="M26" s="1045">
        <v>3</v>
      </c>
      <c r="N26" s="1046">
        <v>1</v>
      </c>
      <c r="O26" s="1045">
        <v>0</v>
      </c>
      <c r="P26" s="1046">
        <v>2</v>
      </c>
    </row>
    <row r="27" spans="1:16" x14ac:dyDescent="0.2">
      <c r="A27" s="587"/>
      <c r="B27" s="761" t="s">
        <v>43</v>
      </c>
      <c r="C27" s="759">
        <v>172</v>
      </c>
      <c r="D27" s="762">
        <v>0</v>
      </c>
      <c r="E27" s="759">
        <v>22</v>
      </c>
      <c r="F27" s="759">
        <v>61</v>
      </c>
      <c r="G27" s="759">
        <v>40</v>
      </c>
      <c r="H27" s="759">
        <v>17</v>
      </c>
      <c r="I27" s="759">
        <v>18</v>
      </c>
      <c r="J27" s="759">
        <v>3</v>
      </c>
      <c r="K27" s="759">
        <v>5</v>
      </c>
      <c r="L27" s="762">
        <v>3</v>
      </c>
      <c r="M27" s="759">
        <v>2</v>
      </c>
      <c r="N27" s="762">
        <v>1</v>
      </c>
      <c r="O27" s="759">
        <v>0</v>
      </c>
      <c r="P27" s="762">
        <v>0</v>
      </c>
    </row>
    <row r="28" spans="1:16" x14ac:dyDescent="0.2">
      <c r="A28" s="746"/>
      <c r="B28" s="1042" t="s">
        <v>44</v>
      </c>
      <c r="C28" s="1043">
        <v>48</v>
      </c>
      <c r="D28" s="1044">
        <v>0</v>
      </c>
      <c r="E28" s="1044">
        <v>0</v>
      </c>
      <c r="F28" s="1043">
        <v>4</v>
      </c>
      <c r="G28" s="1043">
        <v>2</v>
      </c>
      <c r="H28" s="1043">
        <v>9</v>
      </c>
      <c r="I28" s="1043">
        <v>12</v>
      </c>
      <c r="J28" s="1043">
        <v>5</v>
      </c>
      <c r="K28" s="1043">
        <v>8</v>
      </c>
      <c r="L28" s="1044">
        <v>5</v>
      </c>
      <c r="M28" s="1044">
        <v>1</v>
      </c>
      <c r="N28" s="1044">
        <v>0</v>
      </c>
      <c r="O28" s="1044">
        <v>0</v>
      </c>
      <c r="P28" s="1044">
        <v>2</v>
      </c>
    </row>
    <row r="29" spans="1:16" x14ac:dyDescent="0.2">
      <c r="A29" s="587"/>
      <c r="B29" s="761" t="s">
        <v>45</v>
      </c>
      <c r="C29" s="759">
        <v>2</v>
      </c>
      <c r="D29" s="762">
        <v>0</v>
      </c>
      <c r="E29" s="762">
        <v>0</v>
      </c>
      <c r="F29" s="759">
        <v>1</v>
      </c>
      <c r="G29" s="762">
        <v>0</v>
      </c>
      <c r="H29" s="762">
        <v>0</v>
      </c>
      <c r="I29" s="762">
        <v>0</v>
      </c>
      <c r="J29" s="762">
        <v>0</v>
      </c>
      <c r="K29" s="762">
        <v>0</v>
      </c>
      <c r="L29" s="762">
        <v>1</v>
      </c>
      <c r="M29" s="762">
        <v>0</v>
      </c>
      <c r="N29" s="762">
        <v>0</v>
      </c>
      <c r="O29" s="762">
        <v>0</v>
      </c>
      <c r="P29" s="762">
        <v>0</v>
      </c>
    </row>
    <row r="30" spans="1:16" s="777" customFormat="1" x14ac:dyDescent="0.2">
      <c r="A30" s="1384" t="s">
        <v>169</v>
      </c>
      <c r="B30" s="1384"/>
      <c r="C30" s="1045">
        <v>45</v>
      </c>
      <c r="D30" s="1046">
        <v>0</v>
      </c>
      <c r="E30" s="1045">
        <v>3</v>
      </c>
      <c r="F30" s="1045">
        <v>5</v>
      </c>
      <c r="G30" s="1045">
        <v>9</v>
      </c>
      <c r="H30" s="1045">
        <v>13</v>
      </c>
      <c r="I30" s="1045">
        <v>8</v>
      </c>
      <c r="J30" s="1045">
        <v>2</v>
      </c>
      <c r="K30" s="1046">
        <v>0</v>
      </c>
      <c r="L30" s="1046">
        <v>1</v>
      </c>
      <c r="M30" s="1046">
        <v>1</v>
      </c>
      <c r="N30" s="1046">
        <v>2</v>
      </c>
      <c r="O30" s="1046">
        <v>0</v>
      </c>
      <c r="P30" s="1046">
        <v>1</v>
      </c>
    </row>
    <row r="31" spans="1:16" x14ac:dyDescent="0.2">
      <c r="A31" s="587"/>
      <c r="B31" s="761" t="s">
        <v>43</v>
      </c>
      <c r="C31" s="759">
        <v>37</v>
      </c>
      <c r="D31" s="762">
        <v>0</v>
      </c>
      <c r="E31" s="759">
        <v>3</v>
      </c>
      <c r="F31" s="759">
        <v>5</v>
      </c>
      <c r="G31" s="759">
        <v>9</v>
      </c>
      <c r="H31" s="759">
        <v>11</v>
      </c>
      <c r="I31" s="759">
        <v>5</v>
      </c>
      <c r="J31" s="759">
        <v>2</v>
      </c>
      <c r="K31" s="762">
        <v>0</v>
      </c>
      <c r="L31" s="762">
        <v>0</v>
      </c>
      <c r="M31" s="762">
        <v>0</v>
      </c>
      <c r="N31" s="762">
        <v>1</v>
      </c>
      <c r="O31" s="762">
        <v>0</v>
      </c>
      <c r="P31" s="762">
        <v>1</v>
      </c>
    </row>
    <row r="32" spans="1:16" x14ac:dyDescent="0.2">
      <c r="A32" s="746"/>
      <c r="B32" s="1042" t="s">
        <v>44</v>
      </c>
      <c r="C32" s="1043">
        <v>7</v>
      </c>
      <c r="D32" s="1044">
        <v>0</v>
      </c>
      <c r="E32" s="1044">
        <v>0</v>
      </c>
      <c r="F32" s="1044">
        <v>0</v>
      </c>
      <c r="G32" s="1044">
        <v>0</v>
      </c>
      <c r="H32" s="1043">
        <v>2</v>
      </c>
      <c r="I32" s="1043">
        <v>3</v>
      </c>
      <c r="J32" s="1044">
        <v>0</v>
      </c>
      <c r="K32" s="1044">
        <v>0</v>
      </c>
      <c r="L32" s="1044">
        <v>1</v>
      </c>
      <c r="M32" s="1044">
        <v>0</v>
      </c>
      <c r="N32" s="1044">
        <v>1</v>
      </c>
      <c r="O32" s="1044">
        <v>0</v>
      </c>
      <c r="P32" s="1044">
        <v>0</v>
      </c>
    </row>
    <row r="33" spans="1:16" x14ac:dyDescent="0.2">
      <c r="A33" s="587"/>
      <c r="B33" s="761" t="s">
        <v>45</v>
      </c>
      <c r="C33" s="759">
        <v>1</v>
      </c>
      <c r="D33" s="762">
        <v>0</v>
      </c>
      <c r="E33" s="762">
        <v>0</v>
      </c>
      <c r="F33" s="762">
        <v>0</v>
      </c>
      <c r="G33" s="762">
        <v>0</v>
      </c>
      <c r="H33" s="759">
        <v>0</v>
      </c>
      <c r="I33" s="759">
        <v>0</v>
      </c>
      <c r="J33" s="762">
        <v>0</v>
      </c>
      <c r="K33" s="762">
        <v>0</v>
      </c>
      <c r="L33" s="762">
        <v>0</v>
      </c>
      <c r="M33" s="762">
        <v>1</v>
      </c>
      <c r="N33" s="762">
        <v>0</v>
      </c>
      <c r="O33" s="762">
        <v>0</v>
      </c>
      <c r="P33" s="762">
        <v>0</v>
      </c>
    </row>
    <row r="34" spans="1:16" x14ac:dyDescent="0.2">
      <c r="A34" s="746"/>
      <c r="B34" s="746"/>
      <c r="C34" s="1047"/>
      <c r="D34" s="1047"/>
      <c r="E34" s="1047"/>
      <c r="F34" s="1047"/>
      <c r="G34" s="1047"/>
      <c r="H34" s="1047"/>
      <c r="I34" s="1047"/>
      <c r="J34" s="1047"/>
      <c r="K34" s="1047"/>
      <c r="L34" s="1047"/>
      <c r="M34" s="1047"/>
      <c r="N34" s="1047"/>
      <c r="O34" s="1047"/>
      <c r="P34" s="1047"/>
    </row>
    <row r="35" spans="1:16" x14ac:dyDescent="0.2">
      <c r="A35" s="774" t="s">
        <v>803</v>
      </c>
      <c r="B35" s="746"/>
      <c r="C35" s="746"/>
      <c r="D35" s="746"/>
      <c r="E35" s="746"/>
      <c r="F35" s="746"/>
      <c r="G35" s="746"/>
      <c r="H35" s="746"/>
      <c r="I35" s="746"/>
      <c r="J35" s="746"/>
      <c r="K35" s="746"/>
      <c r="L35" s="746"/>
      <c r="M35" s="746"/>
      <c r="N35" s="746"/>
      <c r="O35" s="746"/>
      <c r="P35" s="746"/>
    </row>
  </sheetData>
  <mergeCells count="10">
    <mergeCell ref="A4:B5"/>
    <mergeCell ref="A26:B26"/>
    <mergeCell ref="A30:B30"/>
    <mergeCell ref="C4:C5"/>
    <mergeCell ref="D4:P4"/>
    <mergeCell ref="A2:P2"/>
    <mergeCell ref="A6:B6"/>
    <mergeCell ref="A11:B11"/>
    <mergeCell ref="A16:B16"/>
    <mergeCell ref="A21:B21"/>
  </mergeCells>
  <hyperlinks>
    <hyperlink ref="Q4" location="indice!B44" display="INICIO"/>
  </hyperlinks>
  <printOptions horizontalCentered="1"/>
  <pageMargins left="0.19685039370078741" right="0.19685039370078741" top="1.5354330708661419" bottom="0.74803149606299213" header="0.19685039370078741" footer="0.31496062992125984"/>
  <pageSetup paperSize="9" scale="84" firstPageNumber="78" orientation="landscape" useFirstPageNumber="1" r:id="rId1"/>
  <headerFooter>
    <oddHeader>&amp;C&amp;G</oddHeader>
    <oddFooter>&amp;C&amp;P</oddFooter>
  </headerFooter>
  <legacyDrawingHF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7"/>
  <dimension ref="A2:P120"/>
  <sheetViews>
    <sheetView zoomScaleNormal="100" workbookViewId="0">
      <selection activeCell="B116" sqref="B116:B118"/>
    </sheetView>
  </sheetViews>
  <sheetFormatPr baseColWidth="10" defaultRowHeight="12.75" x14ac:dyDescent="0.2"/>
  <cols>
    <col min="1" max="1" width="25.140625" style="1" bestFit="1" customWidth="1"/>
    <col min="2" max="10" width="9.85546875" style="1" customWidth="1"/>
    <col min="11" max="14" width="10.28515625" style="1" customWidth="1"/>
    <col min="15" max="16384" width="11.42578125" style="1"/>
  </cols>
  <sheetData>
    <row r="2" spans="1:16" s="647" customFormat="1" ht="36.75" customHeight="1" x14ac:dyDescent="0.25">
      <c r="A2" s="1389" t="s">
        <v>812</v>
      </c>
      <c r="B2" s="1389"/>
      <c r="C2" s="1389"/>
      <c r="D2" s="1389"/>
      <c r="E2" s="1389"/>
      <c r="F2" s="1389"/>
      <c r="G2" s="1389"/>
      <c r="H2" s="1389"/>
      <c r="I2" s="1389"/>
      <c r="J2" s="1389"/>
      <c r="K2" s="1389"/>
      <c r="L2" s="1389"/>
      <c r="M2" s="1389"/>
      <c r="N2" s="1389"/>
      <c r="O2" s="1389"/>
    </row>
    <row r="3" spans="1:16" s="647" customFormat="1" ht="13.5" customHeight="1" x14ac:dyDescent="0.25">
      <c r="A3" s="772"/>
      <c r="B3" s="772"/>
      <c r="C3" s="772"/>
      <c r="D3" s="772"/>
      <c r="E3" s="772"/>
      <c r="F3" s="772"/>
      <c r="G3" s="772"/>
      <c r="H3" s="772"/>
      <c r="I3" s="772"/>
      <c r="J3" s="772"/>
      <c r="K3" s="772"/>
      <c r="L3" s="772"/>
      <c r="M3" s="772"/>
      <c r="N3" s="772"/>
      <c r="O3" s="772"/>
    </row>
    <row r="4" spans="1:16" s="3" customFormat="1" ht="30" customHeight="1" x14ac:dyDescent="0.25">
      <c r="A4" s="1390" t="s">
        <v>194</v>
      </c>
      <c r="B4" s="1392" t="s">
        <v>862</v>
      </c>
      <c r="C4" s="1392" t="s">
        <v>659</v>
      </c>
      <c r="D4" s="1393"/>
      <c r="E4" s="1393"/>
      <c r="F4" s="1393"/>
      <c r="G4" s="1393"/>
      <c r="H4" s="1393"/>
      <c r="I4" s="1393"/>
      <c r="J4" s="1393"/>
      <c r="K4" s="1393"/>
      <c r="L4" s="1393"/>
      <c r="M4" s="1393"/>
      <c r="N4" s="1393"/>
      <c r="O4" s="1393"/>
    </row>
    <row r="5" spans="1:16" s="3" customFormat="1" ht="30" x14ac:dyDescent="0.25">
      <c r="A5" s="1391"/>
      <c r="B5" s="1393"/>
      <c r="C5" s="773" t="s">
        <v>29</v>
      </c>
      <c r="D5" s="773" t="s">
        <v>57</v>
      </c>
      <c r="E5" s="773" t="s">
        <v>58</v>
      </c>
      <c r="F5" s="773" t="s">
        <v>59</v>
      </c>
      <c r="G5" s="773" t="s">
        <v>60</v>
      </c>
      <c r="H5" s="773" t="s">
        <v>61</v>
      </c>
      <c r="I5" s="773" t="s">
        <v>62</v>
      </c>
      <c r="J5" s="773" t="s">
        <v>63</v>
      </c>
      <c r="K5" s="773" t="s">
        <v>64</v>
      </c>
      <c r="L5" s="773" t="s">
        <v>65</v>
      </c>
      <c r="M5" s="773" t="s">
        <v>66</v>
      </c>
      <c r="N5" s="773" t="s">
        <v>67</v>
      </c>
      <c r="O5" s="773" t="s">
        <v>68</v>
      </c>
      <c r="P5" s="900" t="s">
        <v>218</v>
      </c>
    </row>
    <row r="6" spans="1:16" s="2" customFormat="1" x14ac:dyDescent="0.2">
      <c r="A6" s="1209" t="s">
        <v>863</v>
      </c>
      <c r="B6" s="501">
        <v>60636</v>
      </c>
      <c r="C6" s="501">
        <v>121</v>
      </c>
      <c r="D6" s="501">
        <v>6948</v>
      </c>
      <c r="E6" s="501">
        <v>17306</v>
      </c>
      <c r="F6" s="501">
        <v>15499</v>
      </c>
      <c r="G6" s="501">
        <v>8505</v>
      </c>
      <c r="H6" s="501">
        <v>4457</v>
      </c>
      <c r="I6" s="501">
        <v>2844</v>
      </c>
      <c r="J6" s="501">
        <v>1846</v>
      </c>
      <c r="K6" s="501">
        <v>1258</v>
      </c>
      <c r="L6" s="501">
        <v>756</v>
      </c>
      <c r="M6" s="501">
        <v>454</v>
      </c>
      <c r="N6" s="501">
        <v>322</v>
      </c>
      <c r="O6" s="501">
        <v>320</v>
      </c>
    </row>
    <row r="7" spans="1:16" s="2" customFormat="1" x14ac:dyDescent="0.2">
      <c r="A7" s="765" t="s">
        <v>417</v>
      </c>
      <c r="B7" s="766"/>
      <c r="C7" s="766"/>
      <c r="D7" s="766"/>
      <c r="E7" s="766"/>
      <c r="F7" s="766"/>
      <c r="G7" s="766"/>
      <c r="H7" s="766"/>
      <c r="I7" s="766"/>
      <c r="J7" s="766"/>
      <c r="K7" s="766"/>
      <c r="L7" s="766"/>
      <c r="M7" s="766"/>
      <c r="N7" s="766"/>
      <c r="O7" s="766"/>
    </row>
    <row r="8" spans="1:16" s="777" customFormat="1" ht="15" customHeight="1" x14ac:dyDescent="0.2">
      <c r="A8" s="499" t="s">
        <v>159</v>
      </c>
      <c r="B8" s="1053">
        <v>3900</v>
      </c>
      <c r="C8" s="1053">
        <v>1</v>
      </c>
      <c r="D8" s="1053">
        <v>517</v>
      </c>
      <c r="E8" s="1053">
        <v>1265</v>
      </c>
      <c r="F8" s="1053">
        <v>1043</v>
      </c>
      <c r="G8" s="1053">
        <v>527</v>
      </c>
      <c r="H8" s="1053">
        <v>227</v>
      </c>
      <c r="I8" s="1053">
        <v>132</v>
      </c>
      <c r="J8" s="1053">
        <v>80</v>
      </c>
      <c r="K8" s="1053">
        <v>41</v>
      </c>
      <c r="L8" s="1053">
        <v>32</v>
      </c>
      <c r="M8" s="1053">
        <v>13</v>
      </c>
      <c r="N8" s="1053">
        <v>14</v>
      </c>
      <c r="O8" s="1053">
        <v>8</v>
      </c>
    </row>
    <row r="9" spans="1:16" x14ac:dyDescent="0.2">
      <c r="A9" s="767" t="s">
        <v>43</v>
      </c>
      <c r="B9" s="768">
        <v>3493</v>
      </c>
      <c r="C9" s="768">
        <v>1</v>
      </c>
      <c r="D9" s="768">
        <v>516</v>
      </c>
      <c r="E9" s="768">
        <v>1242</v>
      </c>
      <c r="F9" s="768">
        <v>972</v>
      </c>
      <c r="G9" s="768">
        <v>432</v>
      </c>
      <c r="H9" s="768">
        <v>156</v>
      </c>
      <c r="I9" s="768">
        <v>80</v>
      </c>
      <c r="J9" s="768">
        <v>39</v>
      </c>
      <c r="K9" s="768">
        <v>17</v>
      </c>
      <c r="L9" s="768">
        <v>15</v>
      </c>
      <c r="M9" s="768">
        <v>9</v>
      </c>
      <c r="N9" s="768">
        <v>9</v>
      </c>
      <c r="O9" s="768">
        <v>5</v>
      </c>
    </row>
    <row r="10" spans="1:16" x14ac:dyDescent="0.2">
      <c r="A10" s="500" t="s">
        <v>44</v>
      </c>
      <c r="B10" s="501">
        <v>379</v>
      </c>
      <c r="C10" s="502">
        <v>0</v>
      </c>
      <c r="D10" s="501">
        <v>1</v>
      </c>
      <c r="E10" s="501">
        <v>23</v>
      </c>
      <c r="F10" s="501">
        <v>67</v>
      </c>
      <c r="G10" s="501">
        <v>92</v>
      </c>
      <c r="H10" s="501">
        <v>67</v>
      </c>
      <c r="I10" s="501">
        <v>48</v>
      </c>
      <c r="J10" s="501">
        <v>39</v>
      </c>
      <c r="K10" s="501">
        <v>20</v>
      </c>
      <c r="L10" s="501">
        <v>16</v>
      </c>
      <c r="M10" s="501">
        <v>3</v>
      </c>
      <c r="N10" s="501">
        <v>2</v>
      </c>
      <c r="O10" s="501">
        <v>1</v>
      </c>
    </row>
    <row r="11" spans="1:16" x14ac:dyDescent="0.2">
      <c r="A11" s="767" t="s">
        <v>45</v>
      </c>
      <c r="B11" s="768">
        <v>28</v>
      </c>
      <c r="C11" s="769">
        <v>0</v>
      </c>
      <c r="D11" s="769">
        <v>0</v>
      </c>
      <c r="E11" s="769">
        <v>0</v>
      </c>
      <c r="F11" s="768">
        <v>4</v>
      </c>
      <c r="G11" s="768">
        <v>3</v>
      </c>
      <c r="H11" s="768">
        <v>4</v>
      </c>
      <c r="I11" s="768">
        <v>4</v>
      </c>
      <c r="J11" s="768">
        <v>2</v>
      </c>
      <c r="K11" s="768">
        <v>4</v>
      </c>
      <c r="L11" s="768">
        <v>1</v>
      </c>
      <c r="M11" s="768">
        <v>1</v>
      </c>
      <c r="N11" s="768">
        <v>3</v>
      </c>
      <c r="O11" s="768">
        <v>2</v>
      </c>
    </row>
    <row r="12" spans="1:16" x14ac:dyDescent="0.2">
      <c r="A12" s="499" t="s">
        <v>158</v>
      </c>
      <c r="B12" s="501">
        <v>555</v>
      </c>
      <c r="C12" s="501">
        <v>4</v>
      </c>
      <c r="D12" s="501">
        <v>111</v>
      </c>
      <c r="E12" s="501">
        <v>183</v>
      </c>
      <c r="F12" s="501">
        <v>122</v>
      </c>
      <c r="G12" s="501">
        <v>69</v>
      </c>
      <c r="H12" s="501">
        <v>26</v>
      </c>
      <c r="I12" s="501">
        <v>16</v>
      </c>
      <c r="J12" s="501">
        <v>8</v>
      </c>
      <c r="K12" s="501">
        <v>5</v>
      </c>
      <c r="L12" s="501">
        <v>3</v>
      </c>
      <c r="M12" s="501">
        <v>3</v>
      </c>
      <c r="N12" s="502">
        <v>2</v>
      </c>
      <c r="O12" s="501">
        <v>3</v>
      </c>
    </row>
    <row r="13" spans="1:16" x14ac:dyDescent="0.2">
      <c r="A13" s="767" t="s">
        <v>43</v>
      </c>
      <c r="B13" s="768">
        <v>521</v>
      </c>
      <c r="C13" s="768">
        <v>4</v>
      </c>
      <c r="D13" s="768">
        <v>111</v>
      </c>
      <c r="E13" s="768">
        <v>182</v>
      </c>
      <c r="F13" s="768">
        <v>113</v>
      </c>
      <c r="G13" s="768">
        <v>65</v>
      </c>
      <c r="H13" s="768">
        <v>21</v>
      </c>
      <c r="I13" s="768">
        <v>13</v>
      </c>
      <c r="J13" s="768">
        <v>5</v>
      </c>
      <c r="K13" s="768">
        <v>0</v>
      </c>
      <c r="L13" s="768">
        <v>2</v>
      </c>
      <c r="M13" s="768">
        <v>2</v>
      </c>
      <c r="N13" s="769">
        <v>0</v>
      </c>
      <c r="O13" s="768">
        <v>3</v>
      </c>
    </row>
    <row r="14" spans="1:16" x14ac:dyDescent="0.2">
      <c r="A14" s="500" t="s">
        <v>44</v>
      </c>
      <c r="B14" s="501">
        <v>28</v>
      </c>
      <c r="C14" s="502">
        <v>0</v>
      </c>
      <c r="D14" s="502">
        <v>0</v>
      </c>
      <c r="E14" s="501">
        <v>1</v>
      </c>
      <c r="F14" s="501">
        <v>8</v>
      </c>
      <c r="G14" s="501">
        <v>4</v>
      </c>
      <c r="H14" s="501">
        <v>5</v>
      </c>
      <c r="I14" s="501">
        <v>3</v>
      </c>
      <c r="J14" s="501">
        <v>3</v>
      </c>
      <c r="K14" s="501">
        <v>3</v>
      </c>
      <c r="L14" s="501">
        <v>0</v>
      </c>
      <c r="M14" s="502">
        <v>0</v>
      </c>
      <c r="N14" s="502">
        <v>1</v>
      </c>
      <c r="O14" s="502">
        <v>0</v>
      </c>
    </row>
    <row r="15" spans="1:16" x14ac:dyDescent="0.2">
      <c r="A15" s="767" t="s">
        <v>45</v>
      </c>
      <c r="B15" s="768">
        <v>6</v>
      </c>
      <c r="C15" s="769">
        <v>0</v>
      </c>
      <c r="D15" s="769">
        <v>0</v>
      </c>
      <c r="E15" s="769">
        <v>0</v>
      </c>
      <c r="F15" s="768">
        <v>1</v>
      </c>
      <c r="G15" s="769">
        <v>0</v>
      </c>
      <c r="H15" s="769">
        <v>0</v>
      </c>
      <c r="I15" s="768">
        <v>0</v>
      </c>
      <c r="J15" s="769">
        <v>0</v>
      </c>
      <c r="K15" s="768">
        <v>2</v>
      </c>
      <c r="L15" s="768">
        <v>1</v>
      </c>
      <c r="M15" s="768">
        <v>1</v>
      </c>
      <c r="N15" s="769">
        <v>1</v>
      </c>
      <c r="O15" s="769">
        <v>0</v>
      </c>
    </row>
    <row r="16" spans="1:16" s="777" customFormat="1" x14ac:dyDescent="0.2">
      <c r="A16" s="1048" t="s">
        <v>157</v>
      </c>
      <c r="B16" s="1053">
        <v>1083</v>
      </c>
      <c r="C16" s="1053">
        <v>0</v>
      </c>
      <c r="D16" s="1053">
        <v>199</v>
      </c>
      <c r="E16" s="1053">
        <v>405</v>
      </c>
      <c r="F16" s="1053">
        <v>222</v>
      </c>
      <c r="G16" s="1053">
        <v>109</v>
      </c>
      <c r="H16" s="1053">
        <v>61</v>
      </c>
      <c r="I16" s="1053">
        <v>32</v>
      </c>
      <c r="J16" s="1053">
        <v>22</v>
      </c>
      <c r="K16" s="1053">
        <v>10</v>
      </c>
      <c r="L16" s="1053">
        <v>6</v>
      </c>
      <c r="M16" s="1053">
        <v>4</v>
      </c>
      <c r="N16" s="1053">
        <v>6</v>
      </c>
      <c r="O16" s="1053">
        <v>7</v>
      </c>
    </row>
    <row r="17" spans="1:15" x14ac:dyDescent="0.2">
      <c r="A17" s="767" t="s">
        <v>43</v>
      </c>
      <c r="B17" s="768">
        <v>963</v>
      </c>
      <c r="C17" s="768">
        <v>0</v>
      </c>
      <c r="D17" s="768">
        <v>199</v>
      </c>
      <c r="E17" s="768">
        <v>397</v>
      </c>
      <c r="F17" s="768">
        <v>190</v>
      </c>
      <c r="G17" s="768">
        <v>87</v>
      </c>
      <c r="H17" s="768">
        <v>45</v>
      </c>
      <c r="I17" s="768">
        <v>18</v>
      </c>
      <c r="J17" s="768">
        <v>12</v>
      </c>
      <c r="K17" s="768">
        <v>4</v>
      </c>
      <c r="L17" s="768">
        <v>1</v>
      </c>
      <c r="M17" s="768">
        <v>1</v>
      </c>
      <c r="N17" s="768">
        <v>4</v>
      </c>
      <c r="O17" s="768">
        <v>5</v>
      </c>
    </row>
    <row r="18" spans="1:15" x14ac:dyDescent="0.2">
      <c r="A18" s="1050" t="s">
        <v>44</v>
      </c>
      <c r="B18" s="1049">
        <v>106</v>
      </c>
      <c r="C18" s="1051">
        <v>0</v>
      </c>
      <c r="D18" s="1051">
        <v>0</v>
      </c>
      <c r="E18" s="1049">
        <v>8</v>
      </c>
      <c r="F18" s="1049">
        <v>31</v>
      </c>
      <c r="G18" s="1049">
        <v>22</v>
      </c>
      <c r="H18" s="1049">
        <v>16</v>
      </c>
      <c r="I18" s="1049">
        <v>11</v>
      </c>
      <c r="J18" s="1049">
        <v>7</v>
      </c>
      <c r="K18" s="1049">
        <v>4</v>
      </c>
      <c r="L18" s="1049">
        <v>3</v>
      </c>
      <c r="M18" s="1049">
        <v>2</v>
      </c>
      <c r="N18" s="1051">
        <v>2</v>
      </c>
      <c r="O18" s="1051">
        <v>0</v>
      </c>
    </row>
    <row r="19" spans="1:15" x14ac:dyDescent="0.2">
      <c r="A19" s="767" t="s">
        <v>45</v>
      </c>
      <c r="B19" s="768">
        <v>14</v>
      </c>
      <c r="C19" s="769">
        <v>0</v>
      </c>
      <c r="D19" s="769">
        <v>0</v>
      </c>
      <c r="E19" s="768">
        <v>0</v>
      </c>
      <c r="F19" s="769">
        <v>1</v>
      </c>
      <c r="G19" s="768">
        <v>0</v>
      </c>
      <c r="H19" s="769">
        <v>0</v>
      </c>
      <c r="I19" s="769">
        <v>3</v>
      </c>
      <c r="J19" s="768">
        <v>3</v>
      </c>
      <c r="K19" s="769">
        <v>2</v>
      </c>
      <c r="L19" s="768">
        <v>2</v>
      </c>
      <c r="M19" s="769">
        <v>1</v>
      </c>
      <c r="N19" s="768">
        <v>0</v>
      </c>
      <c r="O19" s="769">
        <v>2</v>
      </c>
    </row>
    <row r="20" spans="1:15" x14ac:dyDescent="0.2">
      <c r="A20" s="1048" t="s">
        <v>156</v>
      </c>
      <c r="B20" s="1049">
        <v>548</v>
      </c>
      <c r="C20" s="1049">
        <v>1</v>
      </c>
      <c r="D20" s="1049">
        <v>57</v>
      </c>
      <c r="E20" s="1049">
        <v>193</v>
      </c>
      <c r="F20" s="1049">
        <v>141</v>
      </c>
      <c r="G20" s="1049">
        <v>72</v>
      </c>
      <c r="H20" s="1049">
        <v>30</v>
      </c>
      <c r="I20" s="1049">
        <v>18</v>
      </c>
      <c r="J20" s="1049">
        <v>13</v>
      </c>
      <c r="K20" s="1049">
        <v>10</v>
      </c>
      <c r="L20" s="1049">
        <v>6</v>
      </c>
      <c r="M20" s="1049">
        <v>2</v>
      </c>
      <c r="N20" s="1051">
        <v>3</v>
      </c>
      <c r="O20" s="1049">
        <v>2</v>
      </c>
    </row>
    <row r="21" spans="1:15" x14ac:dyDescent="0.2">
      <c r="A21" s="767" t="s">
        <v>43</v>
      </c>
      <c r="B21" s="768">
        <v>509</v>
      </c>
      <c r="C21" s="768">
        <v>1</v>
      </c>
      <c r="D21" s="768">
        <v>57</v>
      </c>
      <c r="E21" s="768">
        <v>190</v>
      </c>
      <c r="F21" s="768">
        <v>135</v>
      </c>
      <c r="G21" s="768">
        <v>66</v>
      </c>
      <c r="H21" s="768">
        <v>24</v>
      </c>
      <c r="I21" s="768">
        <v>10</v>
      </c>
      <c r="J21" s="768">
        <v>12</v>
      </c>
      <c r="K21" s="768">
        <v>6</v>
      </c>
      <c r="L21" s="768">
        <v>2</v>
      </c>
      <c r="M21" s="769">
        <v>1</v>
      </c>
      <c r="N21" s="769">
        <v>3</v>
      </c>
      <c r="O21" s="768">
        <v>2</v>
      </c>
    </row>
    <row r="22" spans="1:15" x14ac:dyDescent="0.2">
      <c r="A22" s="1050" t="s">
        <v>44</v>
      </c>
      <c r="B22" s="1049">
        <v>36</v>
      </c>
      <c r="C22" s="1051">
        <v>0</v>
      </c>
      <c r="D22" s="1049">
        <v>0</v>
      </c>
      <c r="E22" s="1051">
        <v>3</v>
      </c>
      <c r="F22" s="1049">
        <v>6</v>
      </c>
      <c r="G22" s="1049">
        <v>5</v>
      </c>
      <c r="H22" s="1049">
        <v>5</v>
      </c>
      <c r="I22" s="1049">
        <v>8</v>
      </c>
      <c r="J22" s="1049">
        <v>1</v>
      </c>
      <c r="K22" s="1049">
        <v>4</v>
      </c>
      <c r="L22" s="1049">
        <v>3</v>
      </c>
      <c r="M22" s="1051">
        <v>1</v>
      </c>
      <c r="N22" s="1051">
        <v>0</v>
      </c>
      <c r="O22" s="1051">
        <v>0</v>
      </c>
    </row>
    <row r="23" spans="1:15" x14ac:dyDescent="0.2">
      <c r="A23" s="767" t="s">
        <v>45</v>
      </c>
      <c r="B23" s="768">
        <v>3</v>
      </c>
      <c r="C23" s="769">
        <v>0</v>
      </c>
      <c r="D23" s="769">
        <v>0</v>
      </c>
      <c r="E23" s="769">
        <v>0</v>
      </c>
      <c r="F23" s="769">
        <v>0</v>
      </c>
      <c r="G23" s="768">
        <v>1</v>
      </c>
      <c r="H23" s="769">
        <v>1</v>
      </c>
      <c r="I23" s="768">
        <v>0</v>
      </c>
      <c r="J23" s="769">
        <v>0</v>
      </c>
      <c r="K23" s="768">
        <v>0</v>
      </c>
      <c r="L23" s="769">
        <v>1</v>
      </c>
      <c r="M23" s="768">
        <v>0</v>
      </c>
      <c r="N23" s="769">
        <v>0</v>
      </c>
      <c r="O23" s="769">
        <v>0</v>
      </c>
    </row>
    <row r="24" spans="1:15" s="777" customFormat="1" x14ac:dyDescent="0.2">
      <c r="A24" s="1048" t="s">
        <v>155</v>
      </c>
      <c r="B24" s="1053">
        <v>1926</v>
      </c>
      <c r="C24" s="1053">
        <v>1</v>
      </c>
      <c r="D24" s="1053">
        <v>321</v>
      </c>
      <c r="E24" s="1053">
        <v>723</v>
      </c>
      <c r="F24" s="1053">
        <v>471</v>
      </c>
      <c r="G24" s="1053">
        <v>208</v>
      </c>
      <c r="H24" s="1053">
        <v>81</v>
      </c>
      <c r="I24" s="1053">
        <v>48</v>
      </c>
      <c r="J24" s="1053">
        <v>43</v>
      </c>
      <c r="K24" s="1053">
        <v>12</v>
      </c>
      <c r="L24" s="1053">
        <v>7</v>
      </c>
      <c r="M24" s="1053">
        <v>3</v>
      </c>
      <c r="N24" s="1053">
        <v>4</v>
      </c>
      <c r="O24" s="1053">
        <v>4</v>
      </c>
    </row>
    <row r="25" spans="1:15" x14ac:dyDescent="0.2">
      <c r="A25" s="767" t="s">
        <v>43</v>
      </c>
      <c r="B25" s="768">
        <v>1799</v>
      </c>
      <c r="C25" s="768">
        <v>1</v>
      </c>
      <c r="D25" s="768">
        <v>320</v>
      </c>
      <c r="E25" s="768">
        <v>715</v>
      </c>
      <c r="F25" s="768">
        <v>445</v>
      </c>
      <c r="G25" s="768">
        <v>187</v>
      </c>
      <c r="H25" s="768">
        <v>63</v>
      </c>
      <c r="I25" s="768">
        <v>27</v>
      </c>
      <c r="J25" s="768">
        <v>24</v>
      </c>
      <c r="K25" s="768">
        <v>9</v>
      </c>
      <c r="L25" s="768">
        <v>1</v>
      </c>
      <c r="M25" s="768">
        <v>3</v>
      </c>
      <c r="N25" s="768">
        <v>1</v>
      </c>
      <c r="O25" s="768">
        <v>3</v>
      </c>
    </row>
    <row r="26" spans="1:15" x14ac:dyDescent="0.2">
      <c r="A26" s="1050" t="s">
        <v>44</v>
      </c>
      <c r="B26" s="1049">
        <v>109</v>
      </c>
      <c r="C26" s="1051">
        <v>0</v>
      </c>
      <c r="D26" s="1049">
        <v>0</v>
      </c>
      <c r="E26" s="1049">
        <v>8</v>
      </c>
      <c r="F26" s="1049">
        <v>22</v>
      </c>
      <c r="G26" s="1049">
        <v>18</v>
      </c>
      <c r="H26" s="1049">
        <v>18</v>
      </c>
      <c r="I26" s="1049">
        <v>17</v>
      </c>
      <c r="J26" s="1049">
        <v>17</v>
      </c>
      <c r="K26" s="1049">
        <v>3</v>
      </c>
      <c r="L26" s="1049">
        <v>4</v>
      </c>
      <c r="M26" s="1049">
        <v>0</v>
      </c>
      <c r="N26" s="1051">
        <v>1</v>
      </c>
      <c r="O26" s="1051">
        <v>1</v>
      </c>
    </row>
    <row r="27" spans="1:15" x14ac:dyDescent="0.2">
      <c r="A27" s="767" t="s">
        <v>45</v>
      </c>
      <c r="B27" s="768">
        <v>18</v>
      </c>
      <c r="C27" s="769">
        <v>0</v>
      </c>
      <c r="D27" s="769">
        <v>1</v>
      </c>
      <c r="E27" s="768">
        <v>0</v>
      </c>
      <c r="F27" s="768">
        <v>4</v>
      </c>
      <c r="G27" s="768">
        <v>3</v>
      </c>
      <c r="H27" s="768">
        <v>0</v>
      </c>
      <c r="I27" s="768">
        <v>4</v>
      </c>
      <c r="J27" s="768">
        <v>2</v>
      </c>
      <c r="K27" s="768">
        <v>0</v>
      </c>
      <c r="L27" s="769">
        <v>2</v>
      </c>
      <c r="M27" s="769">
        <v>0</v>
      </c>
      <c r="N27" s="769">
        <v>2</v>
      </c>
      <c r="O27" s="768">
        <v>0</v>
      </c>
    </row>
    <row r="28" spans="1:15" s="777" customFormat="1" ht="12.75" customHeight="1" x14ac:dyDescent="0.2">
      <c r="A28" s="1048" t="s">
        <v>154</v>
      </c>
      <c r="B28" s="1053">
        <v>2491</v>
      </c>
      <c r="C28" s="1053">
        <v>9</v>
      </c>
      <c r="D28" s="1053">
        <v>635</v>
      </c>
      <c r="E28" s="1053">
        <v>823</v>
      </c>
      <c r="F28" s="1053">
        <v>548</v>
      </c>
      <c r="G28" s="1053">
        <v>248</v>
      </c>
      <c r="H28" s="1053">
        <v>83</v>
      </c>
      <c r="I28" s="1053">
        <v>61</v>
      </c>
      <c r="J28" s="1053">
        <v>25</v>
      </c>
      <c r="K28" s="1053">
        <v>18</v>
      </c>
      <c r="L28" s="1053">
        <v>19</v>
      </c>
      <c r="M28" s="1053">
        <v>6</v>
      </c>
      <c r="N28" s="1053">
        <v>7</v>
      </c>
      <c r="O28" s="1053">
        <v>9</v>
      </c>
    </row>
    <row r="29" spans="1:15" x14ac:dyDescent="0.2">
      <c r="A29" s="767" t="s">
        <v>43</v>
      </c>
      <c r="B29" s="768">
        <v>2327</v>
      </c>
      <c r="C29" s="768">
        <v>9</v>
      </c>
      <c r="D29" s="768">
        <v>634</v>
      </c>
      <c r="E29" s="768">
        <v>820</v>
      </c>
      <c r="F29" s="768">
        <v>515</v>
      </c>
      <c r="G29" s="768">
        <v>205</v>
      </c>
      <c r="H29" s="768">
        <v>63</v>
      </c>
      <c r="I29" s="768">
        <v>37</v>
      </c>
      <c r="J29" s="768">
        <v>13</v>
      </c>
      <c r="K29" s="768">
        <v>10</v>
      </c>
      <c r="L29" s="768">
        <v>8</v>
      </c>
      <c r="M29" s="768">
        <v>4</v>
      </c>
      <c r="N29" s="769">
        <v>4</v>
      </c>
      <c r="O29" s="768">
        <v>5</v>
      </c>
    </row>
    <row r="30" spans="1:15" x14ac:dyDescent="0.2">
      <c r="A30" s="1050" t="s">
        <v>44</v>
      </c>
      <c r="B30" s="1049">
        <v>145</v>
      </c>
      <c r="C30" s="1049">
        <v>0</v>
      </c>
      <c r="D30" s="1049">
        <v>1</v>
      </c>
      <c r="E30" s="1049">
        <v>3</v>
      </c>
      <c r="F30" s="1049">
        <v>33</v>
      </c>
      <c r="G30" s="1049">
        <v>39</v>
      </c>
      <c r="H30" s="1049">
        <v>19</v>
      </c>
      <c r="I30" s="1049">
        <v>19</v>
      </c>
      <c r="J30" s="1049">
        <v>11</v>
      </c>
      <c r="K30" s="1049">
        <v>5</v>
      </c>
      <c r="L30" s="1049">
        <v>8</v>
      </c>
      <c r="M30" s="1049">
        <v>1</v>
      </c>
      <c r="N30" s="1049">
        <v>3</v>
      </c>
      <c r="O30" s="1051">
        <v>3</v>
      </c>
    </row>
    <row r="31" spans="1:15" x14ac:dyDescent="0.2">
      <c r="A31" s="767" t="s">
        <v>45</v>
      </c>
      <c r="B31" s="768">
        <v>19</v>
      </c>
      <c r="C31" s="769">
        <v>0</v>
      </c>
      <c r="D31" s="768">
        <v>0</v>
      </c>
      <c r="E31" s="768">
        <v>0</v>
      </c>
      <c r="F31" s="768">
        <v>0</v>
      </c>
      <c r="G31" s="768">
        <v>4</v>
      </c>
      <c r="H31" s="768">
        <v>1</v>
      </c>
      <c r="I31" s="768">
        <v>5</v>
      </c>
      <c r="J31" s="768">
        <v>1</v>
      </c>
      <c r="K31" s="768">
        <v>3</v>
      </c>
      <c r="L31" s="768">
        <v>3</v>
      </c>
      <c r="M31" s="768">
        <v>1</v>
      </c>
      <c r="N31" s="768">
        <v>0</v>
      </c>
      <c r="O31" s="769">
        <v>1</v>
      </c>
    </row>
    <row r="32" spans="1:15" s="777" customFormat="1" x14ac:dyDescent="0.2">
      <c r="A32" s="1048" t="s">
        <v>153</v>
      </c>
      <c r="B32" s="1053">
        <v>2128</v>
      </c>
      <c r="C32" s="1053">
        <v>7</v>
      </c>
      <c r="D32" s="1053">
        <v>357</v>
      </c>
      <c r="E32" s="1053">
        <v>743</v>
      </c>
      <c r="F32" s="1053">
        <v>514</v>
      </c>
      <c r="G32" s="1053">
        <v>239</v>
      </c>
      <c r="H32" s="1053">
        <v>112</v>
      </c>
      <c r="I32" s="1053">
        <v>54</v>
      </c>
      <c r="J32" s="1053">
        <v>43</v>
      </c>
      <c r="K32" s="1053">
        <v>23</v>
      </c>
      <c r="L32" s="1053">
        <v>17</v>
      </c>
      <c r="M32" s="1053">
        <v>4</v>
      </c>
      <c r="N32" s="1053">
        <v>9</v>
      </c>
      <c r="O32" s="1053">
        <v>6</v>
      </c>
    </row>
    <row r="33" spans="1:15" x14ac:dyDescent="0.2">
      <c r="A33" s="767" t="s">
        <v>43</v>
      </c>
      <c r="B33" s="768">
        <v>1949</v>
      </c>
      <c r="C33" s="768">
        <v>7</v>
      </c>
      <c r="D33" s="768">
        <v>357</v>
      </c>
      <c r="E33" s="768">
        <v>736</v>
      </c>
      <c r="F33" s="768">
        <v>481</v>
      </c>
      <c r="G33" s="768">
        <v>206</v>
      </c>
      <c r="H33" s="768">
        <v>82</v>
      </c>
      <c r="I33" s="768">
        <v>31</v>
      </c>
      <c r="J33" s="768">
        <v>24</v>
      </c>
      <c r="K33" s="768">
        <v>9</v>
      </c>
      <c r="L33" s="768">
        <v>5</v>
      </c>
      <c r="M33" s="768">
        <v>2</v>
      </c>
      <c r="N33" s="768">
        <v>6</v>
      </c>
      <c r="O33" s="768">
        <v>3</v>
      </c>
    </row>
    <row r="34" spans="1:15" x14ac:dyDescent="0.2">
      <c r="A34" s="1050" t="s">
        <v>44</v>
      </c>
      <c r="B34" s="1049">
        <v>166</v>
      </c>
      <c r="C34" s="1051">
        <v>0</v>
      </c>
      <c r="D34" s="1049">
        <v>0</v>
      </c>
      <c r="E34" s="1049">
        <v>7</v>
      </c>
      <c r="F34" s="1049">
        <v>31</v>
      </c>
      <c r="G34" s="1049">
        <v>32</v>
      </c>
      <c r="H34" s="1049">
        <v>30</v>
      </c>
      <c r="I34" s="1049">
        <v>22</v>
      </c>
      <c r="J34" s="1049">
        <v>18</v>
      </c>
      <c r="K34" s="1049">
        <v>11</v>
      </c>
      <c r="L34" s="1049">
        <v>10</v>
      </c>
      <c r="M34" s="1049">
        <v>2</v>
      </c>
      <c r="N34" s="1049">
        <v>1</v>
      </c>
      <c r="O34" s="1051">
        <v>2</v>
      </c>
    </row>
    <row r="35" spans="1:15" x14ac:dyDescent="0.2">
      <c r="A35" s="767" t="s">
        <v>45</v>
      </c>
      <c r="B35" s="768">
        <v>13</v>
      </c>
      <c r="C35" s="769">
        <v>0</v>
      </c>
      <c r="D35" s="769">
        <v>0</v>
      </c>
      <c r="E35" s="768">
        <v>0</v>
      </c>
      <c r="F35" s="768">
        <v>2</v>
      </c>
      <c r="G35" s="768">
        <v>1</v>
      </c>
      <c r="H35" s="768">
        <v>0</v>
      </c>
      <c r="I35" s="768">
        <v>1</v>
      </c>
      <c r="J35" s="768">
        <v>1</v>
      </c>
      <c r="K35" s="768">
        <v>3</v>
      </c>
      <c r="L35" s="768">
        <v>2</v>
      </c>
      <c r="M35" s="768">
        <v>0</v>
      </c>
      <c r="N35" s="768">
        <v>2</v>
      </c>
      <c r="O35" s="768">
        <v>1</v>
      </c>
    </row>
    <row r="36" spans="1:15" s="777" customFormat="1" x14ac:dyDescent="0.2">
      <c r="A36" s="1048" t="s">
        <v>152</v>
      </c>
      <c r="B36" s="1053">
        <v>1849</v>
      </c>
      <c r="C36" s="1053">
        <v>0</v>
      </c>
      <c r="D36" s="1053">
        <v>213</v>
      </c>
      <c r="E36" s="1053">
        <v>595</v>
      </c>
      <c r="F36" s="1053">
        <v>521</v>
      </c>
      <c r="G36" s="1053">
        <v>253</v>
      </c>
      <c r="H36" s="1053">
        <v>118</v>
      </c>
      <c r="I36" s="1053">
        <v>58</v>
      </c>
      <c r="J36" s="1053">
        <v>38</v>
      </c>
      <c r="K36" s="1053">
        <v>23</v>
      </c>
      <c r="L36" s="1053">
        <v>12</v>
      </c>
      <c r="M36" s="1053">
        <v>9</v>
      </c>
      <c r="N36" s="1053">
        <v>5</v>
      </c>
      <c r="O36" s="1053">
        <v>4</v>
      </c>
    </row>
    <row r="37" spans="1:15" x14ac:dyDescent="0.2">
      <c r="A37" s="767" t="s">
        <v>43</v>
      </c>
      <c r="B37" s="768">
        <v>1689</v>
      </c>
      <c r="C37" s="768">
        <v>0</v>
      </c>
      <c r="D37" s="768">
        <v>213</v>
      </c>
      <c r="E37" s="768">
        <v>590</v>
      </c>
      <c r="F37" s="768">
        <v>491</v>
      </c>
      <c r="G37" s="768">
        <v>219</v>
      </c>
      <c r="H37" s="768">
        <v>93</v>
      </c>
      <c r="I37" s="768">
        <v>38</v>
      </c>
      <c r="J37" s="768">
        <v>19</v>
      </c>
      <c r="K37" s="768">
        <v>12</v>
      </c>
      <c r="L37" s="768">
        <v>7</v>
      </c>
      <c r="M37" s="768">
        <v>3</v>
      </c>
      <c r="N37" s="768">
        <v>2</v>
      </c>
      <c r="O37" s="768">
        <v>2</v>
      </c>
    </row>
    <row r="38" spans="1:15" x14ac:dyDescent="0.2">
      <c r="A38" s="1050" t="s">
        <v>44</v>
      </c>
      <c r="B38" s="1049">
        <v>142</v>
      </c>
      <c r="C38" s="1051">
        <v>0</v>
      </c>
      <c r="D38" s="1051">
        <v>0</v>
      </c>
      <c r="E38" s="1049">
        <v>4</v>
      </c>
      <c r="F38" s="1049">
        <v>28</v>
      </c>
      <c r="G38" s="1049">
        <v>32</v>
      </c>
      <c r="H38" s="1049">
        <v>23</v>
      </c>
      <c r="I38" s="1049">
        <v>19</v>
      </c>
      <c r="J38" s="1049">
        <v>16</v>
      </c>
      <c r="K38" s="1049">
        <v>11</v>
      </c>
      <c r="L38" s="1049">
        <v>3</v>
      </c>
      <c r="M38" s="1049">
        <v>4</v>
      </c>
      <c r="N38" s="1049">
        <v>1</v>
      </c>
      <c r="O38" s="1049">
        <v>1</v>
      </c>
    </row>
    <row r="39" spans="1:15" x14ac:dyDescent="0.2">
      <c r="A39" s="767" t="s">
        <v>45</v>
      </c>
      <c r="B39" s="768">
        <v>18</v>
      </c>
      <c r="C39" s="769">
        <v>0</v>
      </c>
      <c r="D39" s="769">
        <v>0</v>
      </c>
      <c r="E39" s="769">
        <v>1</v>
      </c>
      <c r="F39" s="769">
        <v>2</v>
      </c>
      <c r="G39" s="768">
        <v>2</v>
      </c>
      <c r="H39" s="768">
        <v>2</v>
      </c>
      <c r="I39" s="768">
        <v>1</v>
      </c>
      <c r="J39" s="768">
        <v>3</v>
      </c>
      <c r="K39" s="768">
        <v>0</v>
      </c>
      <c r="L39" s="769">
        <v>2</v>
      </c>
      <c r="M39" s="769">
        <v>2</v>
      </c>
      <c r="N39" s="768">
        <v>2</v>
      </c>
      <c r="O39" s="768">
        <v>1</v>
      </c>
    </row>
    <row r="40" spans="1:15" s="777" customFormat="1" x14ac:dyDescent="0.2">
      <c r="A40" s="1048" t="s">
        <v>151</v>
      </c>
      <c r="B40" s="1053">
        <v>13878</v>
      </c>
      <c r="C40" s="1053">
        <v>3</v>
      </c>
      <c r="D40" s="1053">
        <v>945</v>
      </c>
      <c r="E40" s="1053">
        <v>3507</v>
      </c>
      <c r="F40" s="1053">
        <v>4271</v>
      </c>
      <c r="G40" s="1053">
        <v>2427</v>
      </c>
      <c r="H40" s="1053">
        <v>1135</v>
      </c>
      <c r="I40" s="1053">
        <v>666</v>
      </c>
      <c r="J40" s="1053">
        <v>395</v>
      </c>
      <c r="K40" s="1053">
        <v>243</v>
      </c>
      <c r="L40" s="1053">
        <v>126</v>
      </c>
      <c r="M40" s="1053">
        <v>71</v>
      </c>
      <c r="N40" s="1053">
        <v>43</v>
      </c>
      <c r="O40" s="1053">
        <v>46</v>
      </c>
    </row>
    <row r="41" spans="1:15" x14ac:dyDescent="0.2">
      <c r="A41" s="767" t="s">
        <v>43</v>
      </c>
      <c r="B41" s="768">
        <v>12308</v>
      </c>
      <c r="C41" s="768">
        <v>3</v>
      </c>
      <c r="D41" s="768">
        <v>942</v>
      </c>
      <c r="E41" s="768">
        <v>3475</v>
      </c>
      <c r="F41" s="768">
        <v>4100</v>
      </c>
      <c r="G41" s="768">
        <v>2111</v>
      </c>
      <c r="H41" s="768">
        <v>809</v>
      </c>
      <c r="I41" s="768">
        <v>405</v>
      </c>
      <c r="J41" s="768">
        <v>204</v>
      </c>
      <c r="K41" s="768">
        <v>123</v>
      </c>
      <c r="L41" s="768">
        <v>54</v>
      </c>
      <c r="M41" s="768">
        <v>38</v>
      </c>
      <c r="N41" s="768">
        <v>23</v>
      </c>
      <c r="O41" s="768">
        <v>21</v>
      </c>
    </row>
    <row r="42" spans="1:15" x14ac:dyDescent="0.2">
      <c r="A42" s="1050" t="s">
        <v>44</v>
      </c>
      <c r="B42" s="1049">
        <v>1459</v>
      </c>
      <c r="C42" s="1051">
        <v>0</v>
      </c>
      <c r="D42" s="1051">
        <v>2</v>
      </c>
      <c r="E42" s="1049">
        <v>28</v>
      </c>
      <c r="F42" s="1049">
        <v>167</v>
      </c>
      <c r="G42" s="1049">
        <v>296</v>
      </c>
      <c r="H42" s="1049">
        <v>313</v>
      </c>
      <c r="I42" s="1049">
        <v>247</v>
      </c>
      <c r="J42" s="1049">
        <v>171</v>
      </c>
      <c r="K42" s="1049">
        <v>109</v>
      </c>
      <c r="L42" s="1049">
        <v>67</v>
      </c>
      <c r="M42" s="1049">
        <v>26</v>
      </c>
      <c r="N42" s="1049">
        <v>17</v>
      </c>
      <c r="O42" s="1049">
        <v>16</v>
      </c>
    </row>
    <row r="43" spans="1:15" x14ac:dyDescent="0.2">
      <c r="A43" s="767" t="s">
        <v>45</v>
      </c>
      <c r="B43" s="768">
        <v>100</v>
      </c>
      <c r="C43" s="769">
        <v>0</v>
      </c>
      <c r="D43" s="769">
        <v>0</v>
      </c>
      <c r="E43" s="768">
        <v>3</v>
      </c>
      <c r="F43" s="768">
        <v>1</v>
      </c>
      <c r="G43" s="768">
        <v>16</v>
      </c>
      <c r="H43" s="768">
        <v>12</v>
      </c>
      <c r="I43" s="768">
        <v>14</v>
      </c>
      <c r="J43" s="768">
        <v>20</v>
      </c>
      <c r="K43" s="768">
        <v>11</v>
      </c>
      <c r="L43" s="768">
        <v>5</v>
      </c>
      <c r="M43" s="768">
        <v>7</v>
      </c>
      <c r="N43" s="768">
        <v>2</v>
      </c>
      <c r="O43" s="768">
        <v>9</v>
      </c>
    </row>
    <row r="44" spans="1:15" x14ac:dyDescent="0.2">
      <c r="A44" s="1050" t="s">
        <v>626</v>
      </c>
      <c r="B44" s="1049">
        <v>11</v>
      </c>
      <c r="C44" s="1051">
        <v>0</v>
      </c>
      <c r="D44" s="1051">
        <v>1</v>
      </c>
      <c r="E44" s="1049">
        <v>1</v>
      </c>
      <c r="F44" s="1051">
        <v>3</v>
      </c>
      <c r="G44" s="1049">
        <v>4</v>
      </c>
      <c r="H44" s="1049">
        <v>1</v>
      </c>
      <c r="I44" s="1051">
        <v>0</v>
      </c>
      <c r="J44" s="1051">
        <v>0</v>
      </c>
      <c r="K44" s="1051">
        <v>0</v>
      </c>
      <c r="L44" s="1051">
        <v>0</v>
      </c>
      <c r="M44" s="1051">
        <v>0</v>
      </c>
      <c r="N44" s="1051">
        <v>1</v>
      </c>
      <c r="O44" s="1051">
        <v>0</v>
      </c>
    </row>
    <row r="45" spans="1:15" s="777" customFormat="1" ht="12.75" customHeight="1" x14ac:dyDescent="0.2">
      <c r="A45" s="770" t="s">
        <v>150</v>
      </c>
      <c r="B45" s="766">
        <v>2513</v>
      </c>
      <c r="C45" s="766">
        <v>7</v>
      </c>
      <c r="D45" s="766">
        <v>485</v>
      </c>
      <c r="E45" s="766">
        <v>868</v>
      </c>
      <c r="F45" s="766">
        <v>601</v>
      </c>
      <c r="G45" s="766">
        <v>268</v>
      </c>
      <c r="H45" s="766">
        <v>118</v>
      </c>
      <c r="I45" s="766">
        <v>68</v>
      </c>
      <c r="J45" s="766">
        <v>38</v>
      </c>
      <c r="K45" s="766">
        <v>25</v>
      </c>
      <c r="L45" s="766">
        <v>15</v>
      </c>
      <c r="M45" s="766">
        <v>7</v>
      </c>
      <c r="N45" s="766">
        <v>8</v>
      </c>
      <c r="O45" s="766">
        <v>5</v>
      </c>
    </row>
    <row r="46" spans="1:15" x14ac:dyDescent="0.2">
      <c r="A46" s="1050" t="s">
        <v>43</v>
      </c>
      <c r="B46" s="1049">
        <v>2275</v>
      </c>
      <c r="C46" s="1049">
        <v>7</v>
      </c>
      <c r="D46" s="1049">
        <v>484</v>
      </c>
      <c r="E46" s="1049">
        <v>851</v>
      </c>
      <c r="F46" s="1049">
        <v>559</v>
      </c>
      <c r="G46" s="1049">
        <v>216</v>
      </c>
      <c r="H46" s="1049">
        <v>79</v>
      </c>
      <c r="I46" s="1049">
        <v>42</v>
      </c>
      <c r="J46" s="1049">
        <v>17</v>
      </c>
      <c r="K46" s="1049">
        <v>8</v>
      </c>
      <c r="L46" s="1049">
        <v>6</v>
      </c>
      <c r="M46" s="1049">
        <v>3</v>
      </c>
      <c r="N46" s="1049">
        <v>1</v>
      </c>
      <c r="O46" s="1049">
        <v>2</v>
      </c>
    </row>
    <row r="47" spans="1:15" x14ac:dyDescent="0.2">
      <c r="A47" s="767" t="s">
        <v>44</v>
      </c>
      <c r="B47" s="768">
        <v>210</v>
      </c>
      <c r="C47" s="769">
        <v>0</v>
      </c>
      <c r="D47" s="768">
        <v>1</v>
      </c>
      <c r="E47" s="768">
        <v>16</v>
      </c>
      <c r="F47" s="768">
        <v>40</v>
      </c>
      <c r="G47" s="768">
        <v>48</v>
      </c>
      <c r="H47" s="768">
        <v>34</v>
      </c>
      <c r="I47" s="768">
        <v>24</v>
      </c>
      <c r="J47" s="768">
        <v>18</v>
      </c>
      <c r="K47" s="768">
        <v>15</v>
      </c>
      <c r="L47" s="768">
        <v>8</v>
      </c>
      <c r="M47" s="768">
        <v>1</v>
      </c>
      <c r="N47" s="768">
        <v>3</v>
      </c>
      <c r="O47" s="769">
        <v>2</v>
      </c>
    </row>
    <row r="48" spans="1:15" x14ac:dyDescent="0.2">
      <c r="A48" s="1050" t="s">
        <v>45</v>
      </c>
      <c r="B48" s="1049">
        <v>28</v>
      </c>
      <c r="C48" s="1051">
        <v>0</v>
      </c>
      <c r="D48" s="1051">
        <v>0</v>
      </c>
      <c r="E48" s="1049">
        <v>1</v>
      </c>
      <c r="F48" s="1049">
        <v>2</v>
      </c>
      <c r="G48" s="1049">
        <v>4</v>
      </c>
      <c r="H48" s="1049">
        <v>5</v>
      </c>
      <c r="I48" s="1049">
        <v>2</v>
      </c>
      <c r="J48" s="1049">
        <v>3</v>
      </c>
      <c r="K48" s="1051">
        <v>2</v>
      </c>
      <c r="L48" s="1049">
        <v>1</v>
      </c>
      <c r="M48" s="1049">
        <v>3</v>
      </c>
      <c r="N48" s="1051">
        <v>4</v>
      </c>
      <c r="O48" s="1049">
        <v>1</v>
      </c>
    </row>
    <row r="49" spans="1:15" s="777" customFormat="1" ht="12.75" customHeight="1" x14ac:dyDescent="0.2">
      <c r="A49" s="770" t="s">
        <v>176</v>
      </c>
      <c r="B49" s="766">
        <v>1569</v>
      </c>
      <c r="C49" s="766">
        <v>3</v>
      </c>
      <c r="D49" s="766">
        <v>154</v>
      </c>
      <c r="E49" s="766">
        <v>437</v>
      </c>
      <c r="F49" s="766">
        <v>405</v>
      </c>
      <c r="G49" s="766">
        <v>221</v>
      </c>
      <c r="H49" s="766">
        <v>102</v>
      </c>
      <c r="I49" s="766">
        <v>98</v>
      </c>
      <c r="J49" s="766">
        <v>47</v>
      </c>
      <c r="K49" s="766">
        <v>44</v>
      </c>
      <c r="L49" s="766">
        <v>21</v>
      </c>
      <c r="M49" s="766">
        <v>15</v>
      </c>
      <c r="N49" s="766">
        <v>10</v>
      </c>
      <c r="O49" s="766">
        <v>12</v>
      </c>
    </row>
    <row r="50" spans="1:15" x14ac:dyDescent="0.2">
      <c r="A50" s="1050" t="s">
        <v>43</v>
      </c>
      <c r="B50" s="1049">
        <v>1451</v>
      </c>
      <c r="C50" s="1049">
        <v>3</v>
      </c>
      <c r="D50" s="1049">
        <v>154</v>
      </c>
      <c r="E50" s="1049">
        <v>432</v>
      </c>
      <c r="F50" s="1049">
        <v>391</v>
      </c>
      <c r="G50" s="1049">
        <v>199</v>
      </c>
      <c r="H50" s="1049">
        <v>85</v>
      </c>
      <c r="I50" s="1049">
        <v>76</v>
      </c>
      <c r="J50" s="1049">
        <v>35</v>
      </c>
      <c r="K50" s="1049">
        <v>28</v>
      </c>
      <c r="L50" s="1049">
        <v>19</v>
      </c>
      <c r="M50" s="1049">
        <v>13</v>
      </c>
      <c r="N50" s="1049">
        <v>5</v>
      </c>
      <c r="O50" s="1049">
        <v>11</v>
      </c>
    </row>
    <row r="51" spans="1:15" x14ac:dyDescent="0.2">
      <c r="A51" s="767" t="s">
        <v>44</v>
      </c>
      <c r="B51" s="768">
        <v>101</v>
      </c>
      <c r="C51" s="769">
        <v>0</v>
      </c>
      <c r="D51" s="769">
        <v>0</v>
      </c>
      <c r="E51" s="768">
        <v>4</v>
      </c>
      <c r="F51" s="768">
        <v>14</v>
      </c>
      <c r="G51" s="768">
        <v>21</v>
      </c>
      <c r="H51" s="768">
        <v>14</v>
      </c>
      <c r="I51" s="768">
        <v>20</v>
      </c>
      <c r="J51" s="768">
        <v>11</v>
      </c>
      <c r="K51" s="768">
        <v>13</v>
      </c>
      <c r="L51" s="769">
        <v>1</v>
      </c>
      <c r="M51" s="769">
        <v>1</v>
      </c>
      <c r="N51" s="769">
        <v>2</v>
      </c>
      <c r="O51" s="768">
        <v>0</v>
      </c>
    </row>
    <row r="52" spans="1:15" x14ac:dyDescent="0.2">
      <c r="A52" s="1050" t="s">
        <v>45</v>
      </c>
      <c r="B52" s="1049">
        <v>17</v>
      </c>
      <c r="C52" s="1051">
        <v>0</v>
      </c>
      <c r="D52" s="1051">
        <v>0</v>
      </c>
      <c r="E52" s="1051">
        <v>1</v>
      </c>
      <c r="F52" s="1051">
        <v>0</v>
      </c>
      <c r="G52" s="1051">
        <v>1</v>
      </c>
      <c r="H52" s="1051">
        <v>3</v>
      </c>
      <c r="I52" s="1049">
        <v>2</v>
      </c>
      <c r="J52" s="1049">
        <v>1</v>
      </c>
      <c r="K52" s="1049">
        <v>3</v>
      </c>
      <c r="L52" s="1049">
        <v>1</v>
      </c>
      <c r="M52" s="1051">
        <v>1</v>
      </c>
      <c r="N52" s="1049">
        <v>3</v>
      </c>
      <c r="O52" s="1049">
        <v>1</v>
      </c>
    </row>
    <row r="53" spans="1:15" x14ac:dyDescent="0.2">
      <c r="A53" s="771" t="s">
        <v>418</v>
      </c>
      <c r="B53" s="766"/>
      <c r="C53" s="766"/>
      <c r="D53" s="766"/>
      <c r="E53" s="766"/>
      <c r="F53" s="766"/>
      <c r="G53" s="766"/>
      <c r="H53" s="766"/>
      <c r="I53" s="766"/>
      <c r="J53" s="766"/>
      <c r="K53" s="766"/>
      <c r="L53" s="766"/>
      <c r="M53" s="766"/>
      <c r="N53" s="766"/>
      <c r="O53" s="766"/>
    </row>
    <row r="54" spans="1:15" s="777" customFormat="1" x14ac:dyDescent="0.2">
      <c r="A54" s="1048" t="s">
        <v>174</v>
      </c>
      <c r="B54" s="1053">
        <v>2185</v>
      </c>
      <c r="C54" s="1053">
        <v>1</v>
      </c>
      <c r="D54" s="1053">
        <v>233</v>
      </c>
      <c r="E54" s="1053">
        <v>599</v>
      </c>
      <c r="F54" s="1053">
        <v>520</v>
      </c>
      <c r="G54" s="1053">
        <v>303</v>
      </c>
      <c r="H54" s="1053">
        <v>188</v>
      </c>
      <c r="I54" s="1053">
        <v>125</v>
      </c>
      <c r="J54" s="1053">
        <v>90</v>
      </c>
      <c r="K54" s="1053">
        <v>65</v>
      </c>
      <c r="L54" s="1053">
        <v>29</v>
      </c>
      <c r="M54" s="1053">
        <v>17</v>
      </c>
      <c r="N54" s="1053">
        <v>8</v>
      </c>
      <c r="O54" s="1053">
        <v>7</v>
      </c>
    </row>
    <row r="55" spans="1:15" x14ac:dyDescent="0.2">
      <c r="A55" s="767" t="s">
        <v>43</v>
      </c>
      <c r="B55" s="768">
        <v>1934</v>
      </c>
      <c r="C55" s="768">
        <v>1</v>
      </c>
      <c r="D55" s="768">
        <v>233</v>
      </c>
      <c r="E55" s="768">
        <v>594</v>
      </c>
      <c r="F55" s="768">
        <v>483</v>
      </c>
      <c r="G55" s="768">
        <v>259</v>
      </c>
      <c r="H55" s="768">
        <v>147</v>
      </c>
      <c r="I55" s="768">
        <v>80</v>
      </c>
      <c r="J55" s="768">
        <v>58</v>
      </c>
      <c r="K55" s="768">
        <v>37</v>
      </c>
      <c r="L55" s="768">
        <v>18</v>
      </c>
      <c r="M55" s="768">
        <v>11</v>
      </c>
      <c r="N55" s="768">
        <v>6</v>
      </c>
      <c r="O55" s="768">
        <v>7</v>
      </c>
    </row>
    <row r="56" spans="1:15" x14ac:dyDescent="0.2">
      <c r="A56" s="1050" t="s">
        <v>44</v>
      </c>
      <c r="B56" s="1049">
        <v>234</v>
      </c>
      <c r="C56" s="1051">
        <v>0</v>
      </c>
      <c r="D56" s="1051">
        <v>0</v>
      </c>
      <c r="E56" s="1049">
        <v>5</v>
      </c>
      <c r="F56" s="1049">
        <v>34</v>
      </c>
      <c r="G56" s="1049">
        <v>42</v>
      </c>
      <c r="H56" s="1049">
        <v>39</v>
      </c>
      <c r="I56" s="1049">
        <v>43</v>
      </c>
      <c r="J56" s="1049">
        <v>31</v>
      </c>
      <c r="K56" s="1049">
        <v>25</v>
      </c>
      <c r="L56" s="1049">
        <v>9</v>
      </c>
      <c r="M56" s="1049">
        <v>5</v>
      </c>
      <c r="N56" s="1049">
        <v>1</v>
      </c>
      <c r="O56" s="1049">
        <v>0</v>
      </c>
    </row>
    <row r="57" spans="1:15" x14ac:dyDescent="0.2">
      <c r="A57" s="767" t="s">
        <v>45</v>
      </c>
      <c r="B57" s="768">
        <v>17</v>
      </c>
      <c r="C57" s="769">
        <v>0</v>
      </c>
      <c r="D57" s="769">
        <v>0</v>
      </c>
      <c r="E57" s="769">
        <v>0</v>
      </c>
      <c r="F57" s="768">
        <v>3</v>
      </c>
      <c r="G57" s="768">
        <v>2</v>
      </c>
      <c r="H57" s="768">
        <v>2</v>
      </c>
      <c r="I57" s="768">
        <v>2</v>
      </c>
      <c r="J57" s="768">
        <v>1</v>
      </c>
      <c r="K57" s="768">
        <v>3</v>
      </c>
      <c r="L57" s="769">
        <v>2</v>
      </c>
      <c r="M57" s="768">
        <v>1</v>
      </c>
      <c r="N57" s="769">
        <v>1</v>
      </c>
      <c r="O57" s="768">
        <v>0</v>
      </c>
    </row>
    <row r="58" spans="1:15" s="777" customFormat="1" ht="12.75" customHeight="1" x14ac:dyDescent="0.2">
      <c r="A58" s="1048" t="s">
        <v>148</v>
      </c>
      <c r="B58" s="1053">
        <v>977</v>
      </c>
      <c r="C58" s="1053">
        <v>0</v>
      </c>
      <c r="D58" s="1053">
        <v>90</v>
      </c>
      <c r="E58" s="1053">
        <v>224</v>
      </c>
      <c r="F58" s="1053">
        <v>211</v>
      </c>
      <c r="G58" s="1053">
        <v>154</v>
      </c>
      <c r="H58" s="1053">
        <v>100</v>
      </c>
      <c r="I58" s="1053">
        <v>62</v>
      </c>
      <c r="J58" s="1053">
        <v>36</v>
      </c>
      <c r="K58" s="1053">
        <v>24</v>
      </c>
      <c r="L58" s="1053">
        <v>26</v>
      </c>
      <c r="M58" s="1053">
        <v>17</v>
      </c>
      <c r="N58" s="1053">
        <v>12</v>
      </c>
      <c r="O58" s="1053">
        <v>21</v>
      </c>
    </row>
    <row r="59" spans="1:15" x14ac:dyDescent="0.2">
      <c r="A59" s="767" t="s">
        <v>43</v>
      </c>
      <c r="B59" s="768">
        <v>896</v>
      </c>
      <c r="C59" s="768">
        <v>0</v>
      </c>
      <c r="D59" s="768">
        <v>90</v>
      </c>
      <c r="E59" s="768">
        <v>222</v>
      </c>
      <c r="F59" s="768">
        <v>206</v>
      </c>
      <c r="G59" s="768">
        <v>142</v>
      </c>
      <c r="H59" s="768">
        <v>84</v>
      </c>
      <c r="I59" s="768">
        <v>47</v>
      </c>
      <c r="J59" s="768">
        <v>26</v>
      </c>
      <c r="K59" s="768">
        <v>16</v>
      </c>
      <c r="L59" s="768">
        <v>20</v>
      </c>
      <c r="M59" s="768">
        <v>13</v>
      </c>
      <c r="N59" s="768">
        <v>9</v>
      </c>
      <c r="O59" s="768">
        <v>21</v>
      </c>
    </row>
    <row r="60" spans="1:15" x14ac:dyDescent="0.2">
      <c r="A60" s="1050" t="s">
        <v>44</v>
      </c>
      <c r="B60" s="1049">
        <v>66</v>
      </c>
      <c r="C60" s="1051">
        <v>0</v>
      </c>
      <c r="D60" s="1051">
        <v>0</v>
      </c>
      <c r="E60" s="1049">
        <v>1</v>
      </c>
      <c r="F60" s="1049">
        <v>4</v>
      </c>
      <c r="G60" s="1049">
        <v>12</v>
      </c>
      <c r="H60" s="1049">
        <v>14</v>
      </c>
      <c r="I60" s="1049">
        <v>12</v>
      </c>
      <c r="J60" s="1049">
        <v>10</v>
      </c>
      <c r="K60" s="1049">
        <v>7</v>
      </c>
      <c r="L60" s="1049">
        <v>2</v>
      </c>
      <c r="M60" s="1049">
        <v>2</v>
      </c>
      <c r="N60" s="1051">
        <v>2</v>
      </c>
      <c r="O60" s="1051">
        <v>0</v>
      </c>
    </row>
    <row r="61" spans="1:15" x14ac:dyDescent="0.2">
      <c r="A61" s="767" t="s">
        <v>45</v>
      </c>
      <c r="B61" s="768">
        <v>14</v>
      </c>
      <c r="C61" s="769">
        <v>0</v>
      </c>
      <c r="D61" s="769">
        <v>0</v>
      </c>
      <c r="E61" s="769">
        <v>0</v>
      </c>
      <c r="F61" s="769">
        <v>1</v>
      </c>
      <c r="G61" s="768">
        <v>0</v>
      </c>
      <c r="H61" s="768">
        <v>2</v>
      </c>
      <c r="I61" s="769">
        <v>3</v>
      </c>
      <c r="J61" s="769">
        <v>0</v>
      </c>
      <c r="K61" s="768">
        <v>1</v>
      </c>
      <c r="L61" s="768">
        <v>4</v>
      </c>
      <c r="M61" s="769">
        <v>2</v>
      </c>
      <c r="N61" s="768">
        <v>1</v>
      </c>
      <c r="O61" s="769">
        <v>0</v>
      </c>
    </row>
    <row r="62" spans="1:15" x14ac:dyDescent="0.2">
      <c r="A62" s="1050" t="s">
        <v>626</v>
      </c>
      <c r="B62" s="1049">
        <v>1</v>
      </c>
      <c r="C62" s="1051">
        <v>0</v>
      </c>
      <c r="D62" s="1051">
        <v>0</v>
      </c>
      <c r="E62" s="1051">
        <v>1</v>
      </c>
      <c r="F62" s="1051">
        <v>0</v>
      </c>
      <c r="G62" s="1049">
        <v>0</v>
      </c>
      <c r="H62" s="1049">
        <v>0</v>
      </c>
      <c r="I62" s="1051">
        <v>0</v>
      </c>
      <c r="J62" s="1051">
        <v>0</v>
      </c>
      <c r="K62" s="1049">
        <v>0</v>
      </c>
      <c r="L62" s="1049">
        <v>0</v>
      </c>
      <c r="M62" s="1051">
        <v>0</v>
      </c>
      <c r="N62" s="1049">
        <v>0</v>
      </c>
      <c r="O62" s="1051">
        <v>0</v>
      </c>
    </row>
    <row r="63" spans="1:15" s="777" customFormat="1" x14ac:dyDescent="0.2">
      <c r="A63" s="770" t="s">
        <v>147</v>
      </c>
      <c r="B63" s="766">
        <v>15032</v>
      </c>
      <c r="C63" s="766">
        <v>29</v>
      </c>
      <c r="D63" s="766">
        <v>1253</v>
      </c>
      <c r="E63" s="766">
        <v>3904</v>
      </c>
      <c r="F63" s="766">
        <v>3705</v>
      </c>
      <c r="G63" s="766">
        <v>2088</v>
      </c>
      <c r="H63" s="766">
        <v>1326</v>
      </c>
      <c r="I63" s="766">
        <v>918</v>
      </c>
      <c r="J63" s="766">
        <v>636</v>
      </c>
      <c r="K63" s="766">
        <v>474</v>
      </c>
      <c r="L63" s="766">
        <v>299</v>
      </c>
      <c r="M63" s="766">
        <v>180</v>
      </c>
      <c r="N63" s="766">
        <v>116</v>
      </c>
      <c r="O63" s="766">
        <v>104</v>
      </c>
    </row>
    <row r="64" spans="1:15" x14ac:dyDescent="0.2">
      <c r="A64" s="1050" t="s">
        <v>43</v>
      </c>
      <c r="B64" s="1049">
        <v>13670</v>
      </c>
      <c r="C64" s="1049">
        <v>29</v>
      </c>
      <c r="D64" s="1049">
        <v>1251</v>
      </c>
      <c r="E64" s="1049">
        <v>3877</v>
      </c>
      <c r="F64" s="1049">
        <v>3558</v>
      </c>
      <c r="G64" s="1049">
        <v>1843</v>
      </c>
      <c r="H64" s="1049">
        <v>1086</v>
      </c>
      <c r="I64" s="1049">
        <v>690</v>
      </c>
      <c r="J64" s="1049">
        <v>450</v>
      </c>
      <c r="K64" s="1049">
        <v>337</v>
      </c>
      <c r="L64" s="1049">
        <v>224</v>
      </c>
      <c r="M64" s="1049">
        <v>141</v>
      </c>
      <c r="N64" s="1049">
        <v>93</v>
      </c>
      <c r="O64" s="1049">
        <v>91</v>
      </c>
    </row>
    <row r="65" spans="1:15" x14ac:dyDescent="0.2">
      <c r="A65" s="767" t="s">
        <v>44</v>
      </c>
      <c r="B65" s="768">
        <v>1233</v>
      </c>
      <c r="C65" s="769">
        <v>0</v>
      </c>
      <c r="D65" s="768">
        <v>2</v>
      </c>
      <c r="E65" s="768">
        <v>26</v>
      </c>
      <c r="F65" s="768">
        <v>141</v>
      </c>
      <c r="G65" s="768">
        <v>228</v>
      </c>
      <c r="H65" s="768">
        <v>230</v>
      </c>
      <c r="I65" s="768">
        <v>210</v>
      </c>
      <c r="J65" s="768">
        <v>161</v>
      </c>
      <c r="K65" s="768">
        <v>117</v>
      </c>
      <c r="L65" s="768">
        <v>59</v>
      </c>
      <c r="M65" s="768">
        <v>30</v>
      </c>
      <c r="N65" s="768">
        <v>18</v>
      </c>
      <c r="O65" s="768">
        <v>11</v>
      </c>
    </row>
    <row r="66" spans="1:15" x14ac:dyDescent="0.2">
      <c r="A66" s="1050" t="s">
        <v>45</v>
      </c>
      <c r="B66" s="1049">
        <v>118</v>
      </c>
      <c r="C66" s="1051">
        <v>0</v>
      </c>
      <c r="D66" s="1051">
        <v>0</v>
      </c>
      <c r="E66" s="1049">
        <v>1</v>
      </c>
      <c r="F66" s="1049">
        <v>4</v>
      </c>
      <c r="G66" s="1049">
        <v>14</v>
      </c>
      <c r="H66" s="1049">
        <v>9</v>
      </c>
      <c r="I66" s="1049">
        <v>17</v>
      </c>
      <c r="J66" s="1049">
        <v>24</v>
      </c>
      <c r="K66" s="1049">
        <v>17</v>
      </c>
      <c r="L66" s="1049">
        <v>16</v>
      </c>
      <c r="M66" s="1049">
        <v>9</v>
      </c>
      <c r="N66" s="1049">
        <v>5</v>
      </c>
      <c r="O66" s="1049">
        <v>2</v>
      </c>
    </row>
    <row r="67" spans="1:15" x14ac:dyDescent="0.2">
      <c r="A67" s="767" t="s">
        <v>626</v>
      </c>
      <c r="B67" s="768">
        <v>11</v>
      </c>
      <c r="C67" s="769">
        <v>0</v>
      </c>
      <c r="D67" s="769">
        <v>0</v>
      </c>
      <c r="E67" s="769">
        <v>0</v>
      </c>
      <c r="F67" s="768">
        <v>2</v>
      </c>
      <c r="G67" s="768">
        <v>3</v>
      </c>
      <c r="H67" s="768">
        <v>1</v>
      </c>
      <c r="I67" s="768">
        <v>1</v>
      </c>
      <c r="J67" s="769">
        <v>1</v>
      </c>
      <c r="K67" s="769">
        <v>3</v>
      </c>
      <c r="L67" s="769">
        <v>0</v>
      </c>
      <c r="M67" s="768">
        <v>0</v>
      </c>
      <c r="N67" s="769">
        <v>0</v>
      </c>
      <c r="O67" s="769">
        <v>0</v>
      </c>
    </row>
    <row r="68" spans="1:15" s="777" customFormat="1" x14ac:dyDescent="0.2">
      <c r="A68" s="1048" t="s">
        <v>173</v>
      </c>
      <c r="B68" s="1053">
        <v>2011</v>
      </c>
      <c r="C68" s="1053">
        <v>4</v>
      </c>
      <c r="D68" s="1053">
        <v>203</v>
      </c>
      <c r="E68" s="1053">
        <v>506</v>
      </c>
      <c r="F68" s="1053">
        <v>418</v>
      </c>
      <c r="G68" s="1053">
        <v>269</v>
      </c>
      <c r="H68" s="1053">
        <v>165</v>
      </c>
      <c r="I68" s="1053">
        <v>121</v>
      </c>
      <c r="J68" s="1053">
        <v>93</v>
      </c>
      <c r="K68" s="1053">
        <v>79</v>
      </c>
      <c r="L68" s="1053">
        <v>48</v>
      </c>
      <c r="M68" s="1053">
        <v>51</v>
      </c>
      <c r="N68" s="1053">
        <v>23</v>
      </c>
      <c r="O68" s="1053">
        <v>31</v>
      </c>
    </row>
    <row r="69" spans="1:15" x14ac:dyDescent="0.2">
      <c r="A69" s="767" t="s">
        <v>43</v>
      </c>
      <c r="B69" s="768">
        <v>1904</v>
      </c>
      <c r="C69" s="768">
        <v>4</v>
      </c>
      <c r="D69" s="768">
        <v>203</v>
      </c>
      <c r="E69" s="768">
        <v>498</v>
      </c>
      <c r="F69" s="768">
        <v>402</v>
      </c>
      <c r="G69" s="768">
        <v>253</v>
      </c>
      <c r="H69" s="768">
        <v>144</v>
      </c>
      <c r="I69" s="768">
        <v>105</v>
      </c>
      <c r="J69" s="768">
        <v>83</v>
      </c>
      <c r="K69" s="768">
        <v>66</v>
      </c>
      <c r="L69" s="768">
        <v>44</v>
      </c>
      <c r="M69" s="768">
        <v>49</v>
      </c>
      <c r="N69" s="768">
        <v>23</v>
      </c>
      <c r="O69" s="768">
        <v>30</v>
      </c>
    </row>
    <row r="70" spans="1:15" x14ac:dyDescent="0.2">
      <c r="A70" s="1050" t="s">
        <v>44</v>
      </c>
      <c r="B70" s="1049">
        <v>93</v>
      </c>
      <c r="C70" s="1051">
        <v>0</v>
      </c>
      <c r="D70" s="1051">
        <v>0</v>
      </c>
      <c r="E70" s="1049">
        <v>8</v>
      </c>
      <c r="F70" s="1049">
        <v>13</v>
      </c>
      <c r="G70" s="1049">
        <v>14</v>
      </c>
      <c r="H70" s="1049">
        <v>19</v>
      </c>
      <c r="I70" s="1049">
        <v>15</v>
      </c>
      <c r="J70" s="1049">
        <v>10</v>
      </c>
      <c r="K70" s="1049">
        <v>9</v>
      </c>
      <c r="L70" s="1049">
        <v>2</v>
      </c>
      <c r="M70" s="1049">
        <v>2</v>
      </c>
      <c r="N70" s="1051">
        <v>0</v>
      </c>
      <c r="O70" s="1051">
        <v>1</v>
      </c>
    </row>
    <row r="71" spans="1:15" x14ac:dyDescent="0.2">
      <c r="A71" s="767" t="s">
        <v>45</v>
      </c>
      <c r="B71" s="768">
        <v>13</v>
      </c>
      <c r="C71" s="769">
        <v>0</v>
      </c>
      <c r="D71" s="769">
        <v>0</v>
      </c>
      <c r="E71" s="769">
        <v>0</v>
      </c>
      <c r="F71" s="769">
        <v>2</v>
      </c>
      <c r="G71" s="768">
        <v>2</v>
      </c>
      <c r="H71" s="768">
        <v>2</v>
      </c>
      <c r="I71" s="768">
        <v>1</v>
      </c>
      <c r="J71" s="768">
        <v>0</v>
      </c>
      <c r="K71" s="768">
        <v>4</v>
      </c>
      <c r="L71" s="768">
        <v>2</v>
      </c>
      <c r="M71" s="768">
        <v>0</v>
      </c>
      <c r="N71" s="769">
        <v>0</v>
      </c>
      <c r="O71" s="768">
        <v>0</v>
      </c>
    </row>
    <row r="72" spans="1:15" x14ac:dyDescent="0.2">
      <c r="A72" s="1050" t="s">
        <v>626</v>
      </c>
      <c r="B72" s="1049">
        <v>1</v>
      </c>
      <c r="C72" s="1051">
        <v>0</v>
      </c>
      <c r="D72" s="1051">
        <v>0</v>
      </c>
      <c r="E72" s="1051">
        <v>0</v>
      </c>
      <c r="F72" s="1051">
        <v>1</v>
      </c>
      <c r="G72" s="1049">
        <v>0</v>
      </c>
      <c r="H72" s="1049">
        <v>0</v>
      </c>
      <c r="I72" s="1049">
        <v>0</v>
      </c>
      <c r="J72" s="1049">
        <v>0</v>
      </c>
      <c r="K72" s="1049">
        <v>0</v>
      </c>
      <c r="L72" s="1049">
        <v>0</v>
      </c>
      <c r="M72" s="1049">
        <v>0</v>
      </c>
      <c r="N72" s="1051">
        <v>0</v>
      </c>
      <c r="O72" s="1049">
        <v>0</v>
      </c>
    </row>
    <row r="73" spans="1:15" s="777" customFormat="1" x14ac:dyDescent="0.2">
      <c r="A73" s="770" t="s">
        <v>146</v>
      </c>
      <c r="B73" s="766">
        <v>3917</v>
      </c>
      <c r="C73" s="766">
        <v>29</v>
      </c>
      <c r="D73" s="766">
        <v>452</v>
      </c>
      <c r="E73" s="766">
        <v>1099</v>
      </c>
      <c r="F73" s="766">
        <v>911</v>
      </c>
      <c r="G73" s="766">
        <v>519</v>
      </c>
      <c r="H73" s="766">
        <v>305</v>
      </c>
      <c r="I73" s="766">
        <v>213</v>
      </c>
      <c r="J73" s="766">
        <v>146</v>
      </c>
      <c r="K73" s="766">
        <v>89</v>
      </c>
      <c r="L73" s="766">
        <v>56</v>
      </c>
      <c r="M73" s="766">
        <v>40</v>
      </c>
      <c r="N73" s="766">
        <v>30</v>
      </c>
      <c r="O73" s="766">
        <v>28</v>
      </c>
    </row>
    <row r="74" spans="1:15" x14ac:dyDescent="0.2">
      <c r="A74" s="1050" t="s">
        <v>43</v>
      </c>
      <c r="B74" s="1049">
        <v>3670</v>
      </c>
      <c r="C74" s="1049">
        <v>29</v>
      </c>
      <c r="D74" s="1049">
        <v>452</v>
      </c>
      <c r="E74" s="1049">
        <v>1089</v>
      </c>
      <c r="F74" s="1049">
        <v>879</v>
      </c>
      <c r="G74" s="1049">
        <v>474</v>
      </c>
      <c r="H74" s="1049">
        <v>255</v>
      </c>
      <c r="I74" s="1049">
        <v>173</v>
      </c>
      <c r="J74" s="1049">
        <v>117</v>
      </c>
      <c r="K74" s="1049">
        <v>66</v>
      </c>
      <c r="L74" s="1049">
        <v>47</v>
      </c>
      <c r="M74" s="1049">
        <v>33</v>
      </c>
      <c r="N74" s="1049">
        <v>29</v>
      </c>
      <c r="O74" s="1049">
        <v>27</v>
      </c>
    </row>
    <row r="75" spans="1:15" x14ac:dyDescent="0.2">
      <c r="A75" s="767" t="s">
        <v>44</v>
      </c>
      <c r="B75" s="768">
        <v>222</v>
      </c>
      <c r="C75" s="769">
        <v>0</v>
      </c>
      <c r="D75" s="768">
        <v>0</v>
      </c>
      <c r="E75" s="768">
        <v>9</v>
      </c>
      <c r="F75" s="768">
        <v>31</v>
      </c>
      <c r="G75" s="768">
        <v>41</v>
      </c>
      <c r="H75" s="768">
        <v>44</v>
      </c>
      <c r="I75" s="768">
        <v>34</v>
      </c>
      <c r="J75" s="768">
        <v>28</v>
      </c>
      <c r="K75" s="768">
        <v>20</v>
      </c>
      <c r="L75" s="768">
        <v>8</v>
      </c>
      <c r="M75" s="768">
        <v>6</v>
      </c>
      <c r="N75" s="768">
        <v>1</v>
      </c>
      <c r="O75" s="768">
        <v>0</v>
      </c>
    </row>
    <row r="76" spans="1:15" x14ac:dyDescent="0.2">
      <c r="A76" s="1050" t="s">
        <v>45</v>
      </c>
      <c r="B76" s="1049">
        <v>24</v>
      </c>
      <c r="C76" s="1051">
        <v>0</v>
      </c>
      <c r="D76" s="1049">
        <v>0</v>
      </c>
      <c r="E76" s="1049">
        <v>0</v>
      </c>
      <c r="F76" s="1051">
        <v>1</v>
      </c>
      <c r="G76" s="1049">
        <v>4</v>
      </c>
      <c r="H76" s="1051">
        <v>6</v>
      </c>
      <c r="I76" s="1049">
        <v>6</v>
      </c>
      <c r="J76" s="1049">
        <v>1</v>
      </c>
      <c r="K76" s="1049">
        <v>3</v>
      </c>
      <c r="L76" s="1049">
        <v>1</v>
      </c>
      <c r="M76" s="1049">
        <v>1</v>
      </c>
      <c r="N76" s="1049">
        <v>0</v>
      </c>
      <c r="O76" s="1049">
        <v>1</v>
      </c>
    </row>
    <row r="77" spans="1:15" x14ac:dyDescent="0.2">
      <c r="A77" s="767" t="s">
        <v>626</v>
      </c>
      <c r="B77" s="768">
        <v>1</v>
      </c>
      <c r="C77" s="769">
        <v>0</v>
      </c>
      <c r="D77" s="769">
        <v>0</v>
      </c>
      <c r="E77" s="768">
        <v>1</v>
      </c>
      <c r="F77" s="769">
        <v>0</v>
      </c>
      <c r="G77" s="768">
        <v>0</v>
      </c>
      <c r="H77" s="769">
        <v>0</v>
      </c>
      <c r="I77" s="769">
        <v>0</v>
      </c>
      <c r="J77" s="769">
        <v>0</v>
      </c>
      <c r="K77" s="769">
        <v>0</v>
      </c>
      <c r="L77" s="769">
        <v>0</v>
      </c>
      <c r="M77" s="769">
        <v>0</v>
      </c>
      <c r="N77" s="769">
        <v>0</v>
      </c>
      <c r="O77" s="769">
        <v>0</v>
      </c>
    </row>
    <row r="78" spans="1:15" s="777" customFormat="1" ht="12.75" customHeight="1" x14ac:dyDescent="0.2">
      <c r="A78" s="1048" t="s">
        <v>69</v>
      </c>
      <c r="B78" s="1053">
        <v>1179</v>
      </c>
      <c r="C78" s="1053">
        <v>17</v>
      </c>
      <c r="D78" s="1053">
        <v>350</v>
      </c>
      <c r="E78" s="1053">
        <v>349</v>
      </c>
      <c r="F78" s="1053">
        <v>194</v>
      </c>
      <c r="G78" s="1053">
        <v>105</v>
      </c>
      <c r="H78" s="1053">
        <v>63</v>
      </c>
      <c r="I78" s="1053">
        <v>31</v>
      </c>
      <c r="J78" s="1053">
        <v>18</v>
      </c>
      <c r="K78" s="1053">
        <v>20</v>
      </c>
      <c r="L78" s="1053">
        <v>8</v>
      </c>
      <c r="M78" s="1053">
        <v>3</v>
      </c>
      <c r="N78" s="1053">
        <v>13</v>
      </c>
      <c r="O78" s="1053">
        <v>8</v>
      </c>
    </row>
    <row r="79" spans="1:15" x14ac:dyDescent="0.2">
      <c r="A79" s="767" t="s">
        <v>43</v>
      </c>
      <c r="B79" s="768">
        <v>1127</v>
      </c>
      <c r="C79" s="768">
        <v>17</v>
      </c>
      <c r="D79" s="768">
        <v>350</v>
      </c>
      <c r="E79" s="768">
        <v>346</v>
      </c>
      <c r="F79" s="768">
        <v>187</v>
      </c>
      <c r="G79" s="768">
        <v>99</v>
      </c>
      <c r="H79" s="768">
        <v>56</v>
      </c>
      <c r="I79" s="768">
        <v>21</v>
      </c>
      <c r="J79" s="768">
        <v>11</v>
      </c>
      <c r="K79" s="768">
        <v>16</v>
      </c>
      <c r="L79" s="768">
        <v>4</v>
      </c>
      <c r="M79" s="768">
        <v>3</v>
      </c>
      <c r="N79" s="768">
        <v>10</v>
      </c>
      <c r="O79" s="768">
        <v>7</v>
      </c>
    </row>
    <row r="80" spans="1:15" x14ac:dyDescent="0.2">
      <c r="A80" s="1050" t="s">
        <v>44</v>
      </c>
      <c r="B80" s="1049">
        <v>45</v>
      </c>
      <c r="C80" s="1051">
        <v>0</v>
      </c>
      <c r="D80" s="1051">
        <v>0</v>
      </c>
      <c r="E80" s="1051">
        <v>3</v>
      </c>
      <c r="F80" s="1049">
        <v>7</v>
      </c>
      <c r="G80" s="1049">
        <v>6</v>
      </c>
      <c r="H80" s="1049">
        <v>6</v>
      </c>
      <c r="I80" s="1049">
        <v>8</v>
      </c>
      <c r="J80" s="1049">
        <v>6</v>
      </c>
      <c r="K80" s="1049">
        <v>4</v>
      </c>
      <c r="L80" s="1051">
        <v>2</v>
      </c>
      <c r="M80" s="1049">
        <v>0</v>
      </c>
      <c r="N80" s="1049">
        <v>3</v>
      </c>
      <c r="O80" s="1051">
        <v>0</v>
      </c>
    </row>
    <row r="81" spans="1:15" x14ac:dyDescent="0.2">
      <c r="A81" s="767" t="s">
        <v>45</v>
      </c>
      <c r="B81" s="768">
        <v>7</v>
      </c>
      <c r="C81" s="769">
        <v>0</v>
      </c>
      <c r="D81" s="769">
        <v>0</v>
      </c>
      <c r="E81" s="769">
        <v>0</v>
      </c>
      <c r="F81" s="768">
        <v>0</v>
      </c>
      <c r="G81" s="768">
        <v>0</v>
      </c>
      <c r="H81" s="768">
        <v>1</v>
      </c>
      <c r="I81" s="769">
        <v>2</v>
      </c>
      <c r="J81" s="769">
        <v>1</v>
      </c>
      <c r="K81" s="769">
        <v>0</v>
      </c>
      <c r="L81" s="769">
        <v>2</v>
      </c>
      <c r="M81" s="769">
        <v>0</v>
      </c>
      <c r="N81" s="769">
        <v>0</v>
      </c>
      <c r="O81" s="769">
        <v>1</v>
      </c>
    </row>
    <row r="82" spans="1:15" x14ac:dyDescent="0.2">
      <c r="A82" s="1052" t="s">
        <v>18</v>
      </c>
      <c r="B82" s="1053"/>
      <c r="C82" s="1053"/>
      <c r="D82" s="1053"/>
      <c r="E82" s="1053"/>
      <c r="F82" s="1053"/>
      <c r="G82" s="1053"/>
      <c r="H82" s="1053"/>
      <c r="I82" s="1053"/>
      <c r="J82" s="1053"/>
      <c r="K82" s="1053"/>
      <c r="L82" s="1053"/>
      <c r="M82" s="1053"/>
      <c r="N82" s="1053"/>
      <c r="O82" s="1053"/>
    </row>
    <row r="83" spans="1:15" s="777" customFormat="1" ht="12.75" customHeight="1" x14ac:dyDescent="0.2">
      <c r="A83" s="770" t="s">
        <v>172</v>
      </c>
      <c r="B83" s="766">
        <v>380</v>
      </c>
      <c r="C83" s="766">
        <v>2</v>
      </c>
      <c r="D83" s="766">
        <v>45</v>
      </c>
      <c r="E83" s="766">
        <v>106</v>
      </c>
      <c r="F83" s="766">
        <v>100</v>
      </c>
      <c r="G83" s="766">
        <v>53</v>
      </c>
      <c r="H83" s="766">
        <v>35</v>
      </c>
      <c r="I83" s="766">
        <v>19</v>
      </c>
      <c r="J83" s="766">
        <v>8</v>
      </c>
      <c r="K83" s="766">
        <v>4</v>
      </c>
      <c r="L83" s="766">
        <v>3</v>
      </c>
      <c r="M83" s="766">
        <v>1</v>
      </c>
      <c r="N83" s="766">
        <v>2</v>
      </c>
      <c r="O83" s="766">
        <v>2</v>
      </c>
    </row>
    <row r="84" spans="1:15" x14ac:dyDescent="0.2">
      <c r="A84" s="1050" t="s">
        <v>43</v>
      </c>
      <c r="B84" s="1049">
        <v>339</v>
      </c>
      <c r="C84" s="1049">
        <v>2</v>
      </c>
      <c r="D84" s="1049">
        <v>45</v>
      </c>
      <c r="E84" s="1049">
        <v>102</v>
      </c>
      <c r="F84" s="1049">
        <v>94</v>
      </c>
      <c r="G84" s="1049">
        <v>47</v>
      </c>
      <c r="H84" s="1049">
        <v>24</v>
      </c>
      <c r="I84" s="1049">
        <v>17</v>
      </c>
      <c r="J84" s="1049">
        <v>3</v>
      </c>
      <c r="K84" s="1049">
        <v>2</v>
      </c>
      <c r="L84" s="1051">
        <v>2</v>
      </c>
      <c r="M84" s="1049">
        <v>1</v>
      </c>
      <c r="N84" s="1051">
        <v>0</v>
      </c>
      <c r="O84" s="1049">
        <v>0</v>
      </c>
    </row>
    <row r="85" spans="1:15" x14ac:dyDescent="0.2">
      <c r="A85" s="767" t="s">
        <v>44</v>
      </c>
      <c r="B85" s="768">
        <v>37</v>
      </c>
      <c r="C85" s="769">
        <v>0</v>
      </c>
      <c r="D85" s="769">
        <v>0</v>
      </c>
      <c r="E85" s="768">
        <v>4</v>
      </c>
      <c r="F85" s="768">
        <v>6</v>
      </c>
      <c r="G85" s="768">
        <v>5</v>
      </c>
      <c r="H85" s="768">
        <v>11</v>
      </c>
      <c r="I85" s="768">
        <v>2</v>
      </c>
      <c r="J85" s="768">
        <v>5</v>
      </c>
      <c r="K85" s="768">
        <v>2</v>
      </c>
      <c r="L85" s="768">
        <v>1</v>
      </c>
      <c r="M85" s="769">
        <v>0</v>
      </c>
      <c r="N85" s="768">
        <v>1</v>
      </c>
      <c r="O85" s="769">
        <v>0</v>
      </c>
    </row>
    <row r="86" spans="1:15" x14ac:dyDescent="0.2">
      <c r="A86" s="1050" t="s">
        <v>45</v>
      </c>
      <c r="B86" s="1049">
        <v>4</v>
      </c>
      <c r="C86" s="1051">
        <v>0</v>
      </c>
      <c r="D86" s="1051">
        <v>0</v>
      </c>
      <c r="E86" s="1051">
        <v>0</v>
      </c>
      <c r="F86" s="1051">
        <v>0</v>
      </c>
      <c r="G86" s="1051">
        <v>1</v>
      </c>
      <c r="H86" s="1051">
        <v>0</v>
      </c>
      <c r="I86" s="1051">
        <v>0</v>
      </c>
      <c r="J86" s="1049">
        <v>0</v>
      </c>
      <c r="K86" s="1051">
        <v>0</v>
      </c>
      <c r="L86" s="1049">
        <v>0</v>
      </c>
      <c r="M86" s="1049">
        <v>0</v>
      </c>
      <c r="N86" s="1051">
        <v>1</v>
      </c>
      <c r="O86" s="1049">
        <v>2</v>
      </c>
    </row>
    <row r="87" spans="1:15" s="777" customFormat="1" x14ac:dyDescent="0.2">
      <c r="A87" s="770" t="s">
        <v>143</v>
      </c>
      <c r="B87" s="766">
        <v>486</v>
      </c>
      <c r="C87" s="766">
        <v>1</v>
      </c>
      <c r="D87" s="766">
        <v>71</v>
      </c>
      <c r="E87" s="766">
        <v>172</v>
      </c>
      <c r="F87" s="766">
        <v>105</v>
      </c>
      <c r="G87" s="766">
        <v>62</v>
      </c>
      <c r="H87" s="766">
        <v>31</v>
      </c>
      <c r="I87" s="766">
        <v>20</v>
      </c>
      <c r="J87" s="766">
        <v>10</v>
      </c>
      <c r="K87" s="766">
        <v>11</v>
      </c>
      <c r="L87" s="1054">
        <v>1</v>
      </c>
      <c r="M87" s="766">
        <v>2</v>
      </c>
      <c r="N87" s="766">
        <v>0</v>
      </c>
      <c r="O87" s="766">
        <v>0</v>
      </c>
    </row>
    <row r="88" spans="1:15" x14ac:dyDescent="0.2">
      <c r="A88" s="1050" t="s">
        <v>43</v>
      </c>
      <c r="B88" s="1049">
        <v>460</v>
      </c>
      <c r="C88" s="1049">
        <v>1</v>
      </c>
      <c r="D88" s="1049">
        <v>71</v>
      </c>
      <c r="E88" s="1049">
        <v>172</v>
      </c>
      <c r="F88" s="1049">
        <v>102</v>
      </c>
      <c r="G88" s="1049">
        <v>58</v>
      </c>
      <c r="H88" s="1049">
        <v>21</v>
      </c>
      <c r="I88" s="1049">
        <v>17</v>
      </c>
      <c r="J88" s="1049">
        <v>8</v>
      </c>
      <c r="K88" s="1049">
        <v>7</v>
      </c>
      <c r="L88" s="1051">
        <v>1</v>
      </c>
      <c r="M88" s="1049">
        <v>2</v>
      </c>
      <c r="N88" s="1049">
        <v>0</v>
      </c>
      <c r="O88" s="1049">
        <v>0</v>
      </c>
    </row>
    <row r="89" spans="1:15" x14ac:dyDescent="0.2">
      <c r="A89" s="767" t="s">
        <v>44</v>
      </c>
      <c r="B89" s="768">
        <v>23</v>
      </c>
      <c r="C89" s="769">
        <v>0</v>
      </c>
      <c r="D89" s="769">
        <v>0</v>
      </c>
      <c r="E89" s="769">
        <v>0</v>
      </c>
      <c r="F89" s="768">
        <v>3</v>
      </c>
      <c r="G89" s="768">
        <v>3</v>
      </c>
      <c r="H89" s="768">
        <v>9</v>
      </c>
      <c r="I89" s="768">
        <v>3</v>
      </c>
      <c r="J89" s="768">
        <v>2</v>
      </c>
      <c r="K89" s="768">
        <v>3</v>
      </c>
      <c r="L89" s="769">
        <v>0</v>
      </c>
      <c r="M89" s="769">
        <v>0</v>
      </c>
      <c r="N89" s="768">
        <v>0</v>
      </c>
      <c r="O89" s="769">
        <v>0</v>
      </c>
    </row>
    <row r="90" spans="1:15" x14ac:dyDescent="0.2">
      <c r="A90" s="1050" t="s">
        <v>45</v>
      </c>
      <c r="B90" s="1049">
        <v>2</v>
      </c>
      <c r="C90" s="1051">
        <v>0</v>
      </c>
      <c r="D90" s="1051">
        <v>0</v>
      </c>
      <c r="E90" s="1051">
        <v>0</v>
      </c>
      <c r="F90" s="1051">
        <v>0</v>
      </c>
      <c r="G90" s="1049">
        <v>0</v>
      </c>
      <c r="H90" s="1049">
        <v>1</v>
      </c>
      <c r="I90" s="1049">
        <v>0</v>
      </c>
      <c r="J90" s="1051">
        <v>0</v>
      </c>
      <c r="K90" s="1049">
        <v>1</v>
      </c>
      <c r="L90" s="1051">
        <v>0</v>
      </c>
      <c r="M90" s="1051">
        <v>0</v>
      </c>
      <c r="N90" s="1051">
        <v>0</v>
      </c>
      <c r="O90" s="1051">
        <v>0</v>
      </c>
    </row>
    <row r="91" spans="1:15" x14ac:dyDescent="0.2">
      <c r="A91" s="767" t="s">
        <v>626</v>
      </c>
      <c r="B91" s="768">
        <v>1</v>
      </c>
      <c r="C91" s="769">
        <v>0</v>
      </c>
      <c r="D91" s="769">
        <v>0</v>
      </c>
      <c r="E91" s="769">
        <v>0</v>
      </c>
      <c r="F91" s="769">
        <v>0</v>
      </c>
      <c r="G91" s="768">
        <v>1</v>
      </c>
      <c r="H91" s="768">
        <v>0</v>
      </c>
      <c r="I91" s="768">
        <v>0</v>
      </c>
      <c r="J91" s="769">
        <v>0</v>
      </c>
      <c r="K91" s="768">
        <v>0</v>
      </c>
      <c r="L91" s="769">
        <v>0</v>
      </c>
      <c r="M91" s="769">
        <v>0</v>
      </c>
      <c r="N91" s="769">
        <v>0</v>
      </c>
      <c r="O91" s="769">
        <v>0</v>
      </c>
    </row>
    <row r="92" spans="1:15" s="777" customFormat="1" x14ac:dyDescent="0.2">
      <c r="A92" s="1048" t="s">
        <v>142</v>
      </c>
      <c r="B92" s="1053">
        <v>349</v>
      </c>
      <c r="C92" s="1210">
        <v>0</v>
      </c>
      <c r="D92" s="1053">
        <v>37</v>
      </c>
      <c r="E92" s="1053">
        <v>83</v>
      </c>
      <c r="F92" s="1053">
        <v>89</v>
      </c>
      <c r="G92" s="1053">
        <v>66</v>
      </c>
      <c r="H92" s="1053">
        <v>23</v>
      </c>
      <c r="I92" s="1053">
        <v>19</v>
      </c>
      <c r="J92" s="1053">
        <v>15</v>
      </c>
      <c r="K92" s="1053">
        <v>11</v>
      </c>
      <c r="L92" s="1053">
        <v>3</v>
      </c>
      <c r="M92" s="1053">
        <v>0</v>
      </c>
      <c r="N92" s="1053">
        <v>2</v>
      </c>
      <c r="O92" s="1053">
        <v>1</v>
      </c>
    </row>
    <row r="93" spans="1:15" x14ac:dyDescent="0.2">
      <c r="A93" s="767" t="s">
        <v>43</v>
      </c>
      <c r="B93" s="768">
        <v>295</v>
      </c>
      <c r="C93" s="769">
        <v>0</v>
      </c>
      <c r="D93" s="768">
        <v>37</v>
      </c>
      <c r="E93" s="768">
        <v>82</v>
      </c>
      <c r="F93" s="768">
        <v>84</v>
      </c>
      <c r="G93" s="768">
        <v>54</v>
      </c>
      <c r="H93" s="768">
        <v>17</v>
      </c>
      <c r="I93" s="768">
        <v>8</v>
      </c>
      <c r="J93" s="768">
        <v>7</v>
      </c>
      <c r="K93" s="768">
        <v>3</v>
      </c>
      <c r="L93" s="768">
        <v>2</v>
      </c>
      <c r="M93" s="768">
        <v>0</v>
      </c>
      <c r="N93" s="768">
        <v>0</v>
      </c>
      <c r="O93" s="769">
        <v>1</v>
      </c>
    </row>
    <row r="94" spans="1:15" x14ac:dyDescent="0.2">
      <c r="A94" s="1050" t="s">
        <v>44</v>
      </c>
      <c r="B94" s="1049">
        <v>49</v>
      </c>
      <c r="C94" s="1051">
        <v>0</v>
      </c>
      <c r="D94" s="1049">
        <v>0</v>
      </c>
      <c r="E94" s="1051">
        <v>1</v>
      </c>
      <c r="F94" s="1049">
        <v>5</v>
      </c>
      <c r="G94" s="1049">
        <v>12</v>
      </c>
      <c r="H94" s="1049">
        <v>6</v>
      </c>
      <c r="I94" s="1049">
        <v>10</v>
      </c>
      <c r="J94" s="1049">
        <v>7</v>
      </c>
      <c r="K94" s="1049">
        <v>7</v>
      </c>
      <c r="L94" s="1049">
        <v>1</v>
      </c>
      <c r="M94" s="1049">
        <v>0</v>
      </c>
      <c r="N94" s="1051">
        <v>0</v>
      </c>
      <c r="O94" s="1051">
        <v>0</v>
      </c>
    </row>
    <row r="95" spans="1:15" x14ac:dyDescent="0.2">
      <c r="A95" s="767" t="s">
        <v>45</v>
      </c>
      <c r="B95" s="768">
        <v>5</v>
      </c>
      <c r="C95" s="769">
        <v>0</v>
      </c>
      <c r="D95" s="769">
        <v>0</v>
      </c>
      <c r="E95" s="769">
        <v>0</v>
      </c>
      <c r="F95" s="768">
        <v>0</v>
      </c>
      <c r="G95" s="769">
        <v>0</v>
      </c>
      <c r="H95" s="768">
        <v>0</v>
      </c>
      <c r="I95" s="769">
        <v>1</v>
      </c>
      <c r="J95" s="769">
        <v>1</v>
      </c>
      <c r="K95" s="769">
        <v>1</v>
      </c>
      <c r="L95" s="769">
        <v>0</v>
      </c>
      <c r="M95" s="769">
        <v>0</v>
      </c>
      <c r="N95" s="769">
        <v>2</v>
      </c>
      <c r="O95" s="768">
        <v>0</v>
      </c>
    </row>
    <row r="96" spans="1:15" s="777" customFormat="1" ht="12.75" customHeight="1" x14ac:dyDescent="0.2">
      <c r="A96" s="1048" t="s">
        <v>171</v>
      </c>
      <c r="B96" s="1053">
        <v>322</v>
      </c>
      <c r="C96" s="1053">
        <v>0</v>
      </c>
      <c r="D96" s="1053">
        <v>24</v>
      </c>
      <c r="E96" s="1053">
        <v>103</v>
      </c>
      <c r="F96" s="1053">
        <v>91</v>
      </c>
      <c r="G96" s="1053">
        <v>51</v>
      </c>
      <c r="H96" s="1053">
        <v>25</v>
      </c>
      <c r="I96" s="1053">
        <v>13</v>
      </c>
      <c r="J96" s="1053">
        <v>4</v>
      </c>
      <c r="K96" s="1053">
        <v>3</v>
      </c>
      <c r="L96" s="1210">
        <v>2</v>
      </c>
      <c r="M96" s="1053">
        <v>0</v>
      </c>
      <c r="N96" s="1210">
        <v>3</v>
      </c>
      <c r="O96" s="1053">
        <v>3</v>
      </c>
    </row>
    <row r="97" spans="1:15" x14ac:dyDescent="0.2">
      <c r="A97" s="767" t="s">
        <v>43</v>
      </c>
      <c r="B97" s="768">
        <v>293</v>
      </c>
      <c r="C97" s="768">
        <v>0</v>
      </c>
      <c r="D97" s="768">
        <v>24</v>
      </c>
      <c r="E97" s="768">
        <v>102</v>
      </c>
      <c r="F97" s="768">
        <v>86</v>
      </c>
      <c r="G97" s="768">
        <v>47</v>
      </c>
      <c r="H97" s="768">
        <v>17</v>
      </c>
      <c r="I97" s="768">
        <v>12</v>
      </c>
      <c r="J97" s="768">
        <v>2</v>
      </c>
      <c r="K97" s="768">
        <v>1</v>
      </c>
      <c r="L97" s="769">
        <v>0</v>
      </c>
      <c r="M97" s="768">
        <v>0</v>
      </c>
      <c r="N97" s="769">
        <v>2</v>
      </c>
      <c r="O97" s="768">
        <v>0</v>
      </c>
    </row>
    <row r="98" spans="1:15" x14ac:dyDescent="0.2">
      <c r="A98" s="1050" t="s">
        <v>44</v>
      </c>
      <c r="B98" s="1049">
        <v>23</v>
      </c>
      <c r="C98" s="1051">
        <v>0</v>
      </c>
      <c r="D98" s="1051">
        <v>0</v>
      </c>
      <c r="E98" s="1051">
        <v>1</v>
      </c>
      <c r="F98" s="1049">
        <v>5</v>
      </c>
      <c r="G98" s="1049">
        <v>3</v>
      </c>
      <c r="H98" s="1049">
        <v>8</v>
      </c>
      <c r="I98" s="1051">
        <v>1</v>
      </c>
      <c r="J98" s="1049">
        <v>2</v>
      </c>
      <c r="K98" s="1051">
        <v>2</v>
      </c>
      <c r="L98" s="1051">
        <v>1</v>
      </c>
      <c r="M98" s="1049">
        <v>0</v>
      </c>
      <c r="N98" s="1051">
        <v>0</v>
      </c>
      <c r="O98" s="1051">
        <v>0</v>
      </c>
    </row>
    <row r="99" spans="1:15" x14ac:dyDescent="0.2">
      <c r="A99" s="767" t="s">
        <v>45</v>
      </c>
      <c r="B99" s="768">
        <v>5</v>
      </c>
      <c r="C99" s="769">
        <v>0</v>
      </c>
      <c r="D99" s="769">
        <v>0</v>
      </c>
      <c r="E99" s="769">
        <v>0</v>
      </c>
      <c r="F99" s="769">
        <v>0</v>
      </c>
      <c r="G99" s="768">
        <v>1</v>
      </c>
      <c r="H99" s="769">
        <v>0</v>
      </c>
      <c r="I99" s="769">
        <v>0</v>
      </c>
      <c r="J99" s="769">
        <v>0</v>
      </c>
      <c r="K99" s="769">
        <v>0</v>
      </c>
      <c r="L99" s="769">
        <v>1</v>
      </c>
      <c r="M99" s="769">
        <v>0</v>
      </c>
      <c r="N99" s="769">
        <v>1</v>
      </c>
      <c r="O99" s="769">
        <v>2</v>
      </c>
    </row>
    <row r="100" spans="1:15" x14ac:dyDescent="0.2">
      <c r="A100" s="1050" t="s">
        <v>626</v>
      </c>
      <c r="B100" s="1049">
        <v>1</v>
      </c>
      <c r="C100" s="1051">
        <v>0</v>
      </c>
      <c r="D100" s="1051">
        <v>0</v>
      </c>
      <c r="E100" s="1051">
        <v>0</v>
      </c>
      <c r="F100" s="1051">
        <v>0</v>
      </c>
      <c r="G100" s="1049">
        <v>0</v>
      </c>
      <c r="H100" s="1051">
        <v>0</v>
      </c>
      <c r="I100" s="1051">
        <v>0</v>
      </c>
      <c r="J100" s="1051">
        <v>0</v>
      </c>
      <c r="K100" s="1051">
        <v>0</v>
      </c>
      <c r="L100" s="1051">
        <v>0</v>
      </c>
      <c r="M100" s="1051">
        <v>0</v>
      </c>
      <c r="N100" s="1051">
        <v>0</v>
      </c>
      <c r="O100" s="1051">
        <v>1</v>
      </c>
    </row>
    <row r="101" spans="1:15" s="777" customFormat="1" ht="12.75" customHeight="1" x14ac:dyDescent="0.2">
      <c r="A101" s="770" t="s">
        <v>140</v>
      </c>
      <c r="B101" s="766">
        <v>595</v>
      </c>
      <c r="C101" s="766">
        <v>1</v>
      </c>
      <c r="D101" s="766">
        <v>94</v>
      </c>
      <c r="E101" s="766">
        <v>169</v>
      </c>
      <c r="F101" s="766">
        <v>132</v>
      </c>
      <c r="G101" s="766">
        <v>94</v>
      </c>
      <c r="H101" s="766">
        <v>35</v>
      </c>
      <c r="I101" s="766">
        <v>28</v>
      </c>
      <c r="J101" s="766">
        <v>12</v>
      </c>
      <c r="K101" s="766">
        <v>9</v>
      </c>
      <c r="L101" s="766">
        <v>10</v>
      </c>
      <c r="M101" s="766">
        <v>3</v>
      </c>
      <c r="N101" s="766">
        <v>2</v>
      </c>
      <c r="O101" s="766">
        <v>6</v>
      </c>
    </row>
    <row r="102" spans="1:15" x14ac:dyDescent="0.2">
      <c r="A102" s="1050" t="s">
        <v>43</v>
      </c>
      <c r="B102" s="1049">
        <v>543</v>
      </c>
      <c r="C102" s="1049">
        <v>1</v>
      </c>
      <c r="D102" s="1049">
        <v>94</v>
      </c>
      <c r="E102" s="1049">
        <v>167</v>
      </c>
      <c r="F102" s="1049">
        <v>124</v>
      </c>
      <c r="G102" s="1049">
        <v>81</v>
      </c>
      <c r="H102" s="1049">
        <v>29</v>
      </c>
      <c r="I102" s="1049">
        <v>21</v>
      </c>
      <c r="J102" s="1049">
        <v>11</v>
      </c>
      <c r="K102" s="1049">
        <v>4</v>
      </c>
      <c r="L102" s="1049">
        <v>5</v>
      </c>
      <c r="M102" s="1049">
        <v>2</v>
      </c>
      <c r="N102" s="1051">
        <v>1</v>
      </c>
      <c r="O102" s="1049">
        <v>3</v>
      </c>
    </row>
    <row r="103" spans="1:15" x14ac:dyDescent="0.2">
      <c r="A103" s="767" t="s">
        <v>44</v>
      </c>
      <c r="B103" s="768">
        <v>36</v>
      </c>
      <c r="C103" s="769">
        <v>0</v>
      </c>
      <c r="D103" s="769">
        <v>0</v>
      </c>
      <c r="E103" s="768">
        <v>2</v>
      </c>
      <c r="F103" s="768">
        <v>5</v>
      </c>
      <c r="G103" s="768">
        <v>11</v>
      </c>
      <c r="H103" s="768">
        <v>4</v>
      </c>
      <c r="I103" s="768">
        <v>5</v>
      </c>
      <c r="J103" s="768">
        <v>1</v>
      </c>
      <c r="K103" s="768">
        <v>3</v>
      </c>
      <c r="L103" s="768">
        <v>3</v>
      </c>
      <c r="M103" s="769">
        <v>0</v>
      </c>
      <c r="N103" s="769">
        <v>1</v>
      </c>
      <c r="O103" s="769">
        <v>1</v>
      </c>
    </row>
    <row r="104" spans="1:15" x14ac:dyDescent="0.2">
      <c r="A104" s="1050" t="s">
        <v>45</v>
      </c>
      <c r="B104" s="1049">
        <v>16</v>
      </c>
      <c r="C104" s="1051">
        <v>0</v>
      </c>
      <c r="D104" s="1051">
        <v>0</v>
      </c>
      <c r="E104" s="1051">
        <v>0</v>
      </c>
      <c r="F104" s="1051">
        <v>3</v>
      </c>
      <c r="G104" s="1051">
        <v>2</v>
      </c>
      <c r="H104" s="1049">
        <v>2</v>
      </c>
      <c r="I104" s="1049">
        <v>2</v>
      </c>
      <c r="J104" s="1051">
        <v>0</v>
      </c>
      <c r="K104" s="1049">
        <v>2</v>
      </c>
      <c r="L104" s="1051">
        <v>2</v>
      </c>
      <c r="M104" s="1051">
        <v>1</v>
      </c>
      <c r="N104" s="1049">
        <v>0</v>
      </c>
      <c r="O104" s="1051">
        <v>2</v>
      </c>
    </row>
    <row r="105" spans="1:15" s="777" customFormat="1" x14ac:dyDescent="0.2">
      <c r="A105" s="770" t="s">
        <v>139</v>
      </c>
      <c r="B105" s="766">
        <v>496</v>
      </c>
      <c r="C105" s="766">
        <v>1</v>
      </c>
      <c r="D105" s="766">
        <v>77</v>
      </c>
      <c r="E105" s="766">
        <v>179</v>
      </c>
      <c r="F105" s="766">
        <v>113</v>
      </c>
      <c r="G105" s="766">
        <v>61</v>
      </c>
      <c r="H105" s="766">
        <v>30</v>
      </c>
      <c r="I105" s="766">
        <v>14</v>
      </c>
      <c r="J105" s="766">
        <v>13</v>
      </c>
      <c r="K105" s="766">
        <v>5</v>
      </c>
      <c r="L105" s="1054">
        <v>3</v>
      </c>
      <c r="M105" s="1054">
        <v>0</v>
      </c>
      <c r="N105" s="1054">
        <v>0</v>
      </c>
      <c r="O105" s="766">
        <v>0</v>
      </c>
    </row>
    <row r="106" spans="1:15" x14ac:dyDescent="0.2">
      <c r="A106" s="1050" t="s">
        <v>43</v>
      </c>
      <c r="B106" s="1049">
        <v>465</v>
      </c>
      <c r="C106" s="1049">
        <v>1</v>
      </c>
      <c r="D106" s="1049">
        <v>77</v>
      </c>
      <c r="E106" s="1049">
        <v>176</v>
      </c>
      <c r="F106" s="1049">
        <v>108</v>
      </c>
      <c r="G106" s="1049">
        <v>53</v>
      </c>
      <c r="H106" s="1049">
        <v>27</v>
      </c>
      <c r="I106" s="1049">
        <v>8</v>
      </c>
      <c r="J106" s="1049">
        <v>10</v>
      </c>
      <c r="K106" s="1049">
        <v>3</v>
      </c>
      <c r="L106" s="1051">
        <v>2</v>
      </c>
      <c r="M106" s="1051">
        <v>0</v>
      </c>
      <c r="N106" s="1051">
        <v>0</v>
      </c>
      <c r="O106" s="1049">
        <v>0</v>
      </c>
    </row>
    <row r="107" spans="1:15" x14ac:dyDescent="0.2">
      <c r="A107" s="767" t="s">
        <v>44</v>
      </c>
      <c r="B107" s="768">
        <v>26</v>
      </c>
      <c r="C107" s="769">
        <v>0</v>
      </c>
      <c r="D107" s="769">
        <v>0</v>
      </c>
      <c r="E107" s="769">
        <v>2</v>
      </c>
      <c r="F107" s="768">
        <v>4</v>
      </c>
      <c r="G107" s="768">
        <v>8</v>
      </c>
      <c r="H107" s="768">
        <v>2</v>
      </c>
      <c r="I107" s="768">
        <v>6</v>
      </c>
      <c r="J107" s="769">
        <v>2</v>
      </c>
      <c r="K107" s="769">
        <v>1</v>
      </c>
      <c r="L107" s="769">
        <v>1</v>
      </c>
      <c r="M107" s="769">
        <v>0</v>
      </c>
      <c r="N107" s="769">
        <v>0</v>
      </c>
      <c r="O107" s="769">
        <v>0</v>
      </c>
    </row>
    <row r="108" spans="1:15" x14ac:dyDescent="0.2">
      <c r="A108" s="1050" t="s">
        <v>45</v>
      </c>
      <c r="B108" s="1049">
        <v>4</v>
      </c>
      <c r="C108" s="1051">
        <v>0</v>
      </c>
      <c r="D108" s="1051">
        <v>0</v>
      </c>
      <c r="E108" s="1051">
        <v>1</v>
      </c>
      <c r="F108" s="1051">
        <v>1</v>
      </c>
      <c r="G108" s="1049">
        <v>0</v>
      </c>
      <c r="H108" s="1049">
        <v>0</v>
      </c>
      <c r="I108" s="1051">
        <v>0</v>
      </c>
      <c r="J108" s="1051">
        <v>1</v>
      </c>
      <c r="K108" s="1051">
        <v>1</v>
      </c>
      <c r="L108" s="1051">
        <v>0</v>
      </c>
      <c r="M108" s="1051">
        <v>0</v>
      </c>
      <c r="N108" s="1051">
        <v>0</v>
      </c>
      <c r="O108" s="1051">
        <v>0</v>
      </c>
    </row>
    <row r="109" spans="1:15" x14ac:dyDescent="0.2">
      <c r="A109" s="767" t="s">
        <v>626</v>
      </c>
      <c r="B109" s="768">
        <v>1</v>
      </c>
      <c r="C109" s="769">
        <v>0</v>
      </c>
      <c r="D109" s="769">
        <v>0</v>
      </c>
      <c r="E109" s="769">
        <v>0</v>
      </c>
      <c r="F109" s="769">
        <v>0</v>
      </c>
      <c r="G109" s="768">
        <v>0</v>
      </c>
      <c r="H109" s="768">
        <v>1</v>
      </c>
      <c r="I109" s="769">
        <v>0</v>
      </c>
      <c r="J109" s="769">
        <v>0</v>
      </c>
      <c r="K109" s="769">
        <v>0</v>
      </c>
      <c r="L109" s="769">
        <v>0</v>
      </c>
      <c r="M109" s="769">
        <v>0</v>
      </c>
      <c r="N109" s="769">
        <v>0</v>
      </c>
      <c r="O109" s="769">
        <v>0</v>
      </c>
    </row>
    <row r="110" spans="1:15" x14ac:dyDescent="0.2">
      <c r="A110" s="1052" t="s">
        <v>25</v>
      </c>
      <c r="B110" s="1053"/>
      <c r="C110" s="1053"/>
      <c r="D110" s="1053"/>
      <c r="E110" s="1053"/>
      <c r="F110" s="1053"/>
      <c r="G110" s="1053"/>
      <c r="H110" s="1053"/>
      <c r="I110" s="1053"/>
      <c r="J110" s="1053"/>
      <c r="K110" s="1053"/>
      <c r="L110" s="1053"/>
      <c r="M110" s="1053"/>
      <c r="N110" s="1053"/>
      <c r="O110" s="1053"/>
    </row>
    <row r="111" spans="1:15" s="777" customFormat="1" x14ac:dyDescent="0.2">
      <c r="A111" s="770" t="s">
        <v>137</v>
      </c>
      <c r="B111" s="766">
        <v>222</v>
      </c>
      <c r="C111" s="1054">
        <v>0</v>
      </c>
      <c r="D111" s="766">
        <v>22</v>
      </c>
      <c r="E111" s="766">
        <v>66</v>
      </c>
      <c r="F111" s="766">
        <v>42</v>
      </c>
      <c r="G111" s="766">
        <v>26</v>
      </c>
      <c r="H111" s="766">
        <v>30</v>
      </c>
      <c r="I111" s="766">
        <v>8</v>
      </c>
      <c r="J111" s="766">
        <v>13</v>
      </c>
      <c r="K111" s="1054">
        <v>9</v>
      </c>
      <c r="L111" s="766">
        <v>3</v>
      </c>
      <c r="M111" s="1054">
        <v>1</v>
      </c>
      <c r="N111" s="766">
        <v>0</v>
      </c>
      <c r="O111" s="1054">
        <v>2</v>
      </c>
    </row>
    <row r="112" spans="1:15" x14ac:dyDescent="0.2">
      <c r="A112" s="1050" t="s">
        <v>43</v>
      </c>
      <c r="B112" s="1049">
        <v>172</v>
      </c>
      <c r="C112" s="1051">
        <v>0</v>
      </c>
      <c r="D112" s="1049">
        <v>22</v>
      </c>
      <c r="E112" s="1049">
        <v>61</v>
      </c>
      <c r="F112" s="1049">
        <v>40</v>
      </c>
      <c r="G112" s="1049">
        <v>17</v>
      </c>
      <c r="H112" s="1049">
        <v>18</v>
      </c>
      <c r="I112" s="1049">
        <v>3</v>
      </c>
      <c r="J112" s="1049">
        <v>5</v>
      </c>
      <c r="K112" s="1051">
        <v>3</v>
      </c>
      <c r="L112" s="1049">
        <v>2</v>
      </c>
      <c r="M112" s="1051">
        <v>1</v>
      </c>
      <c r="N112" s="1049">
        <v>0</v>
      </c>
      <c r="O112" s="1051">
        <v>0</v>
      </c>
    </row>
    <row r="113" spans="1:15" x14ac:dyDescent="0.2">
      <c r="A113" s="767" t="s">
        <v>44</v>
      </c>
      <c r="B113" s="768">
        <v>48</v>
      </c>
      <c r="C113" s="769">
        <v>0</v>
      </c>
      <c r="D113" s="769">
        <v>0</v>
      </c>
      <c r="E113" s="768">
        <v>4</v>
      </c>
      <c r="F113" s="768">
        <v>2</v>
      </c>
      <c r="G113" s="768">
        <v>9</v>
      </c>
      <c r="H113" s="768">
        <v>12</v>
      </c>
      <c r="I113" s="768">
        <v>5</v>
      </c>
      <c r="J113" s="768">
        <v>8</v>
      </c>
      <c r="K113" s="769">
        <v>5</v>
      </c>
      <c r="L113" s="769">
        <v>1</v>
      </c>
      <c r="M113" s="769">
        <v>0</v>
      </c>
      <c r="N113" s="769">
        <v>0</v>
      </c>
      <c r="O113" s="769">
        <v>2</v>
      </c>
    </row>
    <row r="114" spans="1:15" x14ac:dyDescent="0.2">
      <c r="A114" s="1050" t="s">
        <v>45</v>
      </c>
      <c r="B114" s="1049">
        <v>2</v>
      </c>
      <c r="C114" s="1051">
        <v>0</v>
      </c>
      <c r="D114" s="1051">
        <v>0</v>
      </c>
      <c r="E114" s="1049">
        <v>1</v>
      </c>
      <c r="F114" s="1051">
        <v>0</v>
      </c>
      <c r="G114" s="1051">
        <v>0</v>
      </c>
      <c r="H114" s="1051">
        <v>0</v>
      </c>
      <c r="I114" s="1051">
        <v>0</v>
      </c>
      <c r="J114" s="1051">
        <v>0</v>
      </c>
      <c r="K114" s="1051">
        <v>1</v>
      </c>
      <c r="L114" s="1051">
        <v>0</v>
      </c>
      <c r="M114" s="1051">
        <v>0</v>
      </c>
      <c r="N114" s="1051">
        <v>0</v>
      </c>
      <c r="O114" s="1051">
        <v>0</v>
      </c>
    </row>
    <row r="115" spans="1:15" s="2" customFormat="1" x14ac:dyDescent="0.2">
      <c r="A115" s="765" t="s">
        <v>27</v>
      </c>
      <c r="B115" s="766"/>
      <c r="C115" s="1054"/>
      <c r="D115" s="766"/>
      <c r="E115" s="766"/>
      <c r="F115" s="766"/>
      <c r="G115" s="766"/>
      <c r="H115" s="766"/>
      <c r="I115" s="766"/>
      <c r="J115" s="1054"/>
      <c r="K115" s="1054"/>
      <c r="L115" s="1054"/>
      <c r="M115" s="1054"/>
      <c r="N115" s="1054"/>
      <c r="O115" s="1054"/>
    </row>
    <row r="116" spans="1:15" x14ac:dyDescent="0.2">
      <c r="A116" s="1050" t="s">
        <v>43</v>
      </c>
      <c r="B116" s="1049">
        <v>37</v>
      </c>
      <c r="C116" s="1051">
        <v>0</v>
      </c>
      <c r="D116" s="1049">
        <v>3</v>
      </c>
      <c r="E116" s="1049">
        <v>5</v>
      </c>
      <c r="F116" s="1049">
        <v>9</v>
      </c>
      <c r="G116" s="1049">
        <v>11</v>
      </c>
      <c r="H116" s="1049">
        <v>5</v>
      </c>
      <c r="I116" s="1049">
        <v>2</v>
      </c>
      <c r="J116" s="1051">
        <v>0</v>
      </c>
      <c r="K116" s="1051">
        <v>0</v>
      </c>
      <c r="L116" s="1051">
        <v>0</v>
      </c>
      <c r="M116" s="1051">
        <v>1</v>
      </c>
      <c r="N116" s="1051">
        <v>0</v>
      </c>
      <c r="O116" s="1051">
        <v>1</v>
      </c>
    </row>
    <row r="117" spans="1:15" x14ac:dyDescent="0.2">
      <c r="A117" s="767" t="s">
        <v>44</v>
      </c>
      <c r="B117" s="768">
        <v>7</v>
      </c>
      <c r="C117" s="769">
        <v>0</v>
      </c>
      <c r="D117" s="769">
        <v>0</v>
      </c>
      <c r="E117" s="769">
        <v>0</v>
      </c>
      <c r="F117" s="769">
        <v>0</v>
      </c>
      <c r="G117" s="768">
        <v>2</v>
      </c>
      <c r="H117" s="768">
        <v>3</v>
      </c>
      <c r="I117" s="769">
        <v>0</v>
      </c>
      <c r="J117" s="769">
        <v>0</v>
      </c>
      <c r="K117" s="769">
        <v>1</v>
      </c>
      <c r="L117" s="769">
        <v>0</v>
      </c>
      <c r="M117" s="769">
        <v>1</v>
      </c>
      <c r="N117" s="769">
        <v>0</v>
      </c>
      <c r="O117" s="769">
        <v>0</v>
      </c>
    </row>
    <row r="118" spans="1:15" x14ac:dyDescent="0.2">
      <c r="A118" s="1050" t="s">
        <v>45</v>
      </c>
      <c r="B118" s="1049">
        <v>1</v>
      </c>
      <c r="C118" s="1051">
        <v>0</v>
      </c>
      <c r="D118" s="1051">
        <v>0</v>
      </c>
      <c r="E118" s="1051">
        <v>0</v>
      </c>
      <c r="F118" s="1051">
        <v>0</v>
      </c>
      <c r="G118" s="1049">
        <v>0</v>
      </c>
      <c r="H118" s="1049">
        <v>0</v>
      </c>
      <c r="I118" s="1051">
        <v>0</v>
      </c>
      <c r="J118" s="1051">
        <v>0</v>
      </c>
      <c r="K118" s="1051">
        <v>0</v>
      </c>
      <c r="L118" s="1051">
        <v>1</v>
      </c>
      <c r="M118" s="1051">
        <v>0</v>
      </c>
      <c r="N118" s="1051">
        <v>0</v>
      </c>
      <c r="O118" s="1051">
        <v>0</v>
      </c>
    </row>
    <row r="119" spans="1:15" x14ac:dyDescent="0.2">
      <c r="A119" s="944" t="s">
        <v>709</v>
      </c>
      <c r="B119" s="1047"/>
      <c r="C119" s="1047"/>
      <c r="D119" s="1047"/>
      <c r="E119" s="1047"/>
      <c r="F119" s="1047"/>
      <c r="G119" s="1047"/>
      <c r="H119" s="1047"/>
      <c r="I119" s="1047"/>
      <c r="J119" s="1047"/>
      <c r="K119" s="1047"/>
      <c r="L119" s="1047"/>
      <c r="M119" s="1047"/>
      <c r="N119" s="1047"/>
      <c r="O119" s="1047"/>
    </row>
    <row r="120" spans="1:15" x14ac:dyDescent="0.2">
      <c r="A120" s="774" t="s">
        <v>803</v>
      </c>
      <c r="B120" s="746"/>
      <c r="C120" s="746"/>
      <c r="D120" s="746"/>
      <c r="E120" s="746"/>
      <c r="F120" s="746"/>
      <c r="G120" s="746"/>
      <c r="H120" s="746"/>
      <c r="I120" s="746"/>
      <c r="J120" s="746"/>
      <c r="K120" s="746"/>
      <c r="L120" s="746"/>
      <c r="M120" s="746"/>
      <c r="N120" s="746"/>
      <c r="O120" s="746"/>
    </row>
  </sheetData>
  <mergeCells count="4">
    <mergeCell ref="A2:O2"/>
    <mergeCell ref="A4:A5"/>
    <mergeCell ref="B4:B5"/>
    <mergeCell ref="C4:O4"/>
  </mergeCells>
  <hyperlinks>
    <hyperlink ref="P5" location="indice!B45" display="INCIO"/>
  </hyperlinks>
  <printOptions horizontalCentered="1"/>
  <pageMargins left="0.19685039370078741" right="0.19685039370078741" top="1.5354330708661419" bottom="0.74803149606299213" header="0.19685039370078741" footer="0.31496062992125984"/>
  <pageSetup paperSize="9" scale="56" firstPageNumber="79" orientation="landscape" useFirstPageNumber="1" r:id="rId1"/>
  <headerFooter scaleWithDoc="0">
    <oddHeader>&amp;C&amp;G</oddHeader>
    <oddFooter>&amp;C&amp;P</oddFooter>
  </headerFooter>
  <rowBreaks count="4" manualBreakCount="4">
    <brk id="31" max="14" man="1"/>
    <brk id="67" max="14" man="1"/>
    <brk id="109" max="14" man="1"/>
    <brk id="133" max="14" man="1"/>
  </rowBreaks>
  <legacyDrawingHF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8"/>
  <dimension ref="A2:N75"/>
  <sheetViews>
    <sheetView zoomScaleNormal="100" workbookViewId="0">
      <selection activeCell="N74" sqref="N74"/>
    </sheetView>
  </sheetViews>
  <sheetFormatPr baseColWidth="10" defaultRowHeight="12.75" x14ac:dyDescent="0.2"/>
  <cols>
    <col min="1" max="1" width="28.85546875" style="1" customWidth="1"/>
    <col min="2" max="2" width="11.42578125" style="381" customWidth="1"/>
    <col min="3" max="7" width="12.7109375" style="381" customWidth="1"/>
    <col min="8" max="8" width="14" style="381" customWidth="1"/>
    <col min="9" max="9" width="14.5703125" style="381" customWidth="1"/>
    <col min="10" max="11" width="11.42578125" style="381"/>
    <col min="12" max="12" width="11.42578125" style="381" customWidth="1"/>
    <col min="13" max="13" width="11.42578125" style="959" customWidth="1"/>
    <col min="14" max="16384" width="11.42578125" style="1"/>
  </cols>
  <sheetData>
    <row r="2" spans="1:14" s="3" customFormat="1" ht="32.25" customHeight="1" x14ac:dyDescent="0.25">
      <c r="A2" s="1397" t="s">
        <v>813</v>
      </c>
      <c r="B2" s="1397"/>
      <c r="C2" s="1397"/>
      <c r="D2" s="1397"/>
      <c r="E2" s="1397"/>
      <c r="F2" s="1397"/>
      <c r="G2" s="1397"/>
      <c r="H2" s="1397"/>
      <c r="I2" s="1397"/>
      <c r="J2" s="1397"/>
      <c r="K2" s="1397"/>
      <c r="L2" s="1397"/>
      <c r="M2" s="954"/>
    </row>
    <row r="3" spans="1:14" s="3" customFormat="1" ht="15" x14ac:dyDescent="0.25">
      <c r="A3" s="775"/>
      <c r="B3" s="775"/>
      <c r="C3" s="775"/>
      <c r="D3" s="775"/>
      <c r="E3" s="775"/>
      <c r="F3" s="775"/>
      <c r="G3" s="775"/>
      <c r="H3" s="775"/>
      <c r="I3" s="775"/>
      <c r="J3" s="775"/>
      <c r="K3" s="775"/>
      <c r="L3" s="775"/>
      <c r="M3" s="954"/>
    </row>
    <row r="4" spans="1:14" s="953" customFormat="1" ht="30.75" customHeight="1" x14ac:dyDescent="0.2">
      <c r="A4" s="1401" t="s">
        <v>711</v>
      </c>
      <c r="B4" s="1398" t="s">
        <v>864</v>
      </c>
      <c r="C4" s="1394" t="s">
        <v>710</v>
      </c>
      <c r="D4" s="1395"/>
      <c r="E4" s="1395"/>
      <c r="F4" s="1395"/>
      <c r="G4" s="1395"/>
      <c r="H4" s="1395"/>
      <c r="I4" s="1395"/>
      <c r="J4" s="1395"/>
      <c r="K4" s="1395"/>
      <c r="L4" s="1395"/>
      <c r="M4" s="1396"/>
      <c r="N4" s="956" t="s">
        <v>218</v>
      </c>
    </row>
    <row r="5" spans="1:14" s="953" customFormat="1" ht="31.5" customHeight="1" x14ac:dyDescent="0.2">
      <c r="A5" s="1401"/>
      <c r="B5" s="1399"/>
      <c r="C5" s="955" t="s">
        <v>49</v>
      </c>
      <c r="D5" s="955" t="s">
        <v>223</v>
      </c>
      <c r="E5" s="955" t="s">
        <v>110</v>
      </c>
      <c r="F5" s="955" t="s">
        <v>109</v>
      </c>
      <c r="G5" s="955" t="s">
        <v>108</v>
      </c>
      <c r="H5" s="955" t="s">
        <v>402</v>
      </c>
      <c r="I5" s="955" t="s">
        <v>220</v>
      </c>
      <c r="J5" s="955" t="s">
        <v>107</v>
      </c>
      <c r="K5" s="955" t="s">
        <v>219</v>
      </c>
      <c r="L5" s="957" t="s">
        <v>106</v>
      </c>
      <c r="M5" s="960" t="s">
        <v>847</v>
      </c>
    </row>
    <row r="6" spans="1:14" s="1135" customFormat="1" ht="12" x14ac:dyDescent="0.2">
      <c r="A6" s="1144" t="s">
        <v>863</v>
      </c>
      <c r="B6" s="1146">
        <v>60636</v>
      </c>
      <c r="C6" s="1147">
        <v>180</v>
      </c>
      <c r="D6" s="1147">
        <v>236</v>
      </c>
      <c r="E6" s="1147">
        <v>5413</v>
      </c>
      <c r="F6" s="1147">
        <v>11504</v>
      </c>
      <c r="G6" s="1147">
        <v>7486</v>
      </c>
      <c r="H6" s="1147">
        <v>15337</v>
      </c>
      <c r="I6" s="1147">
        <v>5093</v>
      </c>
      <c r="J6" s="1147">
        <v>12963</v>
      </c>
      <c r="K6" s="1147">
        <v>224</v>
      </c>
      <c r="L6" s="1147">
        <v>1950</v>
      </c>
      <c r="M6" s="1148">
        <v>250</v>
      </c>
    </row>
    <row r="7" spans="1:14" s="1135" customFormat="1" ht="12" x14ac:dyDescent="0.2">
      <c r="A7" s="1140" t="s">
        <v>49</v>
      </c>
      <c r="B7" s="1141">
        <v>204</v>
      </c>
      <c r="C7" s="1142">
        <v>27</v>
      </c>
      <c r="D7" s="1142">
        <v>4</v>
      </c>
      <c r="E7" s="1142">
        <v>31</v>
      </c>
      <c r="F7" s="1142">
        <v>17</v>
      </c>
      <c r="G7" s="1142">
        <v>32</v>
      </c>
      <c r="H7" s="1142">
        <v>44</v>
      </c>
      <c r="I7" s="1142">
        <v>8</v>
      </c>
      <c r="J7" s="1142">
        <v>24</v>
      </c>
      <c r="K7" s="1142">
        <v>0</v>
      </c>
      <c r="L7" s="1142">
        <v>10</v>
      </c>
      <c r="M7" s="1143">
        <v>7</v>
      </c>
    </row>
    <row r="8" spans="1:14" s="1135" customFormat="1" ht="12" x14ac:dyDescent="0.2">
      <c r="A8" s="1136" t="s">
        <v>223</v>
      </c>
      <c r="B8" s="1137">
        <v>215</v>
      </c>
      <c r="C8" s="1138">
        <v>0</v>
      </c>
      <c r="D8" s="1138">
        <v>50</v>
      </c>
      <c r="E8" s="1138">
        <v>54</v>
      </c>
      <c r="F8" s="1138">
        <v>35</v>
      </c>
      <c r="G8" s="1138">
        <v>31</v>
      </c>
      <c r="H8" s="1138">
        <v>22</v>
      </c>
      <c r="I8" s="1138">
        <v>5</v>
      </c>
      <c r="J8" s="1138">
        <v>8</v>
      </c>
      <c r="K8" s="1138">
        <v>0</v>
      </c>
      <c r="L8" s="1138">
        <v>2</v>
      </c>
      <c r="M8" s="1139">
        <v>8</v>
      </c>
    </row>
    <row r="9" spans="1:14" s="1135" customFormat="1" ht="12" x14ac:dyDescent="0.2">
      <c r="A9" s="1140" t="s">
        <v>110</v>
      </c>
      <c r="B9" s="1141">
        <v>5839</v>
      </c>
      <c r="C9" s="1142">
        <v>28</v>
      </c>
      <c r="D9" s="1142">
        <v>57</v>
      </c>
      <c r="E9" s="1142">
        <v>2904</v>
      </c>
      <c r="F9" s="1142">
        <v>1366</v>
      </c>
      <c r="G9" s="1142">
        <v>430</v>
      </c>
      <c r="H9" s="1142">
        <v>434</v>
      </c>
      <c r="I9" s="1142">
        <v>178</v>
      </c>
      <c r="J9" s="1142">
        <v>233</v>
      </c>
      <c r="K9" s="1142">
        <v>2</v>
      </c>
      <c r="L9" s="1142">
        <v>124</v>
      </c>
      <c r="M9" s="1143">
        <v>83</v>
      </c>
    </row>
    <row r="10" spans="1:14" s="1135" customFormat="1" ht="12" x14ac:dyDescent="0.2">
      <c r="A10" s="1136" t="s">
        <v>109</v>
      </c>
      <c r="B10" s="1137">
        <v>11628</v>
      </c>
      <c r="C10" s="1138">
        <v>19</v>
      </c>
      <c r="D10" s="1138">
        <v>30</v>
      </c>
      <c r="E10" s="1138">
        <v>1144</v>
      </c>
      <c r="F10" s="1138">
        <v>7153</v>
      </c>
      <c r="G10" s="1138">
        <v>734</v>
      </c>
      <c r="H10" s="1138">
        <v>620</v>
      </c>
      <c r="I10" s="1138">
        <v>352</v>
      </c>
      <c r="J10" s="1138">
        <v>1222</v>
      </c>
      <c r="K10" s="1138">
        <v>10</v>
      </c>
      <c r="L10" s="1138">
        <v>327</v>
      </c>
      <c r="M10" s="1139">
        <v>17</v>
      </c>
    </row>
    <row r="11" spans="1:14" s="1135" customFormat="1" ht="12" x14ac:dyDescent="0.2">
      <c r="A11" s="1140" t="s">
        <v>108</v>
      </c>
      <c r="B11" s="1141">
        <v>6979</v>
      </c>
      <c r="C11" s="1142">
        <v>36</v>
      </c>
      <c r="D11" s="1142">
        <v>51</v>
      </c>
      <c r="E11" s="1142">
        <v>338</v>
      </c>
      <c r="F11" s="1142">
        <v>597</v>
      </c>
      <c r="G11" s="1142">
        <v>3667</v>
      </c>
      <c r="H11" s="1142">
        <v>1445</v>
      </c>
      <c r="I11" s="1142">
        <v>311</v>
      </c>
      <c r="J11" s="1142">
        <v>361</v>
      </c>
      <c r="K11" s="1142">
        <v>1</v>
      </c>
      <c r="L11" s="1142">
        <v>130</v>
      </c>
      <c r="M11" s="1143">
        <v>42</v>
      </c>
    </row>
    <row r="12" spans="1:14" s="1135" customFormat="1" ht="12" x14ac:dyDescent="0.2">
      <c r="A12" s="1136" t="s">
        <v>402</v>
      </c>
      <c r="B12" s="1137">
        <v>16430</v>
      </c>
      <c r="C12" s="1138">
        <v>36</v>
      </c>
      <c r="D12" s="1138">
        <v>14</v>
      </c>
      <c r="E12" s="1138">
        <v>478</v>
      </c>
      <c r="F12" s="1138">
        <v>748</v>
      </c>
      <c r="G12" s="1138">
        <v>1813</v>
      </c>
      <c r="H12" s="1138">
        <v>10184</v>
      </c>
      <c r="I12" s="1138">
        <v>771</v>
      </c>
      <c r="J12" s="1138">
        <v>2163</v>
      </c>
      <c r="K12" s="1138">
        <v>24</v>
      </c>
      <c r="L12" s="1138">
        <v>191</v>
      </c>
      <c r="M12" s="1139">
        <v>8</v>
      </c>
    </row>
    <row r="13" spans="1:14" s="1135" customFormat="1" ht="12" x14ac:dyDescent="0.2">
      <c r="A13" s="1140" t="s">
        <v>220</v>
      </c>
      <c r="B13" s="1141">
        <v>4933</v>
      </c>
      <c r="C13" s="1142">
        <v>2</v>
      </c>
      <c r="D13" s="1142">
        <v>7</v>
      </c>
      <c r="E13" s="1142">
        <v>175</v>
      </c>
      <c r="F13" s="1142">
        <v>287</v>
      </c>
      <c r="G13" s="1142">
        <v>332</v>
      </c>
      <c r="H13" s="1142">
        <v>732</v>
      </c>
      <c r="I13" s="1142">
        <v>2505</v>
      </c>
      <c r="J13" s="1142">
        <v>791</v>
      </c>
      <c r="K13" s="1142">
        <v>10</v>
      </c>
      <c r="L13" s="1142">
        <v>86</v>
      </c>
      <c r="M13" s="1143">
        <v>6</v>
      </c>
    </row>
    <row r="14" spans="1:14" s="1135" customFormat="1" ht="12" x14ac:dyDescent="0.2">
      <c r="A14" s="1136" t="s">
        <v>107</v>
      </c>
      <c r="B14" s="1137">
        <v>12262</v>
      </c>
      <c r="C14" s="1138">
        <v>20</v>
      </c>
      <c r="D14" s="1138">
        <v>5</v>
      </c>
      <c r="E14" s="1138">
        <v>147</v>
      </c>
      <c r="F14" s="1138">
        <v>1045</v>
      </c>
      <c r="G14" s="1138">
        <v>326</v>
      </c>
      <c r="H14" s="1138">
        <v>1689</v>
      </c>
      <c r="I14" s="1138">
        <v>861</v>
      </c>
      <c r="J14" s="1138">
        <v>7942</v>
      </c>
      <c r="K14" s="1138">
        <v>103</v>
      </c>
      <c r="L14" s="1138">
        <v>120</v>
      </c>
      <c r="M14" s="1139">
        <v>4</v>
      </c>
    </row>
    <row r="15" spans="1:14" s="1135" customFormat="1" ht="12" x14ac:dyDescent="0.2">
      <c r="A15" s="1140" t="s">
        <v>219</v>
      </c>
      <c r="B15" s="1141">
        <v>264</v>
      </c>
      <c r="C15" s="1142">
        <v>2</v>
      </c>
      <c r="D15" s="1142">
        <v>0</v>
      </c>
      <c r="E15" s="1142">
        <v>0</v>
      </c>
      <c r="F15" s="1142">
        <v>4</v>
      </c>
      <c r="G15" s="1142">
        <v>6</v>
      </c>
      <c r="H15" s="1142">
        <v>13</v>
      </c>
      <c r="I15" s="1142">
        <v>24</v>
      </c>
      <c r="J15" s="1142">
        <v>137</v>
      </c>
      <c r="K15" s="1142">
        <v>73</v>
      </c>
      <c r="L15" s="1142">
        <v>4</v>
      </c>
      <c r="M15" s="1143">
        <v>1</v>
      </c>
    </row>
    <row r="16" spans="1:14" s="1135" customFormat="1" ht="12" x14ac:dyDescent="0.2">
      <c r="A16" s="1136" t="s">
        <v>106</v>
      </c>
      <c r="B16" s="1137">
        <v>1638</v>
      </c>
      <c r="C16" s="1138">
        <v>5</v>
      </c>
      <c r="D16" s="1138">
        <v>3</v>
      </c>
      <c r="E16" s="1138">
        <v>74</v>
      </c>
      <c r="F16" s="1138">
        <v>233</v>
      </c>
      <c r="G16" s="1138">
        <v>74</v>
      </c>
      <c r="H16" s="1138">
        <v>144</v>
      </c>
      <c r="I16" s="1138">
        <v>77</v>
      </c>
      <c r="J16" s="1138">
        <v>75</v>
      </c>
      <c r="K16" s="1138">
        <v>1</v>
      </c>
      <c r="L16" s="1138">
        <v>948</v>
      </c>
      <c r="M16" s="1139">
        <v>4</v>
      </c>
    </row>
    <row r="17" spans="1:13" s="1211" customFormat="1" ht="12" x14ac:dyDescent="0.2">
      <c r="A17" s="1215" t="s">
        <v>847</v>
      </c>
      <c r="B17" s="1141">
        <v>244</v>
      </c>
      <c r="C17" s="1142">
        <v>5</v>
      </c>
      <c r="D17" s="1142">
        <v>15</v>
      </c>
      <c r="E17" s="1142">
        <v>68</v>
      </c>
      <c r="F17" s="1142">
        <v>19</v>
      </c>
      <c r="G17" s="1142">
        <v>41</v>
      </c>
      <c r="H17" s="1142">
        <v>10</v>
      </c>
      <c r="I17" s="1142">
        <v>1</v>
      </c>
      <c r="J17" s="1142">
        <v>7</v>
      </c>
      <c r="K17" s="1142">
        <v>0</v>
      </c>
      <c r="L17" s="1142">
        <v>8</v>
      </c>
      <c r="M17" s="1143">
        <v>70</v>
      </c>
    </row>
    <row r="18" spans="1:13" s="1135" customFormat="1" ht="12" x14ac:dyDescent="0.2">
      <c r="A18" s="1144" t="s">
        <v>417</v>
      </c>
      <c r="B18" s="1146">
        <v>32567</v>
      </c>
      <c r="C18" s="1147">
        <v>56</v>
      </c>
      <c r="D18" s="1147">
        <v>104</v>
      </c>
      <c r="E18" s="1147">
        <v>3163</v>
      </c>
      <c r="F18" s="1147">
        <v>6113</v>
      </c>
      <c r="G18" s="1147">
        <v>3664</v>
      </c>
      <c r="H18" s="1147">
        <v>8223</v>
      </c>
      <c r="I18" s="1147">
        <v>2923</v>
      </c>
      <c r="J18" s="1147">
        <v>7175</v>
      </c>
      <c r="K18" s="1147">
        <v>105</v>
      </c>
      <c r="L18" s="1147">
        <v>935</v>
      </c>
      <c r="M18" s="1148">
        <v>106</v>
      </c>
    </row>
    <row r="19" spans="1:13" s="1135" customFormat="1" ht="12" x14ac:dyDescent="0.2">
      <c r="A19" s="1140" t="s">
        <v>49</v>
      </c>
      <c r="B19" s="1141">
        <v>52</v>
      </c>
      <c r="C19" s="1142">
        <v>8</v>
      </c>
      <c r="D19" s="1142">
        <v>4</v>
      </c>
      <c r="E19" s="1142">
        <v>10</v>
      </c>
      <c r="F19" s="1142">
        <v>8</v>
      </c>
      <c r="G19" s="1142">
        <v>5</v>
      </c>
      <c r="H19" s="1142">
        <v>5</v>
      </c>
      <c r="I19" s="1142">
        <v>2</v>
      </c>
      <c r="J19" s="1142">
        <v>6</v>
      </c>
      <c r="K19" s="1142">
        <v>0</v>
      </c>
      <c r="L19" s="1142">
        <v>1</v>
      </c>
      <c r="M19" s="1143">
        <v>3</v>
      </c>
    </row>
    <row r="20" spans="1:13" s="1135" customFormat="1" ht="12" x14ac:dyDescent="0.2">
      <c r="A20" s="1136" t="s">
        <v>223</v>
      </c>
      <c r="B20" s="1137">
        <v>74</v>
      </c>
      <c r="C20" s="1138">
        <v>0</v>
      </c>
      <c r="D20" s="1138">
        <v>17</v>
      </c>
      <c r="E20" s="1138">
        <v>15</v>
      </c>
      <c r="F20" s="1138">
        <v>12</v>
      </c>
      <c r="G20" s="1138">
        <v>15</v>
      </c>
      <c r="H20" s="1138">
        <v>8</v>
      </c>
      <c r="I20" s="1138">
        <v>0</v>
      </c>
      <c r="J20" s="1138">
        <v>2</v>
      </c>
      <c r="K20" s="1138">
        <v>0</v>
      </c>
      <c r="L20" s="1138">
        <v>1</v>
      </c>
      <c r="M20" s="1139">
        <v>4</v>
      </c>
    </row>
    <row r="21" spans="1:13" s="1135" customFormat="1" ht="12" x14ac:dyDescent="0.2">
      <c r="A21" s="1140" t="s">
        <v>110</v>
      </c>
      <c r="B21" s="1141">
        <v>3351</v>
      </c>
      <c r="C21" s="1142">
        <v>17</v>
      </c>
      <c r="D21" s="1142">
        <v>20</v>
      </c>
      <c r="E21" s="1142">
        <v>1808</v>
      </c>
      <c r="F21" s="1142">
        <v>740</v>
      </c>
      <c r="G21" s="1142">
        <v>223</v>
      </c>
      <c r="H21" s="1142">
        <v>205</v>
      </c>
      <c r="I21" s="1142">
        <v>99</v>
      </c>
      <c r="J21" s="1142">
        <v>120</v>
      </c>
      <c r="K21" s="1142">
        <v>1</v>
      </c>
      <c r="L21" s="1142">
        <v>78</v>
      </c>
      <c r="M21" s="1143">
        <v>40</v>
      </c>
    </row>
    <row r="22" spans="1:13" s="1135" customFormat="1" ht="12" x14ac:dyDescent="0.2">
      <c r="A22" s="1136" t="s">
        <v>109</v>
      </c>
      <c r="B22" s="1137">
        <v>6223</v>
      </c>
      <c r="C22" s="1138">
        <v>10</v>
      </c>
      <c r="D22" s="1138">
        <v>8</v>
      </c>
      <c r="E22" s="1138">
        <v>668</v>
      </c>
      <c r="F22" s="1138">
        <v>3940</v>
      </c>
      <c r="G22" s="1138">
        <v>324</v>
      </c>
      <c r="H22" s="1138">
        <v>230</v>
      </c>
      <c r="I22" s="1138">
        <v>198</v>
      </c>
      <c r="J22" s="1138">
        <v>614</v>
      </c>
      <c r="K22" s="1138">
        <v>2</v>
      </c>
      <c r="L22" s="1138">
        <v>225</v>
      </c>
      <c r="M22" s="1139">
        <v>4</v>
      </c>
    </row>
    <row r="23" spans="1:13" s="1135" customFormat="1" ht="12" x14ac:dyDescent="0.2">
      <c r="A23" s="1140" t="s">
        <v>108</v>
      </c>
      <c r="B23" s="1141">
        <v>3444</v>
      </c>
      <c r="C23" s="1142">
        <v>8</v>
      </c>
      <c r="D23" s="1142">
        <v>36</v>
      </c>
      <c r="E23" s="1142">
        <v>180</v>
      </c>
      <c r="F23" s="1142">
        <v>293</v>
      </c>
      <c r="G23" s="1142">
        <v>1883</v>
      </c>
      <c r="H23" s="1142">
        <v>661</v>
      </c>
      <c r="I23" s="1142">
        <v>158</v>
      </c>
      <c r="J23" s="1142">
        <v>149</v>
      </c>
      <c r="K23" s="1142">
        <v>1</v>
      </c>
      <c r="L23" s="1142">
        <v>59</v>
      </c>
      <c r="M23" s="1143">
        <v>16</v>
      </c>
    </row>
    <row r="24" spans="1:13" s="1135" customFormat="1" ht="12" x14ac:dyDescent="0.2">
      <c r="A24" s="1136" t="s">
        <v>402</v>
      </c>
      <c r="B24" s="1137">
        <v>8773</v>
      </c>
      <c r="C24" s="1138">
        <v>9</v>
      </c>
      <c r="D24" s="1138">
        <v>6</v>
      </c>
      <c r="E24" s="1138">
        <v>240</v>
      </c>
      <c r="F24" s="1138">
        <v>324</v>
      </c>
      <c r="G24" s="1138">
        <v>808</v>
      </c>
      <c r="H24" s="1138">
        <v>5753</v>
      </c>
      <c r="I24" s="1138">
        <v>360</v>
      </c>
      <c r="J24" s="1138">
        <v>1181</v>
      </c>
      <c r="K24" s="1138">
        <v>9</v>
      </c>
      <c r="L24" s="1138">
        <v>79</v>
      </c>
      <c r="M24" s="1139">
        <v>4</v>
      </c>
    </row>
    <row r="25" spans="1:13" s="1135" customFormat="1" ht="12" x14ac:dyDescent="0.2">
      <c r="A25" s="1140" t="s">
        <v>220</v>
      </c>
      <c r="B25" s="1141">
        <v>2796</v>
      </c>
      <c r="C25" s="1142">
        <v>0</v>
      </c>
      <c r="D25" s="1142">
        <v>4</v>
      </c>
      <c r="E25" s="1142">
        <v>100</v>
      </c>
      <c r="F25" s="1142">
        <v>160</v>
      </c>
      <c r="G25" s="1142">
        <v>197</v>
      </c>
      <c r="H25" s="1142">
        <v>336</v>
      </c>
      <c r="I25" s="1142">
        <v>1530</v>
      </c>
      <c r="J25" s="1142">
        <v>410</v>
      </c>
      <c r="K25" s="1142">
        <v>5</v>
      </c>
      <c r="L25" s="1142">
        <v>51</v>
      </c>
      <c r="M25" s="1143">
        <v>3</v>
      </c>
    </row>
    <row r="26" spans="1:13" s="1135" customFormat="1" ht="12" x14ac:dyDescent="0.2">
      <c r="A26" s="1136" t="s">
        <v>107</v>
      </c>
      <c r="B26" s="1137">
        <v>6867</v>
      </c>
      <c r="C26" s="1138">
        <v>3</v>
      </c>
      <c r="D26" s="1138">
        <v>1</v>
      </c>
      <c r="E26" s="1138">
        <v>82</v>
      </c>
      <c r="F26" s="1138">
        <v>463</v>
      </c>
      <c r="G26" s="1138">
        <v>166</v>
      </c>
      <c r="H26" s="1138">
        <v>944</v>
      </c>
      <c r="I26" s="1138">
        <v>513</v>
      </c>
      <c r="J26" s="1138">
        <v>4570</v>
      </c>
      <c r="K26" s="1138">
        <v>55</v>
      </c>
      <c r="L26" s="1138">
        <v>67</v>
      </c>
      <c r="M26" s="1139">
        <v>3</v>
      </c>
    </row>
    <row r="27" spans="1:13" s="1135" customFormat="1" ht="12" x14ac:dyDescent="0.2">
      <c r="A27" s="1140" t="s">
        <v>219</v>
      </c>
      <c r="B27" s="1141">
        <v>140</v>
      </c>
      <c r="C27" s="1142">
        <v>0</v>
      </c>
      <c r="D27" s="1142">
        <v>0</v>
      </c>
      <c r="E27" s="1142">
        <v>0</v>
      </c>
      <c r="F27" s="1142">
        <v>3</v>
      </c>
      <c r="G27" s="1142">
        <v>2</v>
      </c>
      <c r="H27" s="1142">
        <v>9</v>
      </c>
      <c r="I27" s="1142">
        <v>12</v>
      </c>
      <c r="J27" s="1142">
        <v>79</v>
      </c>
      <c r="K27" s="1142">
        <v>32</v>
      </c>
      <c r="L27" s="1142">
        <v>3</v>
      </c>
      <c r="M27" s="1143">
        <v>0</v>
      </c>
    </row>
    <row r="28" spans="1:13" s="1135" customFormat="1" ht="12" x14ac:dyDescent="0.2">
      <c r="A28" s="1136" t="s">
        <v>106</v>
      </c>
      <c r="B28" s="1137">
        <v>772</v>
      </c>
      <c r="C28" s="1138">
        <v>0</v>
      </c>
      <c r="D28" s="1138">
        <v>3</v>
      </c>
      <c r="E28" s="1138">
        <v>40</v>
      </c>
      <c r="F28" s="1138">
        <v>164</v>
      </c>
      <c r="G28" s="1138">
        <v>33</v>
      </c>
      <c r="H28" s="1138">
        <v>70</v>
      </c>
      <c r="I28" s="1138">
        <v>50</v>
      </c>
      <c r="J28" s="1138">
        <v>42</v>
      </c>
      <c r="K28" s="1138">
        <v>0</v>
      </c>
      <c r="L28" s="1138">
        <v>369</v>
      </c>
      <c r="M28" s="1139">
        <v>1</v>
      </c>
    </row>
    <row r="29" spans="1:13" s="1135" customFormat="1" ht="12" x14ac:dyDescent="0.2">
      <c r="A29" s="1215" t="s">
        <v>847</v>
      </c>
      <c r="B29" s="1141">
        <v>75</v>
      </c>
      <c r="C29" s="1142">
        <v>1</v>
      </c>
      <c r="D29" s="1142">
        <v>5</v>
      </c>
      <c r="E29" s="1142">
        <v>20</v>
      </c>
      <c r="F29" s="1142">
        <v>6</v>
      </c>
      <c r="G29" s="1142">
        <v>8</v>
      </c>
      <c r="H29" s="1142">
        <v>2</v>
      </c>
      <c r="I29" s="1142">
        <v>1</v>
      </c>
      <c r="J29" s="1142">
        <v>2</v>
      </c>
      <c r="K29" s="1142">
        <v>0</v>
      </c>
      <c r="L29" s="1142">
        <v>2</v>
      </c>
      <c r="M29" s="1143">
        <v>28</v>
      </c>
    </row>
    <row r="30" spans="1:13" s="1135" customFormat="1" ht="12" x14ac:dyDescent="0.2">
      <c r="A30" s="1144" t="s">
        <v>418</v>
      </c>
      <c r="B30" s="1146">
        <v>25159</v>
      </c>
      <c r="C30" s="1147">
        <v>116</v>
      </c>
      <c r="D30" s="1147">
        <v>124</v>
      </c>
      <c r="E30" s="1147">
        <v>1923</v>
      </c>
      <c r="F30" s="1147">
        <v>4737</v>
      </c>
      <c r="G30" s="1147">
        <v>3339</v>
      </c>
      <c r="H30" s="1147">
        <v>6371</v>
      </c>
      <c r="I30" s="1147">
        <v>1934</v>
      </c>
      <c r="J30" s="1147">
        <v>5456</v>
      </c>
      <c r="K30" s="1147">
        <v>108</v>
      </c>
      <c r="L30" s="1147">
        <v>916</v>
      </c>
      <c r="M30" s="1148">
        <v>135</v>
      </c>
    </row>
    <row r="31" spans="1:13" s="1135" customFormat="1" ht="12" x14ac:dyDescent="0.2">
      <c r="A31" s="1140" t="s">
        <v>49</v>
      </c>
      <c r="B31" s="1141">
        <v>148</v>
      </c>
      <c r="C31" s="1142">
        <v>19</v>
      </c>
      <c r="D31" s="1142">
        <v>0</v>
      </c>
      <c r="E31" s="1142">
        <v>19</v>
      </c>
      <c r="F31" s="1142">
        <v>9</v>
      </c>
      <c r="G31" s="1142">
        <v>26</v>
      </c>
      <c r="H31" s="1142">
        <v>38</v>
      </c>
      <c r="I31" s="1142">
        <v>6</v>
      </c>
      <c r="J31" s="1142">
        <v>18</v>
      </c>
      <c r="K31" s="1142">
        <v>0</v>
      </c>
      <c r="L31" s="1142">
        <v>9</v>
      </c>
      <c r="M31" s="1143">
        <v>4</v>
      </c>
    </row>
    <row r="32" spans="1:13" s="1135" customFormat="1" ht="12" x14ac:dyDescent="0.2">
      <c r="A32" s="1136" t="s">
        <v>223</v>
      </c>
      <c r="B32" s="1137">
        <v>135</v>
      </c>
      <c r="C32" s="1138">
        <v>0</v>
      </c>
      <c r="D32" s="1138">
        <v>33</v>
      </c>
      <c r="E32" s="1138">
        <v>38</v>
      </c>
      <c r="F32" s="1138">
        <v>22</v>
      </c>
      <c r="G32" s="1138">
        <v>13</v>
      </c>
      <c r="H32" s="1138">
        <v>14</v>
      </c>
      <c r="I32" s="1138">
        <v>4</v>
      </c>
      <c r="J32" s="1138">
        <v>6</v>
      </c>
      <c r="K32" s="1138">
        <v>0</v>
      </c>
      <c r="L32" s="1138">
        <v>1</v>
      </c>
      <c r="M32" s="1139">
        <v>4</v>
      </c>
    </row>
    <row r="33" spans="1:13" s="1135" customFormat="1" ht="12" x14ac:dyDescent="0.2">
      <c r="A33" s="1140" t="s">
        <v>110</v>
      </c>
      <c r="B33" s="1141">
        <v>2149</v>
      </c>
      <c r="C33" s="1142">
        <v>11</v>
      </c>
      <c r="D33" s="1142">
        <v>34</v>
      </c>
      <c r="E33" s="1142">
        <v>935</v>
      </c>
      <c r="F33" s="1142">
        <v>534</v>
      </c>
      <c r="G33" s="1142">
        <v>179</v>
      </c>
      <c r="H33" s="1142">
        <v>196</v>
      </c>
      <c r="I33" s="1142">
        <v>68</v>
      </c>
      <c r="J33" s="1142">
        <v>108</v>
      </c>
      <c r="K33" s="1142">
        <v>1</v>
      </c>
      <c r="L33" s="1142">
        <v>42</v>
      </c>
      <c r="M33" s="1143">
        <v>41</v>
      </c>
    </row>
    <row r="34" spans="1:13" s="1135" customFormat="1" ht="12" x14ac:dyDescent="0.2">
      <c r="A34" s="1136" t="s">
        <v>109</v>
      </c>
      <c r="B34" s="1137">
        <v>4708</v>
      </c>
      <c r="C34" s="1138">
        <v>8</v>
      </c>
      <c r="D34" s="1138">
        <v>22</v>
      </c>
      <c r="E34" s="1138">
        <v>391</v>
      </c>
      <c r="F34" s="1138">
        <v>2796</v>
      </c>
      <c r="G34" s="1138">
        <v>359</v>
      </c>
      <c r="H34" s="1138">
        <v>329</v>
      </c>
      <c r="I34" s="1138">
        <v>141</v>
      </c>
      <c r="J34" s="1138">
        <v>555</v>
      </c>
      <c r="K34" s="1138">
        <v>6</v>
      </c>
      <c r="L34" s="1138">
        <v>90</v>
      </c>
      <c r="M34" s="1139">
        <v>11</v>
      </c>
    </row>
    <row r="35" spans="1:13" s="1135" customFormat="1" ht="12" x14ac:dyDescent="0.2">
      <c r="A35" s="1140" t="s">
        <v>108</v>
      </c>
      <c r="B35" s="1141">
        <v>3107</v>
      </c>
      <c r="C35" s="1142">
        <v>24</v>
      </c>
      <c r="D35" s="1142">
        <v>14</v>
      </c>
      <c r="E35" s="1142">
        <v>133</v>
      </c>
      <c r="F35" s="1142">
        <v>278</v>
      </c>
      <c r="G35" s="1142">
        <v>1572</v>
      </c>
      <c r="H35" s="1142">
        <v>691</v>
      </c>
      <c r="I35" s="1142">
        <v>117</v>
      </c>
      <c r="J35" s="1142">
        <v>190</v>
      </c>
      <c r="K35" s="1142">
        <v>0</v>
      </c>
      <c r="L35" s="1142">
        <v>65</v>
      </c>
      <c r="M35" s="1143">
        <v>23</v>
      </c>
    </row>
    <row r="36" spans="1:13" s="1135" customFormat="1" ht="12" x14ac:dyDescent="0.2">
      <c r="A36" s="1136" t="s">
        <v>402</v>
      </c>
      <c r="B36" s="1137">
        <v>6884</v>
      </c>
      <c r="C36" s="1138">
        <v>25</v>
      </c>
      <c r="D36" s="1138">
        <v>6</v>
      </c>
      <c r="E36" s="1138">
        <v>206</v>
      </c>
      <c r="F36" s="1138">
        <v>369</v>
      </c>
      <c r="G36" s="1138">
        <v>866</v>
      </c>
      <c r="H36" s="1138">
        <v>4008</v>
      </c>
      <c r="I36" s="1138">
        <v>378</v>
      </c>
      <c r="J36" s="1138">
        <v>912</v>
      </c>
      <c r="K36" s="1138">
        <v>12</v>
      </c>
      <c r="L36" s="1138">
        <v>99</v>
      </c>
      <c r="M36" s="1139">
        <v>3</v>
      </c>
    </row>
    <row r="37" spans="1:13" s="1135" customFormat="1" ht="12" x14ac:dyDescent="0.2">
      <c r="A37" s="1140" t="s">
        <v>220</v>
      </c>
      <c r="B37" s="1141">
        <v>1908</v>
      </c>
      <c r="C37" s="1142">
        <v>2</v>
      </c>
      <c r="D37" s="1142">
        <v>2</v>
      </c>
      <c r="E37" s="1142">
        <v>61</v>
      </c>
      <c r="F37" s="1142">
        <v>119</v>
      </c>
      <c r="G37" s="1142">
        <v>112</v>
      </c>
      <c r="H37" s="1142">
        <v>359</v>
      </c>
      <c r="I37" s="1142">
        <v>861</v>
      </c>
      <c r="J37" s="1142">
        <v>353</v>
      </c>
      <c r="K37" s="1142">
        <v>5</v>
      </c>
      <c r="L37" s="1142">
        <v>31</v>
      </c>
      <c r="M37" s="1143">
        <v>3</v>
      </c>
    </row>
    <row r="38" spans="1:13" s="1135" customFormat="1" ht="12" x14ac:dyDescent="0.2">
      <c r="A38" s="1136" t="s">
        <v>107</v>
      </c>
      <c r="B38" s="1137">
        <v>5075</v>
      </c>
      <c r="C38" s="1138">
        <v>17</v>
      </c>
      <c r="D38" s="1138">
        <v>4</v>
      </c>
      <c r="E38" s="1138">
        <v>62</v>
      </c>
      <c r="F38" s="1138">
        <v>539</v>
      </c>
      <c r="G38" s="1138">
        <v>141</v>
      </c>
      <c r="H38" s="1138">
        <v>666</v>
      </c>
      <c r="I38" s="1138">
        <v>327</v>
      </c>
      <c r="J38" s="1138">
        <v>3222</v>
      </c>
      <c r="K38" s="1138">
        <v>47</v>
      </c>
      <c r="L38" s="1138">
        <v>49</v>
      </c>
      <c r="M38" s="1139">
        <v>1</v>
      </c>
    </row>
    <row r="39" spans="1:13" s="1135" customFormat="1" ht="12" x14ac:dyDescent="0.2">
      <c r="A39" s="1140" t="s">
        <v>219</v>
      </c>
      <c r="B39" s="1141">
        <v>112</v>
      </c>
      <c r="C39" s="1142">
        <v>2</v>
      </c>
      <c r="D39" s="1142">
        <v>0</v>
      </c>
      <c r="E39" s="1142">
        <v>0</v>
      </c>
      <c r="F39" s="1142">
        <v>1</v>
      </c>
      <c r="G39" s="1142">
        <v>3</v>
      </c>
      <c r="H39" s="1142">
        <v>2</v>
      </c>
      <c r="I39" s="1142">
        <v>10</v>
      </c>
      <c r="J39" s="1142">
        <v>57</v>
      </c>
      <c r="K39" s="1142">
        <v>36</v>
      </c>
      <c r="L39" s="1142">
        <v>0</v>
      </c>
      <c r="M39" s="1143">
        <v>1</v>
      </c>
    </row>
    <row r="40" spans="1:13" s="1135" customFormat="1" ht="12" x14ac:dyDescent="0.2">
      <c r="A40" s="1136" t="s">
        <v>106</v>
      </c>
      <c r="B40" s="1137">
        <v>770</v>
      </c>
      <c r="C40" s="1138">
        <v>4</v>
      </c>
      <c r="D40" s="1138">
        <v>0</v>
      </c>
      <c r="E40" s="1138">
        <v>32</v>
      </c>
      <c r="F40" s="1138">
        <v>58</v>
      </c>
      <c r="G40" s="1138">
        <v>36</v>
      </c>
      <c r="H40" s="1138">
        <v>60</v>
      </c>
      <c r="I40" s="1138">
        <v>22</v>
      </c>
      <c r="J40" s="1138">
        <v>30</v>
      </c>
      <c r="K40" s="1138">
        <v>1</v>
      </c>
      <c r="L40" s="1138">
        <v>524</v>
      </c>
      <c r="M40" s="1139">
        <v>3</v>
      </c>
    </row>
    <row r="41" spans="1:13" s="1135" customFormat="1" ht="12" x14ac:dyDescent="0.2">
      <c r="A41" s="1215" t="s">
        <v>847</v>
      </c>
      <c r="B41" s="1141">
        <v>163</v>
      </c>
      <c r="C41" s="1142">
        <v>4</v>
      </c>
      <c r="D41" s="1142">
        <v>9</v>
      </c>
      <c r="E41" s="1142">
        <v>46</v>
      </c>
      <c r="F41" s="1142">
        <v>12</v>
      </c>
      <c r="G41" s="1142">
        <v>32</v>
      </c>
      <c r="H41" s="1142">
        <v>8</v>
      </c>
      <c r="I41" s="1142">
        <v>0</v>
      </c>
      <c r="J41" s="1142">
        <v>5</v>
      </c>
      <c r="K41" s="1142">
        <v>0</v>
      </c>
      <c r="L41" s="1142">
        <v>6</v>
      </c>
      <c r="M41" s="1143">
        <v>41</v>
      </c>
    </row>
    <row r="42" spans="1:13" s="1135" customFormat="1" ht="12" x14ac:dyDescent="0.2">
      <c r="A42" s="1144" t="s">
        <v>18</v>
      </c>
      <c r="B42" s="1146">
        <v>2608</v>
      </c>
      <c r="C42" s="1147">
        <v>5</v>
      </c>
      <c r="D42" s="1147">
        <v>8</v>
      </c>
      <c r="E42" s="1147">
        <v>293</v>
      </c>
      <c r="F42" s="1147">
        <v>503</v>
      </c>
      <c r="G42" s="1147">
        <v>467</v>
      </c>
      <c r="H42" s="1147">
        <v>702</v>
      </c>
      <c r="I42" s="1147">
        <v>232</v>
      </c>
      <c r="J42" s="1147">
        <v>290</v>
      </c>
      <c r="K42" s="1147">
        <v>11</v>
      </c>
      <c r="L42" s="1147">
        <v>90</v>
      </c>
      <c r="M42" s="1148">
        <v>7</v>
      </c>
    </row>
    <row r="43" spans="1:13" s="1135" customFormat="1" ht="12" x14ac:dyDescent="0.2">
      <c r="A43" s="1140" t="s">
        <v>49</v>
      </c>
      <c r="B43" s="1141">
        <v>3</v>
      </c>
      <c r="C43" s="1142">
        <v>0</v>
      </c>
      <c r="D43" s="1142">
        <v>0</v>
      </c>
      <c r="E43" s="1142">
        <v>2</v>
      </c>
      <c r="F43" s="1142">
        <v>0</v>
      </c>
      <c r="G43" s="1142">
        <v>1</v>
      </c>
      <c r="H43" s="1142">
        <v>0</v>
      </c>
      <c r="I43" s="1142">
        <v>0</v>
      </c>
      <c r="J43" s="1142">
        <v>0</v>
      </c>
      <c r="K43" s="1142">
        <v>0</v>
      </c>
      <c r="L43" s="1142">
        <v>0</v>
      </c>
      <c r="M43" s="1143">
        <v>0</v>
      </c>
    </row>
    <row r="44" spans="1:13" s="1135" customFormat="1" ht="12" x14ac:dyDescent="0.2">
      <c r="A44" s="1136" t="s">
        <v>223</v>
      </c>
      <c r="B44" s="1137">
        <v>6</v>
      </c>
      <c r="C44" s="1138">
        <v>0</v>
      </c>
      <c r="D44" s="1138">
        <v>0</v>
      </c>
      <c r="E44" s="1138">
        <v>1</v>
      </c>
      <c r="F44" s="1138">
        <v>1</v>
      </c>
      <c r="G44" s="1138">
        <v>3</v>
      </c>
      <c r="H44" s="1138">
        <v>0</v>
      </c>
      <c r="I44" s="1138">
        <v>1</v>
      </c>
      <c r="J44" s="1138">
        <v>0</v>
      </c>
      <c r="K44" s="1138">
        <v>0</v>
      </c>
      <c r="L44" s="1138">
        <v>0</v>
      </c>
      <c r="M44" s="1139">
        <v>0</v>
      </c>
    </row>
    <row r="45" spans="1:13" s="1135" customFormat="1" ht="12" x14ac:dyDescent="0.2">
      <c r="A45" s="1140" t="s">
        <v>110</v>
      </c>
      <c r="B45" s="1141">
        <v>302</v>
      </c>
      <c r="C45" s="1142">
        <v>0</v>
      </c>
      <c r="D45" s="1142">
        <v>3</v>
      </c>
      <c r="E45" s="1142">
        <v>141</v>
      </c>
      <c r="F45" s="1142">
        <v>81</v>
      </c>
      <c r="G45" s="1142">
        <v>28</v>
      </c>
      <c r="H45" s="1142">
        <v>28</v>
      </c>
      <c r="I45" s="1142">
        <v>11</v>
      </c>
      <c r="J45" s="1142">
        <v>4</v>
      </c>
      <c r="K45" s="1142">
        <v>0</v>
      </c>
      <c r="L45" s="1142">
        <v>4</v>
      </c>
      <c r="M45" s="1143">
        <v>2</v>
      </c>
    </row>
    <row r="46" spans="1:13" s="1135" customFormat="1" ht="12" x14ac:dyDescent="0.2">
      <c r="A46" s="1136" t="s">
        <v>109</v>
      </c>
      <c r="B46" s="1137">
        <v>533</v>
      </c>
      <c r="C46" s="1138">
        <v>0</v>
      </c>
      <c r="D46" s="1138">
        <v>0</v>
      </c>
      <c r="E46" s="1138">
        <v>74</v>
      </c>
      <c r="F46" s="1138">
        <v>294</v>
      </c>
      <c r="G46" s="1138">
        <v>47</v>
      </c>
      <c r="H46" s="1138">
        <v>54</v>
      </c>
      <c r="I46" s="1138">
        <v>12</v>
      </c>
      <c r="J46" s="1138">
        <v>40</v>
      </c>
      <c r="K46" s="1138">
        <v>2</v>
      </c>
      <c r="L46" s="1138">
        <v>9</v>
      </c>
      <c r="M46" s="1139">
        <v>1</v>
      </c>
    </row>
    <row r="47" spans="1:13" s="1135" customFormat="1" ht="12" x14ac:dyDescent="0.2">
      <c r="A47" s="1140" t="s">
        <v>108</v>
      </c>
      <c r="B47" s="1141">
        <v>409</v>
      </c>
      <c r="C47" s="1142">
        <v>4</v>
      </c>
      <c r="D47" s="1142">
        <v>1</v>
      </c>
      <c r="E47" s="1142">
        <v>24</v>
      </c>
      <c r="F47" s="1142">
        <v>23</v>
      </c>
      <c r="G47" s="1142">
        <v>205</v>
      </c>
      <c r="H47" s="1142">
        <v>91</v>
      </c>
      <c r="I47" s="1142">
        <v>36</v>
      </c>
      <c r="J47" s="1142">
        <v>16</v>
      </c>
      <c r="K47" s="1142">
        <v>0</v>
      </c>
      <c r="L47" s="1142">
        <v>6</v>
      </c>
      <c r="M47" s="1143">
        <v>3</v>
      </c>
    </row>
    <row r="48" spans="1:13" s="1135" customFormat="1" ht="12" x14ac:dyDescent="0.2">
      <c r="A48" s="1136" t="s">
        <v>402</v>
      </c>
      <c r="B48" s="1137">
        <v>742</v>
      </c>
      <c r="C48" s="1138">
        <v>1</v>
      </c>
      <c r="D48" s="1138">
        <v>2</v>
      </c>
      <c r="E48" s="1138">
        <v>30</v>
      </c>
      <c r="F48" s="1138">
        <v>55</v>
      </c>
      <c r="G48" s="1138">
        <v>137</v>
      </c>
      <c r="H48" s="1138">
        <v>407</v>
      </c>
      <c r="I48" s="1138">
        <v>32</v>
      </c>
      <c r="J48" s="1138">
        <v>63</v>
      </c>
      <c r="K48" s="1138">
        <v>3</v>
      </c>
      <c r="L48" s="1138">
        <v>11</v>
      </c>
      <c r="M48" s="1139">
        <v>1</v>
      </c>
    </row>
    <row r="49" spans="1:13" s="1135" customFormat="1" ht="12" x14ac:dyDescent="0.2">
      <c r="A49" s="1140" t="s">
        <v>220</v>
      </c>
      <c r="B49" s="1141">
        <v>223</v>
      </c>
      <c r="C49" s="1142">
        <v>0</v>
      </c>
      <c r="D49" s="1142">
        <v>1</v>
      </c>
      <c r="E49" s="1142">
        <v>14</v>
      </c>
      <c r="F49" s="1142">
        <v>7</v>
      </c>
      <c r="G49" s="1142">
        <v>22</v>
      </c>
      <c r="H49" s="1142">
        <v>37</v>
      </c>
      <c r="I49" s="1142">
        <v>112</v>
      </c>
      <c r="J49" s="1142">
        <v>27</v>
      </c>
      <c r="K49" s="1142">
        <v>0</v>
      </c>
      <c r="L49" s="1142">
        <v>3</v>
      </c>
      <c r="M49" s="1143">
        <v>0</v>
      </c>
    </row>
    <row r="50" spans="1:13" s="1135" customFormat="1" ht="12" x14ac:dyDescent="0.2">
      <c r="A50" s="1136" t="s">
        <v>107</v>
      </c>
      <c r="B50" s="1137">
        <v>286</v>
      </c>
      <c r="C50" s="1138">
        <v>0</v>
      </c>
      <c r="D50" s="1138">
        <v>0</v>
      </c>
      <c r="E50" s="1138">
        <v>3</v>
      </c>
      <c r="F50" s="1138">
        <v>32</v>
      </c>
      <c r="G50" s="1138">
        <v>18</v>
      </c>
      <c r="H50" s="1138">
        <v>71</v>
      </c>
      <c r="I50" s="1138">
        <v>21</v>
      </c>
      <c r="J50" s="1138">
        <v>137</v>
      </c>
      <c r="K50" s="1138">
        <v>1</v>
      </c>
      <c r="L50" s="1138">
        <v>3</v>
      </c>
      <c r="M50" s="1139">
        <v>0</v>
      </c>
    </row>
    <row r="51" spans="1:13" s="1135" customFormat="1" ht="12" x14ac:dyDescent="0.2">
      <c r="A51" s="1140" t="s">
        <v>219</v>
      </c>
      <c r="B51" s="1141">
        <v>12</v>
      </c>
      <c r="C51" s="1142">
        <v>0</v>
      </c>
      <c r="D51" s="1142">
        <v>0</v>
      </c>
      <c r="E51" s="1142">
        <v>0</v>
      </c>
      <c r="F51" s="1142">
        <v>0</v>
      </c>
      <c r="G51" s="1142">
        <v>1</v>
      </c>
      <c r="H51" s="1142">
        <v>2</v>
      </c>
      <c r="I51" s="1142">
        <v>2</v>
      </c>
      <c r="J51" s="1142">
        <v>1</v>
      </c>
      <c r="K51" s="1142">
        <v>5</v>
      </c>
      <c r="L51" s="1142">
        <v>1</v>
      </c>
      <c r="M51" s="1143">
        <v>0</v>
      </c>
    </row>
    <row r="52" spans="1:13" s="1135" customFormat="1" ht="12" x14ac:dyDescent="0.2">
      <c r="A52" s="1136" t="s">
        <v>106</v>
      </c>
      <c r="B52" s="1137">
        <v>88</v>
      </c>
      <c r="C52" s="1138">
        <v>0</v>
      </c>
      <c r="D52" s="1138">
        <v>0</v>
      </c>
      <c r="E52" s="1138">
        <v>2</v>
      </c>
      <c r="F52" s="1138">
        <v>10</v>
      </c>
      <c r="G52" s="1138">
        <v>4</v>
      </c>
      <c r="H52" s="1138">
        <v>12</v>
      </c>
      <c r="I52" s="1138">
        <v>5</v>
      </c>
      <c r="J52" s="1138">
        <v>2</v>
      </c>
      <c r="K52" s="1138">
        <v>0</v>
      </c>
      <c r="L52" s="1138">
        <v>53</v>
      </c>
      <c r="M52" s="1139">
        <v>0</v>
      </c>
    </row>
    <row r="53" spans="1:13" s="1135" customFormat="1" ht="12" x14ac:dyDescent="0.2">
      <c r="A53" s="1215" t="s">
        <v>847</v>
      </c>
      <c r="B53" s="1141">
        <v>4</v>
      </c>
      <c r="C53" s="1142">
        <v>0</v>
      </c>
      <c r="D53" s="1142">
        <v>1</v>
      </c>
      <c r="E53" s="1142">
        <v>2</v>
      </c>
      <c r="F53" s="1142">
        <v>0</v>
      </c>
      <c r="G53" s="1142">
        <v>1</v>
      </c>
      <c r="H53" s="1142">
        <v>0</v>
      </c>
      <c r="I53" s="1142">
        <v>0</v>
      </c>
      <c r="J53" s="1142">
        <v>0</v>
      </c>
      <c r="K53" s="1142">
        <v>0</v>
      </c>
      <c r="L53" s="1142">
        <v>0</v>
      </c>
      <c r="M53" s="1143">
        <v>0</v>
      </c>
    </row>
    <row r="54" spans="1:13" s="1135" customFormat="1" ht="12" x14ac:dyDescent="0.2">
      <c r="A54" s="1144" t="s">
        <v>25</v>
      </c>
      <c r="B54" s="1146">
        <v>226</v>
      </c>
      <c r="C54" s="1147">
        <v>2</v>
      </c>
      <c r="D54" s="1147">
        <v>0</v>
      </c>
      <c r="E54" s="1147">
        <v>27</v>
      </c>
      <c r="F54" s="1147">
        <v>131</v>
      </c>
      <c r="G54" s="1147">
        <v>9</v>
      </c>
      <c r="H54" s="1147">
        <v>19</v>
      </c>
      <c r="I54" s="1147">
        <v>2</v>
      </c>
      <c r="J54" s="1147">
        <v>26</v>
      </c>
      <c r="K54" s="1147">
        <v>0</v>
      </c>
      <c r="L54" s="1147">
        <v>8</v>
      </c>
      <c r="M54" s="1148">
        <v>2</v>
      </c>
    </row>
    <row r="55" spans="1:13" s="1135" customFormat="1" ht="12" x14ac:dyDescent="0.2">
      <c r="A55" s="1140" t="s">
        <v>110</v>
      </c>
      <c r="B55" s="1141">
        <v>27</v>
      </c>
      <c r="C55" s="1142">
        <v>0</v>
      </c>
      <c r="D55" s="1142">
        <v>0</v>
      </c>
      <c r="E55" s="1142">
        <v>16</v>
      </c>
      <c r="F55" s="1142">
        <v>7</v>
      </c>
      <c r="G55" s="1142">
        <v>0</v>
      </c>
      <c r="H55" s="1142">
        <v>3</v>
      </c>
      <c r="I55" s="1142">
        <v>0</v>
      </c>
      <c r="J55" s="1142">
        <v>1</v>
      </c>
      <c r="K55" s="1142">
        <v>0</v>
      </c>
      <c r="L55" s="1142">
        <v>0</v>
      </c>
      <c r="M55" s="1143">
        <v>0</v>
      </c>
    </row>
    <row r="56" spans="1:13" s="1135" customFormat="1" ht="12" x14ac:dyDescent="0.2">
      <c r="A56" s="1136" t="s">
        <v>109</v>
      </c>
      <c r="B56" s="1137">
        <v>146</v>
      </c>
      <c r="C56" s="1138">
        <v>1</v>
      </c>
      <c r="D56" s="1138">
        <v>0</v>
      </c>
      <c r="E56" s="1138">
        <v>9</v>
      </c>
      <c r="F56" s="1138">
        <v>117</v>
      </c>
      <c r="G56" s="1138">
        <v>2</v>
      </c>
      <c r="H56" s="1138">
        <v>3</v>
      </c>
      <c r="I56" s="1138">
        <v>0</v>
      </c>
      <c r="J56" s="1138">
        <v>10</v>
      </c>
      <c r="K56" s="1138">
        <v>0</v>
      </c>
      <c r="L56" s="1138">
        <v>3</v>
      </c>
      <c r="M56" s="1139">
        <v>1</v>
      </c>
    </row>
    <row r="57" spans="1:13" s="1135" customFormat="1" ht="12" x14ac:dyDescent="0.2">
      <c r="A57" s="1140" t="s">
        <v>108</v>
      </c>
      <c r="B57" s="1141">
        <v>3</v>
      </c>
      <c r="C57" s="1142">
        <v>0</v>
      </c>
      <c r="D57" s="1142">
        <v>0</v>
      </c>
      <c r="E57" s="1142">
        <v>0</v>
      </c>
      <c r="F57" s="1142">
        <v>0</v>
      </c>
      <c r="G57" s="1142">
        <v>3</v>
      </c>
      <c r="H57" s="1142">
        <v>0</v>
      </c>
      <c r="I57" s="1142">
        <v>0</v>
      </c>
      <c r="J57" s="1142">
        <v>0</v>
      </c>
      <c r="K57" s="1142">
        <v>0</v>
      </c>
      <c r="L57" s="1142">
        <v>0</v>
      </c>
      <c r="M57" s="1143">
        <v>0</v>
      </c>
    </row>
    <row r="58" spans="1:13" s="1135" customFormat="1" ht="12" x14ac:dyDescent="0.2">
      <c r="A58" s="1136" t="s">
        <v>402</v>
      </c>
      <c r="B58" s="1137">
        <v>18</v>
      </c>
      <c r="C58" s="1138">
        <v>1</v>
      </c>
      <c r="D58" s="1138">
        <v>0</v>
      </c>
      <c r="E58" s="1138">
        <v>2</v>
      </c>
      <c r="F58" s="1138">
        <v>0</v>
      </c>
      <c r="G58" s="1138">
        <v>2</v>
      </c>
      <c r="H58" s="1138">
        <v>8</v>
      </c>
      <c r="I58" s="1138">
        <v>1</v>
      </c>
      <c r="J58" s="1138">
        <v>3</v>
      </c>
      <c r="K58" s="1138">
        <v>0</v>
      </c>
      <c r="L58" s="1138">
        <v>1</v>
      </c>
      <c r="M58" s="1139">
        <v>0</v>
      </c>
    </row>
    <row r="59" spans="1:13" s="1135" customFormat="1" ht="12" x14ac:dyDescent="0.2">
      <c r="A59" s="1140" t="s">
        <v>220</v>
      </c>
      <c r="B59" s="1141">
        <v>4</v>
      </c>
      <c r="C59" s="1142">
        <v>0</v>
      </c>
      <c r="D59" s="1142">
        <v>0</v>
      </c>
      <c r="E59" s="1142">
        <v>0</v>
      </c>
      <c r="F59" s="1142">
        <v>1</v>
      </c>
      <c r="G59" s="1142">
        <v>1</v>
      </c>
      <c r="H59" s="1142">
        <v>0</v>
      </c>
      <c r="I59" s="1142">
        <v>1</v>
      </c>
      <c r="J59" s="1142">
        <v>0</v>
      </c>
      <c r="K59" s="1142">
        <v>0</v>
      </c>
      <c r="L59" s="1142">
        <v>1</v>
      </c>
      <c r="M59" s="1143">
        <v>0</v>
      </c>
    </row>
    <row r="60" spans="1:13" s="1135" customFormat="1" ht="12" x14ac:dyDescent="0.2">
      <c r="A60" s="1136" t="s">
        <v>107</v>
      </c>
      <c r="B60" s="1137">
        <v>25</v>
      </c>
      <c r="C60" s="1138">
        <v>0</v>
      </c>
      <c r="D60" s="1138">
        <v>0</v>
      </c>
      <c r="E60" s="1138">
        <v>0</v>
      </c>
      <c r="F60" s="1138">
        <v>6</v>
      </c>
      <c r="G60" s="1138">
        <v>1</v>
      </c>
      <c r="H60" s="1138">
        <v>5</v>
      </c>
      <c r="I60" s="1138">
        <v>0</v>
      </c>
      <c r="J60" s="1138">
        <v>12</v>
      </c>
      <c r="K60" s="1138">
        <v>0</v>
      </c>
      <c r="L60" s="1138">
        <v>1</v>
      </c>
      <c r="M60" s="1139">
        <v>0</v>
      </c>
    </row>
    <row r="61" spans="1:13" s="1135" customFormat="1" ht="12" x14ac:dyDescent="0.2">
      <c r="A61" s="1140" t="s">
        <v>106</v>
      </c>
      <c r="B61" s="1141">
        <v>2</v>
      </c>
      <c r="C61" s="1142">
        <v>0</v>
      </c>
      <c r="D61" s="1142">
        <v>0</v>
      </c>
      <c r="E61" s="1142">
        <v>0</v>
      </c>
      <c r="F61" s="1142">
        <v>0</v>
      </c>
      <c r="G61" s="1142">
        <v>0</v>
      </c>
      <c r="H61" s="1142">
        <v>0</v>
      </c>
      <c r="I61" s="1142">
        <v>0</v>
      </c>
      <c r="J61" s="1142">
        <v>0</v>
      </c>
      <c r="K61" s="1142">
        <v>0</v>
      </c>
      <c r="L61" s="1142">
        <v>2</v>
      </c>
      <c r="M61" s="1143">
        <v>0</v>
      </c>
    </row>
    <row r="62" spans="1:13" s="1135" customFormat="1" ht="12" x14ac:dyDescent="0.2">
      <c r="A62" s="1131" t="s">
        <v>847</v>
      </c>
      <c r="B62" s="1137">
        <v>1</v>
      </c>
      <c r="C62" s="1138">
        <v>0</v>
      </c>
      <c r="D62" s="1138">
        <v>0</v>
      </c>
      <c r="E62" s="1138">
        <v>0</v>
      </c>
      <c r="F62" s="1138">
        <v>0</v>
      </c>
      <c r="G62" s="1138">
        <v>0</v>
      </c>
      <c r="H62" s="1138">
        <v>0</v>
      </c>
      <c r="I62" s="1138">
        <v>0</v>
      </c>
      <c r="J62" s="1138">
        <v>0</v>
      </c>
      <c r="K62" s="1138">
        <v>0</v>
      </c>
      <c r="L62" s="1138">
        <v>0</v>
      </c>
      <c r="M62" s="1139">
        <v>1</v>
      </c>
    </row>
    <row r="63" spans="1:13" s="1135" customFormat="1" ht="12" x14ac:dyDescent="0.2">
      <c r="A63" s="1145" t="s">
        <v>169</v>
      </c>
      <c r="B63" s="1212">
        <v>76</v>
      </c>
      <c r="C63" s="1213">
        <v>1</v>
      </c>
      <c r="D63" s="1213">
        <v>0</v>
      </c>
      <c r="E63" s="1213">
        <v>7</v>
      </c>
      <c r="F63" s="1213">
        <v>20</v>
      </c>
      <c r="G63" s="1213">
        <v>7</v>
      </c>
      <c r="H63" s="1213">
        <v>22</v>
      </c>
      <c r="I63" s="1213">
        <v>2</v>
      </c>
      <c r="J63" s="1213">
        <v>16</v>
      </c>
      <c r="K63" s="1213">
        <v>0</v>
      </c>
      <c r="L63" s="1213">
        <v>1</v>
      </c>
      <c r="M63" s="1214">
        <v>0</v>
      </c>
    </row>
    <row r="64" spans="1:13" s="1135" customFormat="1" ht="12" x14ac:dyDescent="0.2">
      <c r="A64" s="1136" t="s">
        <v>49</v>
      </c>
      <c r="B64" s="1137">
        <v>1</v>
      </c>
      <c r="C64" s="1138">
        <v>0</v>
      </c>
      <c r="D64" s="1138">
        <v>0</v>
      </c>
      <c r="E64" s="1138">
        <v>0</v>
      </c>
      <c r="F64" s="1138">
        <v>0</v>
      </c>
      <c r="G64" s="1138">
        <v>0</v>
      </c>
      <c r="H64" s="1138">
        <v>1</v>
      </c>
      <c r="I64" s="1138">
        <v>0</v>
      </c>
      <c r="J64" s="1138">
        <v>0</v>
      </c>
      <c r="K64" s="1138">
        <v>0</v>
      </c>
      <c r="L64" s="1138">
        <v>0</v>
      </c>
      <c r="M64" s="1139">
        <v>0</v>
      </c>
    </row>
    <row r="65" spans="1:13" s="1135" customFormat="1" ht="12" x14ac:dyDescent="0.2">
      <c r="A65" s="1140" t="s">
        <v>110</v>
      </c>
      <c r="B65" s="1141">
        <v>10</v>
      </c>
      <c r="C65" s="1142">
        <v>0</v>
      </c>
      <c r="D65" s="1142">
        <v>0</v>
      </c>
      <c r="E65" s="1142">
        <v>4</v>
      </c>
      <c r="F65" s="1142">
        <v>4</v>
      </c>
      <c r="G65" s="1142">
        <v>0</v>
      </c>
      <c r="H65" s="1142">
        <v>2</v>
      </c>
      <c r="I65" s="1142">
        <v>0</v>
      </c>
      <c r="J65" s="1142">
        <v>0</v>
      </c>
      <c r="K65" s="1142">
        <v>0</v>
      </c>
      <c r="L65" s="1142">
        <v>0</v>
      </c>
      <c r="M65" s="1143">
        <v>0</v>
      </c>
    </row>
    <row r="66" spans="1:13" s="1135" customFormat="1" ht="12" x14ac:dyDescent="0.2">
      <c r="A66" s="1136" t="s">
        <v>109</v>
      </c>
      <c r="B66" s="1137">
        <v>18</v>
      </c>
      <c r="C66" s="1138">
        <v>0</v>
      </c>
      <c r="D66" s="1138">
        <v>0</v>
      </c>
      <c r="E66" s="1138">
        <v>2</v>
      </c>
      <c r="F66" s="1138">
        <v>6</v>
      </c>
      <c r="G66" s="1138">
        <v>2</v>
      </c>
      <c r="H66" s="1138">
        <v>4</v>
      </c>
      <c r="I66" s="1138">
        <v>1</v>
      </c>
      <c r="J66" s="1138">
        <v>3</v>
      </c>
      <c r="K66" s="1138">
        <v>0</v>
      </c>
      <c r="L66" s="1138">
        <v>0</v>
      </c>
      <c r="M66" s="1139">
        <v>0</v>
      </c>
    </row>
    <row r="67" spans="1:13" s="1135" customFormat="1" ht="12" x14ac:dyDescent="0.2">
      <c r="A67" s="1140" t="s">
        <v>108</v>
      </c>
      <c r="B67" s="1141">
        <v>16</v>
      </c>
      <c r="C67" s="1142">
        <v>0</v>
      </c>
      <c r="D67" s="1142">
        <v>0</v>
      </c>
      <c r="E67" s="1142">
        <v>1</v>
      </c>
      <c r="F67" s="1142">
        <v>3</v>
      </c>
      <c r="G67" s="1142">
        <v>4</v>
      </c>
      <c r="H67" s="1142">
        <v>2</v>
      </c>
      <c r="I67" s="1142">
        <v>0</v>
      </c>
      <c r="J67" s="1142">
        <v>6</v>
      </c>
      <c r="K67" s="1142">
        <v>0</v>
      </c>
      <c r="L67" s="1142">
        <v>0</v>
      </c>
      <c r="M67" s="1143">
        <v>0</v>
      </c>
    </row>
    <row r="68" spans="1:13" s="1135" customFormat="1" ht="12" x14ac:dyDescent="0.2">
      <c r="A68" s="1136" t="s">
        <v>402</v>
      </c>
      <c r="B68" s="1137">
        <v>13</v>
      </c>
      <c r="C68" s="1138">
        <v>0</v>
      </c>
      <c r="D68" s="1138">
        <v>0</v>
      </c>
      <c r="E68" s="1138">
        <v>0</v>
      </c>
      <c r="F68" s="1138">
        <v>0</v>
      </c>
      <c r="G68" s="1138">
        <v>0</v>
      </c>
      <c r="H68" s="1138">
        <v>8</v>
      </c>
      <c r="I68" s="1138">
        <v>0</v>
      </c>
      <c r="J68" s="1138">
        <v>4</v>
      </c>
      <c r="K68" s="1138">
        <v>0</v>
      </c>
      <c r="L68" s="1138">
        <v>1</v>
      </c>
      <c r="M68" s="1139">
        <v>0</v>
      </c>
    </row>
    <row r="69" spans="1:13" s="1135" customFormat="1" ht="12" x14ac:dyDescent="0.2">
      <c r="A69" s="1140" t="s">
        <v>220</v>
      </c>
      <c r="B69" s="1141">
        <v>2</v>
      </c>
      <c r="C69" s="1142">
        <v>0</v>
      </c>
      <c r="D69" s="1142">
        <v>0</v>
      </c>
      <c r="E69" s="1142">
        <v>0</v>
      </c>
      <c r="F69" s="1142">
        <v>0</v>
      </c>
      <c r="G69" s="1142">
        <v>0</v>
      </c>
      <c r="H69" s="1142">
        <v>0</v>
      </c>
      <c r="I69" s="1142">
        <v>1</v>
      </c>
      <c r="J69" s="1142">
        <v>1</v>
      </c>
      <c r="K69" s="1142">
        <v>0</v>
      </c>
      <c r="L69" s="1142">
        <v>0</v>
      </c>
      <c r="M69" s="1143">
        <v>0</v>
      </c>
    </row>
    <row r="70" spans="1:13" s="1135" customFormat="1" ht="12" x14ac:dyDescent="0.2">
      <c r="A70" s="1136" t="s">
        <v>107</v>
      </c>
      <c r="B70" s="1137">
        <v>9</v>
      </c>
      <c r="C70" s="1138">
        <v>0</v>
      </c>
      <c r="D70" s="1138">
        <v>0</v>
      </c>
      <c r="E70" s="1138">
        <v>0</v>
      </c>
      <c r="F70" s="1138">
        <v>5</v>
      </c>
      <c r="G70" s="1138">
        <v>0</v>
      </c>
      <c r="H70" s="1138">
        <v>3</v>
      </c>
      <c r="I70" s="1138">
        <v>0</v>
      </c>
      <c r="J70" s="1138">
        <v>1</v>
      </c>
      <c r="K70" s="1138">
        <v>0</v>
      </c>
      <c r="L70" s="1138">
        <v>0</v>
      </c>
      <c r="M70" s="1139">
        <v>0</v>
      </c>
    </row>
    <row r="71" spans="1:13" s="1135" customFormat="1" ht="12" x14ac:dyDescent="0.2">
      <c r="A71" s="1140" t="s">
        <v>106</v>
      </c>
      <c r="B71" s="1141">
        <v>6</v>
      </c>
      <c r="C71" s="1142">
        <v>1</v>
      </c>
      <c r="D71" s="1142">
        <v>0</v>
      </c>
      <c r="E71" s="1142">
        <v>0</v>
      </c>
      <c r="F71" s="1142">
        <v>1</v>
      </c>
      <c r="G71" s="1142">
        <v>1</v>
      </c>
      <c r="H71" s="1142">
        <v>2</v>
      </c>
      <c r="I71" s="1142">
        <v>0</v>
      </c>
      <c r="J71" s="1142">
        <v>1</v>
      </c>
      <c r="K71" s="1142">
        <v>0</v>
      </c>
      <c r="L71" s="1142">
        <v>0</v>
      </c>
      <c r="M71" s="1143">
        <v>0</v>
      </c>
    </row>
    <row r="72" spans="1:13" s="1135" customFormat="1" ht="12" x14ac:dyDescent="0.2">
      <c r="A72" s="1131" t="s">
        <v>847</v>
      </c>
      <c r="B72" s="1137">
        <v>1</v>
      </c>
      <c r="C72" s="1138">
        <v>0</v>
      </c>
      <c r="D72" s="1138">
        <v>0</v>
      </c>
      <c r="E72" s="1138">
        <v>0</v>
      </c>
      <c r="F72" s="1138">
        <v>1</v>
      </c>
      <c r="G72" s="1138">
        <v>0</v>
      </c>
      <c r="H72" s="1138">
        <v>0</v>
      </c>
      <c r="I72" s="1138">
        <v>0</v>
      </c>
      <c r="J72" s="1138">
        <v>0</v>
      </c>
      <c r="K72" s="1138">
        <v>0</v>
      </c>
      <c r="L72" s="1138">
        <v>0</v>
      </c>
      <c r="M72" s="1139">
        <v>0</v>
      </c>
    </row>
    <row r="73" spans="1:13" s="1135" customFormat="1" ht="12" x14ac:dyDescent="0.2">
      <c r="A73" s="1131"/>
      <c r="B73" s="1132"/>
      <c r="C73" s="1133"/>
      <c r="D73" s="1133"/>
      <c r="E73" s="1133"/>
      <c r="F73" s="1133"/>
      <c r="G73" s="1133"/>
      <c r="H73" s="1133"/>
      <c r="I73" s="1133"/>
      <c r="J73" s="1133"/>
      <c r="K73" s="1133"/>
      <c r="L73" s="1133"/>
      <c r="M73" s="1134"/>
    </row>
    <row r="74" spans="1:13" ht="51.75" customHeight="1" x14ac:dyDescent="0.2">
      <c r="A74" s="1400" t="s">
        <v>865</v>
      </c>
      <c r="B74" s="1400"/>
      <c r="C74" s="1400"/>
      <c r="D74" s="1400"/>
      <c r="E74" s="1400"/>
      <c r="F74" s="1400"/>
      <c r="G74" s="1400"/>
      <c r="H74" s="1400"/>
      <c r="I74" s="1400"/>
      <c r="J74" s="1400"/>
      <c r="K74" s="1400"/>
      <c r="L74" s="1400"/>
      <c r="M74" s="958"/>
    </row>
    <row r="75" spans="1:13" x14ac:dyDescent="0.2">
      <c r="A75" s="774" t="s">
        <v>803</v>
      </c>
    </row>
  </sheetData>
  <mergeCells count="5">
    <mergeCell ref="C4:M4"/>
    <mergeCell ref="A2:L2"/>
    <mergeCell ref="B4:B5"/>
    <mergeCell ref="A74:L74"/>
    <mergeCell ref="A4:A5"/>
  </mergeCells>
  <hyperlinks>
    <hyperlink ref="N4" location="indice!B46" display="INCIO"/>
  </hyperlinks>
  <printOptions horizontalCentered="1"/>
  <pageMargins left="0.19685039370078741" right="0.19685039370078741" top="1.5354330708661419" bottom="0.74803149606299213" header="0.19685039370078741" footer="0.31496062992125984"/>
  <pageSetup paperSize="9" scale="58" firstPageNumber="83" orientation="landscape" useFirstPageNumber="1" r:id="rId1"/>
  <headerFooter scaleWithDoc="0">
    <oddHeader>&amp;C&amp;G</oddHeader>
    <oddFooter>&amp;C&amp;P</oddFooter>
  </headerFooter>
  <rowBreaks count="1" manualBreakCount="1">
    <brk id="41" max="12" man="1"/>
  </rowBreaks>
  <legacyDrawingHF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9"/>
  <dimension ref="A2:O369"/>
  <sheetViews>
    <sheetView zoomScaleNormal="100" zoomScaleSheetLayoutView="70" workbookViewId="0">
      <selection activeCell="A283" sqref="A283"/>
    </sheetView>
  </sheetViews>
  <sheetFormatPr baseColWidth="10" defaultRowHeight="12.75" x14ac:dyDescent="0.2"/>
  <cols>
    <col min="1" max="1" width="30.140625" style="474" customWidth="1"/>
    <col min="2" max="8" width="14.140625" style="1" customWidth="1"/>
    <col min="9" max="9" width="14.5703125" style="1" customWidth="1"/>
    <col min="10" max="13" width="14.140625" style="1" customWidth="1"/>
    <col min="14" max="15" width="11.42578125" style="746"/>
    <col min="16" max="16384" width="11.42578125" style="1"/>
  </cols>
  <sheetData>
    <row r="2" spans="1:15" s="3" customFormat="1" ht="40.5" customHeight="1" x14ac:dyDescent="0.25">
      <c r="A2" s="1402" t="s">
        <v>814</v>
      </c>
      <c r="B2" s="1402"/>
      <c r="C2" s="1402"/>
      <c r="D2" s="1402"/>
      <c r="E2" s="1402"/>
      <c r="F2" s="1402"/>
      <c r="G2" s="1402"/>
      <c r="H2" s="1402"/>
      <c r="I2" s="1402"/>
      <c r="J2" s="1402"/>
      <c r="K2" s="1402"/>
      <c r="L2" s="1402"/>
      <c r="M2" s="778"/>
      <c r="N2" s="918"/>
      <c r="O2" s="918"/>
    </row>
    <row r="3" spans="1:15" s="3" customFormat="1" ht="15" x14ac:dyDescent="0.25">
      <c r="A3" s="1169"/>
      <c r="B3" s="778"/>
      <c r="C3" s="778"/>
      <c r="D3" s="778"/>
      <c r="E3" s="778"/>
      <c r="F3" s="778"/>
      <c r="G3" s="778"/>
      <c r="H3" s="778"/>
      <c r="I3" s="778"/>
      <c r="J3" s="778"/>
      <c r="K3" s="778"/>
      <c r="L3" s="778"/>
      <c r="M3" s="778"/>
      <c r="N3" s="918"/>
      <c r="O3" s="918"/>
    </row>
    <row r="4" spans="1:15" s="3" customFormat="1" ht="23.25" customHeight="1" x14ac:dyDescent="0.25">
      <c r="A4" s="1403" t="s">
        <v>660</v>
      </c>
      <c r="B4" s="1405" t="s">
        <v>862</v>
      </c>
      <c r="C4" s="1407" t="s">
        <v>682</v>
      </c>
      <c r="D4" s="1408"/>
      <c r="E4" s="1408"/>
      <c r="F4" s="1408"/>
      <c r="G4" s="1408"/>
      <c r="H4" s="1408"/>
      <c r="I4" s="1408"/>
      <c r="J4" s="1408"/>
      <c r="K4" s="1408"/>
      <c r="L4" s="1408"/>
      <c r="M4" s="1409" t="s">
        <v>847</v>
      </c>
      <c r="N4" s="919" t="s">
        <v>85</v>
      </c>
      <c r="O4" s="918"/>
    </row>
    <row r="5" spans="1:15" s="603" customFormat="1" ht="45" x14ac:dyDescent="0.25">
      <c r="A5" s="1404"/>
      <c r="B5" s="1406"/>
      <c r="C5" s="779" t="s">
        <v>49</v>
      </c>
      <c r="D5" s="779" t="s">
        <v>223</v>
      </c>
      <c r="E5" s="779" t="s">
        <v>110</v>
      </c>
      <c r="F5" s="779" t="s">
        <v>109</v>
      </c>
      <c r="G5" s="779" t="s">
        <v>108</v>
      </c>
      <c r="H5" s="779" t="s">
        <v>402</v>
      </c>
      <c r="I5" s="779" t="s">
        <v>220</v>
      </c>
      <c r="J5" s="779" t="s">
        <v>107</v>
      </c>
      <c r="K5" s="779" t="s">
        <v>219</v>
      </c>
      <c r="L5" s="779" t="s">
        <v>106</v>
      </c>
      <c r="M5" s="1409"/>
      <c r="N5" s="922"/>
      <c r="O5" s="922"/>
    </row>
    <row r="6" spans="1:15" s="1163" customFormat="1" ht="15" x14ac:dyDescent="0.25">
      <c r="A6" s="1174" t="s">
        <v>863</v>
      </c>
      <c r="B6" s="1175">
        <v>60636</v>
      </c>
      <c r="C6" s="1176">
        <v>180</v>
      </c>
      <c r="D6" s="1176">
        <v>236</v>
      </c>
      <c r="E6" s="1176">
        <v>5413</v>
      </c>
      <c r="F6" s="1176">
        <v>11504</v>
      </c>
      <c r="G6" s="1176">
        <v>7486</v>
      </c>
      <c r="H6" s="1176">
        <v>15337</v>
      </c>
      <c r="I6" s="1176">
        <v>5093</v>
      </c>
      <c r="J6" s="1176">
        <v>12963</v>
      </c>
      <c r="K6" s="1176">
        <v>224</v>
      </c>
      <c r="L6" s="1176">
        <v>1950</v>
      </c>
      <c r="M6" s="1176">
        <v>250</v>
      </c>
    </row>
    <row r="7" spans="1:15" s="1163" customFormat="1" ht="15" x14ac:dyDescent="0.25">
      <c r="A7" s="1177" t="s">
        <v>417</v>
      </c>
      <c r="B7" s="1178"/>
      <c r="C7" s="1179"/>
      <c r="D7" s="1179"/>
      <c r="E7" s="1179"/>
      <c r="F7" s="1179"/>
      <c r="G7" s="1179"/>
      <c r="H7" s="1179"/>
      <c r="I7" s="1179"/>
      <c r="J7" s="1179"/>
      <c r="K7" s="1179"/>
      <c r="L7" s="1179"/>
      <c r="M7" s="1179"/>
    </row>
    <row r="8" spans="1:15" s="1188" customFormat="1" ht="15" x14ac:dyDescent="0.25">
      <c r="A8" s="1173" t="s">
        <v>159</v>
      </c>
      <c r="B8" s="1175">
        <v>3935</v>
      </c>
      <c r="C8" s="1176">
        <v>11</v>
      </c>
      <c r="D8" s="1176">
        <v>6</v>
      </c>
      <c r="E8" s="1176">
        <v>464</v>
      </c>
      <c r="F8" s="1176">
        <v>448</v>
      </c>
      <c r="G8" s="1176">
        <v>582</v>
      </c>
      <c r="H8" s="1176">
        <v>1067</v>
      </c>
      <c r="I8" s="1176">
        <v>189</v>
      </c>
      <c r="J8" s="1176">
        <v>1115</v>
      </c>
      <c r="K8" s="1176">
        <v>1</v>
      </c>
      <c r="L8" s="1176">
        <v>39</v>
      </c>
      <c r="M8" s="1176">
        <v>13</v>
      </c>
    </row>
    <row r="9" spans="1:15" s="1163" customFormat="1" ht="15" x14ac:dyDescent="0.25">
      <c r="A9" s="1180" t="s">
        <v>851</v>
      </c>
      <c r="B9" s="1178">
        <v>7</v>
      </c>
      <c r="C9" s="1179">
        <v>1</v>
      </c>
      <c r="D9" s="1179">
        <v>0</v>
      </c>
      <c r="E9" s="1179">
        <v>0</v>
      </c>
      <c r="F9" s="1179">
        <v>0</v>
      </c>
      <c r="G9" s="1179">
        <v>4</v>
      </c>
      <c r="H9" s="1179">
        <v>1</v>
      </c>
      <c r="I9" s="1179">
        <v>0</v>
      </c>
      <c r="J9" s="1179">
        <v>1</v>
      </c>
      <c r="K9" s="1179">
        <v>0</v>
      </c>
      <c r="L9" s="1179">
        <v>0</v>
      </c>
      <c r="M9" s="1179">
        <v>0</v>
      </c>
    </row>
    <row r="10" spans="1:15" s="1163" customFormat="1" ht="15" x14ac:dyDescent="0.25">
      <c r="A10" s="1170" t="s">
        <v>852</v>
      </c>
      <c r="B10" s="1165">
        <v>7</v>
      </c>
      <c r="C10" s="1166">
        <v>0</v>
      </c>
      <c r="D10" s="1166">
        <v>1</v>
      </c>
      <c r="E10" s="1166">
        <v>1</v>
      </c>
      <c r="F10" s="1166">
        <v>1</v>
      </c>
      <c r="G10" s="1166">
        <v>3</v>
      </c>
      <c r="H10" s="1166">
        <v>0</v>
      </c>
      <c r="I10" s="1166">
        <v>0</v>
      </c>
      <c r="J10" s="1166">
        <v>0</v>
      </c>
      <c r="K10" s="1166">
        <v>0</v>
      </c>
      <c r="L10" s="1166">
        <v>1</v>
      </c>
      <c r="M10" s="1166">
        <v>0</v>
      </c>
    </row>
    <row r="11" spans="1:15" s="1163" customFormat="1" ht="15" x14ac:dyDescent="0.25">
      <c r="A11" s="1180" t="s">
        <v>853</v>
      </c>
      <c r="B11" s="1178">
        <v>522</v>
      </c>
      <c r="C11" s="1179">
        <v>4</v>
      </c>
      <c r="D11" s="1179">
        <v>0</v>
      </c>
      <c r="E11" s="1179">
        <v>244</v>
      </c>
      <c r="F11" s="1179">
        <v>98</v>
      </c>
      <c r="G11" s="1179">
        <v>60</v>
      </c>
      <c r="H11" s="1179">
        <v>53</v>
      </c>
      <c r="I11" s="1179">
        <v>22</v>
      </c>
      <c r="J11" s="1179">
        <v>30</v>
      </c>
      <c r="K11" s="1179">
        <v>0</v>
      </c>
      <c r="L11" s="1179">
        <v>8</v>
      </c>
      <c r="M11" s="1179">
        <v>3</v>
      </c>
    </row>
    <row r="12" spans="1:15" s="1163" customFormat="1" ht="15" x14ac:dyDescent="0.25">
      <c r="A12" s="1170" t="s">
        <v>854</v>
      </c>
      <c r="B12" s="1165">
        <v>438</v>
      </c>
      <c r="C12" s="1166">
        <v>0</v>
      </c>
      <c r="D12" s="1166">
        <v>0</v>
      </c>
      <c r="E12" s="1166">
        <v>73</v>
      </c>
      <c r="F12" s="1166">
        <v>178</v>
      </c>
      <c r="G12" s="1166">
        <v>48</v>
      </c>
      <c r="H12" s="1166">
        <v>37</v>
      </c>
      <c r="I12" s="1166">
        <v>13</v>
      </c>
      <c r="J12" s="1166">
        <v>82</v>
      </c>
      <c r="K12" s="1166">
        <v>0</v>
      </c>
      <c r="L12" s="1166">
        <v>6</v>
      </c>
      <c r="M12" s="1166">
        <v>1</v>
      </c>
    </row>
    <row r="13" spans="1:15" s="1163" customFormat="1" ht="15" x14ac:dyDescent="0.25">
      <c r="A13" s="1180" t="s">
        <v>855</v>
      </c>
      <c r="B13" s="1178">
        <v>578</v>
      </c>
      <c r="C13" s="1179">
        <v>4</v>
      </c>
      <c r="D13" s="1179">
        <v>3</v>
      </c>
      <c r="E13" s="1179">
        <v>37</v>
      </c>
      <c r="F13" s="1179">
        <v>36</v>
      </c>
      <c r="G13" s="1179">
        <v>294</v>
      </c>
      <c r="H13" s="1179">
        <v>145</v>
      </c>
      <c r="I13" s="1179">
        <v>18</v>
      </c>
      <c r="J13" s="1179">
        <v>35</v>
      </c>
      <c r="K13" s="1179">
        <v>0</v>
      </c>
      <c r="L13" s="1179">
        <v>3</v>
      </c>
      <c r="M13" s="1179">
        <v>3</v>
      </c>
    </row>
    <row r="14" spans="1:15" s="1163" customFormat="1" ht="15" x14ac:dyDescent="0.25">
      <c r="A14" s="1170" t="s">
        <v>856</v>
      </c>
      <c r="B14" s="1165">
        <v>1176</v>
      </c>
      <c r="C14" s="1166">
        <v>2</v>
      </c>
      <c r="D14" s="1166">
        <v>1</v>
      </c>
      <c r="E14" s="1166">
        <v>67</v>
      </c>
      <c r="F14" s="1166">
        <v>57</v>
      </c>
      <c r="G14" s="1166">
        <v>125</v>
      </c>
      <c r="H14" s="1166">
        <v>695</v>
      </c>
      <c r="I14" s="1166">
        <v>30</v>
      </c>
      <c r="J14" s="1166">
        <v>198</v>
      </c>
      <c r="K14" s="1166">
        <v>0</v>
      </c>
      <c r="L14" s="1166">
        <v>1</v>
      </c>
      <c r="M14" s="1166">
        <v>0</v>
      </c>
    </row>
    <row r="15" spans="1:15" s="1163" customFormat="1" ht="15" x14ac:dyDescent="0.25">
      <c r="A15" s="1180" t="s">
        <v>857</v>
      </c>
      <c r="B15" s="1178">
        <v>137</v>
      </c>
      <c r="C15" s="1179">
        <v>0</v>
      </c>
      <c r="D15" s="1179">
        <v>0</v>
      </c>
      <c r="E15" s="1179">
        <v>17</v>
      </c>
      <c r="F15" s="1179">
        <v>13</v>
      </c>
      <c r="G15" s="1179">
        <v>19</v>
      </c>
      <c r="H15" s="1179">
        <v>14</v>
      </c>
      <c r="I15" s="1179">
        <v>51</v>
      </c>
      <c r="J15" s="1179">
        <v>22</v>
      </c>
      <c r="K15" s="1179">
        <v>0</v>
      </c>
      <c r="L15" s="1179">
        <v>1</v>
      </c>
      <c r="M15" s="1179">
        <v>0</v>
      </c>
    </row>
    <row r="16" spans="1:15" s="1163" customFormat="1" ht="15" x14ac:dyDescent="0.25">
      <c r="A16" s="1170" t="s">
        <v>858</v>
      </c>
      <c r="B16" s="1165">
        <v>1029</v>
      </c>
      <c r="C16" s="1166">
        <v>0</v>
      </c>
      <c r="D16" s="1166">
        <v>0</v>
      </c>
      <c r="E16" s="1166">
        <v>18</v>
      </c>
      <c r="F16" s="1166">
        <v>61</v>
      </c>
      <c r="G16" s="1166">
        <v>29</v>
      </c>
      <c r="H16" s="1166">
        <v>120</v>
      </c>
      <c r="I16" s="1166">
        <v>54</v>
      </c>
      <c r="J16" s="1166">
        <v>736</v>
      </c>
      <c r="K16" s="1166">
        <v>0</v>
      </c>
      <c r="L16" s="1166">
        <v>9</v>
      </c>
      <c r="M16" s="1166">
        <v>2</v>
      </c>
    </row>
    <row r="17" spans="1:13" s="1163" customFormat="1" ht="15" x14ac:dyDescent="0.25">
      <c r="A17" s="1180" t="s">
        <v>859</v>
      </c>
      <c r="B17" s="1178">
        <v>7</v>
      </c>
      <c r="C17" s="1179">
        <v>0</v>
      </c>
      <c r="D17" s="1179">
        <v>0</v>
      </c>
      <c r="E17" s="1179">
        <v>0</v>
      </c>
      <c r="F17" s="1179">
        <v>0</v>
      </c>
      <c r="G17" s="1179">
        <v>0</v>
      </c>
      <c r="H17" s="1179">
        <v>0</v>
      </c>
      <c r="I17" s="1179">
        <v>0</v>
      </c>
      <c r="J17" s="1179">
        <v>6</v>
      </c>
      <c r="K17" s="1179">
        <v>1</v>
      </c>
      <c r="L17" s="1179">
        <v>0</v>
      </c>
      <c r="M17" s="1179">
        <v>0</v>
      </c>
    </row>
    <row r="18" spans="1:13" s="1163" customFormat="1" ht="15" x14ac:dyDescent="0.25">
      <c r="A18" s="1170" t="s">
        <v>651</v>
      </c>
      <c r="B18" s="1165">
        <v>22</v>
      </c>
      <c r="C18" s="1166">
        <v>0</v>
      </c>
      <c r="D18" s="1166">
        <v>0</v>
      </c>
      <c r="E18" s="1166">
        <v>3</v>
      </c>
      <c r="F18" s="1166">
        <v>3</v>
      </c>
      <c r="G18" s="1166">
        <v>0</v>
      </c>
      <c r="H18" s="1166">
        <v>2</v>
      </c>
      <c r="I18" s="1166">
        <v>1</v>
      </c>
      <c r="J18" s="1166">
        <v>4</v>
      </c>
      <c r="K18" s="1166">
        <v>0</v>
      </c>
      <c r="L18" s="1166">
        <v>9</v>
      </c>
      <c r="M18" s="1166">
        <v>0</v>
      </c>
    </row>
    <row r="19" spans="1:13" s="1163" customFormat="1" ht="15" x14ac:dyDescent="0.25">
      <c r="A19" s="1181" t="s">
        <v>847</v>
      </c>
      <c r="B19" s="1178">
        <v>12</v>
      </c>
      <c r="C19" s="1179">
        <v>0</v>
      </c>
      <c r="D19" s="1179">
        <v>1</v>
      </c>
      <c r="E19" s="1179">
        <v>4</v>
      </c>
      <c r="F19" s="1179">
        <v>1</v>
      </c>
      <c r="G19" s="1179">
        <v>0</v>
      </c>
      <c r="H19" s="1179">
        <v>0</v>
      </c>
      <c r="I19" s="1179">
        <v>0</v>
      </c>
      <c r="J19" s="1179">
        <v>1</v>
      </c>
      <c r="K19" s="1179">
        <v>0</v>
      </c>
      <c r="L19" s="1179">
        <v>1</v>
      </c>
      <c r="M19" s="1179">
        <v>4</v>
      </c>
    </row>
    <row r="20" spans="1:13" s="1188" customFormat="1" ht="15" x14ac:dyDescent="0.25">
      <c r="A20" s="1173" t="s">
        <v>158</v>
      </c>
      <c r="B20" s="1175">
        <v>577</v>
      </c>
      <c r="C20" s="1176">
        <v>6</v>
      </c>
      <c r="D20" s="1176">
        <v>1</v>
      </c>
      <c r="E20" s="1176">
        <v>47</v>
      </c>
      <c r="F20" s="1176">
        <v>54</v>
      </c>
      <c r="G20" s="1176">
        <v>127</v>
      </c>
      <c r="H20" s="1176">
        <v>174</v>
      </c>
      <c r="I20" s="1176">
        <v>39</v>
      </c>
      <c r="J20" s="1176">
        <v>103</v>
      </c>
      <c r="K20" s="1176">
        <v>1</v>
      </c>
      <c r="L20" s="1176">
        <v>21</v>
      </c>
      <c r="M20" s="1176">
        <v>4</v>
      </c>
    </row>
    <row r="21" spans="1:13" s="1163" customFormat="1" ht="15" x14ac:dyDescent="0.25">
      <c r="A21" s="1180" t="s">
        <v>851</v>
      </c>
      <c r="B21" s="1178">
        <v>3</v>
      </c>
      <c r="C21" s="1179">
        <v>1</v>
      </c>
      <c r="D21" s="1179">
        <v>0</v>
      </c>
      <c r="E21" s="1179">
        <v>0</v>
      </c>
      <c r="F21" s="1179">
        <v>2</v>
      </c>
      <c r="G21" s="1179">
        <v>0</v>
      </c>
      <c r="H21" s="1179">
        <v>0</v>
      </c>
      <c r="I21" s="1179">
        <v>0</v>
      </c>
      <c r="J21" s="1179">
        <v>0</v>
      </c>
      <c r="K21" s="1179">
        <v>0</v>
      </c>
      <c r="L21" s="1179">
        <v>0</v>
      </c>
      <c r="M21" s="1179">
        <v>0</v>
      </c>
    </row>
    <row r="22" spans="1:13" s="1163" customFormat="1" ht="15" x14ac:dyDescent="0.25">
      <c r="A22" s="1170" t="s">
        <v>852</v>
      </c>
      <c r="B22" s="1165">
        <v>2</v>
      </c>
      <c r="C22" s="1166">
        <v>0</v>
      </c>
      <c r="D22" s="1166">
        <v>1</v>
      </c>
      <c r="E22" s="1166">
        <v>0</v>
      </c>
      <c r="F22" s="1166">
        <v>0</v>
      </c>
      <c r="G22" s="1166">
        <v>0</v>
      </c>
      <c r="H22" s="1166">
        <v>1</v>
      </c>
      <c r="I22" s="1166">
        <v>0</v>
      </c>
      <c r="J22" s="1166">
        <v>0</v>
      </c>
      <c r="K22" s="1166">
        <v>0</v>
      </c>
      <c r="L22" s="1166">
        <v>0</v>
      </c>
      <c r="M22" s="1166">
        <v>0</v>
      </c>
    </row>
    <row r="23" spans="1:13" s="1163" customFormat="1" ht="15" x14ac:dyDescent="0.25">
      <c r="A23" s="1180" t="s">
        <v>853</v>
      </c>
      <c r="B23" s="1178">
        <v>45</v>
      </c>
      <c r="C23" s="1179">
        <v>2</v>
      </c>
      <c r="D23" s="1179">
        <v>0</v>
      </c>
      <c r="E23" s="1179">
        <v>30</v>
      </c>
      <c r="F23" s="1179">
        <v>4</v>
      </c>
      <c r="G23" s="1179">
        <v>4</v>
      </c>
      <c r="H23" s="1179">
        <v>0</v>
      </c>
      <c r="I23" s="1179">
        <v>0</v>
      </c>
      <c r="J23" s="1179">
        <v>1</v>
      </c>
      <c r="K23" s="1179">
        <v>0</v>
      </c>
      <c r="L23" s="1179">
        <v>2</v>
      </c>
      <c r="M23" s="1179">
        <v>2</v>
      </c>
    </row>
    <row r="24" spans="1:13" s="1163" customFormat="1" ht="15" x14ac:dyDescent="0.25">
      <c r="A24" s="1170" t="s">
        <v>854</v>
      </c>
      <c r="B24" s="1165">
        <v>72</v>
      </c>
      <c r="C24" s="1166">
        <v>0</v>
      </c>
      <c r="D24" s="1166">
        <v>0</v>
      </c>
      <c r="E24" s="1166">
        <v>13</v>
      </c>
      <c r="F24" s="1166">
        <v>28</v>
      </c>
      <c r="G24" s="1166">
        <v>5</v>
      </c>
      <c r="H24" s="1166">
        <v>5</v>
      </c>
      <c r="I24" s="1166">
        <v>8</v>
      </c>
      <c r="J24" s="1166">
        <v>11</v>
      </c>
      <c r="K24" s="1166">
        <v>0</v>
      </c>
      <c r="L24" s="1166">
        <v>2</v>
      </c>
      <c r="M24" s="1166">
        <v>0</v>
      </c>
    </row>
    <row r="25" spans="1:13" s="1163" customFormat="1" ht="15" x14ac:dyDescent="0.25">
      <c r="A25" s="1180" t="s">
        <v>855</v>
      </c>
      <c r="B25" s="1178">
        <v>105</v>
      </c>
      <c r="C25" s="1179">
        <v>2</v>
      </c>
      <c r="D25" s="1179">
        <v>0</v>
      </c>
      <c r="E25" s="1179">
        <v>1</v>
      </c>
      <c r="F25" s="1179">
        <v>4</v>
      </c>
      <c r="G25" s="1179">
        <v>80</v>
      </c>
      <c r="H25" s="1179">
        <v>14</v>
      </c>
      <c r="I25" s="1179">
        <v>2</v>
      </c>
      <c r="J25" s="1179">
        <v>0</v>
      </c>
      <c r="K25" s="1179">
        <v>0</v>
      </c>
      <c r="L25" s="1179">
        <v>2</v>
      </c>
      <c r="M25" s="1179">
        <v>0</v>
      </c>
    </row>
    <row r="26" spans="1:13" s="1163" customFormat="1" ht="15" x14ac:dyDescent="0.25">
      <c r="A26" s="1170" t="s">
        <v>856</v>
      </c>
      <c r="B26" s="1165">
        <v>212</v>
      </c>
      <c r="C26" s="1166">
        <v>1</v>
      </c>
      <c r="D26" s="1166">
        <v>0</v>
      </c>
      <c r="E26" s="1166">
        <v>2</v>
      </c>
      <c r="F26" s="1166">
        <v>8</v>
      </c>
      <c r="G26" s="1166">
        <v>31</v>
      </c>
      <c r="H26" s="1166">
        <v>127</v>
      </c>
      <c r="I26" s="1166">
        <v>7</v>
      </c>
      <c r="J26" s="1166">
        <v>26</v>
      </c>
      <c r="K26" s="1166">
        <v>0</v>
      </c>
      <c r="L26" s="1166">
        <v>10</v>
      </c>
      <c r="M26" s="1166">
        <v>0</v>
      </c>
    </row>
    <row r="27" spans="1:13" s="1163" customFormat="1" ht="15" x14ac:dyDescent="0.25">
      <c r="A27" s="1180" t="s">
        <v>857</v>
      </c>
      <c r="B27" s="1178">
        <v>33</v>
      </c>
      <c r="C27" s="1179">
        <v>0</v>
      </c>
      <c r="D27" s="1179">
        <v>0</v>
      </c>
      <c r="E27" s="1179">
        <v>0</v>
      </c>
      <c r="F27" s="1179">
        <v>3</v>
      </c>
      <c r="G27" s="1179">
        <v>4</v>
      </c>
      <c r="H27" s="1179">
        <v>7</v>
      </c>
      <c r="I27" s="1179">
        <v>11</v>
      </c>
      <c r="J27" s="1179">
        <v>8</v>
      </c>
      <c r="K27" s="1179">
        <v>0</v>
      </c>
      <c r="L27" s="1179">
        <v>0</v>
      </c>
      <c r="M27" s="1179">
        <v>0</v>
      </c>
    </row>
    <row r="28" spans="1:13" s="1163" customFormat="1" ht="15" x14ac:dyDescent="0.25">
      <c r="A28" s="1170" t="s">
        <v>858</v>
      </c>
      <c r="B28" s="1165">
        <v>95</v>
      </c>
      <c r="C28" s="1166">
        <v>0</v>
      </c>
      <c r="D28" s="1166">
        <v>0</v>
      </c>
      <c r="E28" s="1166">
        <v>0</v>
      </c>
      <c r="F28" s="1166">
        <v>4</v>
      </c>
      <c r="G28" s="1166">
        <v>2</v>
      </c>
      <c r="H28" s="1166">
        <v>17</v>
      </c>
      <c r="I28" s="1166">
        <v>11</v>
      </c>
      <c r="J28" s="1166">
        <v>57</v>
      </c>
      <c r="K28" s="1166">
        <v>1</v>
      </c>
      <c r="L28" s="1166">
        <v>3</v>
      </c>
      <c r="M28" s="1166">
        <v>0</v>
      </c>
    </row>
    <row r="29" spans="1:13" s="1163" customFormat="1" ht="15" x14ac:dyDescent="0.25">
      <c r="A29" s="1180" t="s">
        <v>859</v>
      </c>
      <c r="B29" s="1178">
        <v>1</v>
      </c>
      <c r="C29" s="1179">
        <v>0</v>
      </c>
      <c r="D29" s="1179">
        <v>0</v>
      </c>
      <c r="E29" s="1179">
        <v>0</v>
      </c>
      <c r="F29" s="1179">
        <v>0</v>
      </c>
      <c r="G29" s="1179">
        <v>0</v>
      </c>
      <c r="H29" s="1179">
        <v>1</v>
      </c>
      <c r="I29" s="1179">
        <v>0</v>
      </c>
      <c r="J29" s="1179">
        <v>0</v>
      </c>
      <c r="K29" s="1179">
        <v>0</v>
      </c>
      <c r="L29" s="1179">
        <v>0</v>
      </c>
      <c r="M29" s="1179">
        <v>0</v>
      </c>
    </row>
    <row r="30" spans="1:13" s="1163" customFormat="1" ht="15" x14ac:dyDescent="0.25">
      <c r="A30" s="1170" t="s">
        <v>651</v>
      </c>
      <c r="B30" s="1165">
        <v>7</v>
      </c>
      <c r="C30" s="1166">
        <v>0</v>
      </c>
      <c r="D30" s="1166">
        <v>0</v>
      </c>
      <c r="E30" s="1166">
        <v>1</v>
      </c>
      <c r="F30" s="1166">
        <v>1</v>
      </c>
      <c r="G30" s="1166">
        <v>1</v>
      </c>
      <c r="H30" s="1166">
        <v>2</v>
      </c>
      <c r="I30" s="1166">
        <v>0</v>
      </c>
      <c r="J30" s="1166">
        <v>0</v>
      </c>
      <c r="K30" s="1166">
        <v>0</v>
      </c>
      <c r="L30" s="1166">
        <v>2</v>
      </c>
      <c r="M30" s="1166">
        <v>0</v>
      </c>
    </row>
    <row r="31" spans="1:13" s="1163" customFormat="1" ht="15" x14ac:dyDescent="0.25">
      <c r="A31" s="1181" t="s">
        <v>847</v>
      </c>
      <c r="B31" s="1178">
        <v>2</v>
      </c>
      <c r="C31" s="1179">
        <v>0</v>
      </c>
      <c r="D31" s="1179">
        <v>0</v>
      </c>
      <c r="E31" s="1179">
        <v>0</v>
      </c>
      <c r="F31" s="1179">
        <v>0</v>
      </c>
      <c r="G31" s="1179">
        <v>0</v>
      </c>
      <c r="H31" s="1179">
        <v>0</v>
      </c>
      <c r="I31" s="1179">
        <v>0</v>
      </c>
      <c r="J31" s="1179">
        <v>0</v>
      </c>
      <c r="K31" s="1179">
        <v>0</v>
      </c>
      <c r="L31" s="1179">
        <v>0</v>
      </c>
      <c r="M31" s="1179">
        <v>2</v>
      </c>
    </row>
    <row r="32" spans="1:13" s="1188" customFormat="1" ht="15" x14ac:dyDescent="0.25">
      <c r="A32" s="1173" t="s">
        <v>157</v>
      </c>
      <c r="B32" s="1175">
        <v>1070</v>
      </c>
      <c r="C32" s="1176">
        <v>3</v>
      </c>
      <c r="D32" s="1176">
        <v>3</v>
      </c>
      <c r="E32" s="1176">
        <v>247</v>
      </c>
      <c r="F32" s="1176">
        <v>244</v>
      </c>
      <c r="G32" s="1176">
        <v>97</v>
      </c>
      <c r="H32" s="1176">
        <v>156</v>
      </c>
      <c r="I32" s="1176">
        <v>58</v>
      </c>
      <c r="J32" s="1176">
        <v>215</v>
      </c>
      <c r="K32" s="1176">
        <v>2</v>
      </c>
      <c r="L32" s="1176">
        <v>37</v>
      </c>
      <c r="M32" s="1176">
        <v>8</v>
      </c>
    </row>
    <row r="33" spans="1:13" s="1163" customFormat="1" ht="15" x14ac:dyDescent="0.25">
      <c r="A33" s="1180" t="s">
        <v>851</v>
      </c>
      <c r="B33" s="1178">
        <v>2</v>
      </c>
      <c r="C33" s="1179">
        <v>1</v>
      </c>
      <c r="D33" s="1179">
        <v>0</v>
      </c>
      <c r="E33" s="1179">
        <v>0</v>
      </c>
      <c r="F33" s="1179">
        <v>1</v>
      </c>
      <c r="G33" s="1179">
        <v>0</v>
      </c>
      <c r="H33" s="1179">
        <v>0</v>
      </c>
      <c r="I33" s="1179">
        <v>0</v>
      </c>
      <c r="J33" s="1179">
        <v>0</v>
      </c>
      <c r="K33" s="1179">
        <v>0</v>
      </c>
      <c r="L33" s="1179">
        <v>0</v>
      </c>
      <c r="M33" s="1179">
        <v>0</v>
      </c>
    </row>
    <row r="34" spans="1:13" s="1163" customFormat="1" ht="15" x14ac:dyDescent="0.25">
      <c r="A34" s="1170" t="s">
        <v>852</v>
      </c>
      <c r="B34" s="1165">
        <v>5</v>
      </c>
      <c r="C34" s="1166">
        <v>0</v>
      </c>
      <c r="D34" s="1166">
        <v>0</v>
      </c>
      <c r="E34" s="1166">
        <v>1</v>
      </c>
      <c r="F34" s="1166">
        <v>2</v>
      </c>
      <c r="G34" s="1166">
        <v>0</v>
      </c>
      <c r="H34" s="1166">
        <v>1</v>
      </c>
      <c r="I34" s="1166">
        <v>0</v>
      </c>
      <c r="J34" s="1166">
        <v>0</v>
      </c>
      <c r="K34" s="1166">
        <v>0</v>
      </c>
      <c r="L34" s="1166">
        <v>0</v>
      </c>
      <c r="M34" s="1166">
        <v>1</v>
      </c>
    </row>
    <row r="35" spans="1:13" s="1163" customFormat="1" ht="15" x14ac:dyDescent="0.25">
      <c r="A35" s="1180" t="s">
        <v>853</v>
      </c>
      <c r="B35" s="1178">
        <v>280</v>
      </c>
      <c r="C35" s="1179">
        <v>0</v>
      </c>
      <c r="D35" s="1179">
        <v>2</v>
      </c>
      <c r="E35" s="1179">
        <v>182</v>
      </c>
      <c r="F35" s="1179">
        <v>48</v>
      </c>
      <c r="G35" s="1179">
        <v>9</v>
      </c>
      <c r="H35" s="1179">
        <v>17</v>
      </c>
      <c r="I35" s="1179">
        <v>5</v>
      </c>
      <c r="J35" s="1179">
        <v>8</v>
      </c>
      <c r="K35" s="1179">
        <v>0</v>
      </c>
      <c r="L35" s="1179">
        <v>6</v>
      </c>
      <c r="M35" s="1179">
        <v>3</v>
      </c>
    </row>
    <row r="36" spans="1:13" s="1163" customFormat="1" ht="15" x14ac:dyDescent="0.25">
      <c r="A36" s="1170" t="s">
        <v>854</v>
      </c>
      <c r="B36" s="1165">
        <v>259</v>
      </c>
      <c r="C36" s="1166">
        <v>1</v>
      </c>
      <c r="D36" s="1166">
        <v>0</v>
      </c>
      <c r="E36" s="1166">
        <v>35</v>
      </c>
      <c r="F36" s="1166">
        <v>150</v>
      </c>
      <c r="G36" s="1166">
        <v>14</v>
      </c>
      <c r="H36" s="1166">
        <v>8</v>
      </c>
      <c r="I36" s="1166">
        <v>6</v>
      </c>
      <c r="J36" s="1166">
        <v>34</v>
      </c>
      <c r="K36" s="1166">
        <v>1</v>
      </c>
      <c r="L36" s="1166">
        <v>10</v>
      </c>
      <c r="M36" s="1166">
        <v>0</v>
      </c>
    </row>
    <row r="37" spans="1:13" s="1163" customFormat="1" ht="15" x14ac:dyDescent="0.25">
      <c r="A37" s="1180" t="s">
        <v>855</v>
      </c>
      <c r="B37" s="1178">
        <v>89</v>
      </c>
      <c r="C37" s="1179">
        <v>0</v>
      </c>
      <c r="D37" s="1179">
        <v>0</v>
      </c>
      <c r="E37" s="1179">
        <v>8</v>
      </c>
      <c r="F37" s="1179">
        <v>11</v>
      </c>
      <c r="G37" s="1179">
        <v>38</v>
      </c>
      <c r="H37" s="1179">
        <v>18</v>
      </c>
      <c r="I37" s="1179">
        <v>5</v>
      </c>
      <c r="J37" s="1179">
        <v>4</v>
      </c>
      <c r="K37" s="1179">
        <v>0</v>
      </c>
      <c r="L37" s="1179">
        <v>5</v>
      </c>
      <c r="M37" s="1179">
        <v>0</v>
      </c>
    </row>
    <row r="38" spans="1:13" s="1163" customFormat="1" ht="15" x14ac:dyDescent="0.25">
      <c r="A38" s="1170" t="s">
        <v>856</v>
      </c>
      <c r="B38" s="1165">
        <v>185</v>
      </c>
      <c r="C38" s="1166">
        <v>0</v>
      </c>
      <c r="D38" s="1166">
        <v>0</v>
      </c>
      <c r="E38" s="1166">
        <v>14</v>
      </c>
      <c r="F38" s="1166">
        <v>11</v>
      </c>
      <c r="G38" s="1166">
        <v>20</v>
      </c>
      <c r="H38" s="1166">
        <v>97</v>
      </c>
      <c r="I38" s="1166">
        <v>10</v>
      </c>
      <c r="J38" s="1166">
        <v>32</v>
      </c>
      <c r="K38" s="1166">
        <v>0</v>
      </c>
      <c r="L38" s="1166">
        <v>1</v>
      </c>
      <c r="M38" s="1166">
        <v>0</v>
      </c>
    </row>
    <row r="39" spans="1:13" s="1163" customFormat="1" ht="15" x14ac:dyDescent="0.25">
      <c r="A39" s="1180" t="s">
        <v>857</v>
      </c>
      <c r="B39" s="1178">
        <v>44</v>
      </c>
      <c r="C39" s="1179">
        <v>0</v>
      </c>
      <c r="D39" s="1179">
        <v>0</v>
      </c>
      <c r="E39" s="1179">
        <v>0</v>
      </c>
      <c r="F39" s="1179">
        <v>6</v>
      </c>
      <c r="G39" s="1179">
        <v>5</v>
      </c>
      <c r="H39" s="1179">
        <v>3</v>
      </c>
      <c r="I39" s="1179">
        <v>21</v>
      </c>
      <c r="J39" s="1179">
        <v>4</v>
      </c>
      <c r="K39" s="1179">
        <v>0</v>
      </c>
      <c r="L39" s="1179">
        <v>5</v>
      </c>
      <c r="M39" s="1179">
        <v>0</v>
      </c>
    </row>
    <row r="40" spans="1:13" s="1163" customFormat="1" ht="15" x14ac:dyDescent="0.25">
      <c r="A40" s="1170" t="s">
        <v>858</v>
      </c>
      <c r="B40" s="1165">
        <v>176</v>
      </c>
      <c r="C40" s="1166">
        <v>1</v>
      </c>
      <c r="D40" s="1166">
        <v>0</v>
      </c>
      <c r="E40" s="1166">
        <v>2</v>
      </c>
      <c r="F40" s="1166">
        <v>14</v>
      </c>
      <c r="G40" s="1166">
        <v>8</v>
      </c>
      <c r="H40" s="1166">
        <v>10</v>
      </c>
      <c r="I40" s="1166">
        <v>9</v>
      </c>
      <c r="J40" s="1166">
        <v>131</v>
      </c>
      <c r="K40" s="1166">
        <v>1</v>
      </c>
      <c r="L40" s="1166">
        <v>0</v>
      </c>
      <c r="M40" s="1166">
        <v>0</v>
      </c>
    </row>
    <row r="41" spans="1:13" s="1163" customFormat="1" ht="15" x14ac:dyDescent="0.25">
      <c r="A41" s="1180" t="s">
        <v>859</v>
      </c>
      <c r="B41" s="1178">
        <v>1</v>
      </c>
      <c r="C41" s="1179">
        <v>0</v>
      </c>
      <c r="D41" s="1179">
        <v>0</v>
      </c>
      <c r="E41" s="1179">
        <v>0</v>
      </c>
      <c r="F41" s="1179">
        <v>0</v>
      </c>
      <c r="G41" s="1179">
        <v>0</v>
      </c>
      <c r="H41" s="1179">
        <v>0</v>
      </c>
      <c r="I41" s="1179">
        <v>0</v>
      </c>
      <c r="J41" s="1179">
        <v>1</v>
      </c>
      <c r="K41" s="1179">
        <v>0</v>
      </c>
      <c r="L41" s="1179">
        <v>0</v>
      </c>
      <c r="M41" s="1179">
        <v>0</v>
      </c>
    </row>
    <row r="42" spans="1:13" s="1163" customFormat="1" ht="15" x14ac:dyDescent="0.25">
      <c r="A42" s="1170" t="s">
        <v>651</v>
      </c>
      <c r="B42" s="1165">
        <v>18</v>
      </c>
      <c r="C42" s="1166">
        <v>0</v>
      </c>
      <c r="D42" s="1166">
        <v>0</v>
      </c>
      <c r="E42" s="1166">
        <v>2</v>
      </c>
      <c r="F42" s="1166">
        <v>1</v>
      </c>
      <c r="G42" s="1166">
        <v>2</v>
      </c>
      <c r="H42" s="1166">
        <v>1</v>
      </c>
      <c r="I42" s="1166">
        <v>1</v>
      </c>
      <c r="J42" s="1166">
        <v>1</v>
      </c>
      <c r="K42" s="1166">
        <v>0</v>
      </c>
      <c r="L42" s="1166">
        <v>10</v>
      </c>
      <c r="M42" s="1166">
        <v>0</v>
      </c>
    </row>
    <row r="43" spans="1:13" s="1163" customFormat="1" ht="15" x14ac:dyDescent="0.25">
      <c r="A43" s="1181" t="s">
        <v>847</v>
      </c>
      <c r="B43" s="1178">
        <v>11</v>
      </c>
      <c r="C43" s="1179">
        <v>0</v>
      </c>
      <c r="D43" s="1179">
        <v>1</v>
      </c>
      <c r="E43" s="1179">
        <v>3</v>
      </c>
      <c r="F43" s="1179">
        <v>0</v>
      </c>
      <c r="G43" s="1179">
        <v>1</v>
      </c>
      <c r="H43" s="1179">
        <v>1</v>
      </c>
      <c r="I43" s="1179">
        <v>1</v>
      </c>
      <c r="J43" s="1179">
        <v>0</v>
      </c>
      <c r="K43" s="1179">
        <v>0</v>
      </c>
      <c r="L43" s="1179">
        <v>0</v>
      </c>
      <c r="M43" s="1179">
        <v>4</v>
      </c>
    </row>
    <row r="44" spans="1:13" s="1188" customFormat="1" ht="15" x14ac:dyDescent="0.25">
      <c r="A44" s="1173" t="s">
        <v>156</v>
      </c>
      <c r="B44" s="1175">
        <v>542</v>
      </c>
      <c r="C44" s="1176">
        <v>2</v>
      </c>
      <c r="D44" s="1176">
        <v>0</v>
      </c>
      <c r="E44" s="1176">
        <v>58</v>
      </c>
      <c r="F44" s="1176">
        <v>30</v>
      </c>
      <c r="G44" s="1176">
        <v>95</v>
      </c>
      <c r="H44" s="1176">
        <v>220</v>
      </c>
      <c r="I44" s="1176">
        <v>43</v>
      </c>
      <c r="J44" s="1176">
        <v>82</v>
      </c>
      <c r="K44" s="1176">
        <v>0</v>
      </c>
      <c r="L44" s="1176">
        <v>9</v>
      </c>
      <c r="M44" s="1176">
        <v>3</v>
      </c>
    </row>
    <row r="45" spans="1:13" s="1163" customFormat="1" ht="15" x14ac:dyDescent="0.25">
      <c r="A45" s="1180" t="s">
        <v>851</v>
      </c>
      <c r="B45" s="1178">
        <v>1</v>
      </c>
      <c r="C45" s="1179">
        <v>0</v>
      </c>
      <c r="D45" s="1179">
        <v>0</v>
      </c>
      <c r="E45" s="1179">
        <v>0</v>
      </c>
      <c r="F45" s="1179">
        <v>1</v>
      </c>
      <c r="G45" s="1179">
        <v>0</v>
      </c>
      <c r="H45" s="1179">
        <v>0</v>
      </c>
      <c r="I45" s="1179">
        <v>0</v>
      </c>
      <c r="J45" s="1179">
        <v>0</v>
      </c>
      <c r="K45" s="1179">
        <v>0</v>
      </c>
      <c r="L45" s="1179">
        <v>0</v>
      </c>
      <c r="M45" s="1179">
        <v>0</v>
      </c>
    </row>
    <row r="46" spans="1:13" s="1163" customFormat="1" ht="15" x14ac:dyDescent="0.25">
      <c r="A46" s="1170" t="s">
        <v>853</v>
      </c>
      <c r="B46" s="1165">
        <v>61</v>
      </c>
      <c r="C46" s="1166">
        <v>1</v>
      </c>
      <c r="D46" s="1166">
        <v>0</v>
      </c>
      <c r="E46" s="1166">
        <v>37</v>
      </c>
      <c r="F46" s="1166">
        <v>7</v>
      </c>
      <c r="G46" s="1166">
        <v>4</v>
      </c>
      <c r="H46" s="1166">
        <v>6</v>
      </c>
      <c r="I46" s="1166">
        <v>0</v>
      </c>
      <c r="J46" s="1166">
        <v>2</v>
      </c>
      <c r="K46" s="1166">
        <v>0</v>
      </c>
      <c r="L46" s="1166">
        <v>2</v>
      </c>
      <c r="M46" s="1166">
        <v>2</v>
      </c>
    </row>
    <row r="47" spans="1:13" s="1163" customFormat="1" ht="15" x14ac:dyDescent="0.25">
      <c r="A47" s="1180" t="s">
        <v>854</v>
      </c>
      <c r="B47" s="1178">
        <v>32</v>
      </c>
      <c r="C47" s="1179">
        <v>0</v>
      </c>
      <c r="D47" s="1179">
        <v>0</v>
      </c>
      <c r="E47" s="1179">
        <v>8</v>
      </c>
      <c r="F47" s="1179">
        <v>11</v>
      </c>
      <c r="G47" s="1179">
        <v>6</v>
      </c>
      <c r="H47" s="1179">
        <v>1</v>
      </c>
      <c r="I47" s="1179">
        <v>2</v>
      </c>
      <c r="J47" s="1179">
        <v>4</v>
      </c>
      <c r="K47" s="1179">
        <v>0</v>
      </c>
      <c r="L47" s="1179">
        <v>0</v>
      </c>
      <c r="M47" s="1179">
        <v>0</v>
      </c>
    </row>
    <row r="48" spans="1:13" s="1163" customFormat="1" ht="15" x14ac:dyDescent="0.25">
      <c r="A48" s="1170" t="s">
        <v>855</v>
      </c>
      <c r="B48" s="1165">
        <v>108</v>
      </c>
      <c r="C48" s="1166">
        <v>0</v>
      </c>
      <c r="D48" s="1166">
        <v>0</v>
      </c>
      <c r="E48" s="1166">
        <v>7</v>
      </c>
      <c r="F48" s="1166">
        <v>1</v>
      </c>
      <c r="G48" s="1166">
        <v>61</v>
      </c>
      <c r="H48" s="1166">
        <v>27</v>
      </c>
      <c r="I48" s="1166">
        <v>3</v>
      </c>
      <c r="J48" s="1166">
        <v>5</v>
      </c>
      <c r="K48" s="1166">
        <v>0</v>
      </c>
      <c r="L48" s="1166">
        <v>3</v>
      </c>
      <c r="M48" s="1166">
        <v>1</v>
      </c>
    </row>
    <row r="49" spans="1:13" s="1163" customFormat="1" ht="15" x14ac:dyDescent="0.25">
      <c r="A49" s="1180" t="s">
        <v>856</v>
      </c>
      <c r="B49" s="1178">
        <v>217</v>
      </c>
      <c r="C49" s="1179">
        <v>1</v>
      </c>
      <c r="D49" s="1179">
        <v>0</v>
      </c>
      <c r="E49" s="1179">
        <v>4</v>
      </c>
      <c r="F49" s="1179">
        <v>5</v>
      </c>
      <c r="G49" s="1179">
        <v>11</v>
      </c>
      <c r="H49" s="1179">
        <v>157</v>
      </c>
      <c r="I49" s="1179">
        <v>11</v>
      </c>
      <c r="J49" s="1179">
        <v>26</v>
      </c>
      <c r="K49" s="1179">
        <v>0</v>
      </c>
      <c r="L49" s="1179">
        <v>2</v>
      </c>
      <c r="M49" s="1179">
        <v>0</v>
      </c>
    </row>
    <row r="50" spans="1:13" s="1163" customFormat="1" ht="15" x14ac:dyDescent="0.25">
      <c r="A50" s="1170" t="s">
        <v>857</v>
      </c>
      <c r="B50" s="1165">
        <v>35</v>
      </c>
      <c r="C50" s="1166">
        <v>0</v>
      </c>
      <c r="D50" s="1166">
        <v>0</v>
      </c>
      <c r="E50" s="1166">
        <v>0</v>
      </c>
      <c r="F50" s="1166">
        <v>1</v>
      </c>
      <c r="G50" s="1166">
        <v>4</v>
      </c>
      <c r="H50" s="1166">
        <v>10</v>
      </c>
      <c r="I50" s="1166">
        <v>17</v>
      </c>
      <c r="J50" s="1166">
        <v>2</v>
      </c>
      <c r="K50" s="1166">
        <v>0</v>
      </c>
      <c r="L50" s="1166">
        <v>1</v>
      </c>
      <c r="M50" s="1166">
        <v>0</v>
      </c>
    </row>
    <row r="51" spans="1:13" s="1163" customFormat="1" ht="15" x14ac:dyDescent="0.25">
      <c r="A51" s="1180" t="s">
        <v>858</v>
      </c>
      <c r="B51" s="1178">
        <v>79</v>
      </c>
      <c r="C51" s="1179">
        <v>0</v>
      </c>
      <c r="D51" s="1179">
        <v>0</v>
      </c>
      <c r="E51" s="1179">
        <v>1</v>
      </c>
      <c r="F51" s="1179">
        <v>4</v>
      </c>
      <c r="G51" s="1179">
        <v>6</v>
      </c>
      <c r="H51" s="1179">
        <v>17</v>
      </c>
      <c r="I51" s="1179">
        <v>10</v>
      </c>
      <c r="J51" s="1179">
        <v>41</v>
      </c>
      <c r="K51" s="1179">
        <v>0</v>
      </c>
      <c r="L51" s="1179">
        <v>0</v>
      </c>
      <c r="M51" s="1179">
        <v>0</v>
      </c>
    </row>
    <row r="52" spans="1:13" s="1163" customFormat="1" ht="15" x14ac:dyDescent="0.25">
      <c r="A52" s="1170" t="s">
        <v>859</v>
      </c>
      <c r="B52" s="1165">
        <v>2</v>
      </c>
      <c r="C52" s="1166">
        <v>0</v>
      </c>
      <c r="D52" s="1166">
        <v>0</v>
      </c>
      <c r="E52" s="1166">
        <v>0</v>
      </c>
      <c r="F52" s="1166">
        <v>0</v>
      </c>
      <c r="G52" s="1166">
        <v>0</v>
      </c>
      <c r="H52" s="1166">
        <v>0</v>
      </c>
      <c r="I52" s="1166">
        <v>0</v>
      </c>
      <c r="J52" s="1166">
        <v>2</v>
      </c>
      <c r="K52" s="1166">
        <v>0</v>
      </c>
      <c r="L52" s="1166">
        <v>0</v>
      </c>
      <c r="M52" s="1166">
        <v>0</v>
      </c>
    </row>
    <row r="53" spans="1:13" s="1163" customFormat="1" ht="15" x14ac:dyDescent="0.25">
      <c r="A53" s="1180" t="s">
        <v>651</v>
      </c>
      <c r="B53" s="1178">
        <v>6</v>
      </c>
      <c r="C53" s="1179">
        <v>0</v>
      </c>
      <c r="D53" s="1179">
        <v>0</v>
      </c>
      <c r="E53" s="1179">
        <v>0</v>
      </c>
      <c r="F53" s="1179">
        <v>0</v>
      </c>
      <c r="G53" s="1179">
        <v>3</v>
      </c>
      <c r="H53" s="1179">
        <v>2</v>
      </c>
      <c r="I53" s="1179">
        <v>0</v>
      </c>
      <c r="J53" s="1179">
        <v>0</v>
      </c>
      <c r="K53" s="1179">
        <v>0</v>
      </c>
      <c r="L53" s="1179">
        <v>1</v>
      </c>
      <c r="M53" s="1179">
        <v>0</v>
      </c>
    </row>
    <row r="54" spans="1:13" s="1163" customFormat="1" ht="15" x14ac:dyDescent="0.25">
      <c r="A54" s="1173" t="s">
        <v>847</v>
      </c>
      <c r="B54" s="1165">
        <v>1</v>
      </c>
      <c r="C54" s="1166">
        <v>0</v>
      </c>
      <c r="D54" s="1166">
        <v>0</v>
      </c>
      <c r="E54" s="1166">
        <v>1</v>
      </c>
      <c r="F54" s="1166">
        <v>0</v>
      </c>
      <c r="G54" s="1166">
        <v>0</v>
      </c>
      <c r="H54" s="1166">
        <v>0</v>
      </c>
      <c r="I54" s="1166">
        <v>0</v>
      </c>
      <c r="J54" s="1166">
        <v>0</v>
      </c>
      <c r="K54" s="1166">
        <v>0</v>
      </c>
      <c r="L54" s="1166">
        <v>0</v>
      </c>
      <c r="M54" s="1166">
        <v>0</v>
      </c>
    </row>
    <row r="55" spans="1:13" s="1188" customFormat="1" ht="15" x14ac:dyDescent="0.25">
      <c r="A55" s="1181" t="s">
        <v>155</v>
      </c>
      <c r="B55" s="1216">
        <v>1931</v>
      </c>
      <c r="C55" s="1217">
        <v>6</v>
      </c>
      <c r="D55" s="1217">
        <v>8</v>
      </c>
      <c r="E55" s="1217">
        <v>331</v>
      </c>
      <c r="F55" s="1217">
        <v>371</v>
      </c>
      <c r="G55" s="1217">
        <v>197</v>
      </c>
      <c r="H55" s="1217">
        <v>468</v>
      </c>
      <c r="I55" s="1217">
        <v>89</v>
      </c>
      <c r="J55" s="1217">
        <v>420</v>
      </c>
      <c r="K55" s="1217">
        <v>3</v>
      </c>
      <c r="L55" s="1217">
        <v>24</v>
      </c>
      <c r="M55" s="1217">
        <v>14</v>
      </c>
    </row>
    <row r="56" spans="1:13" s="1163" customFormat="1" ht="15" x14ac:dyDescent="0.25">
      <c r="A56" s="1170" t="s">
        <v>851</v>
      </c>
      <c r="B56" s="1165">
        <v>5</v>
      </c>
      <c r="C56" s="1166">
        <v>0</v>
      </c>
      <c r="D56" s="1166">
        <v>1</v>
      </c>
      <c r="E56" s="1166">
        <v>2</v>
      </c>
      <c r="F56" s="1166">
        <v>1</v>
      </c>
      <c r="G56" s="1166">
        <v>0</v>
      </c>
      <c r="H56" s="1166">
        <v>0</v>
      </c>
      <c r="I56" s="1166">
        <v>0</v>
      </c>
      <c r="J56" s="1166">
        <v>0</v>
      </c>
      <c r="K56" s="1166">
        <v>0</v>
      </c>
      <c r="L56" s="1166">
        <v>0</v>
      </c>
      <c r="M56" s="1166">
        <v>1</v>
      </c>
    </row>
    <row r="57" spans="1:13" s="1163" customFormat="1" ht="15" x14ac:dyDescent="0.25">
      <c r="A57" s="1180" t="s">
        <v>852</v>
      </c>
      <c r="B57" s="1178">
        <v>3</v>
      </c>
      <c r="C57" s="1179">
        <v>0</v>
      </c>
      <c r="D57" s="1179">
        <v>0</v>
      </c>
      <c r="E57" s="1179">
        <v>2</v>
      </c>
      <c r="F57" s="1179">
        <v>1</v>
      </c>
      <c r="G57" s="1179">
        <v>0</v>
      </c>
      <c r="H57" s="1179">
        <v>0</v>
      </c>
      <c r="I57" s="1179">
        <v>0</v>
      </c>
      <c r="J57" s="1179">
        <v>0</v>
      </c>
      <c r="K57" s="1179">
        <v>0</v>
      </c>
      <c r="L57" s="1179">
        <v>0</v>
      </c>
      <c r="M57" s="1179">
        <v>0</v>
      </c>
    </row>
    <row r="58" spans="1:13" s="1163" customFormat="1" ht="15" x14ac:dyDescent="0.25">
      <c r="A58" s="1170" t="s">
        <v>853</v>
      </c>
      <c r="B58" s="1165">
        <v>358</v>
      </c>
      <c r="C58" s="1166">
        <v>3</v>
      </c>
      <c r="D58" s="1166">
        <v>3</v>
      </c>
      <c r="E58" s="1166">
        <v>200</v>
      </c>
      <c r="F58" s="1166">
        <v>87</v>
      </c>
      <c r="G58" s="1166">
        <v>8</v>
      </c>
      <c r="H58" s="1166">
        <v>32</v>
      </c>
      <c r="I58" s="1166">
        <v>7</v>
      </c>
      <c r="J58" s="1166">
        <v>6</v>
      </c>
      <c r="K58" s="1166">
        <v>0</v>
      </c>
      <c r="L58" s="1166">
        <v>3</v>
      </c>
      <c r="M58" s="1166">
        <v>9</v>
      </c>
    </row>
    <row r="59" spans="1:13" s="1163" customFormat="1" ht="15" x14ac:dyDescent="0.25">
      <c r="A59" s="1180" t="s">
        <v>854</v>
      </c>
      <c r="B59" s="1178">
        <v>331</v>
      </c>
      <c r="C59" s="1179">
        <v>1</v>
      </c>
      <c r="D59" s="1179">
        <v>1</v>
      </c>
      <c r="E59" s="1179">
        <v>55</v>
      </c>
      <c r="F59" s="1179">
        <v>178</v>
      </c>
      <c r="G59" s="1179">
        <v>23</v>
      </c>
      <c r="H59" s="1179">
        <v>32</v>
      </c>
      <c r="I59" s="1179">
        <v>5</v>
      </c>
      <c r="J59" s="1179">
        <v>30</v>
      </c>
      <c r="K59" s="1179">
        <v>0</v>
      </c>
      <c r="L59" s="1179">
        <v>4</v>
      </c>
      <c r="M59" s="1179">
        <v>2</v>
      </c>
    </row>
    <row r="60" spans="1:13" s="1163" customFormat="1" ht="15" x14ac:dyDescent="0.25">
      <c r="A60" s="1170" t="s">
        <v>855</v>
      </c>
      <c r="B60" s="1165">
        <v>184</v>
      </c>
      <c r="C60" s="1166">
        <v>0</v>
      </c>
      <c r="D60" s="1166">
        <v>2</v>
      </c>
      <c r="E60" s="1166">
        <v>6</v>
      </c>
      <c r="F60" s="1166">
        <v>18</v>
      </c>
      <c r="G60" s="1166">
        <v>126</v>
      </c>
      <c r="H60" s="1166">
        <v>25</v>
      </c>
      <c r="I60" s="1166">
        <v>3</v>
      </c>
      <c r="J60" s="1166">
        <v>2</v>
      </c>
      <c r="K60" s="1166">
        <v>0</v>
      </c>
      <c r="L60" s="1166">
        <v>2</v>
      </c>
      <c r="M60" s="1166">
        <v>0</v>
      </c>
    </row>
    <row r="61" spans="1:13" s="1163" customFormat="1" ht="15" x14ac:dyDescent="0.25">
      <c r="A61" s="1180" t="s">
        <v>856</v>
      </c>
      <c r="B61" s="1178">
        <v>560</v>
      </c>
      <c r="C61" s="1179">
        <v>2</v>
      </c>
      <c r="D61" s="1179">
        <v>0</v>
      </c>
      <c r="E61" s="1179">
        <v>40</v>
      </c>
      <c r="F61" s="1179">
        <v>57</v>
      </c>
      <c r="G61" s="1179">
        <v>30</v>
      </c>
      <c r="H61" s="1179">
        <v>291</v>
      </c>
      <c r="I61" s="1179">
        <v>24</v>
      </c>
      <c r="J61" s="1179">
        <v>111</v>
      </c>
      <c r="K61" s="1179">
        <v>0</v>
      </c>
      <c r="L61" s="1179">
        <v>5</v>
      </c>
      <c r="M61" s="1179">
        <v>0</v>
      </c>
    </row>
    <row r="62" spans="1:13" s="1163" customFormat="1" ht="15" x14ac:dyDescent="0.25">
      <c r="A62" s="1170" t="s">
        <v>857</v>
      </c>
      <c r="B62" s="1165">
        <v>105</v>
      </c>
      <c r="C62" s="1166">
        <v>0</v>
      </c>
      <c r="D62" s="1166">
        <v>0</v>
      </c>
      <c r="E62" s="1166">
        <v>15</v>
      </c>
      <c r="F62" s="1166">
        <v>11</v>
      </c>
      <c r="G62" s="1166">
        <v>7</v>
      </c>
      <c r="H62" s="1166">
        <v>22</v>
      </c>
      <c r="I62" s="1166">
        <v>39</v>
      </c>
      <c r="J62" s="1166">
        <v>9</v>
      </c>
      <c r="K62" s="1166">
        <v>0</v>
      </c>
      <c r="L62" s="1166">
        <v>1</v>
      </c>
      <c r="M62" s="1166">
        <v>1</v>
      </c>
    </row>
    <row r="63" spans="1:13" s="1163" customFormat="1" ht="15" x14ac:dyDescent="0.25">
      <c r="A63" s="1180" t="s">
        <v>858</v>
      </c>
      <c r="B63" s="1178">
        <v>362</v>
      </c>
      <c r="C63" s="1179">
        <v>0</v>
      </c>
      <c r="D63" s="1179">
        <v>0</v>
      </c>
      <c r="E63" s="1179">
        <v>6</v>
      </c>
      <c r="F63" s="1179">
        <v>17</v>
      </c>
      <c r="G63" s="1179">
        <v>1</v>
      </c>
      <c r="H63" s="1179">
        <v>66</v>
      </c>
      <c r="I63" s="1179">
        <v>11</v>
      </c>
      <c r="J63" s="1179">
        <v>258</v>
      </c>
      <c r="K63" s="1179">
        <v>2</v>
      </c>
      <c r="L63" s="1179">
        <v>1</v>
      </c>
      <c r="M63" s="1179">
        <v>0</v>
      </c>
    </row>
    <row r="64" spans="1:13" s="1163" customFormat="1" ht="15" x14ac:dyDescent="0.25">
      <c r="A64" s="1170" t="s">
        <v>859</v>
      </c>
      <c r="B64" s="1165">
        <v>3</v>
      </c>
      <c r="C64" s="1166">
        <v>0</v>
      </c>
      <c r="D64" s="1166">
        <v>0</v>
      </c>
      <c r="E64" s="1166">
        <v>0</v>
      </c>
      <c r="F64" s="1166">
        <v>0</v>
      </c>
      <c r="G64" s="1166">
        <v>0</v>
      </c>
      <c r="H64" s="1166">
        <v>0</v>
      </c>
      <c r="I64" s="1166">
        <v>0</v>
      </c>
      <c r="J64" s="1166">
        <v>2</v>
      </c>
      <c r="K64" s="1166">
        <v>1</v>
      </c>
      <c r="L64" s="1166">
        <v>0</v>
      </c>
      <c r="M64" s="1166">
        <v>0</v>
      </c>
    </row>
    <row r="65" spans="1:13" s="1163" customFormat="1" ht="15" x14ac:dyDescent="0.25">
      <c r="A65" s="1180" t="s">
        <v>651</v>
      </c>
      <c r="B65" s="1178">
        <v>17</v>
      </c>
      <c r="C65" s="1179">
        <v>0</v>
      </c>
      <c r="D65" s="1179">
        <v>1</v>
      </c>
      <c r="E65" s="1179">
        <v>3</v>
      </c>
      <c r="F65" s="1179">
        <v>1</v>
      </c>
      <c r="G65" s="1179">
        <v>2</v>
      </c>
      <c r="H65" s="1179">
        <v>0</v>
      </c>
      <c r="I65" s="1179">
        <v>0</v>
      </c>
      <c r="J65" s="1179">
        <v>2</v>
      </c>
      <c r="K65" s="1179">
        <v>0</v>
      </c>
      <c r="L65" s="1179">
        <v>8</v>
      </c>
      <c r="M65" s="1179">
        <v>0</v>
      </c>
    </row>
    <row r="66" spans="1:13" s="1163" customFormat="1" ht="15" x14ac:dyDescent="0.25">
      <c r="A66" s="1173" t="s">
        <v>847</v>
      </c>
      <c r="B66" s="1165">
        <v>3</v>
      </c>
      <c r="C66" s="1166">
        <v>0</v>
      </c>
      <c r="D66" s="1166">
        <v>0</v>
      </c>
      <c r="E66" s="1166">
        <v>2</v>
      </c>
      <c r="F66" s="1166">
        <v>0</v>
      </c>
      <c r="G66" s="1166">
        <v>0</v>
      </c>
      <c r="H66" s="1166">
        <v>0</v>
      </c>
      <c r="I66" s="1166">
        <v>0</v>
      </c>
      <c r="J66" s="1166">
        <v>0</v>
      </c>
      <c r="K66" s="1166">
        <v>0</v>
      </c>
      <c r="L66" s="1166">
        <v>0</v>
      </c>
      <c r="M66" s="1166">
        <v>1</v>
      </c>
    </row>
    <row r="67" spans="1:13" s="1188" customFormat="1" ht="15" x14ac:dyDescent="0.25">
      <c r="A67" s="1181" t="s">
        <v>154</v>
      </c>
      <c r="B67" s="1216">
        <v>2478</v>
      </c>
      <c r="C67" s="1217">
        <v>5</v>
      </c>
      <c r="D67" s="1217">
        <v>25</v>
      </c>
      <c r="E67" s="1217">
        <v>434</v>
      </c>
      <c r="F67" s="1217">
        <v>297</v>
      </c>
      <c r="G67" s="1217">
        <v>455</v>
      </c>
      <c r="H67" s="1217">
        <v>658</v>
      </c>
      <c r="I67" s="1217">
        <v>147</v>
      </c>
      <c r="J67" s="1217">
        <v>419</v>
      </c>
      <c r="K67" s="1217">
        <v>1</v>
      </c>
      <c r="L67" s="1217">
        <v>23</v>
      </c>
      <c r="M67" s="1217">
        <v>14</v>
      </c>
    </row>
    <row r="68" spans="1:13" s="1163" customFormat="1" ht="15" x14ac:dyDescent="0.25">
      <c r="A68" s="1170" t="s">
        <v>851</v>
      </c>
      <c r="B68" s="1165">
        <v>5</v>
      </c>
      <c r="C68" s="1166">
        <v>1</v>
      </c>
      <c r="D68" s="1166">
        <v>0</v>
      </c>
      <c r="E68" s="1166">
        <v>1</v>
      </c>
      <c r="F68" s="1166">
        <v>1</v>
      </c>
      <c r="G68" s="1166">
        <v>1</v>
      </c>
      <c r="H68" s="1166">
        <v>0</v>
      </c>
      <c r="I68" s="1166">
        <v>0</v>
      </c>
      <c r="J68" s="1166">
        <v>0</v>
      </c>
      <c r="K68" s="1166">
        <v>0</v>
      </c>
      <c r="L68" s="1166">
        <v>0</v>
      </c>
      <c r="M68" s="1166">
        <v>1</v>
      </c>
    </row>
    <row r="69" spans="1:13" s="1163" customFormat="1" ht="15" x14ac:dyDescent="0.25">
      <c r="A69" s="1180" t="s">
        <v>852</v>
      </c>
      <c r="B69" s="1178">
        <v>18</v>
      </c>
      <c r="C69" s="1179">
        <v>0</v>
      </c>
      <c r="D69" s="1179">
        <v>9</v>
      </c>
      <c r="E69" s="1179">
        <v>2</v>
      </c>
      <c r="F69" s="1179">
        <v>2</v>
      </c>
      <c r="G69" s="1179">
        <v>3</v>
      </c>
      <c r="H69" s="1179">
        <v>1</v>
      </c>
      <c r="I69" s="1179">
        <v>0</v>
      </c>
      <c r="J69" s="1179">
        <v>0</v>
      </c>
      <c r="K69" s="1179">
        <v>0</v>
      </c>
      <c r="L69" s="1179">
        <v>0</v>
      </c>
      <c r="M69" s="1179">
        <v>1</v>
      </c>
    </row>
    <row r="70" spans="1:13" s="1163" customFormat="1" ht="15" x14ac:dyDescent="0.25">
      <c r="A70" s="1170" t="s">
        <v>853</v>
      </c>
      <c r="B70" s="1165">
        <v>415</v>
      </c>
      <c r="C70" s="1166">
        <v>2</v>
      </c>
      <c r="D70" s="1166">
        <v>4</v>
      </c>
      <c r="E70" s="1166">
        <v>285</v>
      </c>
      <c r="F70" s="1166">
        <v>65</v>
      </c>
      <c r="G70" s="1166">
        <v>30</v>
      </c>
      <c r="H70" s="1166">
        <v>15</v>
      </c>
      <c r="I70" s="1166">
        <v>6</v>
      </c>
      <c r="J70" s="1166">
        <v>4</v>
      </c>
      <c r="K70" s="1166">
        <v>0</v>
      </c>
      <c r="L70" s="1166">
        <v>3</v>
      </c>
      <c r="M70" s="1166">
        <v>1</v>
      </c>
    </row>
    <row r="71" spans="1:13" s="1163" customFormat="1" ht="15" x14ac:dyDescent="0.25">
      <c r="A71" s="1180" t="s">
        <v>854</v>
      </c>
      <c r="B71" s="1178">
        <v>330</v>
      </c>
      <c r="C71" s="1179">
        <v>1</v>
      </c>
      <c r="D71" s="1179">
        <v>0</v>
      </c>
      <c r="E71" s="1179">
        <v>81</v>
      </c>
      <c r="F71" s="1179">
        <v>175</v>
      </c>
      <c r="G71" s="1179">
        <v>18</v>
      </c>
      <c r="H71" s="1179">
        <v>11</v>
      </c>
      <c r="I71" s="1179">
        <v>25</v>
      </c>
      <c r="J71" s="1179">
        <v>19</v>
      </c>
      <c r="K71" s="1179">
        <v>0</v>
      </c>
      <c r="L71" s="1179">
        <v>0</v>
      </c>
      <c r="M71" s="1179">
        <v>0</v>
      </c>
    </row>
    <row r="72" spans="1:13" s="1163" customFormat="1" ht="15" x14ac:dyDescent="0.25">
      <c r="A72" s="1170" t="s">
        <v>855</v>
      </c>
      <c r="B72" s="1165">
        <v>390</v>
      </c>
      <c r="C72" s="1166">
        <v>0</v>
      </c>
      <c r="D72" s="1166">
        <v>8</v>
      </c>
      <c r="E72" s="1166">
        <v>25</v>
      </c>
      <c r="F72" s="1166">
        <v>16</v>
      </c>
      <c r="G72" s="1166">
        <v>214</v>
      </c>
      <c r="H72" s="1166">
        <v>97</v>
      </c>
      <c r="I72" s="1166">
        <v>11</v>
      </c>
      <c r="J72" s="1166">
        <v>15</v>
      </c>
      <c r="K72" s="1166">
        <v>0</v>
      </c>
      <c r="L72" s="1166">
        <v>2</v>
      </c>
      <c r="M72" s="1166">
        <v>2</v>
      </c>
    </row>
    <row r="73" spans="1:13" s="1163" customFormat="1" ht="15" x14ac:dyDescent="0.25">
      <c r="A73" s="1180" t="s">
        <v>856</v>
      </c>
      <c r="B73" s="1178">
        <v>722</v>
      </c>
      <c r="C73" s="1179">
        <v>0</v>
      </c>
      <c r="D73" s="1179">
        <v>1</v>
      </c>
      <c r="E73" s="1179">
        <v>20</v>
      </c>
      <c r="F73" s="1179">
        <v>14</v>
      </c>
      <c r="G73" s="1179">
        <v>138</v>
      </c>
      <c r="H73" s="1179">
        <v>378</v>
      </c>
      <c r="I73" s="1179">
        <v>31</v>
      </c>
      <c r="J73" s="1179">
        <v>137</v>
      </c>
      <c r="K73" s="1179">
        <v>0</v>
      </c>
      <c r="L73" s="1179">
        <v>2</v>
      </c>
      <c r="M73" s="1179">
        <v>1</v>
      </c>
    </row>
    <row r="74" spans="1:13" s="1163" customFormat="1" ht="15" x14ac:dyDescent="0.25">
      <c r="A74" s="1170" t="s">
        <v>857</v>
      </c>
      <c r="B74" s="1165">
        <v>154</v>
      </c>
      <c r="C74" s="1166">
        <v>0</v>
      </c>
      <c r="D74" s="1166">
        <v>2</v>
      </c>
      <c r="E74" s="1166">
        <v>7</v>
      </c>
      <c r="F74" s="1166">
        <v>7</v>
      </c>
      <c r="G74" s="1166">
        <v>22</v>
      </c>
      <c r="H74" s="1166">
        <v>38</v>
      </c>
      <c r="I74" s="1166">
        <v>48</v>
      </c>
      <c r="J74" s="1166">
        <v>29</v>
      </c>
      <c r="K74" s="1166">
        <v>0</v>
      </c>
      <c r="L74" s="1166">
        <v>1</v>
      </c>
      <c r="M74" s="1166">
        <v>0</v>
      </c>
    </row>
    <row r="75" spans="1:13" s="1163" customFormat="1" ht="15" x14ac:dyDescent="0.25">
      <c r="A75" s="1180" t="s">
        <v>858</v>
      </c>
      <c r="B75" s="1178">
        <v>403</v>
      </c>
      <c r="C75" s="1179">
        <v>0</v>
      </c>
      <c r="D75" s="1179">
        <v>0</v>
      </c>
      <c r="E75" s="1179">
        <v>7</v>
      </c>
      <c r="F75" s="1179">
        <v>15</v>
      </c>
      <c r="G75" s="1179">
        <v>26</v>
      </c>
      <c r="H75" s="1179">
        <v>118</v>
      </c>
      <c r="I75" s="1179">
        <v>23</v>
      </c>
      <c r="J75" s="1179">
        <v>208</v>
      </c>
      <c r="K75" s="1179">
        <v>1</v>
      </c>
      <c r="L75" s="1179">
        <v>4</v>
      </c>
      <c r="M75" s="1179">
        <v>1</v>
      </c>
    </row>
    <row r="76" spans="1:13" s="1163" customFormat="1" ht="15" x14ac:dyDescent="0.25">
      <c r="A76" s="1170" t="s">
        <v>859</v>
      </c>
      <c r="B76" s="1165">
        <v>7</v>
      </c>
      <c r="C76" s="1166">
        <v>0</v>
      </c>
      <c r="D76" s="1166">
        <v>0</v>
      </c>
      <c r="E76" s="1166">
        <v>0</v>
      </c>
      <c r="F76" s="1166">
        <v>0</v>
      </c>
      <c r="G76" s="1166">
        <v>0</v>
      </c>
      <c r="H76" s="1166">
        <v>0</v>
      </c>
      <c r="I76" s="1166">
        <v>0</v>
      </c>
      <c r="J76" s="1166">
        <v>7</v>
      </c>
      <c r="K76" s="1166">
        <v>0</v>
      </c>
      <c r="L76" s="1166">
        <v>0</v>
      </c>
      <c r="M76" s="1166">
        <v>0</v>
      </c>
    </row>
    <row r="77" spans="1:13" s="1163" customFormat="1" ht="15" x14ac:dyDescent="0.25">
      <c r="A77" s="1180" t="s">
        <v>651</v>
      </c>
      <c r="B77" s="1178">
        <v>17</v>
      </c>
      <c r="C77" s="1179">
        <v>0</v>
      </c>
      <c r="D77" s="1179">
        <v>0</v>
      </c>
      <c r="E77" s="1179">
        <v>2</v>
      </c>
      <c r="F77" s="1179">
        <v>1</v>
      </c>
      <c r="G77" s="1179">
        <v>0</v>
      </c>
      <c r="H77" s="1179">
        <v>0</v>
      </c>
      <c r="I77" s="1179">
        <v>3</v>
      </c>
      <c r="J77" s="1179">
        <v>0</v>
      </c>
      <c r="K77" s="1179">
        <v>0</v>
      </c>
      <c r="L77" s="1179">
        <v>11</v>
      </c>
      <c r="M77" s="1179">
        <v>0</v>
      </c>
    </row>
    <row r="78" spans="1:13" s="1163" customFormat="1" ht="15" x14ac:dyDescent="0.25">
      <c r="A78" s="1173" t="s">
        <v>847</v>
      </c>
      <c r="B78" s="1165">
        <v>17</v>
      </c>
      <c r="C78" s="1166">
        <v>1</v>
      </c>
      <c r="D78" s="1166">
        <v>1</v>
      </c>
      <c r="E78" s="1166">
        <v>4</v>
      </c>
      <c r="F78" s="1166">
        <v>1</v>
      </c>
      <c r="G78" s="1166">
        <v>3</v>
      </c>
      <c r="H78" s="1166">
        <v>0</v>
      </c>
      <c r="I78" s="1166">
        <v>0</v>
      </c>
      <c r="J78" s="1166">
        <v>0</v>
      </c>
      <c r="K78" s="1166">
        <v>0</v>
      </c>
      <c r="L78" s="1166">
        <v>0</v>
      </c>
      <c r="M78" s="1166">
        <v>7</v>
      </c>
    </row>
    <row r="79" spans="1:13" s="1188" customFormat="1" ht="15" x14ac:dyDescent="0.25">
      <c r="A79" s="1181" t="s">
        <v>153</v>
      </c>
      <c r="B79" s="1216">
        <v>2132</v>
      </c>
      <c r="C79" s="1217">
        <v>3</v>
      </c>
      <c r="D79" s="1217">
        <v>6</v>
      </c>
      <c r="E79" s="1217">
        <v>356</v>
      </c>
      <c r="F79" s="1217">
        <v>337</v>
      </c>
      <c r="G79" s="1217">
        <v>322</v>
      </c>
      <c r="H79" s="1217">
        <v>517</v>
      </c>
      <c r="I79" s="1217">
        <v>118</v>
      </c>
      <c r="J79" s="1217">
        <v>372</v>
      </c>
      <c r="K79" s="1217">
        <v>2</v>
      </c>
      <c r="L79" s="1217">
        <v>89</v>
      </c>
      <c r="M79" s="1217">
        <v>10</v>
      </c>
    </row>
    <row r="80" spans="1:13" s="1163" customFormat="1" ht="15" x14ac:dyDescent="0.25">
      <c r="A80" s="1170" t="s">
        <v>851</v>
      </c>
      <c r="B80" s="1165">
        <v>2</v>
      </c>
      <c r="C80" s="1166">
        <v>1</v>
      </c>
      <c r="D80" s="1166">
        <v>0</v>
      </c>
      <c r="E80" s="1166">
        <v>1</v>
      </c>
      <c r="F80" s="1166">
        <v>0</v>
      </c>
      <c r="G80" s="1166">
        <v>0</v>
      </c>
      <c r="H80" s="1166">
        <v>0</v>
      </c>
      <c r="I80" s="1166">
        <v>0</v>
      </c>
      <c r="J80" s="1166">
        <v>0</v>
      </c>
      <c r="K80" s="1166">
        <v>0</v>
      </c>
      <c r="L80" s="1166">
        <v>0</v>
      </c>
      <c r="M80" s="1166">
        <v>0</v>
      </c>
    </row>
    <row r="81" spans="1:13" s="1163" customFormat="1" ht="15" x14ac:dyDescent="0.25">
      <c r="A81" s="1180" t="s">
        <v>852</v>
      </c>
      <c r="B81" s="1178">
        <v>5</v>
      </c>
      <c r="C81" s="1179">
        <v>0</v>
      </c>
      <c r="D81" s="1179">
        <v>1</v>
      </c>
      <c r="E81" s="1179">
        <v>3</v>
      </c>
      <c r="F81" s="1179">
        <v>0</v>
      </c>
      <c r="G81" s="1179">
        <v>0</v>
      </c>
      <c r="H81" s="1179">
        <v>0</v>
      </c>
      <c r="I81" s="1179">
        <v>0</v>
      </c>
      <c r="J81" s="1179">
        <v>0</v>
      </c>
      <c r="K81" s="1179">
        <v>0</v>
      </c>
      <c r="L81" s="1179">
        <v>0</v>
      </c>
      <c r="M81" s="1179">
        <v>1</v>
      </c>
    </row>
    <row r="82" spans="1:13" s="1163" customFormat="1" ht="15" x14ac:dyDescent="0.25">
      <c r="A82" s="1170" t="s">
        <v>853</v>
      </c>
      <c r="B82" s="1165">
        <v>377</v>
      </c>
      <c r="C82" s="1166">
        <v>0</v>
      </c>
      <c r="D82" s="1166">
        <v>1</v>
      </c>
      <c r="E82" s="1166">
        <v>216</v>
      </c>
      <c r="F82" s="1166">
        <v>97</v>
      </c>
      <c r="G82" s="1166">
        <v>14</v>
      </c>
      <c r="H82" s="1166">
        <v>15</v>
      </c>
      <c r="I82" s="1166">
        <v>3</v>
      </c>
      <c r="J82" s="1166">
        <v>12</v>
      </c>
      <c r="K82" s="1166">
        <v>0</v>
      </c>
      <c r="L82" s="1166">
        <v>15</v>
      </c>
      <c r="M82" s="1166">
        <v>4</v>
      </c>
    </row>
    <row r="83" spans="1:13" s="1163" customFormat="1" ht="15" x14ac:dyDescent="0.25">
      <c r="A83" s="1180" t="s">
        <v>854</v>
      </c>
      <c r="B83" s="1178">
        <v>336</v>
      </c>
      <c r="C83" s="1179">
        <v>2</v>
      </c>
      <c r="D83" s="1179">
        <v>1</v>
      </c>
      <c r="E83" s="1179">
        <v>87</v>
      </c>
      <c r="F83" s="1179">
        <v>179</v>
      </c>
      <c r="G83" s="1179">
        <v>19</v>
      </c>
      <c r="H83" s="1179">
        <v>17</v>
      </c>
      <c r="I83" s="1179">
        <v>4</v>
      </c>
      <c r="J83" s="1179">
        <v>18</v>
      </c>
      <c r="K83" s="1179">
        <v>0</v>
      </c>
      <c r="L83" s="1179">
        <v>9</v>
      </c>
      <c r="M83" s="1179">
        <v>0</v>
      </c>
    </row>
    <row r="84" spans="1:13" s="1163" customFormat="1" ht="15" x14ac:dyDescent="0.25">
      <c r="A84" s="1170" t="s">
        <v>855</v>
      </c>
      <c r="B84" s="1165">
        <v>327</v>
      </c>
      <c r="C84" s="1166">
        <v>0</v>
      </c>
      <c r="D84" s="1166">
        <v>2</v>
      </c>
      <c r="E84" s="1166">
        <v>9</v>
      </c>
      <c r="F84" s="1166">
        <v>22</v>
      </c>
      <c r="G84" s="1166">
        <v>179</v>
      </c>
      <c r="H84" s="1166">
        <v>79</v>
      </c>
      <c r="I84" s="1166">
        <v>10</v>
      </c>
      <c r="J84" s="1166">
        <v>14</v>
      </c>
      <c r="K84" s="1166">
        <v>0</v>
      </c>
      <c r="L84" s="1166">
        <v>12</v>
      </c>
      <c r="M84" s="1166">
        <v>0</v>
      </c>
    </row>
    <row r="85" spans="1:13" s="1163" customFormat="1" ht="15" x14ac:dyDescent="0.25">
      <c r="A85" s="1180" t="s">
        <v>856</v>
      </c>
      <c r="B85" s="1178">
        <v>521</v>
      </c>
      <c r="C85" s="1179">
        <v>0</v>
      </c>
      <c r="D85" s="1179">
        <v>0</v>
      </c>
      <c r="E85" s="1179">
        <v>12</v>
      </c>
      <c r="F85" s="1179">
        <v>10</v>
      </c>
      <c r="G85" s="1179">
        <v>82</v>
      </c>
      <c r="H85" s="1179">
        <v>316</v>
      </c>
      <c r="I85" s="1179">
        <v>23</v>
      </c>
      <c r="J85" s="1179">
        <v>63</v>
      </c>
      <c r="K85" s="1179">
        <v>1</v>
      </c>
      <c r="L85" s="1179">
        <v>13</v>
      </c>
      <c r="M85" s="1179">
        <v>1</v>
      </c>
    </row>
    <row r="86" spans="1:13" s="1163" customFormat="1" ht="15" x14ac:dyDescent="0.25">
      <c r="A86" s="1170" t="s">
        <v>857</v>
      </c>
      <c r="B86" s="1165">
        <v>118</v>
      </c>
      <c r="C86" s="1166">
        <v>0</v>
      </c>
      <c r="D86" s="1166">
        <v>0</v>
      </c>
      <c r="E86" s="1166">
        <v>7</v>
      </c>
      <c r="F86" s="1166">
        <v>5</v>
      </c>
      <c r="G86" s="1166">
        <v>8</v>
      </c>
      <c r="H86" s="1166">
        <v>24</v>
      </c>
      <c r="I86" s="1166">
        <v>53</v>
      </c>
      <c r="J86" s="1166">
        <v>17</v>
      </c>
      <c r="K86" s="1166">
        <v>0</v>
      </c>
      <c r="L86" s="1166">
        <v>4</v>
      </c>
      <c r="M86" s="1166">
        <v>0</v>
      </c>
    </row>
    <row r="87" spans="1:13" s="1163" customFormat="1" ht="15" x14ac:dyDescent="0.25">
      <c r="A87" s="1180" t="s">
        <v>858</v>
      </c>
      <c r="B87" s="1178">
        <v>355</v>
      </c>
      <c r="C87" s="1179">
        <v>0</v>
      </c>
      <c r="D87" s="1179">
        <v>0</v>
      </c>
      <c r="E87" s="1179">
        <v>7</v>
      </c>
      <c r="F87" s="1179">
        <v>13</v>
      </c>
      <c r="G87" s="1179">
        <v>14</v>
      </c>
      <c r="H87" s="1179">
        <v>53</v>
      </c>
      <c r="I87" s="1179">
        <v>23</v>
      </c>
      <c r="J87" s="1179">
        <v>240</v>
      </c>
      <c r="K87" s="1179">
        <v>1</v>
      </c>
      <c r="L87" s="1179">
        <v>4</v>
      </c>
      <c r="M87" s="1179">
        <v>0</v>
      </c>
    </row>
    <row r="88" spans="1:13" s="1163" customFormat="1" ht="15" x14ac:dyDescent="0.25">
      <c r="A88" s="1170" t="s">
        <v>859</v>
      </c>
      <c r="B88" s="1165">
        <v>4</v>
      </c>
      <c r="C88" s="1166">
        <v>0</v>
      </c>
      <c r="D88" s="1166">
        <v>0</v>
      </c>
      <c r="E88" s="1166">
        <v>0</v>
      </c>
      <c r="F88" s="1166">
        <v>0</v>
      </c>
      <c r="G88" s="1166">
        <v>0</v>
      </c>
      <c r="H88" s="1166">
        <v>0</v>
      </c>
      <c r="I88" s="1166">
        <v>0</v>
      </c>
      <c r="J88" s="1166">
        <v>4</v>
      </c>
      <c r="K88" s="1166">
        <v>0</v>
      </c>
      <c r="L88" s="1166">
        <v>0</v>
      </c>
      <c r="M88" s="1166">
        <v>0</v>
      </c>
    </row>
    <row r="89" spans="1:13" s="1163" customFormat="1" ht="15" x14ac:dyDescent="0.25">
      <c r="A89" s="1180" t="s">
        <v>651</v>
      </c>
      <c r="B89" s="1178">
        <v>78</v>
      </c>
      <c r="C89" s="1179">
        <v>0</v>
      </c>
      <c r="D89" s="1179">
        <v>1</v>
      </c>
      <c r="E89" s="1179">
        <v>13</v>
      </c>
      <c r="F89" s="1179">
        <v>9</v>
      </c>
      <c r="G89" s="1179">
        <v>5</v>
      </c>
      <c r="H89" s="1179">
        <v>13</v>
      </c>
      <c r="I89" s="1179">
        <v>2</v>
      </c>
      <c r="J89" s="1179">
        <v>4</v>
      </c>
      <c r="K89" s="1179">
        <v>0</v>
      </c>
      <c r="L89" s="1179">
        <v>31</v>
      </c>
      <c r="M89" s="1179">
        <v>0</v>
      </c>
    </row>
    <row r="90" spans="1:13" s="1163" customFormat="1" ht="15" x14ac:dyDescent="0.25">
      <c r="A90" s="1173" t="s">
        <v>847</v>
      </c>
      <c r="B90" s="1165">
        <v>9</v>
      </c>
      <c r="C90" s="1166">
        <v>0</v>
      </c>
      <c r="D90" s="1166">
        <v>0</v>
      </c>
      <c r="E90" s="1166">
        <v>1</v>
      </c>
      <c r="F90" s="1166">
        <v>2</v>
      </c>
      <c r="G90" s="1166">
        <v>1</v>
      </c>
      <c r="H90" s="1166">
        <v>0</v>
      </c>
      <c r="I90" s="1166">
        <v>0</v>
      </c>
      <c r="J90" s="1166">
        <v>0</v>
      </c>
      <c r="K90" s="1166">
        <v>0</v>
      </c>
      <c r="L90" s="1166">
        <v>1</v>
      </c>
      <c r="M90" s="1166">
        <v>4</v>
      </c>
    </row>
    <row r="91" spans="1:13" s="1188" customFormat="1" ht="15" x14ac:dyDescent="0.25">
      <c r="A91" s="1181" t="s">
        <v>152</v>
      </c>
      <c r="B91" s="1216">
        <v>1818</v>
      </c>
      <c r="C91" s="1217">
        <v>2</v>
      </c>
      <c r="D91" s="1217">
        <v>1</v>
      </c>
      <c r="E91" s="1217">
        <v>169</v>
      </c>
      <c r="F91" s="1217">
        <v>407</v>
      </c>
      <c r="G91" s="1217">
        <v>165</v>
      </c>
      <c r="H91" s="1217">
        <v>261</v>
      </c>
      <c r="I91" s="1217">
        <v>201</v>
      </c>
      <c r="J91" s="1217">
        <v>576</v>
      </c>
      <c r="K91" s="1217">
        <v>8</v>
      </c>
      <c r="L91" s="1217">
        <v>24</v>
      </c>
      <c r="M91" s="1217">
        <v>4</v>
      </c>
    </row>
    <row r="92" spans="1:13" s="1163" customFormat="1" ht="15" x14ac:dyDescent="0.25">
      <c r="A92" s="1170" t="s">
        <v>851</v>
      </c>
      <c r="B92" s="1165">
        <v>3</v>
      </c>
      <c r="C92" s="1166">
        <v>1</v>
      </c>
      <c r="D92" s="1166">
        <v>0</v>
      </c>
      <c r="E92" s="1166">
        <v>0</v>
      </c>
      <c r="F92" s="1166">
        <v>0</v>
      </c>
      <c r="G92" s="1166">
        <v>0</v>
      </c>
      <c r="H92" s="1166">
        <v>0</v>
      </c>
      <c r="I92" s="1166">
        <v>0</v>
      </c>
      <c r="J92" s="1166">
        <v>2</v>
      </c>
      <c r="K92" s="1166">
        <v>0</v>
      </c>
      <c r="L92" s="1166">
        <v>0</v>
      </c>
      <c r="M92" s="1166">
        <v>0</v>
      </c>
    </row>
    <row r="93" spans="1:13" s="1163" customFormat="1" ht="15" x14ac:dyDescent="0.25">
      <c r="A93" s="1180" t="s">
        <v>852</v>
      </c>
      <c r="B93" s="1178">
        <v>5</v>
      </c>
      <c r="C93" s="1179">
        <v>0</v>
      </c>
      <c r="D93" s="1179">
        <v>0</v>
      </c>
      <c r="E93" s="1179">
        <v>1</v>
      </c>
      <c r="F93" s="1179">
        <v>2</v>
      </c>
      <c r="G93" s="1179">
        <v>0</v>
      </c>
      <c r="H93" s="1179">
        <v>0</v>
      </c>
      <c r="I93" s="1179">
        <v>0</v>
      </c>
      <c r="J93" s="1179">
        <v>2</v>
      </c>
      <c r="K93" s="1179">
        <v>0</v>
      </c>
      <c r="L93" s="1179">
        <v>0</v>
      </c>
      <c r="M93" s="1179">
        <v>0</v>
      </c>
    </row>
    <row r="94" spans="1:13" s="1163" customFormat="1" ht="15" x14ac:dyDescent="0.25">
      <c r="A94" s="1170" t="s">
        <v>853</v>
      </c>
      <c r="B94" s="1165">
        <v>218</v>
      </c>
      <c r="C94" s="1166">
        <v>1</v>
      </c>
      <c r="D94" s="1166">
        <v>1</v>
      </c>
      <c r="E94" s="1166">
        <v>118</v>
      </c>
      <c r="F94" s="1166">
        <v>33</v>
      </c>
      <c r="G94" s="1166">
        <v>15</v>
      </c>
      <c r="H94" s="1166">
        <v>14</v>
      </c>
      <c r="I94" s="1166">
        <v>17</v>
      </c>
      <c r="J94" s="1166">
        <v>11</v>
      </c>
      <c r="K94" s="1166">
        <v>0</v>
      </c>
      <c r="L94" s="1166">
        <v>5</v>
      </c>
      <c r="M94" s="1166">
        <v>3</v>
      </c>
    </row>
    <row r="95" spans="1:13" s="1163" customFormat="1" ht="15" x14ac:dyDescent="0.25">
      <c r="A95" s="1180" t="s">
        <v>854</v>
      </c>
      <c r="B95" s="1178">
        <v>419</v>
      </c>
      <c r="C95" s="1179">
        <v>0</v>
      </c>
      <c r="D95" s="1179">
        <v>0</v>
      </c>
      <c r="E95" s="1179">
        <v>26</v>
      </c>
      <c r="F95" s="1179">
        <v>225</v>
      </c>
      <c r="G95" s="1179">
        <v>25</v>
      </c>
      <c r="H95" s="1179">
        <v>9</v>
      </c>
      <c r="I95" s="1179">
        <v>17</v>
      </c>
      <c r="J95" s="1179">
        <v>115</v>
      </c>
      <c r="K95" s="1179">
        <v>0</v>
      </c>
      <c r="L95" s="1179">
        <v>2</v>
      </c>
      <c r="M95" s="1179">
        <v>0</v>
      </c>
    </row>
    <row r="96" spans="1:13" s="1163" customFormat="1" ht="15" x14ac:dyDescent="0.25">
      <c r="A96" s="1170" t="s">
        <v>855</v>
      </c>
      <c r="B96" s="1165">
        <v>201</v>
      </c>
      <c r="C96" s="1166">
        <v>0</v>
      </c>
      <c r="D96" s="1166">
        <v>0</v>
      </c>
      <c r="E96" s="1166">
        <v>5</v>
      </c>
      <c r="F96" s="1166">
        <v>69</v>
      </c>
      <c r="G96" s="1166">
        <v>95</v>
      </c>
      <c r="H96" s="1166">
        <v>17</v>
      </c>
      <c r="I96" s="1166">
        <v>2</v>
      </c>
      <c r="J96" s="1166">
        <v>9</v>
      </c>
      <c r="K96" s="1166">
        <v>0</v>
      </c>
      <c r="L96" s="1166">
        <v>3</v>
      </c>
      <c r="M96" s="1166">
        <v>1</v>
      </c>
    </row>
    <row r="97" spans="1:13" s="1163" customFormat="1" ht="15" x14ac:dyDescent="0.25">
      <c r="A97" s="1180" t="s">
        <v>856</v>
      </c>
      <c r="B97" s="1178">
        <v>287</v>
      </c>
      <c r="C97" s="1179">
        <v>0</v>
      </c>
      <c r="D97" s="1179">
        <v>0</v>
      </c>
      <c r="E97" s="1179">
        <v>6</v>
      </c>
      <c r="F97" s="1179">
        <v>11</v>
      </c>
      <c r="G97" s="1179">
        <v>22</v>
      </c>
      <c r="H97" s="1179">
        <v>184</v>
      </c>
      <c r="I97" s="1179">
        <v>28</v>
      </c>
      <c r="J97" s="1179">
        <v>33</v>
      </c>
      <c r="K97" s="1179">
        <v>0</v>
      </c>
      <c r="L97" s="1179">
        <v>3</v>
      </c>
      <c r="M97" s="1179">
        <v>0</v>
      </c>
    </row>
    <row r="98" spans="1:13" s="1163" customFormat="1" ht="15" x14ac:dyDescent="0.25">
      <c r="A98" s="1170" t="s">
        <v>857</v>
      </c>
      <c r="B98" s="1165">
        <v>189</v>
      </c>
      <c r="C98" s="1166">
        <v>0</v>
      </c>
      <c r="D98" s="1166">
        <v>0</v>
      </c>
      <c r="E98" s="1166">
        <v>6</v>
      </c>
      <c r="F98" s="1166">
        <v>12</v>
      </c>
      <c r="G98" s="1166">
        <v>1</v>
      </c>
      <c r="H98" s="1166">
        <v>13</v>
      </c>
      <c r="I98" s="1166">
        <v>102</v>
      </c>
      <c r="J98" s="1166">
        <v>53</v>
      </c>
      <c r="K98" s="1166">
        <v>0</v>
      </c>
      <c r="L98" s="1166">
        <v>2</v>
      </c>
      <c r="M98" s="1166">
        <v>0</v>
      </c>
    </row>
    <row r="99" spans="1:13" s="1163" customFormat="1" ht="15" x14ac:dyDescent="0.25">
      <c r="A99" s="1180" t="s">
        <v>858</v>
      </c>
      <c r="B99" s="1178">
        <v>474</v>
      </c>
      <c r="C99" s="1179">
        <v>0</v>
      </c>
      <c r="D99" s="1179">
        <v>0</v>
      </c>
      <c r="E99" s="1179">
        <v>4</v>
      </c>
      <c r="F99" s="1179">
        <v>55</v>
      </c>
      <c r="G99" s="1179">
        <v>6</v>
      </c>
      <c r="H99" s="1179">
        <v>22</v>
      </c>
      <c r="I99" s="1179">
        <v>32</v>
      </c>
      <c r="J99" s="1179">
        <v>345</v>
      </c>
      <c r="K99" s="1179">
        <v>6</v>
      </c>
      <c r="L99" s="1179">
        <v>4</v>
      </c>
      <c r="M99" s="1179">
        <v>0</v>
      </c>
    </row>
    <row r="100" spans="1:13" s="1163" customFormat="1" ht="15" x14ac:dyDescent="0.25">
      <c r="A100" s="1170" t="s">
        <v>859</v>
      </c>
      <c r="B100" s="1165">
        <v>6</v>
      </c>
      <c r="C100" s="1166">
        <v>0</v>
      </c>
      <c r="D100" s="1166">
        <v>0</v>
      </c>
      <c r="E100" s="1166">
        <v>0</v>
      </c>
      <c r="F100" s="1166">
        <v>0</v>
      </c>
      <c r="G100" s="1166">
        <v>1</v>
      </c>
      <c r="H100" s="1166">
        <v>0</v>
      </c>
      <c r="I100" s="1166">
        <v>0</v>
      </c>
      <c r="J100" s="1166">
        <v>3</v>
      </c>
      <c r="K100" s="1166">
        <v>2</v>
      </c>
      <c r="L100" s="1166">
        <v>0</v>
      </c>
      <c r="M100" s="1166">
        <v>0</v>
      </c>
    </row>
    <row r="101" spans="1:13" s="1163" customFormat="1" ht="15" x14ac:dyDescent="0.25">
      <c r="A101" s="1180" t="s">
        <v>651</v>
      </c>
      <c r="B101" s="1178">
        <v>16</v>
      </c>
      <c r="C101" s="1179">
        <v>0</v>
      </c>
      <c r="D101" s="1179">
        <v>0</v>
      </c>
      <c r="E101" s="1179">
        <v>3</v>
      </c>
      <c r="F101" s="1179">
        <v>0</v>
      </c>
      <c r="G101" s="1179">
        <v>0</v>
      </c>
      <c r="H101" s="1179">
        <v>2</v>
      </c>
      <c r="I101" s="1179">
        <v>3</v>
      </c>
      <c r="J101" s="1179">
        <v>3</v>
      </c>
      <c r="K101" s="1179">
        <v>0</v>
      </c>
      <c r="L101" s="1179">
        <v>5</v>
      </c>
      <c r="M101" s="1179">
        <v>0</v>
      </c>
    </row>
    <row r="102" spans="1:13" s="1188" customFormat="1" ht="15" x14ac:dyDescent="0.25">
      <c r="A102" s="1173" t="s">
        <v>151</v>
      </c>
      <c r="B102" s="1175">
        <v>13996</v>
      </c>
      <c r="C102" s="1176">
        <v>13</v>
      </c>
      <c r="D102" s="1176">
        <v>18</v>
      </c>
      <c r="E102" s="1176">
        <v>694</v>
      </c>
      <c r="F102" s="1176">
        <v>3311</v>
      </c>
      <c r="G102" s="1176">
        <v>664</v>
      </c>
      <c r="H102" s="1176">
        <v>3725</v>
      </c>
      <c r="I102" s="1176">
        <v>1568</v>
      </c>
      <c r="J102" s="1176">
        <v>3314</v>
      </c>
      <c r="K102" s="1176">
        <v>83</v>
      </c>
      <c r="L102" s="1176">
        <v>588</v>
      </c>
      <c r="M102" s="1176">
        <v>18</v>
      </c>
    </row>
    <row r="103" spans="1:13" s="1163" customFormat="1" ht="15" x14ac:dyDescent="0.25">
      <c r="A103" s="1180" t="s">
        <v>851</v>
      </c>
      <c r="B103" s="1178">
        <v>14</v>
      </c>
      <c r="C103" s="1179">
        <v>1</v>
      </c>
      <c r="D103" s="1179">
        <v>1</v>
      </c>
      <c r="E103" s="1179">
        <v>3</v>
      </c>
      <c r="F103" s="1179">
        <v>2</v>
      </c>
      <c r="G103" s="1179">
        <v>0</v>
      </c>
      <c r="H103" s="1179">
        <v>3</v>
      </c>
      <c r="I103" s="1179">
        <v>1</v>
      </c>
      <c r="J103" s="1179">
        <v>2</v>
      </c>
      <c r="K103" s="1179">
        <v>0</v>
      </c>
      <c r="L103" s="1179">
        <v>0</v>
      </c>
      <c r="M103" s="1179">
        <v>1</v>
      </c>
    </row>
    <row r="104" spans="1:13" s="1163" customFormat="1" ht="15" x14ac:dyDescent="0.25">
      <c r="A104" s="1170" t="s">
        <v>852</v>
      </c>
      <c r="B104" s="1165">
        <v>8</v>
      </c>
      <c r="C104" s="1166">
        <v>0</v>
      </c>
      <c r="D104" s="1166">
        <v>2</v>
      </c>
      <c r="E104" s="1166">
        <v>1</v>
      </c>
      <c r="F104" s="1166">
        <v>4</v>
      </c>
      <c r="G104" s="1166">
        <v>0</v>
      </c>
      <c r="H104" s="1166">
        <v>1</v>
      </c>
      <c r="I104" s="1166">
        <v>0</v>
      </c>
      <c r="J104" s="1166">
        <v>0</v>
      </c>
      <c r="K104" s="1166">
        <v>0</v>
      </c>
      <c r="L104" s="1166">
        <v>0</v>
      </c>
      <c r="M104" s="1166">
        <v>0</v>
      </c>
    </row>
    <row r="105" spans="1:13" s="1163" customFormat="1" ht="15" x14ac:dyDescent="0.25">
      <c r="A105" s="1180" t="s">
        <v>853</v>
      </c>
      <c r="B105" s="1178">
        <v>733</v>
      </c>
      <c r="C105" s="1179">
        <v>3</v>
      </c>
      <c r="D105" s="1179">
        <v>3</v>
      </c>
      <c r="E105" s="1179">
        <v>346</v>
      </c>
      <c r="F105" s="1179">
        <v>226</v>
      </c>
      <c r="G105" s="1179">
        <v>38</v>
      </c>
      <c r="H105" s="1179">
        <v>34</v>
      </c>
      <c r="I105" s="1179">
        <v>10</v>
      </c>
      <c r="J105" s="1179">
        <v>34</v>
      </c>
      <c r="K105" s="1179">
        <v>1</v>
      </c>
      <c r="L105" s="1179">
        <v>30</v>
      </c>
      <c r="M105" s="1179">
        <v>8</v>
      </c>
    </row>
    <row r="106" spans="1:13" s="1163" customFormat="1" ht="15" x14ac:dyDescent="0.25">
      <c r="A106" s="1170" t="s">
        <v>854</v>
      </c>
      <c r="B106" s="1165">
        <v>3376</v>
      </c>
      <c r="C106" s="1166">
        <v>5</v>
      </c>
      <c r="D106" s="1166">
        <v>5</v>
      </c>
      <c r="E106" s="1166">
        <v>213</v>
      </c>
      <c r="F106" s="1166">
        <v>2465</v>
      </c>
      <c r="G106" s="1166">
        <v>102</v>
      </c>
      <c r="H106" s="1166">
        <v>89</v>
      </c>
      <c r="I106" s="1166">
        <v>61</v>
      </c>
      <c r="J106" s="1166">
        <v>252</v>
      </c>
      <c r="K106" s="1166">
        <v>1</v>
      </c>
      <c r="L106" s="1166">
        <v>182</v>
      </c>
      <c r="M106" s="1166">
        <v>1</v>
      </c>
    </row>
    <row r="107" spans="1:13" s="1163" customFormat="1" ht="15" x14ac:dyDescent="0.25">
      <c r="A107" s="1180" t="s">
        <v>855</v>
      </c>
      <c r="B107" s="1178">
        <v>526</v>
      </c>
      <c r="C107" s="1179">
        <v>0</v>
      </c>
      <c r="D107" s="1179">
        <v>2</v>
      </c>
      <c r="E107" s="1179">
        <v>34</v>
      </c>
      <c r="F107" s="1179">
        <v>68</v>
      </c>
      <c r="G107" s="1179">
        <v>252</v>
      </c>
      <c r="H107" s="1179">
        <v>107</v>
      </c>
      <c r="I107" s="1179">
        <v>19</v>
      </c>
      <c r="J107" s="1179">
        <v>26</v>
      </c>
      <c r="K107" s="1179">
        <v>1</v>
      </c>
      <c r="L107" s="1179">
        <v>13</v>
      </c>
      <c r="M107" s="1179">
        <v>4</v>
      </c>
    </row>
    <row r="108" spans="1:13" s="1163" customFormat="1" ht="15" x14ac:dyDescent="0.25">
      <c r="A108" s="1170" t="s">
        <v>856</v>
      </c>
      <c r="B108" s="1165">
        <v>3854</v>
      </c>
      <c r="C108" s="1166">
        <v>2</v>
      </c>
      <c r="D108" s="1166">
        <v>1</v>
      </c>
      <c r="E108" s="1166">
        <v>49</v>
      </c>
      <c r="F108" s="1166">
        <v>122</v>
      </c>
      <c r="G108" s="1166">
        <v>175</v>
      </c>
      <c r="H108" s="1166">
        <v>2861</v>
      </c>
      <c r="I108" s="1166">
        <v>172</v>
      </c>
      <c r="J108" s="1166">
        <v>435</v>
      </c>
      <c r="K108" s="1166">
        <v>7</v>
      </c>
      <c r="L108" s="1166">
        <v>30</v>
      </c>
      <c r="M108" s="1166">
        <v>0</v>
      </c>
    </row>
    <row r="109" spans="1:13" s="1163" customFormat="1" ht="15" x14ac:dyDescent="0.25">
      <c r="A109" s="1180" t="s">
        <v>857</v>
      </c>
      <c r="B109" s="1178">
        <v>1499</v>
      </c>
      <c r="C109" s="1179">
        <v>0</v>
      </c>
      <c r="D109" s="1179">
        <v>1</v>
      </c>
      <c r="E109" s="1179">
        <v>10</v>
      </c>
      <c r="F109" s="1179">
        <v>45</v>
      </c>
      <c r="G109" s="1179">
        <v>50</v>
      </c>
      <c r="H109" s="1179">
        <v>175</v>
      </c>
      <c r="I109" s="1179">
        <v>982</v>
      </c>
      <c r="J109" s="1179">
        <v>203</v>
      </c>
      <c r="K109" s="1179">
        <v>5</v>
      </c>
      <c r="L109" s="1179">
        <v>27</v>
      </c>
      <c r="M109" s="1179">
        <v>1</v>
      </c>
    </row>
    <row r="110" spans="1:13" s="1163" customFormat="1" ht="15" x14ac:dyDescent="0.25">
      <c r="A110" s="1170" t="s">
        <v>858</v>
      </c>
      <c r="B110" s="1165">
        <v>3338</v>
      </c>
      <c r="C110" s="1166">
        <v>2</v>
      </c>
      <c r="D110" s="1166">
        <v>1</v>
      </c>
      <c r="E110" s="1166">
        <v>25</v>
      </c>
      <c r="F110" s="1166">
        <v>231</v>
      </c>
      <c r="G110" s="1166">
        <v>35</v>
      </c>
      <c r="H110" s="1166">
        <v>410</v>
      </c>
      <c r="I110" s="1166">
        <v>276</v>
      </c>
      <c r="J110" s="1166">
        <v>2284</v>
      </c>
      <c r="K110" s="1166">
        <v>41</v>
      </c>
      <c r="L110" s="1166">
        <v>33</v>
      </c>
      <c r="M110" s="1166">
        <v>0</v>
      </c>
    </row>
    <row r="111" spans="1:13" s="1163" customFormat="1" ht="15" x14ac:dyDescent="0.25">
      <c r="A111" s="1180" t="s">
        <v>859</v>
      </c>
      <c r="B111" s="1178">
        <v>104</v>
      </c>
      <c r="C111" s="1179">
        <v>0</v>
      </c>
      <c r="D111" s="1179">
        <v>0</v>
      </c>
      <c r="E111" s="1179">
        <v>0</v>
      </c>
      <c r="F111" s="1179">
        <v>3</v>
      </c>
      <c r="G111" s="1179">
        <v>0</v>
      </c>
      <c r="H111" s="1179">
        <v>7</v>
      </c>
      <c r="I111" s="1179">
        <v>11</v>
      </c>
      <c r="J111" s="1179">
        <v>53</v>
      </c>
      <c r="K111" s="1179">
        <v>27</v>
      </c>
      <c r="L111" s="1179">
        <v>3</v>
      </c>
      <c r="M111" s="1179">
        <v>0</v>
      </c>
    </row>
    <row r="112" spans="1:13" s="1163" customFormat="1" ht="15" x14ac:dyDescent="0.25">
      <c r="A112" s="1170" t="s">
        <v>651</v>
      </c>
      <c r="B112" s="1165">
        <v>538</v>
      </c>
      <c r="C112" s="1166">
        <v>0</v>
      </c>
      <c r="D112" s="1166">
        <v>1</v>
      </c>
      <c r="E112" s="1166">
        <v>12</v>
      </c>
      <c r="F112" s="1166">
        <v>145</v>
      </c>
      <c r="G112" s="1166">
        <v>12</v>
      </c>
      <c r="H112" s="1166">
        <v>37</v>
      </c>
      <c r="I112" s="1166">
        <v>36</v>
      </c>
      <c r="J112" s="1166">
        <v>24</v>
      </c>
      <c r="K112" s="1166">
        <v>0</v>
      </c>
      <c r="L112" s="1166">
        <v>270</v>
      </c>
      <c r="M112" s="1166">
        <v>1</v>
      </c>
    </row>
    <row r="113" spans="1:13" s="1163" customFormat="1" ht="15" x14ac:dyDescent="0.25">
      <c r="A113" s="1181" t="s">
        <v>847</v>
      </c>
      <c r="B113" s="1178">
        <v>6</v>
      </c>
      <c r="C113" s="1179">
        <v>0</v>
      </c>
      <c r="D113" s="1179">
        <v>1</v>
      </c>
      <c r="E113" s="1179">
        <v>1</v>
      </c>
      <c r="F113" s="1179">
        <v>0</v>
      </c>
      <c r="G113" s="1179">
        <v>0</v>
      </c>
      <c r="H113" s="1179">
        <v>1</v>
      </c>
      <c r="I113" s="1179">
        <v>0</v>
      </c>
      <c r="J113" s="1179">
        <v>1</v>
      </c>
      <c r="K113" s="1179">
        <v>0</v>
      </c>
      <c r="L113" s="1179">
        <v>0</v>
      </c>
      <c r="M113" s="1179">
        <v>2</v>
      </c>
    </row>
    <row r="114" spans="1:13" s="1188" customFormat="1" ht="15" x14ac:dyDescent="0.25">
      <c r="A114" s="1173" t="s">
        <v>150</v>
      </c>
      <c r="B114" s="1175">
        <v>2516</v>
      </c>
      <c r="C114" s="1176">
        <v>0</v>
      </c>
      <c r="D114" s="1176">
        <v>2</v>
      </c>
      <c r="E114" s="1176">
        <v>168</v>
      </c>
      <c r="F114" s="1176">
        <v>399</v>
      </c>
      <c r="G114" s="1176">
        <v>623</v>
      </c>
      <c r="H114" s="1176">
        <v>841</v>
      </c>
      <c r="I114" s="1176">
        <v>86</v>
      </c>
      <c r="J114" s="1176">
        <v>329</v>
      </c>
      <c r="K114" s="1176">
        <v>3</v>
      </c>
      <c r="L114" s="1176">
        <v>57</v>
      </c>
      <c r="M114" s="1176">
        <v>8</v>
      </c>
    </row>
    <row r="115" spans="1:13" s="1163" customFormat="1" ht="15" x14ac:dyDescent="0.25">
      <c r="A115" s="1180" t="s">
        <v>851</v>
      </c>
      <c r="B115" s="1178">
        <v>1</v>
      </c>
      <c r="C115" s="1179">
        <v>0</v>
      </c>
      <c r="D115" s="1179">
        <v>0</v>
      </c>
      <c r="E115" s="1179">
        <v>0</v>
      </c>
      <c r="F115" s="1179">
        <v>0</v>
      </c>
      <c r="G115" s="1179">
        <v>0</v>
      </c>
      <c r="H115" s="1179">
        <v>0</v>
      </c>
      <c r="I115" s="1179">
        <v>0</v>
      </c>
      <c r="J115" s="1179">
        <v>1</v>
      </c>
      <c r="K115" s="1179">
        <v>0</v>
      </c>
      <c r="L115" s="1179">
        <v>0</v>
      </c>
      <c r="M115" s="1179">
        <v>0</v>
      </c>
    </row>
    <row r="116" spans="1:13" s="1163" customFormat="1" ht="15" x14ac:dyDescent="0.25">
      <c r="A116" s="1170" t="s">
        <v>852</v>
      </c>
      <c r="B116" s="1165">
        <v>1</v>
      </c>
      <c r="C116" s="1166">
        <v>0</v>
      </c>
      <c r="D116" s="1166">
        <v>0</v>
      </c>
      <c r="E116" s="1166">
        <v>0</v>
      </c>
      <c r="F116" s="1166">
        <v>0</v>
      </c>
      <c r="G116" s="1166">
        <v>0</v>
      </c>
      <c r="H116" s="1166">
        <v>1</v>
      </c>
      <c r="I116" s="1166">
        <v>0</v>
      </c>
      <c r="J116" s="1166">
        <v>0</v>
      </c>
      <c r="K116" s="1166">
        <v>0</v>
      </c>
      <c r="L116" s="1166">
        <v>0</v>
      </c>
      <c r="M116" s="1166">
        <v>0</v>
      </c>
    </row>
    <row r="117" spans="1:13" s="1163" customFormat="1" ht="15" x14ac:dyDescent="0.25">
      <c r="A117" s="1180" t="s">
        <v>853</v>
      </c>
      <c r="B117" s="1178">
        <v>169</v>
      </c>
      <c r="C117" s="1179">
        <v>0</v>
      </c>
      <c r="D117" s="1179">
        <v>1</v>
      </c>
      <c r="E117" s="1179">
        <v>93</v>
      </c>
      <c r="F117" s="1179">
        <v>47</v>
      </c>
      <c r="G117" s="1179">
        <v>4</v>
      </c>
      <c r="H117" s="1179">
        <v>11</v>
      </c>
      <c r="I117" s="1179">
        <v>2</v>
      </c>
      <c r="J117" s="1179">
        <v>6</v>
      </c>
      <c r="K117" s="1179">
        <v>0</v>
      </c>
      <c r="L117" s="1179">
        <v>3</v>
      </c>
      <c r="M117" s="1179">
        <v>2</v>
      </c>
    </row>
    <row r="118" spans="1:13" s="1163" customFormat="1" ht="15" x14ac:dyDescent="0.25">
      <c r="A118" s="1170" t="s">
        <v>854</v>
      </c>
      <c r="B118" s="1165">
        <v>396</v>
      </c>
      <c r="C118" s="1166">
        <v>0</v>
      </c>
      <c r="D118" s="1166">
        <v>0</v>
      </c>
      <c r="E118" s="1166">
        <v>47</v>
      </c>
      <c r="F118" s="1166">
        <v>280</v>
      </c>
      <c r="G118" s="1166">
        <v>22</v>
      </c>
      <c r="H118" s="1166">
        <v>10</v>
      </c>
      <c r="I118" s="1166">
        <v>10</v>
      </c>
      <c r="J118" s="1166">
        <v>18</v>
      </c>
      <c r="K118" s="1166">
        <v>0</v>
      </c>
      <c r="L118" s="1166">
        <v>9</v>
      </c>
      <c r="M118" s="1166">
        <v>0</v>
      </c>
    </row>
    <row r="119" spans="1:13" s="1163" customFormat="1" ht="15" x14ac:dyDescent="0.25">
      <c r="A119" s="1180" t="s">
        <v>855</v>
      </c>
      <c r="B119" s="1178">
        <v>607</v>
      </c>
      <c r="C119" s="1179">
        <v>0</v>
      </c>
      <c r="D119" s="1179">
        <v>1</v>
      </c>
      <c r="E119" s="1179">
        <v>8</v>
      </c>
      <c r="F119" s="1179">
        <v>26</v>
      </c>
      <c r="G119" s="1179">
        <v>410</v>
      </c>
      <c r="H119" s="1179">
        <v>111</v>
      </c>
      <c r="I119" s="1179">
        <v>13</v>
      </c>
      <c r="J119" s="1179">
        <v>23</v>
      </c>
      <c r="K119" s="1179">
        <v>0</v>
      </c>
      <c r="L119" s="1179">
        <v>12</v>
      </c>
      <c r="M119" s="1179">
        <v>3</v>
      </c>
    </row>
    <row r="120" spans="1:13" s="1163" customFormat="1" ht="15" x14ac:dyDescent="0.25">
      <c r="A120" s="1170" t="s">
        <v>856</v>
      </c>
      <c r="B120" s="1165">
        <v>880</v>
      </c>
      <c r="C120" s="1166">
        <v>0</v>
      </c>
      <c r="D120" s="1166">
        <v>0</v>
      </c>
      <c r="E120" s="1166">
        <v>7</v>
      </c>
      <c r="F120" s="1166">
        <v>13</v>
      </c>
      <c r="G120" s="1166">
        <v>146</v>
      </c>
      <c r="H120" s="1166">
        <v>581</v>
      </c>
      <c r="I120" s="1166">
        <v>13</v>
      </c>
      <c r="J120" s="1166">
        <v>105</v>
      </c>
      <c r="K120" s="1166">
        <v>1</v>
      </c>
      <c r="L120" s="1166">
        <v>12</v>
      </c>
      <c r="M120" s="1166">
        <v>2</v>
      </c>
    </row>
    <row r="121" spans="1:13" s="1163" customFormat="1" ht="15" x14ac:dyDescent="0.25">
      <c r="A121" s="1180" t="s">
        <v>857</v>
      </c>
      <c r="B121" s="1178">
        <v>80</v>
      </c>
      <c r="C121" s="1179">
        <v>0</v>
      </c>
      <c r="D121" s="1179">
        <v>0</v>
      </c>
      <c r="E121" s="1179">
        <v>4</v>
      </c>
      <c r="F121" s="1179">
        <v>9</v>
      </c>
      <c r="G121" s="1179">
        <v>9</v>
      </c>
      <c r="H121" s="1179">
        <v>16</v>
      </c>
      <c r="I121" s="1179">
        <v>34</v>
      </c>
      <c r="J121" s="1179">
        <v>5</v>
      </c>
      <c r="K121" s="1179">
        <v>0</v>
      </c>
      <c r="L121" s="1179">
        <v>3</v>
      </c>
      <c r="M121" s="1179">
        <v>0</v>
      </c>
    </row>
    <row r="122" spans="1:13" s="1163" customFormat="1" ht="15" x14ac:dyDescent="0.25">
      <c r="A122" s="1170" t="s">
        <v>858</v>
      </c>
      <c r="B122" s="1165">
        <v>337</v>
      </c>
      <c r="C122" s="1166">
        <v>0</v>
      </c>
      <c r="D122" s="1166">
        <v>0</v>
      </c>
      <c r="E122" s="1166">
        <v>8</v>
      </c>
      <c r="F122" s="1166">
        <v>21</v>
      </c>
      <c r="G122" s="1166">
        <v>22</v>
      </c>
      <c r="H122" s="1166">
        <v>99</v>
      </c>
      <c r="I122" s="1166">
        <v>11</v>
      </c>
      <c r="J122" s="1166">
        <v>167</v>
      </c>
      <c r="K122" s="1166">
        <v>2</v>
      </c>
      <c r="L122" s="1166">
        <v>7</v>
      </c>
      <c r="M122" s="1166">
        <v>0</v>
      </c>
    </row>
    <row r="123" spans="1:13" s="1163" customFormat="1" ht="15" x14ac:dyDescent="0.25">
      <c r="A123" s="1180" t="s">
        <v>859</v>
      </c>
      <c r="B123" s="1178">
        <v>4</v>
      </c>
      <c r="C123" s="1179">
        <v>0</v>
      </c>
      <c r="D123" s="1179">
        <v>0</v>
      </c>
      <c r="E123" s="1179">
        <v>0</v>
      </c>
      <c r="F123" s="1179">
        <v>0</v>
      </c>
      <c r="G123" s="1179">
        <v>1</v>
      </c>
      <c r="H123" s="1179">
        <v>1</v>
      </c>
      <c r="I123" s="1179">
        <v>1</v>
      </c>
      <c r="J123" s="1179">
        <v>1</v>
      </c>
      <c r="K123" s="1179">
        <v>0</v>
      </c>
      <c r="L123" s="1179">
        <v>0</v>
      </c>
      <c r="M123" s="1179">
        <v>0</v>
      </c>
    </row>
    <row r="124" spans="1:13" s="1163" customFormat="1" ht="15" x14ac:dyDescent="0.25">
      <c r="A124" s="1170" t="s">
        <v>651</v>
      </c>
      <c r="B124" s="1165">
        <v>38</v>
      </c>
      <c r="C124" s="1166">
        <v>0</v>
      </c>
      <c r="D124" s="1166">
        <v>0</v>
      </c>
      <c r="E124" s="1166">
        <v>0</v>
      </c>
      <c r="F124" s="1166">
        <v>3</v>
      </c>
      <c r="G124" s="1166">
        <v>8</v>
      </c>
      <c r="H124" s="1166">
        <v>11</v>
      </c>
      <c r="I124" s="1166">
        <v>2</v>
      </c>
      <c r="J124" s="1166">
        <v>3</v>
      </c>
      <c r="K124" s="1166">
        <v>0</v>
      </c>
      <c r="L124" s="1166">
        <v>11</v>
      </c>
      <c r="M124" s="1166">
        <v>0</v>
      </c>
    </row>
    <row r="125" spans="1:13" s="1163" customFormat="1" ht="15" x14ac:dyDescent="0.25">
      <c r="A125" s="1181" t="s">
        <v>847</v>
      </c>
      <c r="B125" s="1178">
        <v>3</v>
      </c>
      <c r="C125" s="1179">
        <v>0</v>
      </c>
      <c r="D125" s="1179">
        <v>0</v>
      </c>
      <c r="E125" s="1179">
        <v>1</v>
      </c>
      <c r="F125" s="1179">
        <v>0</v>
      </c>
      <c r="G125" s="1179">
        <v>1</v>
      </c>
      <c r="H125" s="1179">
        <v>0</v>
      </c>
      <c r="I125" s="1179">
        <v>0</v>
      </c>
      <c r="J125" s="1179">
        <v>0</v>
      </c>
      <c r="K125" s="1179">
        <v>0</v>
      </c>
      <c r="L125" s="1179">
        <v>0</v>
      </c>
      <c r="M125" s="1179">
        <v>1</v>
      </c>
    </row>
    <row r="126" spans="1:13" s="1188" customFormat="1" ht="15" x14ac:dyDescent="0.25">
      <c r="A126" s="1173" t="s">
        <v>176</v>
      </c>
      <c r="B126" s="1175">
        <v>1572</v>
      </c>
      <c r="C126" s="1176">
        <v>5</v>
      </c>
      <c r="D126" s="1176">
        <v>34</v>
      </c>
      <c r="E126" s="1176">
        <v>195</v>
      </c>
      <c r="F126" s="1176">
        <v>215</v>
      </c>
      <c r="G126" s="1176">
        <v>337</v>
      </c>
      <c r="H126" s="1176">
        <v>136</v>
      </c>
      <c r="I126" s="1176">
        <v>385</v>
      </c>
      <c r="J126" s="1176">
        <v>230</v>
      </c>
      <c r="K126" s="1176">
        <v>1</v>
      </c>
      <c r="L126" s="1176">
        <v>24</v>
      </c>
      <c r="M126" s="1176">
        <v>10</v>
      </c>
    </row>
    <row r="127" spans="1:13" s="1163" customFormat="1" ht="15" x14ac:dyDescent="0.25">
      <c r="A127" s="1180" t="s">
        <v>851</v>
      </c>
      <c r="B127" s="1178">
        <v>9</v>
      </c>
      <c r="C127" s="1179">
        <v>1</v>
      </c>
      <c r="D127" s="1179">
        <v>2</v>
      </c>
      <c r="E127" s="1179">
        <v>3</v>
      </c>
      <c r="F127" s="1179">
        <v>0</v>
      </c>
      <c r="G127" s="1179">
        <v>0</v>
      </c>
      <c r="H127" s="1179">
        <v>1</v>
      </c>
      <c r="I127" s="1179">
        <v>1</v>
      </c>
      <c r="J127" s="1179">
        <v>0</v>
      </c>
      <c r="K127" s="1179">
        <v>0</v>
      </c>
      <c r="L127" s="1179">
        <v>1</v>
      </c>
      <c r="M127" s="1179">
        <v>0</v>
      </c>
    </row>
    <row r="128" spans="1:13" s="1163" customFormat="1" ht="15" x14ac:dyDescent="0.25">
      <c r="A128" s="1170" t="s">
        <v>852</v>
      </c>
      <c r="B128" s="1165">
        <v>20</v>
      </c>
      <c r="C128" s="1166">
        <v>0</v>
      </c>
      <c r="D128" s="1166">
        <v>3</v>
      </c>
      <c r="E128" s="1166">
        <v>4</v>
      </c>
      <c r="F128" s="1166">
        <v>0</v>
      </c>
      <c r="G128" s="1166">
        <v>9</v>
      </c>
      <c r="H128" s="1166">
        <v>3</v>
      </c>
      <c r="I128" s="1166">
        <v>0</v>
      </c>
      <c r="J128" s="1166">
        <v>0</v>
      </c>
      <c r="K128" s="1166">
        <v>0</v>
      </c>
      <c r="L128" s="1166">
        <v>0</v>
      </c>
      <c r="M128" s="1166">
        <v>1</v>
      </c>
    </row>
    <row r="129" spans="1:13" s="1163" customFormat="1" ht="15" x14ac:dyDescent="0.25">
      <c r="A129" s="1180" t="s">
        <v>853</v>
      </c>
      <c r="B129" s="1178">
        <v>173</v>
      </c>
      <c r="C129" s="1179">
        <v>1</v>
      </c>
      <c r="D129" s="1179">
        <v>5</v>
      </c>
      <c r="E129" s="1179">
        <v>57</v>
      </c>
      <c r="F129" s="1179">
        <v>28</v>
      </c>
      <c r="G129" s="1179">
        <v>37</v>
      </c>
      <c r="H129" s="1179">
        <v>8</v>
      </c>
      <c r="I129" s="1179">
        <v>27</v>
      </c>
      <c r="J129" s="1179">
        <v>6</v>
      </c>
      <c r="K129" s="1179">
        <v>0</v>
      </c>
      <c r="L129" s="1179">
        <v>1</v>
      </c>
      <c r="M129" s="1179">
        <v>3</v>
      </c>
    </row>
    <row r="130" spans="1:13" s="1163" customFormat="1" ht="15" x14ac:dyDescent="0.25">
      <c r="A130" s="1170" t="s">
        <v>854</v>
      </c>
      <c r="B130" s="1165">
        <v>234</v>
      </c>
      <c r="C130" s="1166">
        <v>0</v>
      </c>
      <c r="D130" s="1166">
        <v>1</v>
      </c>
      <c r="E130" s="1166">
        <v>30</v>
      </c>
      <c r="F130" s="1166">
        <v>71</v>
      </c>
      <c r="G130" s="1166">
        <v>42</v>
      </c>
      <c r="H130" s="1166">
        <v>11</v>
      </c>
      <c r="I130" s="1166">
        <v>47</v>
      </c>
      <c r="J130" s="1166">
        <v>31</v>
      </c>
      <c r="K130" s="1166">
        <v>0</v>
      </c>
      <c r="L130" s="1166">
        <v>1</v>
      </c>
      <c r="M130" s="1166">
        <v>0</v>
      </c>
    </row>
    <row r="131" spans="1:13" s="1163" customFormat="1" ht="15" x14ac:dyDescent="0.25">
      <c r="A131" s="1180" t="s">
        <v>855</v>
      </c>
      <c r="B131" s="1178">
        <v>329</v>
      </c>
      <c r="C131" s="1179">
        <v>2</v>
      </c>
      <c r="D131" s="1179">
        <v>18</v>
      </c>
      <c r="E131" s="1179">
        <v>40</v>
      </c>
      <c r="F131" s="1179">
        <v>22</v>
      </c>
      <c r="G131" s="1179">
        <v>134</v>
      </c>
      <c r="H131" s="1179">
        <v>21</v>
      </c>
      <c r="I131" s="1179">
        <v>72</v>
      </c>
      <c r="J131" s="1179">
        <v>16</v>
      </c>
      <c r="K131" s="1179">
        <v>0</v>
      </c>
      <c r="L131" s="1179">
        <v>2</v>
      </c>
      <c r="M131" s="1179">
        <v>2</v>
      </c>
    </row>
    <row r="132" spans="1:13" s="1163" customFormat="1" ht="15" x14ac:dyDescent="0.25">
      <c r="A132" s="1170" t="s">
        <v>856</v>
      </c>
      <c r="B132" s="1165">
        <v>159</v>
      </c>
      <c r="C132" s="1166">
        <v>1</v>
      </c>
      <c r="D132" s="1166">
        <v>3</v>
      </c>
      <c r="E132" s="1166">
        <v>19</v>
      </c>
      <c r="F132" s="1166">
        <v>16</v>
      </c>
      <c r="G132" s="1166">
        <v>28</v>
      </c>
      <c r="H132" s="1166">
        <v>66</v>
      </c>
      <c r="I132" s="1166">
        <v>11</v>
      </c>
      <c r="J132" s="1166">
        <v>15</v>
      </c>
      <c r="K132" s="1166">
        <v>0</v>
      </c>
      <c r="L132" s="1166">
        <v>0</v>
      </c>
      <c r="M132" s="1166">
        <v>0</v>
      </c>
    </row>
    <row r="133" spans="1:13" s="1163" customFormat="1" ht="15" x14ac:dyDescent="0.25">
      <c r="A133" s="1180" t="s">
        <v>857</v>
      </c>
      <c r="B133" s="1178">
        <v>402</v>
      </c>
      <c r="C133" s="1179">
        <v>0</v>
      </c>
      <c r="D133" s="1179">
        <v>1</v>
      </c>
      <c r="E133" s="1179">
        <v>34</v>
      </c>
      <c r="F133" s="1179">
        <v>48</v>
      </c>
      <c r="G133" s="1179">
        <v>68</v>
      </c>
      <c r="H133" s="1179">
        <v>14</v>
      </c>
      <c r="I133" s="1179">
        <v>172</v>
      </c>
      <c r="J133" s="1179">
        <v>58</v>
      </c>
      <c r="K133" s="1179">
        <v>0</v>
      </c>
      <c r="L133" s="1179">
        <v>6</v>
      </c>
      <c r="M133" s="1179">
        <v>1</v>
      </c>
    </row>
    <row r="134" spans="1:13" s="1163" customFormat="1" ht="15" x14ac:dyDescent="0.25">
      <c r="A134" s="1170" t="s">
        <v>858</v>
      </c>
      <c r="B134" s="1165">
        <v>219</v>
      </c>
      <c r="C134" s="1166">
        <v>0</v>
      </c>
      <c r="D134" s="1166">
        <v>0</v>
      </c>
      <c r="E134" s="1166">
        <v>4</v>
      </c>
      <c r="F134" s="1166">
        <v>28</v>
      </c>
      <c r="G134" s="1166">
        <v>17</v>
      </c>
      <c r="H134" s="1166">
        <v>12</v>
      </c>
      <c r="I134" s="1166">
        <v>53</v>
      </c>
      <c r="J134" s="1166">
        <v>103</v>
      </c>
      <c r="K134" s="1166">
        <v>0</v>
      </c>
      <c r="L134" s="1166">
        <v>2</v>
      </c>
      <c r="M134" s="1166">
        <v>0</v>
      </c>
    </row>
    <row r="135" spans="1:13" s="1163" customFormat="1" ht="15" x14ac:dyDescent="0.25">
      <c r="A135" s="1180" t="s">
        <v>859</v>
      </c>
      <c r="B135" s="1178">
        <v>1</v>
      </c>
      <c r="C135" s="1179">
        <v>0</v>
      </c>
      <c r="D135" s="1179">
        <v>0</v>
      </c>
      <c r="E135" s="1179">
        <v>0</v>
      </c>
      <c r="F135" s="1179">
        <v>0</v>
      </c>
      <c r="G135" s="1179">
        <v>0</v>
      </c>
      <c r="H135" s="1179">
        <v>0</v>
      </c>
      <c r="I135" s="1179">
        <v>0</v>
      </c>
      <c r="J135" s="1179">
        <v>0</v>
      </c>
      <c r="K135" s="1179">
        <v>1</v>
      </c>
      <c r="L135" s="1179">
        <v>0</v>
      </c>
      <c r="M135" s="1179">
        <v>0</v>
      </c>
    </row>
    <row r="136" spans="1:13" s="1163" customFormat="1" ht="15" x14ac:dyDescent="0.25">
      <c r="A136" s="1170" t="s">
        <v>651</v>
      </c>
      <c r="B136" s="1165">
        <v>15</v>
      </c>
      <c r="C136" s="1166">
        <v>0</v>
      </c>
      <c r="D136" s="1166">
        <v>0</v>
      </c>
      <c r="E136" s="1166">
        <v>1</v>
      </c>
      <c r="F136" s="1166">
        <v>0</v>
      </c>
      <c r="G136" s="1166">
        <v>0</v>
      </c>
      <c r="H136" s="1166">
        <v>0</v>
      </c>
      <c r="I136" s="1166">
        <v>2</v>
      </c>
      <c r="J136" s="1166">
        <v>1</v>
      </c>
      <c r="K136" s="1166">
        <v>0</v>
      </c>
      <c r="L136" s="1166">
        <v>11</v>
      </c>
      <c r="M136" s="1166">
        <v>0</v>
      </c>
    </row>
    <row r="137" spans="1:13" s="1163" customFormat="1" ht="15" x14ac:dyDescent="0.25">
      <c r="A137" s="1181" t="s">
        <v>847</v>
      </c>
      <c r="B137" s="1178">
        <v>11</v>
      </c>
      <c r="C137" s="1179">
        <v>0</v>
      </c>
      <c r="D137" s="1179">
        <v>1</v>
      </c>
      <c r="E137" s="1179">
        <v>3</v>
      </c>
      <c r="F137" s="1179">
        <v>2</v>
      </c>
      <c r="G137" s="1179">
        <v>2</v>
      </c>
      <c r="H137" s="1179">
        <v>0</v>
      </c>
      <c r="I137" s="1179">
        <v>0</v>
      </c>
      <c r="J137" s="1179">
        <v>0</v>
      </c>
      <c r="K137" s="1179">
        <v>0</v>
      </c>
      <c r="L137" s="1179">
        <v>0</v>
      </c>
      <c r="M137" s="1179">
        <v>3</v>
      </c>
    </row>
    <row r="138" spans="1:13" s="1163" customFormat="1" ht="15" x14ac:dyDescent="0.25">
      <c r="A138" s="1174" t="s">
        <v>418</v>
      </c>
      <c r="B138" s="1165"/>
      <c r="C138" s="1166"/>
      <c r="D138" s="1166"/>
      <c r="E138" s="1166"/>
      <c r="F138" s="1166"/>
      <c r="G138" s="1166"/>
      <c r="H138" s="1166"/>
      <c r="I138" s="1166"/>
      <c r="J138" s="1166"/>
      <c r="K138" s="1166"/>
      <c r="L138" s="1166"/>
      <c r="M138" s="1166"/>
    </row>
    <row r="139" spans="1:13" s="1188" customFormat="1" ht="15" x14ac:dyDescent="0.25">
      <c r="A139" s="1181" t="s">
        <v>174</v>
      </c>
      <c r="B139" s="1216">
        <v>2164</v>
      </c>
      <c r="C139" s="1217">
        <v>5</v>
      </c>
      <c r="D139" s="1217">
        <v>41</v>
      </c>
      <c r="E139" s="1217">
        <v>223</v>
      </c>
      <c r="F139" s="1217">
        <v>627</v>
      </c>
      <c r="G139" s="1217">
        <v>209</v>
      </c>
      <c r="H139" s="1217">
        <v>365</v>
      </c>
      <c r="I139" s="1217">
        <v>80</v>
      </c>
      <c r="J139" s="1217">
        <v>559</v>
      </c>
      <c r="K139" s="1217">
        <v>1</v>
      </c>
      <c r="L139" s="1217">
        <v>51</v>
      </c>
      <c r="M139" s="1217">
        <v>3</v>
      </c>
    </row>
    <row r="140" spans="1:13" s="1163" customFormat="1" ht="15" x14ac:dyDescent="0.25">
      <c r="A140" s="1170" t="s">
        <v>851</v>
      </c>
      <c r="B140" s="1165">
        <v>7</v>
      </c>
      <c r="C140" s="1166">
        <v>0</v>
      </c>
      <c r="D140" s="1166">
        <v>0</v>
      </c>
      <c r="E140" s="1166">
        <v>1</v>
      </c>
      <c r="F140" s="1166">
        <v>0</v>
      </c>
      <c r="G140" s="1166">
        <v>1</v>
      </c>
      <c r="H140" s="1166">
        <v>2</v>
      </c>
      <c r="I140" s="1166">
        <v>1</v>
      </c>
      <c r="J140" s="1166">
        <v>1</v>
      </c>
      <c r="K140" s="1166">
        <v>0</v>
      </c>
      <c r="L140" s="1166">
        <v>1</v>
      </c>
      <c r="M140" s="1166">
        <v>0</v>
      </c>
    </row>
    <row r="141" spans="1:13" s="1163" customFormat="1" ht="15" x14ac:dyDescent="0.25">
      <c r="A141" s="1180" t="s">
        <v>852</v>
      </c>
      <c r="B141" s="1178">
        <v>37</v>
      </c>
      <c r="C141" s="1179">
        <v>0</v>
      </c>
      <c r="D141" s="1179">
        <v>11</v>
      </c>
      <c r="E141" s="1179">
        <v>7</v>
      </c>
      <c r="F141" s="1179">
        <v>13</v>
      </c>
      <c r="G141" s="1179">
        <v>2</v>
      </c>
      <c r="H141" s="1179">
        <v>0</v>
      </c>
      <c r="I141" s="1179">
        <v>0</v>
      </c>
      <c r="J141" s="1179">
        <v>4</v>
      </c>
      <c r="K141" s="1179">
        <v>0</v>
      </c>
      <c r="L141" s="1179">
        <v>0</v>
      </c>
      <c r="M141" s="1179">
        <v>0</v>
      </c>
    </row>
    <row r="142" spans="1:13" s="1163" customFormat="1" ht="15" x14ac:dyDescent="0.25">
      <c r="A142" s="1170" t="s">
        <v>853</v>
      </c>
      <c r="B142" s="1165">
        <v>283</v>
      </c>
      <c r="C142" s="1166">
        <v>0</v>
      </c>
      <c r="D142" s="1166">
        <v>12</v>
      </c>
      <c r="E142" s="1166">
        <v>112</v>
      </c>
      <c r="F142" s="1166">
        <v>87</v>
      </c>
      <c r="G142" s="1166">
        <v>19</v>
      </c>
      <c r="H142" s="1166">
        <v>27</v>
      </c>
      <c r="I142" s="1166">
        <v>4</v>
      </c>
      <c r="J142" s="1166">
        <v>17</v>
      </c>
      <c r="K142" s="1166">
        <v>0</v>
      </c>
      <c r="L142" s="1166">
        <v>2</v>
      </c>
      <c r="M142" s="1166">
        <v>3</v>
      </c>
    </row>
    <row r="143" spans="1:13" s="1163" customFormat="1" ht="15" x14ac:dyDescent="0.25">
      <c r="A143" s="1180" t="s">
        <v>854</v>
      </c>
      <c r="B143" s="1178">
        <v>637</v>
      </c>
      <c r="C143" s="1179">
        <v>1</v>
      </c>
      <c r="D143" s="1179">
        <v>11</v>
      </c>
      <c r="E143" s="1179">
        <v>63</v>
      </c>
      <c r="F143" s="1179">
        <v>399</v>
      </c>
      <c r="G143" s="1179">
        <v>29</v>
      </c>
      <c r="H143" s="1179">
        <v>24</v>
      </c>
      <c r="I143" s="1179">
        <v>4</v>
      </c>
      <c r="J143" s="1179">
        <v>99</v>
      </c>
      <c r="K143" s="1179">
        <v>1</v>
      </c>
      <c r="L143" s="1179">
        <v>6</v>
      </c>
      <c r="M143" s="1179">
        <v>0</v>
      </c>
    </row>
    <row r="144" spans="1:13" s="1163" customFormat="1" ht="15" x14ac:dyDescent="0.25">
      <c r="A144" s="1170" t="s">
        <v>855</v>
      </c>
      <c r="B144" s="1165">
        <v>218</v>
      </c>
      <c r="C144" s="1166">
        <v>3</v>
      </c>
      <c r="D144" s="1166">
        <v>1</v>
      </c>
      <c r="E144" s="1166">
        <v>12</v>
      </c>
      <c r="F144" s="1166">
        <v>19</v>
      </c>
      <c r="G144" s="1166">
        <v>93</v>
      </c>
      <c r="H144" s="1166">
        <v>51</v>
      </c>
      <c r="I144" s="1166">
        <v>13</v>
      </c>
      <c r="J144" s="1166">
        <v>19</v>
      </c>
      <c r="K144" s="1166">
        <v>0</v>
      </c>
      <c r="L144" s="1166">
        <v>7</v>
      </c>
      <c r="M144" s="1166">
        <v>0</v>
      </c>
    </row>
    <row r="145" spans="1:13" s="1163" customFormat="1" ht="15" x14ac:dyDescent="0.25">
      <c r="A145" s="1180" t="s">
        <v>856</v>
      </c>
      <c r="B145" s="1178">
        <v>357</v>
      </c>
      <c r="C145" s="1179">
        <v>0</v>
      </c>
      <c r="D145" s="1179">
        <v>0</v>
      </c>
      <c r="E145" s="1179">
        <v>13</v>
      </c>
      <c r="F145" s="1179">
        <v>20</v>
      </c>
      <c r="G145" s="1179">
        <v>43</v>
      </c>
      <c r="H145" s="1179">
        <v>208</v>
      </c>
      <c r="I145" s="1179">
        <v>16</v>
      </c>
      <c r="J145" s="1179">
        <v>51</v>
      </c>
      <c r="K145" s="1179">
        <v>0</v>
      </c>
      <c r="L145" s="1179">
        <v>6</v>
      </c>
      <c r="M145" s="1179">
        <v>0</v>
      </c>
    </row>
    <row r="146" spans="1:13" s="1163" customFormat="1" ht="15" x14ac:dyDescent="0.25">
      <c r="A146" s="1170" t="s">
        <v>857</v>
      </c>
      <c r="B146" s="1165">
        <v>71</v>
      </c>
      <c r="C146" s="1166">
        <v>0</v>
      </c>
      <c r="D146" s="1166">
        <v>1</v>
      </c>
      <c r="E146" s="1166">
        <v>3</v>
      </c>
      <c r="F146" s="1166">
        <v>5</v>
      </c>
      <c r="G146" s="1166">
        <v>4</v>
      </c>
      <c r="H146" s="1166">
        <v>15</v>
      </c>
      <c r="I146" s="1166">
        <v>28</v>
      </c>
      <c r="J146" s="1166">
        <v>15</v>
      </c>
      <c r="K146" s="1166">
        <v>0</v>
      </c>
      <c r="L146" s="1166">
        <v>0</v>
      </c>
      <c r="M146" s="1166">
        <v>0</v>
      </c>
    </row>
    <row r="147" spans="1:13" s="1163" customFormat="1" ht="15" x14ac:dyDescent="0.25">
      <c r="A147" s="1180" t="s">
        <v>858</v>
      </c>
      <c r="B147" s="1178">
        <v>504</v>
      </c>
      <c r="C147" s="1179">
        <v>1</v>
      </c>
      <c r="D147" s="1179">
        <v>4</v>
      </c>
      <c r="E147" s="1179">
        <v>7</v>
      </c>
      <c r="F147" s="1179">
        <v>81</v>
      </c>
      <c r="G147" s="1179">
        <v>14</v>
      </c>
      <c r="H147" s="1179">
        <v>31</v>
      </c>
      <c r="I147" s="1179">
        <v>13</v>
      </c>
      <c r="J147" s="1179">
        <v>349</v>
      </c>
      <c r="K147" s="1179">
        <v>0</v>
      </c>
      <c r="L147" s="1179">
        <v>4</v>
      </c>
      <c r="M147" s="1179">
        <v>0</v>
      </c>
    </row>
    <row r="148" spans="1:13" s="1163" customFormat="1" ht="15" x14ac:dyDescent="0.25">
      <c r="A148" s="1170" t="s">
        <v>651</v>
      </c>
      <c r="B148" s="1165">
        <v>44</v>
      </c>
      <c r="C148" s="1166">
        <v>0</v>
      </c>
      <c r="D148" s="1166">
        <v>0</v>
      </c>
      <c r="E148" s="1166">
        <v>4</v>
      </c>
      <c r="F148" s="1166">
        <v>3</v>
      </c>
      <c r="G148" s="1166">
        <v>3</v>
      </c>
      <c r="H148" s="1166">
        <v>6</v>
      </c>
      <c r="I148" s="1166">
        <v>1</v>
      </c>
      <c r="J148" s="1166">
        <v>3</v>
      </c>
      <c r="K148" s="1166">
        <v>0</v>
      </c>
      <c r="L148" s="1166">
        <v>24</v>
      </c>
      <c r="M148" s="1166">
        <v>0</v>
      </c>
    </row>
    <row r="149" spans="1:13" s="1163" customFormat="1" ht="15" x14ac:dyDescent="0.25">
      <c r="A149" s="1181" t="s">
        <v>847</v>
      </c>
      <c r="B149" s="1178">
        <v>6</v>
      </c>
      <c r="C149" s="1179">
        <v>0</v>
      </c>
      <c r="D149" s="1179">
        <v>1</v>
      </c>
      <c r="E149" s="1179">
        <v>1</v>
      </c>
      <c r="F149" s="1179">
        <v>0</v>
      </c>
      <c r="G149" s="1179">
        <v>1</v>
      </c>
      <c r="H149" s="1179">
        <v>1</v>
      </c>
      <c r="I149" s="1179">
        <v>0</v>
      </c>
      <c r="J149" s="1179">
        <v>1</v>
      </c>
      <c r="K149" s="1179">
        <v>0</v>
      </c>
      <c r="L149" s="1179">
        <v>1</v>
      </c>
      <c r="M149" s="1179">
        <v>0</v>
      </c>
    </row>
    <row r="150" spans="1:13" s="1188" customFormat="1" ht="15" x14ac:dyDescent="0.25">
      <c r="A150" s="1173" t="s">
        <v>148</v>
      </c>
      <c r="B150" s="1175">
        <v>980</v>
      </c>
      <c r="C150" s="1176">
        <v>10</v>
      </c>
      <c r="D150" s="1176">
        <v>11</v>
      </c>
      <c r="E150" s="1176">
        <v>77</v>
      </c>
      <c r="F150" s="1176">
        <v>184</v>
      </c>
      <c r="G150" s="1176">
        <v>193</v>
      </c>
      <c r="H150" s="1176">
        <v>308</v>
      </c>
      <c r="I150" s="1176">
        <v>60</v>
      </c>
      <c r="J150" s="1176">
        <v>87</v>
      </c>
      <c r="K150" s="1176">
        <v>3</v>
      </c>
      <c r="L150" s="1176">
        <v>38</v>
      </c>
      <c r="M150" s="1176">
        <v>9</v>
      </c>
    </row>
    <row r="151" spans="1:13" s="1163" customFormat="1" ht="15" x14ac:dyDescent="0.25">
      <c r="A151" s="1180" t="s">
        <v>851</v>
      </c>
      <c r="B151" s="1178">
        <v>9</v>
      </c>
      <c r="C151" s="1179">
        <v>1</v>
      </c>
      <c r="D151" s="1179">
        <v>0</v>
      </c>
      <c r="E151" s="1179">
        <v>1</v>
      </c>
      <c r="F151" s="1179">
        <v>1</v>
      </c>
      <c r="G151" s="1179">
        <v>0</v>
      </c>
      <c r="H151" s="1179">
        <v>1</v>
      </c>
      <c r="I151" s="1179">
        <v>1</v>
      </c>
      <c r="J151" s="1179">
        <v>0</v>
      </c>
      <c r="K151" s="1179">
        <v>0</v>
      </c>
      <c r="L151" s="1179">
        <v>3</v>
      </c>
      <c r="M151" s="1179">
        <v>1</v>
      </c>
    </row>
    <row r="152" spans="1:13" s="1163" customFormat="1" ht="15" x14ac:dyDescent="0.25">
      <c r="A152" s="1170" t="s">
        <v>852</v>
      </c>
      <c r="B152" s="1165">
        <v>12</v>
      </c>
      <c r="C152" s="1166">
        <v>0</v>
      </c>
      <c r="D152" s="1166">
        <v>5</v>
      </c>
      <c r="E152" s="1166">
        <v>3</v>
      </c>
      <c r="F152" s="1166">
        <v>2</v>
      </c>
      <c r="G152" s="1166">
        <v>0</v>
      </c>
      <c r="H152" s="1166">
        <v>1</v>
      </c>
      <c r="I152" s="1166">
        <v>1</v>
      </c>
      <c r="J152" s="1166">
        <v>0</v>
      </c>
      <c r="K152" s="1166">
        <v>0</v>
      </c>
      <c r="L152" s="1166">
        <v>0</v>
      </c>
      <c r="M152" s="1166">
        <v>0</v>
      </c>
    </row>
    <row r="153" spans="1:13" s="1163" customFormat="1" ht="15" x14ac:dyDescent="0.25">
      <c r="A153" s="1180" t="s">
        <v>853</v>
      </c>
      <c r="B153" s="1178">
        <v>91</v>
      </c>
      <c r="C153" s="1179">
        <v>2</v>
      </c>
      <c r="D153" s="1179">
        <v>3</v>
      </c>
      <c r="E153" s="1179">
        <v>48</v>
      </c>
      <c r="F153" s="1179">
        <v>20</v>
      </c>
      <c r="G153" s="1179">
        <v>1</v>
      </c>
      <c r="H153" s="1179">
        <v>5</v>
      </c>
      <c r="I153" s="1179">
        <v>2</v>
      </c>
      <c r="J153" s="1179">
        <v>1</v>
      </c>
      <c r="K153" s="1179">
        <v>0</v>
      </c>
      <c r="L153" s="1179">
        <v>5</v>
      </c>
      <c r="M153" s="1179">
        <v>4</v>
      </c>
    </row>
    <row r="154" spans="1:13" s="1163" customFormat="1" ht="15" x14ac:dyDescent="0.25">
      <c r="A154" s="1170" t="s">
        <v>854</v>
      </c>
      <c r="B154" s="1165">
        <v>145</v>
      </c>
      <c r="C154" s="1166">
        <v>2</v>
      </c>
      <c r="D154" s="1166">
        <v>2</v>
      </c>
      <c r="E154" s="1166">
        <v>11</v>
      </c>
      <c r="F154" s="1166">
        <v>76</v>
      </c>
      <c r="G154" s="1166">
        <v>26</v>
      </c>
      <c r="H154" s="1166">
        <v>17</v>
      </c>
      <c r="I154" s="1166">
        <v>2</v>
      </c>
      <c r="J154" s="1166">
        <v>6</v>
      </c>
      <c r="K154" s="1166">
        <v>0</v>
      </c>
      <c r="L154" s="1166">
        <v>3</v>
      </c>
      <c r="M154" s="1166">
        <v>0</v>
      </c>
    </row>
    <row r="155" spans="1:13" s="1163" customFormat="1" ht="15" x14ac:dyDescent="0.25">
      <c r="A155" s="1180" t="s">
        <v>855</v>
      </c>
      <c r="B155" s="1178">
        <v>197</v>
      </c>
      <c r="C155" s="1179">
        <v>1</v>
      </c>
      <c r="D155" s="1179">
        <v>0</v>
      </c>
      <c r="E155" s="1179">
        <v>1</v>
      </c>
      <c r="F155" s="1179">
        <v>34</v>
      </c>
      <c r="G155" s="1179">
        <v>72</v>
      </c>
      <c r="H155" s="1179">
        <v>60</v>
      </c>
      <c r="I155" s="1179">
        <v>6</v>
      </c>
      <c r="J155" s="1179">
        <v>15</v>
      </c>
      <c r="K155" s="1179">
        <v>0</v>
      </c>
      <c r="L155" s="1179">
        <v>8</v>
      </c>
      <c r="M155" s="1179">
        <v>0</v>
      </c>
    </row>
    <row r="156" spans="1:13" s="1163" customFormat="1" ht="15" x14ac:dyDescent="0.25">
      <c r="A156" s="1170" t="s">
        <v>856</v>
      </c>
      <c r="B156" s="1165">
        <v>321</v>
      </c>
      <c r="C156" s="1166">
        <v>3</v>
      </c>
      <c r="D156" s="1166">
        <v>0</v>
      </c>
      <c r="E156" s="1166">
        <v>7</v>
      </c>
      <c r="F156" s="1166">
        <v>31</v>
      </c>
      <c r="G156" s="1166">
        <v>69</v>
      </c>
      <c r="H156" s="1166">
        <v>157</v>
      </c>
      <c r="I156" s="1166">
        <v>24</v>
      </c>
      <c r="J156" s="1166">
        <v>16</v>
      </c>
      <c r="K156" s="1166">
        <v>1</v>
      </c>
      <c r="L156" s="1166">
        <v>12</v>
      </c>
      <c r="M156" s="1166">
        <v>1</v>
      </c>
    </row>
    <row r="157" spans="1:13" s="1163" customFormat="1" ht="15" x14ac:dyDescent="0.25">
      <c r="A157" s="1180" t="s">
        <v>857</v>
      </c>
      <c r="B157" s="1178">
        <v>82</v>
      </c>
      <c r="C157" s="1179">
        <v>1</v>
      </c>
      <c r="D157" s="1179">
        <v>0</v>
      </c>
      <c r="E157" s="1179">
        <v>2</v>
      </c>
      <c r="F157" s="1179">
        <v>7</v>
      </c>
      <c r="G157" s="1179">
        <v>13</v>
      </c>
      <c r="H157" s="1179">
        <v>35</v>
      </c>
      <c r="I157" s="1179">
        <v>15</v>
      </c>
      <c r="J157" s="1179">
        <v>9</v>
      </c>
      <c r="K157" s="1179">
        <v>0</v>
      </c>
      <c r="L157" s="1179">
        <v>0</v>
      </c>
      <c r="M157" s="1179">
        <v>0</v>
      </c>
    </row>
    <row r="158" spans="1:13" s="1163" customFormat="1" ht="15" x14ac:dyDescent="0.25">
      <c r="A158" s="1170" t="s">
        <v>858</v>
      </c>
      <c r="B158" s="1165">
        <v>94</v>
      </c>
      <c r="C158" s="1166">
        <v>0</v>
      </c>
      <c r="D158" s="1166">
        <v>0</v>
      </c>
      <c r="E158" s="1166">
        <v>0</v>
      </c>
      <c r="F158" s="1166">
        <v>7</v>
      </c>
      <c r="G158" s="1166">
        <v>6</v>
      </c>
      <c r="H158" s="1166">
        <v>29</v>
      </c>
      <c r="I158" s="1166">
        <v>9</v>
      </c>
      <c r="J158" s="1166">
        <v>38</v>
      </c>
      <c r="K158" s="1166">
        <v>2</v>
      </c>
      <c r="L158" s="1166">
        <v>3</v>
      </c>
      <c r="M158" s="1166">
        <v>0</v>
      </c>
    </row>
    <row r="159" spans="1:13" s="1163" customFormat="1" ht="15" x14ac:dyDescent="0.25">
      <c r="A159" s="1180" t="s">
        <v>859</v>
      </c>
      <c r="B159" s="1178">
        <v>1</v>
      </c>
      <c r="C159" s="1179">
        <v>0</v>
      </c>
      <c r="D159" s="1179">
        <v>0</v>
      </c>
      <c r="E159" s="1179">
        <v>0</v>
      </c>
      <c r="F159" s="1179">
        <v>0</v>
      </c>
      <c r="G159" s="1179">
        <v>1</v>
      </c>
      <c r="H159" s="1179">
        <v>0</v>
      </c>
      <c r="I159" s="1179">
        <v>0</v>
      </c>
      <c r="J159" s="1179">
        <v>0</v>
      </c>
      <c r="K159" s="1179">
        <v>0</v>
      </c>
      <c r="L159" s="1179">
        <v>0</v>
      </c>
      <c r="M159" s="1179">
        <v>0</v>
      </c>
    </row>
    <row r="160" spans="1:13" s="1163" customFormat="1" ht="15" x14ac:dyDescent="0.25">
      <c r="A160" s="1170" t="s">
        <v>651</v>
      </c>
      <c r="B160" s="1165">
        <v>18</v>
      </c>
      <c r="C160" s="1166">
        <v>0</v>
      </c>
      <c r="D160" s="1166">
        <v>0</v>
      </c>
      <c r="E160" s="1166">
        <v>2</v>
      </c>
      <c r="F160" s="1166">
        <v>5</v>
      </c>
      <c r="G160" s="1166">
        <v>4</v>
      </c>
      <c r="H160" s="1166">
        <v>3</v>
      </c>
      <c r="I160" s="1166">
        <v>0</v>
      </c>
      <c r="J160" s="1166">
        <v>2</v>
      </c>
      <c r="K160" s="1166">
        <v>0</v>
      </c>
      <c r="L160" s="1166">
        <v>2</v>
      </c>
      <c r="M160" s="1166">
        <v>0</v>
      </c>
    </row>
    <row r="161" spans="1:13" s="1163" customFormat="1" ht="15" x14ac:dyDescent="0.25">
      <c r="A161" s="1181" t="s">
        <v>847</v>
      </c>
      <c r="B161" s="1178">
        <v>10</v>
      </c>
      <c r="C161" s="1179">
        <v>0</v>
      </c>
      <c r="D161" s="1179">
        <v>1</v>
      </c>
      <c r="E161" s="1179">
        <v>2</v>
      </c>
      <c r="F161" s="1179">
        <v>1</v>
      </c>
      <c r="G161" s="1179">
        <v>1</v>
      </c>
      <c r="H161" s="1179">
        <v>0</v>
      </c>
      <c r="I161" s="1179">
        <v>0</v>
      </c>
      <c r="J161" s="1179">
        <v>0</v>
      </c>
      <c r="K161" s="1179">
        <v>0</v>
      </c>
      <c r="L161" s="1179">
        <v>2</v>
      </c>
      <c r="M161" s="1179">
        <v>3</v>
      </c>
    </row>
    <row r="162" spans="1:13" s="1188" customFormat="1" ht="15" x14ac:dyDescent="0.25">
      <c r="A162" s="1173" t="s">
        <v>147</v>
      </c>
      <c r="B162" s="1175">
        <v>15033</v>
      </c>
      <c r="C162" s="1176">
        <v>75</v>
      </c>
      <c r="D162" s="1176">
        <v>49</v>
      </c>
      <c r="E162" s="1176">
        <v>868</v>
      </c>
      <c r="F162" s="1176">
        <v>1898</v>
      </c>
      <c r="G162" s="1176">
        <v>2113</v>
      </c>
      <c r="H162" s="1176">
        <v>4470</v>
      </c>
      <c r="I162" s="1176">
        <v>1190</v>
      </c>
      <c r="J162" s="1176">
        <v>3603</v>
      </c>
      <c r="K162" s="1176">
        <v>79</v>
      </c>
      <c r="L162" s="1176">
        <v>622</v>
      </c>
      <c r="M162" s="1176">
        <v>66</v>
      </c>
    </row>
    <row r="163" spans="1:13" s="1163" customFormat="1" ht="15" x14ac:dyDescent="0.25">
      <c r="A163" s="1180" t="s">
        <v>851</v>
      </c>
      <c r="B163" s="1178">
        <v>95</v>
      </c>
      <c r="C163" s="1179">
        <v>12</v>
      </c>
      <c r="D163" s="1179">
        <v>0</v>
      </c>
      <c r="E163" s="1179">
        <v>12</v>
      </c>
      <c r="F163" s="1179">
        <v>8</v>
      </c>
      <c r="G163" s="1179">
        <v>17</v>
      </c>
      <c r="H163" s="1179">
        <v>26</v>
      </c>
      <c r="I163" s="1179">
        <v>3</v>
      </c>
      <c r="J163" s="1179">
        <v>13</v>
      </c>
      <c r="K163" s="1179">
        <v>0</v>
      </c>
      <c r="L163" s="1179">
        <v>3</v>
      </c>
      <c r="M163" s="1179">
        <v>1</v>
      </c>
    </row>
    <row r="164" spans="1:13" s="1163" customFormat="1" ht="15" x14ac:dyDescent="0.25">
      <c r="A164" s="1170" t="s">
        <v>852</v>
      </c>
      <c r="B164" s="1165">
        <v>58</v>
      </c>
      <c r="C164" s="1166">
        <v>0</v>
      </c>
      <c r="D164" s="1166">
        <v>12</v>
      </c>
      <c r="E164" s="1166">
        <v>17</v>
      </c>
      <c r="F164" s="1166">
        <v>5</v>
      </c>
      <c r="G164" s="1166">
        <v>8</v>
      </c>
      <c r="H164" s="1166">
        <v>6</v>
      </c>
      <c r="I164" s="1166">
        <v>3</v>
      </c>
      <c r="J164" s="1166">
        <v>2</v>
      </c>
      <c r="K164" s="1166">
        <v>0</v>
      </c>
      <c r="L164" s="1166">
        <v>1</v>
      </c>
      <c r="M164" s="1166">
        <v>4</v>
      </c>
    </row>
    <row r="165" spans="1:13" s="1163" customFormat="1" ht="15" x14ac:dyDescent="0.25">
      <c r="A165" s="1180" t="s">
        <v>853</v>
      </c>
      <c r="B165" s="1178">
        <v>907</v>
      </c>
      <c r="C165" s="1179">
        <v>5</v>
      </c>
      <c r="D165" s="1179">
        <v>12</v>
      </c>
      <c r="E165" s="1179">
        <v>360</v>
      </c>
      <c r="F165" s="1179">
        <v>211</v>
      </c>
      <c r="G165" s="1179">
        <v>92</v>
      </c>
      <c r="H165" s="1179">
        <v>95</v>
      </c>
      <c r="I165" s="1179">
        <v>36</v>
      </c>
      <c r="J165" s="1179">
        <v>59</v>
      </c>
      <c r="K165" s="1179">
        <v>1</v>
      </c>
      <c r="L165" s="1179">
        <v>20</v>
      </c>
      <c r="M165" s="1179">
        <v>16</v>
      </c>
    </row>
    <row r="166" spans="1:13" s="1163" customFormat="1" ht="15" x14ac:dyDescent="0.25">
      <c r="A166" s="1170" t="s">
        <v>854</v>
      </c>
      <c r="B166" s="1165">
        <v>1894</v>
      </c>
      <c r="C166" s="1166">
        <v>2</v>
      </c>
      <c r="D166" s="1166">
        <v>4</v>
      </c>
      <c r="E166" s="1166">
        <v>168</v>
      </c>
      <c r="F166" s="1166">
        <v>873</v>
      </c>
      <c r="G166" s="1166">
        <v>165</v>
      </c>
      <c r="H166" s="1166">
        <v>222</v>
      </c>
      <c r="I166" s="1166">
        <v>91</v>
      </c>
      <c r="J166" s="1166">
        <v>332</v>
      </c>
      <c r="K166" s="1166">
        <v>4</v>
      </c>
      <c r="L166" s="1166">
        <v>29</v>
      </c>
      <c r="M166" s="1166">
        <v>4</v>
      </c>
    </row>
    <row r="167" spans="1:13" s="1163" customFormat="1" ht="15" x14ac:dyDescent="0.25">
      <c r="A167" s="1180" t="s">
        <v>855</v>
      </c>
      <c r="B167" s="1178">
        <v>1988</v>
      </c>
      <c r="C167" s="1179">
        <v>18</v>
      </c>
      <c r="D167" s="1179">
        <v>10</v>
      </c>
      <c r="E167" s="1179">
        <v>86</v>
      </c>
      <c r="F167" s="1179">
        <v>134</v>
      </c>
      <c r="G167" s="1179">
        <v>1030</v>
      </c>
      <c r="H167" s="1179">
        <v>473</v>
      </c>
      <c r="I167" s="1179">
        <v>63</v>
      </c>
      <c r="J167" s="1179">
        <v>122</v>
      </c>
      <c r="K167" s="1179">
        <v>0</v>
      </c>
      <c r="L167" s="1179">
        <v>39</v>
      </c>
      <c r="M167" s="1179">
        <v>13</v>
      </c>
    </row>
    <row r="168" spans="1:13" s="1163" customFormat="1" ht="15" x14ac:dyDescent="0.25">
      <c r="A168" s="1170" t="s">
        <v>856</v>
      </c>
      <c r="B168" s="1165">
        <v>4862</v>
      </c>
      <c r="C168" s="1166">
        <v>16</v>
      </c>
      <c r="D168" s="1166">
        <v>6</v>
      </c>
      <c r="E168" s="1166">
        <v>121</v>
      </c>
      <c r="F168" s="1166">
        <v>254</v>
      </c>
      <c r="G168" s="1166">
        <v>606</v>
      </c>
      <c r="H168" s="1166">
        <v>2927</v>
      </c>
      <c r="I168" s="1166">
        <v>213</v>
      </c>
      <c r="J168" s="1166">
        <v>649</v>
      </c>
      <c r="K168" s="1166">
        <v>8</v>
      </c>
      <c r="L168" s="1166">
        <v>60</v>
      </c>
      <c r="M168" s="1166">
        <v>2</v>
      </c>
    </row>
    <row r="169" spans="1:13" s="1163" customFormat="1" ht="15" x14ac:dyDescent="0.25">
      <c r="A169" s="1180" t="s">
        <v>857</v>
      </c>
      <c r="B169" s="1178">
        <v>1205</v>
      </c>
      <c r="C169" s="1179">
        <v>1</v>
      </c>
      <c r="D169" s="1179">
        <v>1</v>
      </c>
      <c r="E169" s="1179">
        <v>32</v>
      </c>
      <c r="F169" s="1179">
        <v>69</v>
      </c>
      <c r="G169" s="1179">
        <v>61</v>
      </c>
      <c r="H169" s="1179">
        <v>212</v>
      </c>
      <c r="I169" s="1179">
        <v>536</v>
      </c>
      <c r="J169" s="1179">
        <v>261</v>
      </c>
      <c r="K169" s="1179">
        <v>5</v>
      </c>
      <c r="L169" s="1179">
        <v>25</v>
      </c>
      <c r="M169" s="1179">
        <v>2</v>
      </c>
    </row>
    <row r="170" spans="1:13" s="1163" customFormat="1" ht="15" x14ac:dyDescent="0.25">
      <c r="A170" s="1170" t="s">
        <v>858</v>
      </c>
      <c r="B170" s="1165">
        <v>3327</v>
      </c>
      <c r="C170" s="1166">
        <v>14</v>
      </c>
      <c r="D170" s="1166">
        <v>0</v>
      </c>
      <c r="E170" s="1166">
        <v>47</v>
      </c>
      <c r="F170" s="1166">
        <v>315</v>
      </c>
      <c r="G170" s="1166">
        <v>96</v>
      </c>
      <c r="H170" s="1166">
        <v>470</v>
      </c>
      <c r="I170" s="1166">
        <v>222</v>
      </c>
      <c r="J170" s="1166">
        <v>2098</v>
      </c>
      <c r="K170" s="1166">
        <v>29</v>
      </c>
      <c r="L170" s="1166">
        <v>35</v>
      </c>
      <c r="M170" s="1166">
        <v>1</v>
      </c>
    </row>
    <row r="171" spans="1:13" s="1163" customFormat="1" ht="15" x14ac:dyDescent="0.25">
      <c r="A171" s="1180" t="s">
        <v>859</v>
      </c>
      <c r="B171" s="1178">
        <v>88</v>
      </c>
      <c r="C171" s="1179">
        <v>0</v>
      </c>
      <c r="D171" s="1179">
        <v>0</v>
      </c>
      <c r="E171" s="1179">
        <v>0</v>
      </c>
      <c r="F171" s="1179">
        <v>1</v>
      </c>
      <c r="G171" s="1179">
        <v>2</v>
      </c>
      <c r="H171" s="1179">
        <v>1</v>
      </c>
      <c r="I171" s="1179">
        <v>7</v>
      </c>
      <c r="J171" s="1179">
        <v>46</v>
      </c>
      <c r="K171" s="1179">
        <v>31</v>
      </c>
      <c r="L171" s="1179">
        <v>0</v>
      </c>
      <c r="M171" s="1179">
        <v>0</v>
      </c>
    </row>
    <row r="172" spans="1:13" s="1163" customFormat="1" ht="15" x14ac:dyDescent="0.25">
      <c r="A172" s="1170" t="s">
        <v>651</v>
      </c>
      <c r="B172" s="1165">
        <v>529</v>
      </c>
      <c r="C172" s="1166">
        <v>4</v>
      </c>
      <c r="D172" s="1166">
        <v>0</v>
      </c>
      <c r="E172" s="1166">
        <v>13</v>
      </c>
      <c r="F172" s="1166">
        <v>19</v>
      </c>
      <c r="G172" s="1166">
        <v>16</v>
      </c>
      <c r="H172" s="1166">
        <v>32</v>
      </c>
      <c r="I172" s="1166">
        <v>16</v>
      </c>
      <c r="J172" s="1166">
        <v>18</v>
      </c>
      <c r="K172" s="1166">
        <v>1</v>
      </c>
      <c r="L172" s="1166">
        <v>409</v>
      </c>
      <c r="M172" s="1166">
        <v>1</v>
      </c>
    </row>
    <row r="173" spans="1:13" s="1163" customFormat="1" ht="15" x14ac:dyDescent="0.25">
      <c r="A173" s="1181" t="s">
        <v>847</v>
      </c>
      <c r="B173" s="1178">
        <v>80</v>
      </c>
      <c r="C173" s="1179">
        <v>3</v>
      </c>
      <c r="D173" s="1179">
        <v>4</v>
      </c>
      <c r="E173" s="1179">
        <v>12</v>
      </c>
      <c r="F173" s="1179">
        <v>9</v>
      </c>
      <c r="G173" s="1179">
        <v>20</v>
      </c>
      <c r="H173" s="1179">
        <v>6</v>
      </c>
      <c r="I173" s="1179">
        <v>0</v>
      </c>
      <c r="J173" s="1179">
        <v>3</v>
      </c>
      <c r="K173" s="1179">
        <v>0</v>
      </c>
      <c r="L173" s="1179">
        <v>1</v>
      </c>
      <c r="M173" s="1179">
        <v>22</v>
      </c>
    </row>
    <row r="174" spans="1:13" s="1188" customFormat="1" ht="15" x14ac:dyDescent="0.25">
      <c r="A174" s="1173" t="s">
        <v>173</v>
      </c>
      <c r="B174" s="1175">
        <v>1957</v>
      </c>
      <c r="C174" s="1176">
        <v>8</v>
      </c>
      <c r="D174" s="1176">
        <v>8</v>
      </c>
      <c r="E174" s="1176">
        <v>328</v>
      </c>
      <c r="F174" s="1176">
        <v>383</v>
      </c>
      <c r="G174" s="1176">
        <v>258</v>
      </c>
      <c r="H174" s="1176">
        <v>392</v>
      </c>
      <c r="I174" s="1176">
        <v>182</v>
      </c>
      <c r="J174" s="1176">
        <v>304</v>
      </c>
      <c r="K174" s="1176">
        <v>11</v>
      </c>
      <c r="L174" s="1176">
        <v>61</v>
      </c>
      <c r="M174" s="1176">
        <v>22</v>
      </c>
    </row>
    <row r="175" spans="1:13" s="1163" customFormat="1" ht="15" x14ac:dyDescent="0.25">
      <c r="A175" s="1180" t="s">
        <v>851</v>
      </c>
      <c r="B175" s="1178">
        <v>18</v>
      </c>
      <c r="C175" s="1179">
        <v>3</v>
      </c>
      <c r="D175" s="1179">
        <v>0</v>
      </c>
      <c r="E175" s="1179">
        <v>3</v>
      </c>
      <c r="F175" s="1179">
        <v>0</v>
      </c>
      <c r="G175" s="1179">
        <v>5</v>
      </c>
      <c r="H175" s="1179">
        <v>5</v>
      </c>
      <c r="I175" s="1179">
        <v>0</v>
      </c>
      <c r="J175" s="1179">
        <v>1</v>
      </c>
      <c r="K175" s="1179">
        <v>0</v>
      </c>
      <c r="L175" s="1179">
        <v>0</v>
      </c>
      <c r="M175" s="1179">
        <v>1</v>
      </c>
    </row>
    <row r="176" spans="1:13" s="1163" customFormat="1" ht="15" x14ac:dyDescent="0.25">
      <c r="A176" s="1170" t="s">
        <v>852</v>
      </c>
      <c r="B176" s="1165">
        <v>10</v>
      </c>
      <c r="C176" s="1166">
        <v>0</v>
      </c>
      <c r="D176" s="1166">
        <v>1</v>
      </c>
      <c r="E176" s="1166">
        <v>5</v>
      </c>
      <c r="F176" s="1166">
        <v>0</v>
      </c>
      <c r="G176" s="1166">
        <v>0</v>
      </c>
      <c r="H176" s="1166">
        <v>4</v>
      </c>
      <c r="I176" s="1166">
        <v>0</v>
      </c>
      <c r="J176" s="1166">
        <v>0</v>
      </c>
      <c r="K176" s="1166">
        <v>0</v>
      </c>
      <c r="L176" s="1166">
        <v>0</v>
      </c>
      <c r="M176" s="1166">
        <v>0</v>
      </c>
    </row>
    <row r="177" spans="1:13" s="1163" customFormat="1" ht="15" x14ac:dyDescent="0.25">
      <c r="A177" s="1180" t="s">
        <v>853</v>
      </c>
      <c r="B177" s="1178">
        <v>314</v>
      </c>
      <c r="C177" s="1179">
        <v>2</v>
      </c>
      <c r="D177" s="1179">
        <v>2</v>
      </c>
      <c r="E177" s="1179">
        <v>171</v>
      </c>
      <c r="F177" s="1179">
        <v>66</v>
      </c>
      <c r="G177" s="1179">
        <v>9</v>
      </c>
      <c r="H177" s="1179">
        <v>23</v>
      </c>
      <c r="I177" s="1179">
        <v>16</v>
      </c>
      <c r="J177" s="1179">
        <v>10</v>
      </c>
      <c r="K177" s="1179">
        <v>0</v>
      </c>
      <c r="L177" s="1179">
        <v>7</v>
      </c>
      <c r="M177" s="1179">
        <v>8</v>
      </c>
    </row>
    <row r="178" spans="1:13" s="1163" customFormat="1" ht="15" x14ac:dyDescent="0.25">
      <c r="A178" s="1170" t="s">
        <v>854</v>
      </c>
      <c r="B178" s="1165">
        <v>431</v>
      </c>
      <c r="C178" s="1166">
        <v>2</v>
      </c>
      <c r="D178" s="1166">
        <v>3</v>
      </c>
      <c r="E178" s="1166">
        <v>67</v>
      </c>
      <c r="F178" s="1166">
        <v>220</v>
      </c>
      <c r="G178" s="1166">
        <v>50</v>
      </c>
      <c r="H178" s="1166">
        <v>28</v>
      </c>
      <c r="I178" s="1166">
        <v>14</v>
      </c>
      <c r="J178" s="1166">
        <v>26</v>
      </c>
      <c r="K178" s="1166">
        <v>0</v>
      </c>
      <c r="L178" s="1166">
        <v>16</v>
      </c>
      <c r="M178" s="1166">
        <v>5</v>
      </c>
    </row>
    <row r="179" spans="1:13" s="1163" customFormat="1" ht="15" x14ac:dyDescent="0.25">
      <c r="A179" s="1180" t="s">
        <v>855</v>
      </c>
      <c r="B179" s="1178">
        <v>225</v>
      </c>
      <c r="C179" s="1179">
        <v>1</v>
      </c>
      <c r="D179" s="1179">
        <v>1</v>
      </c>
      <c r="E179" s="1179">
        <v>5</v>
      </c>
      <c r="F179" s="1179">
        <v>24</v>
      </c>
      <c r="G179" s="1179">
        <v>113</v>
      </c>
      <c r="H179" s="1179">
        <v>47</v>
      </c>
      <c r="I179" s="1179">
        <v>14</v>
      </c>
      <c r="J179" s="1179">
        <v>13</v>
      </c>
      <c r="K179" s="1179">
        <v>0</v>
      </c>
      <c r="L179" s="1179">
        <v>5</v>
      </c>
      <c r="M179" s="1179">
        <v>2</v>
      </c>
    </row>
    <row r="180" spans="1:13" s="1163" customFormat="1" ht="15" x14ac:dyDescent="0.25">
      <c r="A180" s="1170" t="s">
        <v>856</v>
      </c>
      <c r="B180" s="1165">
        <v>441</v>
      </c>
      <c r="C180" s="1166">
        <v>0</v>
      </c>
      <c r="D180" s="1166">
        <v>0</v>
      </c>
      <c r="E180" s="1166">
        <v>24</v>
      </c>
      <c r="F180" s="1166">
        <v>17</v>
      </c>
      <c r="G180" s="1166">
        <v>55</v>
      </c>
      <c r="H180" s="1166">
        <v>209</v>
      </c>
      <c r="I180" s="1166">
        <v>62</v>
      </c>
      <c r="J180" s="1166">
        <v>63</v>
      </c>
      <c r="K180" s="1166">
        <v>3</v>
      </c>
      <c r="L180" s="1166">
        <v>8</v>
      </c>
      <c r="M180" s="1166">
        <v>0</v>
      </c>
    </row>
    <row r="181" spans="1:13" s="1163" customFormat="1" ht="15" x14ac:dyDescent="0.25">
      <c r="A181" s="1180" t="s">
        <v>857</v>
      </c>
      <c r="B181" s="1178">
        <v>149</v>
      </c>
      <c r="C181" s="1179">
        <v>0</v>
      </c>
      <c r="D181" s="1179">
        <v>0</v>
      </c>
      <c r="E181" s="1179">
        <v>19</v>
      </c>
      <c r="F181" s="1179">
        <v>15</v>
      </c>
      <c r="G181" s="1179">
        <v>5</v>
      </c>
      <c r="H181" s="1179">
        <v>26</v>
      </c>
      <c r="I181" s="1179">
        <v>56</v>
      </c>
      <c r="J181" s="1179">
        <v>25</v>
      </c>
      <c r="K181" s="1179">
        <v>0</v>
      </c>
      <c r="L181" s="1179">
        <v>3</v>
      </c>
      <c r="M181" s="1179">
        <v>0</v>
      </c>
    </row>
    <row r="182" spans="1:13" s="1163" customFormat="1" ht="15" x14ac:dyDescent="0.25">
      <c r="A182" s="1170" t="s">
        <v>858</v>
      </c>
      <c r="B182" s="1165">
        <v>269</v>
      </c>
      <c r="C182" s="1166">
        <v>0</v>
      </c>
      <c r="D182" s="1166">
        <v>0</v>
      </c>
      <c r="E182" s="1166">
        <v>5</v>
      </c>
      <c r="F182" s="1166">
        <v>28</v>
      </c>
      <c r="G182" s="1166">
        <v>9</v>
      </c>
      <c r="H182" s="1166">
        <v>44</v>
      </c>
      <c r="I182" s="1166">
        <v>17</v>
      </c>
      <c r="J182" s="1166">
        <v>160</v>
      </c>
      <c r="K182" s="1166">
        <v>5</v>
      </c>
      <c r="L182" s="1166">
        <v>1</v>
      </c>
      <c r="M182" s="1166">
        <v>0</v>
      </c>
    </row>
    <row r="183" spans="1:13" s="1163" customFormat="1" ht="15" x14ac:dyDescent="0.25">
      <c r="A183" s="1180" t="s">
        <v>859</v>
      </c>
      <c r="B183" s="1178">
        <v>6</v>
      </c>
      <c r="C183" s="1179">
        <v>0</v>
      </c>
      <c r="D183" s="1179">
        <v>0</v>
      </c>
      <c r="E183" s="1179">
        <v>0</v>
      </c>
      <c r="F183" s="1179">
        <v>0</v>
      </c>
      <c r="G183" s="1179">
        <v>0</v>
      </c>
      <c r="H183" s="1179">
        <v>0</v>
      </c>
      <c r="I183" s="1179">
        <v>0</v>
      </c>
      <c r="J183" s="1179">
        <v>3</v>
      </c>
      <c r="K183" s="1179">
        <v>3</v>
      </c>
      <c r="L183" s="1179">
        <v>0</v>
      </c>
      <c r="M183" s="1179">
        <v>0</v>
      </c>
    </row>
    <row r="184" spans="1:13" s="1163" customFormat="1" ht="15" x14ac:dyDescent="0.25">
      <c r="A184" s="1170" t="s">
        <v>651</v>
      </c>
      <c r="B184" s="1165">
        <v>61</v>
      </c>
      <c r="C184" s="1166">
        <v>0</v>
      </c>
      <c r="D184" s="1166">
        <v>0</v>
      </c>
      <c r="E184" s="1166">
        <v>10</v>
      </c>
      <c r="F184" s="1166">
        <v>12</v>
      </c>
      <c r="G184" s="1166">
        <v>7</v>
      </c>
      <c r="H184" s="1166">
        <v>5</v>
      </c>
      <c r="I184" s="1166">
        <v>3</v>
      </c>
      <c r="J184" s="1166">
        <v>3</v>
      </c>
      <c r="K184" s="1166">
        <v>0</v>
      </c>
      <c r="L184" s="1166">
        <v>21</v>
      </c>
      <c r="M184" s="1166">
        <v>0</v>
      </c>
    </row>
    <row r="185" spans="1:13" s="1163" customFormat="1" ht="15" x14ac:dyDescent="0.25">
      <c r="A185" s="1181" t="s">
        <v>847</v>
      </c>
      <c r="B185" s="1178">
        <v>33</v>
      </c>
      <c r="C185" s="1179">
        <v>0</v>
      </c>
      <c r="D185" s="1179">
        <v>1</v>
      </c>
      <c r="E185" s="1179">
        <v>19</v>
      </c>
      <c r="F185" s="1179">
        <v>1</v>
      </c>
      <c r="G185" s="1179">
        <v>5</v>
      </c>
      <c r="H185" s="1179">
        <v>1</v>
      </c>
      <c r="I185" s="1179">
        <v>0</v>
      </c>
      <c r="J185" s="1179">
        <v>0</v>
      </c>
      <c r="K185" s="1179">
        <v>0</v>
      </c>
      <c r="L185" s="1179">
        <v>0</v>
      </c>
      <c r="M185" s="1179">
        <v>6</v>
      </c>
    </row>
    <row r="186" spans="1:13" s="1188" customFormat="1" ht="15" x14ac:dyDescent="0.25">
      <c r="A186" s="1173" t="s">
        <v>146</v>
      </c>
      <c r="B186" s="1175">
        <v>3841</v>
      </c>
      <c r="C186" s="1176">
        <v>13</v>
      </c>
      <c r="D186" s="1176">
        <v>13</v>
      </c>
      <c r="E186" s="1176">
        <v>380</v>
      </c>
      <c r="F186" s="1176">
        <v>1469</v>
      </c>
      <c r="G186" s="1176">
        <v>349</v>
      </c>
      <c r="H186" s="1176">
        <v>457</v>
      </c>
      <c r="I186" s="1176">
        <v>210</v>
      </c>
      <c r="J186" s="1176">
        <v>784</v>
      </c>
      <c r="K186" s="1176">
        <v>13</v>
      </c>
      <c r="L186" s="1176">
        <v>123</v>
      </c>
      <c r="M186" s="1176">
        <v>30</v>
      </c>
    </row>
    <row r="187" spans="1:13" s="1163" customFormat="1" ht="15" x14ac:dyDescent="0.25">
      <c r="A187" s="1180" t="s">
        <v>851</v>
      </c>
      <c r="B187" s="1178">
        <v>16</v>
      </c>
      <c r="C187" s="1179">
        <v>2</v>
      </c>
      <c r="D187" s="1179">
        <v>0</v>
      </c>
      <c r="E187" s="1179">
        <v>2</v>
      </c>
      <c r="F187" s="1179">
        <v>0</v>
      </c>
      <c r="G187" s="1179">
        <v>3</v>
      </c>
      <c r="H187" s="1179">
        <v>3</v>
      </c>
      <c r="I187" s="1179">
        <v>0</v>
      </c>
      <c r="J187" s="1179">
        <v>3</v>
      </c>
      <c r="K187" s="1179">
        <v>0</v>
      </c>
      <c r="L187" s="1179">
        <v>2</v>
      </c>
      <c r="M187" s="1179">
        <v>1</v>
      </c>
    </row>
    <row r="188" spans="1:13" s="1163" customFormat="1" ht="15" x14ac:dyDescent="0.25">
      <c r="A188" s="1170" t="s">
        <v>852</v>
      </c>
      <c r="B188" s="1165">
        <v>16</v>
      </c>
      <c r="C188" s="1166">
        <v>0</v>
      </c>
      <c r="D188" s="1166">
        <v>4</v>
      </c>
      <c r="E188" s="1166">
        <v>6</v>
      </c>
      <c r="F188" s="1166">
        <v>1</v>
      </c>
      <c r="G188" s="1166">
        <v>3</v>
      </c>
      <c r="H188" s="1166">
        <v>2</v>
      </c>
      <c r="I188" s="1166">
        <v>0</v>
      </c>
      <c r="J188" s="1166">
        <v>0</v>
      </c>
      <c r="K188" s="1166">
        <v>0</v>
      </c>
      <c r="L188" s="1166">
        <v>0</v>
      </c>
      <c r="M188" s="1166">
        <v>0</v>
      </c>
    </row>
    <row r="189" spans="1:13" s="1163" customFormat="1" ht="15" x14ac:dyDescent="0.25">
      <c r="A189" s="1180" t="s">
        <v>853</v>
      </c>
      <c r="B189" s="1178">
        <v>484</v>
      </c>
      <c r="C189" s="1179">
        <v>2</v>
      </c>
      <c r="D189" s="1179">
        <v>4</v>
      </c>
      <c r="E189" s="1179">
        <v>219</v>
      </c>
      <c r="F189" s="1179">
        <v>127</v>
      </c>
      <c r="G189" s="1179">
        <v>53</v>
      </c>
      <c r="H189" s="1179">
        <v>39</v>
      </c>
      <c r="I189" s="1179">
        <v>7</v>
      </c>
      <c r="J189" s="1179">
        <v>18</v>
      </c>
      <c r="K189" s="1179">
        <v>0</v>
      </c>
      <c r="L189" s="1179">
        <v>8</v>
      </c>
      <c r="M189" s="1179">
        <v>7</v>
      </c>
    </row>
    <row r="190" spans="1:13" s="1163" customFormat="1" ht="15" x14ac:dyDescent="0.25">
      <c r="A190" s="1170" t="s">
        <v>854</v>
      </c>
      <c r="B190" s="1165">
        <v>1441</v>
      </c>
      <c r="C190" s="1166">
        <v>1</v>
      </c>
      <c r="D190" s="1166">
        <v>1</v>
      </c>
      <c r="E190" s="1166">
        <v>73</v>
      </c>
      <c r="F190" s="1166">
        <v>1141</v>
      </c>
      <c r="G190" s="1166">
        <v>62</v>
      </c>
      <c r="H190" s="1166">
        <v>21</v>
      </c>
      <c r="I190" s="1166">
        <v>20</v>
      </c>
      <c r="J190" s="1166">
        <v>86</v>
      </c>
      <c r="K190" s="1166">
        <v>1</v>
      </c>
      <c r="L190" s="1166">
        <v>33</v>
      </c>
      <c r="M190" s="1166">
        <v>2</v>
      </c>
    </row>
    <row r="191" spans="1:13" s="1163" customFormat="1" ht="15" x14ac:dyDescent="0.25">
      <c r="A191" s="1180" t="s">
        <v>855</v>
      </c>
      <c r="B191" s="1178">
        <v>280</v>
      </c>
      <c r="C191" s="1179">
        <v>1</v>
      </c>
      <c r="D191" s="1179">
        <v>2</v>
      </c>
      <c r="E191" s="1179">
        <v>27</v>
      </c>
      <c r="F191" s="1179">
        <v>40</v>
      </c>
      <c r="G191" s="1179">
        <v>148</v>
      </c>
      <c r="H191" s="1179">
        <v>22</v>
      </c>
      <c r="I191" s="1179">
        <v>11</v>
      </c>
      <c r="J191" s="1179">
        <v>19</v>
      </c>
      <c r="K191" s="1179">
        <v>0</v>
      </c>
      <c r="L191" s="1179">
        <v>3</v>
      </c>
      <c r="M191" s="1179">
        <v>7</v>
      </c>
    </row>
    <row r="192" spans="1:13" s="1163" customFormat="1" ht="15" x14ac:dyDescent="0.25">
      <c r="A192" s="1170" t="s">
        <v>856</v>
      </c>
      <c r="B192" s="1165">
        <v>510</v>
      </c>
      <c r="C192" s="1166">
        <v>3</v>
      </c>
      <c r="D192" s="1166">
        <v>0</v>
      </c>
      <c r="E192" s="1166">
        <v>35</v>
      </c>
      <c r="F192" s="1166">
        <v>28</v>
      </c>
      <c r="G192" s="1166">
        <v>41</v>
      </c>
      <c r="H192" s="1166">
        <v>250</v>
      </c>
      <c r="I192" s="1166">
        <v>32</v>
      </c>
      <c r="J192" s="1166">
        <v>110</v>
      </c>
      <c r="K192" s="1166">
        <v>0</v>
      </c>
      <c r="L192" s="1166">
        <v>11</v>
      </c>
      <c r="M192" s="1166">
        <v>0</v>
      </c>
    </row>
    <row r="193" spans="1:13" s="1163" customFormat="1" ht="15" x14ac:dyDescent="0.25">
      <c r="A193" s="1180" t="s">
        <v>857</v>
      </c>
      <c r="B193" s="1178">
        <v>191</v>
      </c>
      <c r="C193" s="1179">
        <v>0</v>
      </c>
      <c r="D193" s="1179">
        <v>0</v>
      </c>
      <c r="E193" s="1179">
        <v>3</v>
      </c>
      <c r="F193" s="1179">
        <v>17</v>
      </c>
      <c r="G193" s="1179">
        <v>17</v>
      </c>
      <c r="H193" s="1179">
        <v>32</v>
      </c>
      <c r="I193" s="1179">
        <v>88</v>
      </c>
      <c r="J193" s="1179">
        <v>30</v>
      </c>
      <c r="K193" s="1179">
        <v>0</v>
      </c>
      <c r="L193" s="1179">
        <v>3</v>
      </c>
      <c r="M193" s="1179">
        <v>1</v>
      </c>
    </row>
    <row r="194" spans="1:13" s="1163" customFormat="1" ht="15" x14ac:dyDescent="0.25">
      <c r="A194" s="1170" t="s">
        <v>858</v>
      </c>
      <c r="B194" s="1165">
        <v>760</v>
      </c>
      <c r="C194" s="1166">
        <v>1</v>
      </c>
      <c r="D194" s="1166">
        <v>0</v>
      </c>
      <c r="E194" s="1166">
        <v>1</v>
      </c>
      <c r="F194" s="1166">
        <v>99</v>
      </c>
      <c r="G194" s="1166">
        <v>14</v>
      </c>
      <c r="H194" s="1166">
        <v>74</v>
      </c>
      <c r="I194" s="1166">
        <v>49</v>
      </c>
      <c r="J194" s="1166">
        <v>506</v>
      </c>
      <c r="K194" s="1166">
        <v>10</v>
      </c>
      <c r="L194" s="1166">
        <v>6</v>
      </c>
      <c r="M194" s="1166">
        <v>0</v>
      </c>
    </row>
    <row r="195" spans="1:13" s="1163" customFormat="1" ht="15" x14ac:dyDescent="0.25">
      <c r="A195" s="1180" t="s">
        <v>859</v>
      </c>
      <c r="B195" s="1178">
        <v>14</v>
      </c>
      <c r="C195" s="1179">
        <v>2</v>
      </c>
      <c r="D195" s="1179">
        <v>0</v>
      </c>
      <c r="E195" s="1179">
        <v>0</v>
      </c>
      <c r="F195" s="1179">
        <v>0</v>
      </c>
      <c r="G195" s="1179">
        <v>0</v>
      </c>
      <c r="H195" s="1179">
        <v>1</v>
      </c>
      <c r="I195" s="1179">
        <v>1</v>
      </c>
      <c r="J195" s="1179">
        <v>7</v>
      </c>
      <c r="K195" s="1179">
        <v>2</v>
      </c>
      <c r="L195" s="1179">
        <v>0</v>
      </c>
      <c r="M195" s="1179">
        <v>1</v>
      </c>
    </row>
    <row r="196" spans="1:13" s="1163" customFormat="1" ht="15" x14ac:dyDescent="0.25">
      <c r="A196" s="1170" t="s">
        <v>651</v>
      </c>
      <c r="B196" s="1165">
        <v>99</v>
      </c>
      <c r="C196" s="1166">
        <v>0</v>
      </c>
      <c r="D196" s="1166">
        <v>0</v>
      </c>
      <c r="E196" s="1166">
        <v>3</v>
      </c>
      <c r="F196" s="1166">
        <v>15</v>
      </c>
      <c r="G196" s="1166">
        <v>5</v>
      </c>
      <c r="H196" s="1166">
        <v>13</v>
      </c>
      <c r="I196" s="1166">
        <v>2</v>
      </c>
      <c r="J196" s="1166">
        <v>4</v>
      </c>
      <c r="K196" s="1166">
        <v>0</v>
      </c>
      <c r="L196" s="1166">
        <v>55</v>
      </c>
      <c r="M196" s="1166">
        <v>2</v>
      </c>
    </row>
    <row r="197" spans="1:13" s="1163" customFormat="1" ht="15" x14ac:dyDescent="0.25">
      <c r="A197" s="1181" t="s">
        <v>847</v>
      </c>
      <c r="B197" s="1178">
        <v>30</v>
      </c>
      <c r="C197" s="1179">
        <v>1</v>
      </c>
      <c r="D197" s="1179">
        <v>2</v>
      </c>
      <c r="E197" s="1179">
        <v>11</v>
      </c>
      <c r="F197" s="1179">
        <v>1</v>
      </c>
      <c r="G197" s="1179">
        <v>3</v>
      </c>
      <c r="H197" s="1179">
        <v>0</v>
      </c>
      <c r="I197" s="1179">
        <v>0</v>
      </c>
      <c r="J197" s="1179">
        <v>1</v>
      </c>
      <c r="K197" s="1179">
        <v>0</v>
      </c>
      <c r="L197" s="1179">
        <v>2</v>
      </c>
      <c r="M197" s="1179">
        <v>9</v>
      </c>
    </row>
    <row r="198" spans="1:13" s="1188" customFormat="1" ht="15" x14ac:dyDescent="0.25">
      <c r="A198" s="1173" t="s">
        <v>69</v>
      </c>
      <c r="B198" s="1175">
        <v>1184</v>
      </c>
      <c r="C198" s="1176">
        <v>5</v>
      </c>
      <c r="D198" s="1176">
        <v>2</v>
      </c>
      <c r="E198" s="1176">
        <v>47</v>
      </c>
      <c r="F198" s="1176">
        <v>176</v>
      </c>
      <c r="G198" s="1176">
        <v>217</v>
      </c>
      <c r="H198" s="1176">
        <v>379</v>
      </c>
      <c r="I198" s="1176">
        <v>212</v>
      </c>
      <c r="J198" s="1176">
        <v>119</v>
      </c>
      <c r="K198" s="1176">
        <v>1</v>
      </c>
      <c r="L198" s="1176">
        <v>21</v>
      </c>
      <c r="M198" s="1176">
        <v>5</v>
      </c>
    </row>
    <row r="199" spans="1:13" s="1163" customFormat="1" ht="15" x14ac:dyDescent="0.25">
      <c r="A199" s="1180" t="s">
        <v>851</v>
      </c>
      <c r="B199" s="1178">
        <v>3</v>
      </c>
      <c r="C199" s="1179">
        <v>1</v>
      </c>
      <c r="D199" s="1179">
        <v>0</v>
      </c>
      <c r="E199" s="1179">
        <v>0</v>
      </c>
      <c r="F199" s="1179">
        <v>0</v>
      </c>
      <c r="G199" s="1179">
        <v>0</v>
      </c>
      <c r="H199" s="1179">
        <v>1</v>
      </c>
      <c r="I199" s="1179">
        <v>1</v>
      </c>
      <c r="J199" s="1179">
        <v>0</v>
      </c>
      <c r="K199" s="1179">
        <v>0</v>
      </c>
      <c r="L199" s="1179">
        <v>0</v>
      </c>
      <c r="M199" s="1179">
        <v>0</v>
      </c>
    </row>
    <row r="200" spans="1:13" s="1163" customFormat="1" ht="15" x14ac:dyDescent="0.25">
      <c r="A200" s="1170" t="s">
        <v>852</v>
      </c>
      <c r="B200" s="1165">
        <v>2</v>
      </c>
      <c r="C200" s="1166">
        <v>0</v>
      </c>
      <c r="D200" s="1166">
        <v>0</v>
      </c>
      <c r="E200" s="1166">
        <v>0</v>
      </c>
      <c r="F200" s="1166">
        <v>1</v>
      </c>
      <c r="G200" s="1166">
        <v>0</v>
      </c>
      <c r="H200" s="1166">
        <v>1</v>
      </c>
      <c r="I200" s="1166">
        <v>0</v>
      </c>
      <c r="J200" s="1166">
        <v>0</v>
      </c>
      <c r="K200" s="1166">
        <v>0</v>
      </c>
      <c r="L200" s="1166">
        <v>0</v>
      </c>
      <c r="M200" s="1166">
        <v>0</v>
      </c>
    </row>
    <row r="201" spans="1:13" s="1163" customFormat="1" ht="15" x14ac:dyDescent="0.25">
      <c r="A201" s="1180" t="s">
        <v>853</v>
      </c>
      <c r="B201" s="1178">
        <v>70</v>
      </c>
      <c r="C201" s="1179">
        <v>0</v>
      </c>
      <c r="D201" s="1179">
        <v>1</v>
      </c>
      <c r="E201" s="1179">
        <v>25</v>
      </c>
      <c r="F201" s="1179">
        <v>23</v>
      </c>
      <c r="G201" s="1179">
        <v>5</v>
      </c>
      <c r="H201" s="1179">
        <v>7</v>
      </c>
      <c r="I201" s="1179">
        <v>3</v>
      </c>
      <c r="J201" s="1179">
        <v>3</v>
      </c>
      <c r="K201" s="1179">
        <v>0</v>
      </c>
      <c r="L201" s="1179">
        <v>0</v>
      </c>
      <c r="M201" s="1179">
        <v>3</v>
      </c>
    </row>
    <row r="202" spans="1:13" s="1163" customFormat="1" ht="15" x14ac:dyDescent="0.25">
      <c r="A202" s="1170" t="s">
        <v>854</v>
      </c>
      <c r="B202" s="1165">
        <v>160</v>
      </c>
      <c r="C202" s="1166">
        <v>0</v>
      </c>
      <c r="D202" s="1166">
        <v>1</v>
      </c>
      <c r="E202" s="1166">
        <v>9</v>
      </c>
      <c r="F202" s="1166">
        <v>87</v>
      </c>
      <c r="G202" s="1166">
        <v>27</v>
      </c>
      <c r="H202" s="1166">
        <v>17</v>
      </c>
      <c r="I202" s="1166">
        <v>10</v>
      </c>
      <c r="J202" s="1166">
        <v>6</v>
      </c>
      <c r="K202" s="1166">
        <v>0</v>
      </c>
      <c r="L202" s="1166">
        <v>3</v>
      </c>
      <c r="M202" s="1166">
        <v>0</v>
      </c>
    </row>
    <row r="203" spans="1:13" s="1163" customFormat="1" ht="15" x14ac:dyDescent="0.25">
      <c r="A203" s="1180" t="s">
        <v>855</v>
      </c>
      <c r="B203" s="1178">
        <v>199</v>
      </c>
      <c r="C203" s="1179">
        <v>0</v>
      </c>
      <c r="D203" s="1179">
        <v>0</v>
      </c>
      <c r="E203" s="1179">
        <v>2</v>
      </c>
      <c r="F203" s="1179">
        <v>27</v>
      </c>
      <c r="G203" s="1179">
        <v>116</v>
      </c>
      <c r="H203" s="1179">
        <v>38</v>
      </c>
      <c r="I203" s="1179">
        <v>10</v>
      </c>
      <c r="J203" s="1179">
        <v>2</v>
      </c>
      <c r="K203" s="1179">
        <v>0</v>
      </c>
      <c r="L203" s="1179">
        <v>3</v>
      </c>
      <c r="M203" s="1179">
        <v>1</v>
      </c>
    </row>
    <row r="204" spans="1:13" s="1163" customFormat="1" ht="15" x14ac:dyDescent="0.25">
      <c r="A204" s="1170" t="s">
        <v>856</v>
      </c>
      <c r="B204" s="1165">
        <v>393</v>
      </c>
      <c r="C204" s="1166">
        <v>3</v>
      </c>
      <c r="D204" s="1166">
        <v>0</v>
      </c>
      <c r="E204" s="1166">
        <v>6</v>
      </c>
      <c r="F204" s="1166">
        <v>19</v>
      </c>
      <c r="G204" s="1166">
        <v>52</v>
      </c>
      <c r="H204" s="1166">
        <v>257</v>
      </c>
      <c r="I204" s="1166">
        <v>31</v>
      </c>
      <c r="J204" s="1166">
        <v>23</v>
      </c>
      <c r="K204" s="1166">
        <v>0</v>
      </c>
      <c r="L204" s="1166">
        <v>2</v>
      </c>
      <c r="M204" s="1166">
        <v>0</v>
      </c>
    </row>
    <row r="205" spans="1:13" s="1163" customFormat="1" ht="15" x14ac:dyDescent="0.25">
      <c r="A205" s="1180" t="s">
        <v>857</v>
      </c>
      <c r="B205" s="1178">
        <v>210</v>
      </c>
      <c r="C205" s="1179">
        <v>0</v>
      </c>
      <c r="D205" s="1179">
        <v>0</v>
      </c>
      <c r="E205" s="1179">
        <v>2</v>
      </c>
      <c r="F205" s="1179">
        <v>6</v>
      </c>
      <c r="G205" s="1179">
        <v>12</v>
      </c>
      <c r="H205" s="1179">
        <v>39</v>
      </c>
      <c r="I205" s="1179">
        <v>138</v>
      </c>
      <c r="J205" s="1179">
        <v>13</v>
      </c>
      <c r="K205" s="1179">
        <v>0</v>
      </c>
      <c r="L205" s="1179">
        <v>0</v>
      </c>
      <c r="M205" s="1179">
        <v>0</v>
      </c>
    </row>
    <row r="206" spans="1:13" s="1163" customFormat="1" ht="15" x14ac:dyDescent="0.25">
      <c r="A206" s="1170" t="s">
        <v>858</v>
      </c>
      <c r="B206" s="1165">
        <v>121</v>
      </c>
      <c r="C206" s="1166">
        <v>1</v>
      </c>
      <c r="D206" s="1166">
        <v>0</v>
      </c>
      <c r="E206" s="1166">
        <v>2</v>
      </c>
      <c r="F206" s="1166">
        <v>9</v>
      </c>
      <c r="G206" s="1166">
        <v>2</v>
      </c>
      <c r="H206" s="1166">
        <v>18</v>
      </c>
      <c r="I206" s="1166">
        <v>17</v>
      </c>
      <c r="J206" s="1166">
        <v>71</v>
      </c>
      <c r="K206" s="1166">
        <v>1</v>
      </c>
      <c r="L206" s="1166">
        <v>0</v>
      </c>
      <c r="M206" s="1166">
        <v>0</v>
      </c>
    </row>
    <row r="207" spans="1:13" s="1163" customFormat="1" ht="15" x14ac:dyDescent="0.25">
      <c r="A207" s="1180" t="s">
        <v>859</v>
      </c>
      <c r="B207" s="1178">
        <v>3</v>
      </c>
      <c r="C207" s="1179">
        <v>0</v>
      </c>
      <c r="D207" s="1179">
        <v>0</v>
      </c>
      <c r="E207" s="1179">
        <v>0</v>
      </c>
      <c r="F207" s="1179">
        <v>0</v>
      </c>
      <c r="G207" s="1179">
        <v>0</v>
      </c>
      <c r="H207" s="1179">
        <v>0</v>
      </c>
      <c r="I207" s="1179">
        <v>2</v>
      </c>
      <c r="J207" s="1179">
        <v>1</v>
      </c>
      <c r="K207" s="1179">
        <v>0</v>
      </c>
      <c r="L207" s="1179">
        <v>0</v>
      </c>
      <c r="M207" s="1179">
        <v>0</v>
      </c>
    </row>
    <row r="208" spans="1:13" s="1163" customFormat="1" ht="15" x14ac:dyDescent="0.25">
      <c r="A208" s="1170" t="s">
        <v>651</v>
      </c>
      <c r="B208" s="1165">
        <v>19</v>
      </c>
      <c r="C208" s="1166">
        <v>0</v>
      </c>
      <c r="D208" s="1166">
        <v>0</v>
      </c>
      <c r="E208" s="1166">
        <v>0</v>
      </c>
      <c r="F208" s="1166">
        <v>4</v>
      </c>
      <c r="G208" s="1166">
        <v>1</v>
      </c>
      <c r="H208" s="1166">
        <v>1</v>
      </c>
      <c r="I208" s="1166">
        <v>0</v>
      </c>
      <c r="J208" s="1166">
        <v>0</v>
      </c>
      <c r="K208" s="1166">
        <v>0</v>
      </c>
      <c r="L208" s="1166">
        <v>13</v>
      </c>
      <c r="M208" s="1166">
        <v>0</v>
      </c>
    </row>
    <row r="209" spans="1:13" s="1163" customFormat="1" ht="15" x14ac:dyDescent="0.25">
      <c r="A209" s="1181" t="s">
        <v>847</v>
      </c>
      <c r="B209" s="1178">
        <v>4</v>
      </c>
      <c r="C209" s="1179">
        <v>0</v>
      </c>
      <c r="D209" s="1179">
        <v>0</v>
      </c>
      <c r="E209" s="1179">
        <v>1</v>
      </c>
      <c r="F209" s="1179">
        <v>0</v>
      </c>
      <c r="G209" s="1179">
        <v>2</v>
      </c>
      <c r="H209" s="1179">
        <v>0</v>
      </c>
      <c r="I209" s="1179">
        <v>0</v>
      </c>
      <c r="J209" s="1179">
        <v>0</v>
      </c>
      <c r="K209" s="1179">
        <v>0</v>
      </c>
      <c r="L209" s="1179">
        <v>0</v>
      </c>
      <c r="M209" s="1179">
        <v>1</v>
      </c>
    </row>
    <row r="210" spans="1:13" s="1163" customFormat="1" ht="15" x14ac:dyDescent="0.25">
      <c r="A210" s="1174" t="s">
        <v>18</v>
      </c>
      <c r="B210" s="1165"/>
      <c r="C210" s="1166"/>
      <c r="D210" s="1166"/>
      <c r="E210" s="1166"/>
      <c r="F210" s="1166"/>
      <c r="G210" s="1166"/>
      <c r="H210" s="1166"/>
      <c r="I210" s="1166"/>
      <c r="J210" s="1166"/>
      <c r="K210" s="1166"/>
      <c r="L210" s="1166"/>
      <c r="M210" s="1166"/>
    </row>
    <row r="211" spans="1:13" s="1188" customFormat="1" ht="15" x14ac:dyDescent="0.25">
      <c r="A211" s="1181" t="s">
        <v>172</v>
      </c>
      <c r="B211" s="1216">
        <v>380</v>
      </c>
      <c r="C211" s="1217">
        <v>1</v>
      </c>
      <c r="D211" s="1217">
        <v>0</v>
      </c>
      <c r="E211" s="1217">
        <v>55</v>
      </c>
      <c r="F211" s="1217">
        <v>53</v>
      </c>
      <c r="G211" s="1217">
        <v>80</v>
      </c>
      <c r="H211" s="1217">
        <v>88</v>
      </c>
      <c r="I211" s="1217">
        <v>41</v>
      </c>
      <c r="J211" s="1217">
        <v>53</v>
      </c>
      <c r="K211" s="1217">
        <v>2</v>
      </c>
      <c r="L211" s="1217">
        <v>6</v>
      </c>
      <c r="M211" s="1217">
        <v>1</v>
      </c>
    </row>
    <row r="212" spans="1:13" s="1163" customFormat="1" ht="15" x14ac:dyDescent="0.25">
      <c r="A212" s="1170" t="s">
        <v>851</v>
      </c>
      <c r="B212" s="1165">
        <v>1</v>
      </c>
      <c r="C212" s="1166">
        <v>0</v>
      </c>
      <c r="D212" s="1166">
        <v>0</v>
      </c>
      <c r="E212" s="1166">
        <v>1</v>
      </c>
      <c r="F212" s="1166">
        <v>0</v>
      </c>
      <c r="G212" s="1166">
        <v>0</v>
      </c>
      <c r="H212" s="1166">
        <v>0</v>
      </c>
      <c r="I212" s="1166">
        <v>0</v>
      </c>
      <c r="J212" s="1166">
        <v>0</v>
      </c>
      <c r="K212" s="1166">
        <v>0</v>
      </c>
      <c r="L212" s="1166">
        <v>0</v>
      </c>
      <c r="M212" s="1166">
        <v>0</v>
      </c>
    </row>
    <row r="213" spans="1:13" s="1163" customFormat="1" ht="15" x14ac:dyDescent="0.25">
      <c r="A213" s="1180" t="s">
        <v>853</v>
      </c>
      <c r="B213" s="1178">
        <v>63</v>
      </c>
      <c r="C213" s="1179">
        <v>0</v>
      </c>
      <c r="D213" s="1179">
        <v>0</v>
      </c>
      <c r="E213" s="1179">
        <v>38</v>
      </c>
      <c r="F213" s="1179">
        <v>7</v>
      </c>
      <c r="G213" s="1179">
        <v>7</v>
      </c>
      <c r="H213" s="1179">
        <v>7</v>
      </c>
      <c r="I213" s="1179">
        <v>1</v>
      </c>
      <c r="J213" s="1179">
        <v>0</v>
      </c>
      <c r="K213" s="1179">
        <v>0</v>
      </c>
      <c r="L213" s="1179">
        <v>2</v>
      </c>
      <c r="M213" s="1179">
        <v>1</v>
      </c>
    </row>
    <row r="214" spans="1:13" s="1163" customFormat="1" ht="15" x14ac:dyDescent="0.25">
      <c r="A214" s="1170" t="s">
        <v>854</v>
      </c>
      <c r="B214" s="1165">
        <v>59</v>
      </c>
      <c r="C214" s="1166">
        <v>0</v>
      </c>
      <c r="D214" s="1166">
        <v>0</v>
      </c>
      <c r="E214" s="1166">
        <v>12</v>
      </c>
      <c r="F214" s="1166">
        <v>33</v>
      </c>
      <c r="G214" s="1166">
        <v>2</v>
      </c>
      <c r="H214" s="1166">
        <v>3</v>
      </c>
      <c r="I214" s="1166">
        <v>3</v>
      </c>
      <c r="J214" s="1166">
        <v>4</v>
      </c>
      <c r="K214" s="1166">
        <v>1</v>
      </c>
      <c r="L214" s="1166">
        <v>1</v>
      </c>
      <c r="M214" s="1166">
        <v>0</v>
      </c>
    </row>
    <row r="215" spans="1:13" s="1163" customFormat="1" ht="15" x14ac:dyDescent="0.25">
      <c r="A215" s="1180" t="s">
        <v>855</v>
      </c>
      <c r="B215" s="1178">
        <v>93</v>
      </c>
      <c r="C215" s="1179">
        <v>1</v>
      </c>
      <c r="D215" s="1179">
        <v>0</v>
      </c>
      <c r="E215" s="1179">
        <v>1</v>
      </c>
      <c r="F215" s="1179">
        <v>3</v>
      </c>
      <c r="G215" s="1179">
        <v>49</v>
      </c>
      <c r="H215" s="1179">
        <v>16</v>
      </c>
      <c r="I215" s="1179">
        <v>17</v>
      </c>
      <c r="J215" s="1179">
        <v>5</v>
      </c>
      <c r="K215" s="1179">
        <v>0</v>
      </c>
      <c r="L215" s="1179">
        <v>1</v>
      </c>
      <c r="M215" s="1179">
        <v>0</v>
      </c>
    </row>
    <row r="216" spans="1:13" s="1163" customFormat="1" ht="15" x14ac:dyDescent="0.25">
      <c r="A216" s="1170" t="s">
        <v>856</v>
      </c>
      <c r="B216" s="1165">
        <v>74</v>
      </c>
      <c r="C216" s="1166">
        <v>0</v>
      </c>
      <c r="D216" s="1166">
        <v>0</v>
      </c>
      <c r="E216" s="1166">
        <v>1</v>
      </c>
      <c r="F216" s="1166">
        <v>3</v>
      </c>
      <c r="G216" s="1166">
        <v>10</v>
      </c>
      <c r="H216" s="1166">
        <v>42</v>
      </c>
      <c r="I216" s="1166">
        <v>4</v>
      </c>
      <c r="J216" s="1166">
        <v>12</v>
      </c>
      <c r="K216" s="1166">
        <v>1</v>
      </c>
      <c r="L216" s="1166">
        <v>1</v>
      </c>
      <c r="M216" s="1166">
        <v>0</v>
      </c>
    </row>
    <row r="217" spans="1:13" s="1163" customFormat="1" ht="15" x14ac:dyDescent="0.25">
      <c r="A217" s="1180" t="s">
        <v>857</v>
      </c>
      <c r="B217" s="1178">
        <v>33</v>
      </c>
      <c r="C217" s="1179">
        <v>0</v>
      </c>
      <c r="D217" s="1179">
        <v>0</v>
      </c>
      <c r="E217" s="1179">
        <v>2</v>
      </c>
      <c r="F217" s="1179">
        <v>1</v>
      </c>
      <c r="G217" s="1179">
        <v>8</v>
      </c>
      <c r="H217" s="1179">
        <v>5</v>
      </c>
      <c r="I217" s="1179">
        <v>10</v>
      </c>
      <c r="J217" s="1179">
        <v>7</v>
      </c>
      <c r="K217" s="1179">
        <v>0</v>
      </c>
      <c r="L217" s="1179">
        <v>0</v>
      </c>
      <c r="M217" s="1179">
        <v>0</v>
      </c>
    </row>
    <row r="218" spans="1:13" s="1163" customFormat="1" ht="15" x14ac:dyDescent="0.25">
      <c r="A218" s="1170" t="s">
        <v>858</v>
      </c>
      <c r="B218" s="1165">
        <v>52</v>
      </c>
      <c r="C218" s="1166">
        <v>0</v>
      </c>
      <c r="D218" s="1166">
        <v>0</v>
      </c>
      <c r="E218" s="1166">
        <v>0</v>
      </c>
      <c r="F218" s="1166">
        <v>5</v>
      </c>
      <c r="G218" s="1166">
        <v>3</v>
      </c>
      <c r="H218" s="1166">
        <v>14</v>
      </c>
      <c r="I218" s="1166">
        <v>4</v>
      </c>
      <c r="J218" s="1166">
        <v>25</v>
      </c>
      <c r="K218" s="1166">
        <v>0</v>
      </c>
      <c r="L218" s="1166">
        <v>1</v>
      </c>
      <c r="M218" s="1166">
        <v>0</v>
      </c>
    </row>
    <row r="219" spans="1:13" s="1163" customFormat="1" ht="15" x14ac:dyDescent="0.25">
      <c r="A219" s="1180" t="s">
        <v>859</v>
      </c>
      <c r="B219" s="1178">
        <v>1</v>
      </c>
      <c r="C219" s="1179">
        <v>0</v>
      </c>
      <c r="D219" s="1179">
        <v>0</v>
      </c>
      <c r="E219" s="1179">
        <v>0</v>
      </c>
      <c r="F219" s="1179">
        <v>0</v>
      </c>
      <c r="G219" s="1179">
        <v>0</v>
      </c>
      <c r="H219" s="1179">
        <v>1</v>
      </c>
      <c r="I219" s="1179">
        <v>0</v>
      </c>
      <c r="J219" s="1179">
        <v>0</v>
      </c>
      <c r="K219" s="1179">
        <v>0</v>
      </c>
      <c r="L219" s="1179">
        <v>0</v>
      </c>
      <c r="M219" s="1179">
        <v>0</v>
      </c>
    </row>
    <row r="220" spans="1:13" s="1163" customFormat="1" ht="15" x14ac:dyDescent="0.25">
      <c r="A220" s="1170" t="s">
        <v>651</v>
      </c>
      <c r="B220" s="1165">
        <v>4</v>
      </c>
      <c r="C220" s="1166">
        <v>0</v>
      </c>
      <c r="D220" s="1166">
        <v>0</v>
      </c>
      <c r="E220" s="1166">
        <v>0</v>
      </c>
      <c r="F220" s="1166">
        <v>1</v>
      </c>
      <c r="G220" s="1166">
        <v>1</v>
      </c>
      <c r="H220" s="1166">
        <v>0</v>
      </c>
      <c r="I220" s="1166">
        <v>2</v>
      </c>
      <c r="J220" s="1166">
        <v>0</v>
      </c>
      <c r="K220" s="1166">
        <v>0</v>
      </c>
      <c r="L220" s="1166">
        <v>0</v>
      </c>
      <c r="M220" s="1166">
        <v>0</v>
      </c>
    </row>
    <row r="221" spans="1:13" s="1188" customFormat="1" ht="15" x14ac:dyDescent="0.25">
      <c r="A221" s="1181" t="s">
        <v>143</v>
      </c>
      <c r="B221" s="1216">
        <v>476</v>
      </c>
      <c r="C221" s="1217">
        <v>0</v>
      </c>
      <c r="D221" s="1217">
        <v>0</v>
      </c>
      <c r="E221" s="1217">
        <v>61</v>
      </c>
      <c r="F221" s="1217">
        <v>141</v>
      </c>
      <c r="G221" s="1217">
        <v>36</v>
      </c>
      <c r="H221" s="1217">
        <v>143</v>
      </c>
      <c r="I221" s="1217">
        <v>43</v>
      </c>
      <c r="J221" s="1217">
        <v>43</v>
      </c>
      <c r="K221" s="1217">
        <v>1</v>
      </c>
      <c r="L221" s="1217">
        <v>6</v>
      </c>
      <c r="M221" s="1217">
        <v>2</v>
      </c>
    </row>
    <row r="222" spans="1:13" s="1163" customFormat="1" ht="15" x14ac:dyDescent="0.25">
      <c r="A222" s="1170" t="s">
        <v>852</v>
      </c>
      <c r="B222" s="1165">
        <v>1</v>
      </c>
      <c r="C222" s="1166">
        <v>0</v>
      </c>
      <c r="D222" s="1166">
        <v>0</v>
      </c>
      <c r="E222" s="1166">
        <v>0</v>
      </c>
      <c r="F222" s="1166">
        <v>1</v>
      </c>
      <c r="G222" s="1166">
        <v>0</v>
      </c>
      <c r="H222" s="1166">
        <v>0</v>
      </c>
      <c r="I222" s="1166">
        <v>0</v>
      </c>
      <c r="J222" s="1166">
        <v>0</v>
      </c>
      <c r="K222" s="1166">
        <v>0</v>
      </c>
      <c r="L222" s="1166">
        <v>0</v>
      </c>
      <c r="M222" s="1166">
        <v>0</v>
      </c>
    </row>
    <row r="223" spans="1:13" s="1163" customFormat="1" ht="15" x14ac:dyDescent="0.25">
      <c r="A223" s="1180" t="s">
        <v>853</v>
      </c>
      <c r="B223" s="1178">
        <v>53</v>
      </c>
      <c r="C223" s="1179">
        <v>0</v>
      </c>
      <c r="D223" s="1179">
        <v>0</v>
      </c>
      <c r="E223" s="1179">
        <v>25</v>
      </c>
      <c r="F223" s="1179">
        <v>19</v>
      </c>
      <c r="G223" s="1179">
        <v>1</v>
      </c>
      <c r="H223" s="1179">
        <v>4</v>
      </c>
      <c r="I223" s="1179">
        <v>2</v>
      </c>
      <c r="J223" s="1179">
        <v>0</v>
      </c>
      <c r="K223" s="1179">
        <v>0</v>
      </c>
      <c r="L223" s="1179">
        <v>1</v>
      </c>
      <c r="M223" s="1179">
        <v>1</v>
      </c>
    </row>
    <row r="224" spans="1:13" s="1163" customFormat="1" ht="15" x14ac:dyDescent="0.25">
      <c r="A224" s="1170" t="s">
        <v>854</v>
      </c>
      <c r="B224" s="1165">
        <v>153</v>
      </c>
      <c r="C224" s="1166">
        <v>0</v>
      </c>
      <c r="D224" s="1166">
        <v>0</v>
      </c>
      <c r="E224" s="1166">
        <v>21</v>
      </c>
      <c r="F224" s="1166">
        <v>81</v>
      </c>
      <c r="G224" s="1166">
        <v>8</v>
      </c>
      <c r="H224" s="1166">
        <v>26</v>
      </c>
      <c r="I224" s="1166">
        <v>4</v>
      </c>
      <c r="J224" s="1166">
        <v>10</v>
      </c>
      <c r="K224" s="1166">
        <v>0</v>
      </c>
      <c r="L224" s="1166">
        <v>2</v>
      </c>
      <c r="M224" s="1166">
        <v>1</v>
      </c>
    </row>
    <row r="225" spans="1:13" s="1163" customFormat="1" ht="15" x14ac:dyDescent="0.25">
      <c r="A225" s="1180" t="s">
        <v>855</v>
      </c>
      <c r="B225" s="1178">
        <v>18</v>
      </c>
      <c r="C225" s="1179">
        <v>0</v>
      </c>
      <c r="D225" s="1179">
        <v>0</v>
      </c>
      <c r="E225" s="1179">
        <v>4</v>
      </c>
      <c r="F225" s="1179">
        <v>3</v>
      </c>
      <c r="G225" s="1179">
        <v>4</v>
      </c>
      <c r="H225" s="1179">
        <v>4</v>
      </c>
      <c r="I225" s="1179">
        <v>3</v>
      </c>
      <c r="J225" s="1179">
        <v>0</v>
      </c>
      <c r="K225" s="1179">
        <v>0</v>
      </c>
      <c r="L225" s="1179">
        <v>0</v>
      </c>
      <c r="M225" s="1179">
        <v>0</v>
      </c>
    </row>
    <row r="226" spans="1:13" s="1163" customFormat="1" ht="15" x14ac:dyDescent="0.25">
      <c r="A226" s="1170" t="s">
        <v>856</v>
      </c>
      <c r="B226" s="1165">
        <v>150</v>
      </c>
      <c r="C226" s="1166">
        <v>0</v>
      </c>
      <c r="D226" s="1166">
        <v>0</v>
      </c>
      <c r="E226" s="1166">
        <v>10</v>
      </c>
      <c r="F226" s="1166">
        <v>22</v>
      </c>
      <c r="G226" s="1166">
        <v>18</v>
      </c>
      <c r="H226" s="1166">
        <v>82</v>
      </c>
      <c r="I226" s="1166">
        <v>6</v>
      </c>
      <c r="J226" s="1166">
        <v>11</v>
      </c>
      <c r="K226" s="1166">
        <v>0</v>
      </c>
      <c r="L226" s="1166">
        <v>1</v>
      </c>
      <c r="M226" s="1166">
        <v>0</v>
      </c>
    </row>
    <row r="227" spans="1:13" s="1163" customFormat="1" ht="15" x14ac:dyDescent="0.25">
      <c r="A227" s="1180" t="s">
        <v>857</v>
      </c>
      <c r="B227" s="1178">
        <v>41</v>
      </c>
      <c r="C227" s="1179">
        <v>0</v>
      </c>
      <c r="D227" s="1179">
        <v>0</v>
      </c>
      <c r="E227" s="1179">
        <v>1</v>
      </c>
      <c r="F227" s="1179">
        <v>1</v>
      </c>
      <c r="G227" s="1179">
        <v>2</v>
      </c>
      <c r="H227" s="1179">
        <v>11</v>
      </c>
      <c r="I227" s="1179">
        <v>22</v>
      </c>
      <c r="J227" s="1179">
        <v>3</v>
      </c>
      <c r="K227" s="1179">
        <v>0</v>
      </c>
      <c r="L227" s="1179">
        <v>1</v>
      </c>
      <c r="M227" s="1179">
        <v>0</v>
      </c>
    </row>
    <row r="228" spans="1:13" s="1163" customFormat="1" ht="15" x14ac:dyDescent="0.25">
      <c r="A228" s="1170" t="s">
        <v>858</v>
      </c>
      <c r="B228" s="1165">
        <v>52</v>
      </c>
      <c r="C228" s="1166">
        <v>0</v>
      </c>
      <c r="D228" s="1166">
        <v>0</v>
      </c>
      <c r="E228" s="1166">
        <v>0</v>
      </c>
      <c r="F228" s="1166">
        <v>13</v>
      </c>
      <c r="G228" s="1166">
        <v>3</v>
      </c>
      <c r="H228" s="1166">
        <v>14</v>
      </c>
      <c r="I228" s="1166">
        <v>4</v>
      </c>
      <c r="J228" s="1166">
        <v>18</v>
      </c>
      <c r="K228" s="1166">
        <v>0</v>
      </c>
      <c r="L228" s="1166">
        <v>0</v>
      </c>
      <c r="M228" s="1166">
        <v>0</v>
      </c>
    </row>
    <row r="229" spans="1:13" s="1163" customFormat="1" ht="15" x14ac:dyDescent="0.25">
      <c r="A229" s="1180" t="s">
        <v>859</v>
      </c>
      <c r="B229" s="1178">
        <v>1</v>
      </c>
      <c r="C229" s="1179">
        <v>0</v>
      </c>
      <c r="D229" s="1179">
        <v>0</v>
      </c>
      <c r="E229" s="1179">
        <v>0</v>
      </c>
      <c r="F229" s="1179">
        <v>0</v>
      </c>
      <c r="G229" s="1179">
        <v>0</v>
      </c>
      <c r="H229" s="1179">
        <v>0</v>
      </c>
      <c r="I229" s="1179">
        <v>0</v>
      </c>
      <c r="J229" s="1179">
        <v>0</v>
      </c>
      <c r="K229" s="1179">
        <v>1</v>
      </c>
      <c r="L229" s="1179">
        <v>0</v>
      </c>
      <c r="M229" s="1179">
        <v>0</v>
      </c>
    </row>
    <row r="230" spans="1:13" s="1163" customFormat="1" ht="15" x14ac:dyDescent="0.25">
      <c r="A230" s="1170" t="s">
        <v>651</v>
      </c>
      <c r="B230" s="1165">
        <v>7</v>
      </c>
      <c r="C230" s="1166">
        <v>0</v>
      </c>
      <c r="D230" s="1166">
        <v>0</v>
      </c>
      <c r="E230" s="1166">
        <v>0</v>
      </c>
      <c r="F230" s="1166">
        <v>1</v>
      </c>
      <c r="G230" s="1166">
        <v>0</v>
      </c>
      <c r="H230" s="1166">
        <v>2</v>
      </c>
      <c r="I230" s="1166">
        <v>2</v>
      </c>
      <c r="J230" s="1166">
        <v>1</v>
      </c>
      <c r="K230" s="1166">
        <v>0</v>
      </c>
      <c r="L230" s="1166">
        <v>1</v>
      </c>
      <c r="M230" s="1166">
        <v>0</v>
      </c>
    </row>
    <row r="231" spans="1:13" s="1188" customFormat="1" ht="15" x14ac:dyDescent="0.25">
      <c r="A231" s="1181" t="s">
        <v>142</v>
      </c>
      <c r="B231" s="1216">
        <v>340</v>
      </c>
      <c r="C231" s="1217">
        <v>0</v>
      </c>
      <c r="D231" s="1217">
        <v>0</v>
      </c>
      <c r="E231" s="1217">
        <v>31</v>
      </c>
      <c r="F231" s="1217">
        <v>82</v>
      </c>
      <c r="G231" s="1217">
        <v>16</v>
      </c>
      <c r="H231" s="1217">
        <v>132</v>
      </c>
      <c r="I231" s="1217">
        <v>34</v>
      </c>
      <c r="J231" s="1217">
        <v>41</v>
      </c>
      <c r="K231" s="1217">
        <v>2</v>
      </c>
      <c r="L231" s="1217">
        <v>1</v>
      </c>
      <c r="M231" s="1217">
        <v>1</v>
      </c>
    </row>
    <row r="232" spans="1:13" s="1163" customFormat="1" ht="15" x14ac:dyDescent="0.25">
      <c r="A232" s="1170" t="s">
        <v>851</v>
      </c>
      <c r="B232" s="1165">
        <v>1</v>
      </c>
      <c r="C232" s="1166">
        <v>0</v>
      </c>
      <c r="D232" s="1166">
        <v>0</v>
      </c>
      <c r="E232" s="1166">
        <v>1</v>
      </c>
      <c r="F232" s="1166">
        <v>0</v>
      </c>
      <c r="G232" s="1166">
        <v>0</v>
      </c>
      <c r="H232" s="1166">
        <v>0</v>
      </c>
      <c r="I232" s="1166">
        <v>0</v>
      </c>
      <c r="J232" s="1166">
        <v>0</v>
      </c>
      <c r="K232" s="1166">
        <v>0</v>
      </c>
      <c r="L232" s="1166">
        <v>0</v>
      </c>
      <c r="M232" s="1166">
        <v>0</v>
      </c>
    </row>
    <row r="233" spans="1:13" s="1163" customFormat="1" ht="15" x14ac:dyDescent="0.25">
      <c r="A233" s="1180" t="s">
        <v>852</v>
      </c>
      <c r="B233" s="1178">
        <v>1</v>
      </c>
      <c r="C233" s="1179">
        <v>0</v>
      </c>
      <c r="D233" s="1179">
        <v>0</v>
      </c>
      <c r="E233" s="1179">
        <v>0</v>
      </c>
      <c r="F233" s="1179">
        <v>0</v>
      </c>
      <c r="G233" s="1179">
        <v>0</v>
      </c>
      <c r="H233" s="1179">
        <v>0</v>
      </c>
      <c r="I233" s="1179">
        <v>1</v>
      </c>
      <c r="J233" s="1179">
        <v>0</v>
      </c>
      <c r="K233" s="1179">
        <v>0</v>
      </c>
      <c r="L233" s="1179">
        <v>0</v>
      </c>
      <c r="M233" s="1179">
        <v>0</v>
      </c>
    </row>
    <row r="234" spans="1:13" s="1163" customFormat="1" ht="15" x14ac:dyDescent="0.25">
      <c r="A234" s="1170" t="s">
        <v>853</v>
      </c>
      <c r="B234" s="1165">
        <v>30</v>
      </c>
      <c r="C234" s="1166">
        <v>0</v>
      </c>
      <c r="D234" s="1166">
        <v>0</v>
      </c>
      <c r="E234" s="1166">
        <v>14</v>
      </c>
      <c r="F234" s="1166">
        <v>12</v>
      </c>
      <c r="G234" s="1166">
        <v>0</v>
      </c>
      <c r="H234" s="1166">
        <v>3</v>
      </c>
      <c r="I234" s="1166">
        <v>0</v>
      </c>
      <c r="J234" s="1166">
        <v>1</v>
      </c>
      <c r="K234" s="1166">
        <v>0</v>
      </c>
      <c r="L234" s="1166">
        <v>0</v>
      </c>
      <c r="M234" s="1166">
        <v>0</v>
      </c>
    </row>
    <row r="235" spans="1:13" s="1163" customFormat="1" ht="15" x14ac:dyDescent="0.25">
      <c r="A235" s="1180" t="s">
        <v>854</v>
      </c>
      <c r="B235" s="1178">
        <v>80</v>
      </c>
      <c r="C235" s="1179">
        <v>0</v>
      </c>
      <c r="D235" s="1179">
        <v>0</v>
      </c>
      <c r="E235" s="1179">
        <v>8</v>
      </c>
      <c r="F235" s="1179">
        <v>50</v>
      </c>
      <c r="G235" s="1179">
        <v>3</v>
      </c>
      <c r="H235" s="1179">
        <v>14</v>
      </c>
      <c r="I235" s="1179">
        <v>0</v>
      </c>
      <c r="J235" s="1179">
        <v>4</v>
      </c>
      <c r="K235" s="1179">
        <v>1</v>
      </c>
      <c r="L235" s="1179">
        <v>0</v>
      </c>
      <c r="M235" s="1179">
        <v>0</v>
      </c>
    </row>
    <row r="236" spans="1:13" s="1163" customFormat="1" ht="15" x14ac:dyDescent="0.25">
      <c r="A236" s="1170" t="s">
        <v>855</v>
      </c>
      <c r="B236" s="1165">
        <v>17</v>
      </c>
      <c r="C236" s="1166">
        <v>0</v>
      </c>
      <c r="D236" s="1166">
        <v>0</v>
      </c>
      <c r="E236" s="1166">
        <v>1</v>
      </c>
      <c r="F236" s="1166">
        <v>1</v>
      </c>
      <c r="G236" s="1166">
        <v>5</v>
      </c>
      <c r="H236" s="1166">
        <v>8</v>
      </c>
      <c r="I236" s="1166">
        <v>1</v>
      </c>
      <c r="J236" s="1166">
        <v>1</v>
      </c>
      <c r="K236" s="1166">
        <v>0</v>
      </c>
      <c r="L236" s="1166">
        <v>0</v>
      </c>
      <c r="M236" s="1166">
        <v>0</v>
      </c>
    </row>
    <row r="237" spans="1:13" s="1163" customFormat="1" ht="15" x14ac:dyDescent="0.25">
      <c r="A237" s="1180" t="s">
        <v>856</v>
      </c>
      <c r="B237" s="1178">
        <v>131</v>
      </c>
      <c r="C237" s="1179">
        <v>0</v>
      </c>
      <c r="D237" s="1179">
        <v>0</v>
      </c>
      <c r="E237" s="1179">
        <v>4</v>
      </c>
      <c r="F237" s="1179">
        <v>12</v>
      </c>
      <c r="G237" s="1179">
        <v>8</v>
      </c>
      <c r="H237" s="1179">
        <v>84</v>
      </c>
      <c r="I237" s="1179">
        <v>7</v>
      </c>
      <c r="J237" s="1179">
        <v>14</v>
      </c>
      <c r="K237" s="1179">
        <v>0</v>
      </c>
      <c r="L237" s="1179">
        <v>1</v>
      </c>
      <c r="M237" s="1179">
        <v>1</v>
      </c>
    </row>
    <row r="238" spans="1:13" s="1163" customFormat="1" ht="15" x14ac:dyDescent="0.25">
      <c r="A238" s="1170" t="s">
        <v>857</v>
      </c>
      <c r="B238" s="1165">
        <v>31</v>
      </c>
      <c r="C238" s="1166">
        <v>0</v>
      </c>
      <c r="D238" s="1166">
        <v>0</v>
      </c>
      <c r="E238" s="1166">
        <v>1</v>
      </c>
      <c r="F238" s="1166">
        <v>1</v>
      </c>
      <c r="G238" s="1166">
        <v>0</v>
      </c>
      <c r="H238" s="1166">
        <v>6</v>
      </c>
      <c r="I238" s="1166">
        <v>22</v>
      </c>
      <c r="J238" s="1166">
        <v>1</v>
      </c>
      <c r="K238" s="1166">
        <v>0</v>
      </c>
      <c r="L238" s="1166">
        <v>0</v>
      </c>
      <c r="M238" s="1166">
        <v>0</v>
      </c>
    </row>
    <row r="239" spans="1:13" s="1163" customFormat="1" ht="15" x14ac:dyDescent="0.25">
      <c r="A239" s="1180" t="s">
        <v>858</v>
      </c>
      <c r="B239" s="1178">
        <v>44</v>
      </c>
      <c r="C239" s="1179">
        <v>0</v>
      </c>
      <c r="D239" s="1179">
        <v>0</v>
      </c>
      <c r="E239" s="1179">
        <v>2</v>
      </c>
      <c r="F239" s="1179">
        <v>4</v>
      </c>
      <c r="G239" s="1179">
        <v>0</v>
      </c>
      <c r="H239" s="1179">
        <v>14</v>
      </c>
      <c r="I239" s="1179">
        <v>3</v>
      </c>
      <c r="J239" s="1179">
        <v>20</v>
      </c>
      <c r="K239" s="1179">
        <v>1</v>
      </c>
      <c r="L239" s="1179">
        <v>0</v>
      </c>
      <c r="M239" s="1179">
        <v>0</v>
      </c>
    </row>
    <row r="240" spans="1:13" s="1163" customFormat="1" ht="15" x14ac:dyDescent="0.25">
      <c r="A240" s="1170" t="s">
        <v>859</v>
      </c>
      <c r="B240" s="1165">
        <v>1</v>
      </c>
      <c r="C240" s="1166">
        <v>0</v>
      </c>
      <c r="D240" s="1166">
        <v>0</v>
      </c>
      <c r="E240" s="1166">
        <v>0</v>
      </c>
      <c r="F240" s="1166">
        <v>0</v>
      </c>
      <c r="G240" s="1166">
        <v>0</v>
      </c>
      <c r="H240" s="1166">
        <v>1</v>
      </c>
      <c r="I240" s="1166">
        <v>0</v>
      </c>
      <c r="J240" s="1166">
        <v>0</v>
      </c>
      <c r="K240" s="1166">
        <v>0</v>
      </c>
      <c r="L240" s="1166">
        <v>0</v>
      </c>
      <c r="M240" s="1166">
        <v>0</v>
      </c>
    </row>
    <row r="241" spans="1:13" s="1163" customFormat="1" ht="15" x14ac:dyDescent="0.25">
      <c r="A241" s="1180" t="s">
        <v>651</v>
      </c>
      <c r="B241" s="1178">
        <v>4</v>
      </c>
      <c r="C241" s="1179">
        <v>0</v>
      </c>
      <c r="D241" s="1179">
        <v>0</v>
      </c>
      <c r="E241" s="1179">
        <v>0</v>
      </c>
      <c r="F241" s="1179">
        <v>2</v>
      </c>
      <c r="G241" s="1179">
        <v>0</v>
      </c>
      <c r="H241" s="1179">
        <v>2</v>
      </c>
      <c r="I241" s="1179">
        <v>0</v>
      </c>
      <c r="J241" s="1179">
        <v>0</v>
      </c>
      <c r="K241" s="1179">
        <v>0</v>
      </c>
      <c r="L241" s="1179">
        <v>0</v>
      </c>
      <c r="M241" s="1179">
        <v>0</v>
      </c>
    </row>
    <row r="242" spans="1:13" s="1188" customFormat="1" ht="15" x14ac:dyDescent="0.25">
      <c r="A242" s="1173" t="s">
        <v>171</v>
      </c>
      <c r="B242" s="1175">
        <v>325</v>
      </c>
      <c r="C242" s="1176">
        <v>0</v>
      </c>
      <c r="D242" s="1176">
        <v>1</v>
      </c>
      <c r="E242" s="1176">
        <v>37</v>
      </c>
      <c r="F242" s="1176">
        <v>69</v>
      </c>
      <c r="G242" s="1176">
        <v>58</v>
      </c>
      <c r="H242" s="1176">
        <v>50</v>
      </c>
      <c r="I242" s="1176">
        <v>27</v>
      </c>
      <c r="J242" s="1176">
        <v>67</v>
      </c>
      <c r="K242" s="1176">
        <v>5</v>
      </c>
      <c r="L242" s="1176">
        <v>11</v>
      </c>
      <c r="M242" s="1176">
        <v>0</v>
      </c>
    </row>
    <row r="243" spans="1:13" s="1163" customFormat="1" ht="15" x14ac:dyDescent="0.25">
      <c r="A243" s="1180" t="s">
        <v>853</v>
      </c>
      <c r="B243" s="1178">
        <v>47</v>
      </c>
      <c r="C243" s="1179">
        <v>0</v>
      </c>
      <c r="D243" s="1179">
        <v>0</v>
      </c>
      <c r="E243" s="1179">
        <v>18</v>
      </c>
      <c r="F243" s="1179">
        <v>20</v>
      </c>
      <c r="G243" s="1179">
        <v>3</v>
      </c>
      <c r="H243" s="1179">
        <v>0</v>
      </c>
      <c r="I243" s="1179">
        <v>3</v>
      </c>
      <c r="J243" s="1179">
        <v>2</v>
      </c>
      <c r="K243" s="1179">
        <v>0</v>
      </c>
      <c r="L243" s="1179">
        <v>1</v>
      </c>
      <c r="M243" s="1179">
        <v>0</v>
      </c>
    </row>
    <row r="244" spans="1:13" s="1163" customFormat="1" ht="15" x14ac:dyDescent="0.25">
      <c r="A244" s="1170" t="s">
        <v>854</v>
      </c>
      <c r="B244" s="1165">
        <v>78</v>
      </c>
      <c r="C244" s="1166">
        <v>0</v>
      </c>
      <c r="D244" s="1166">
        <v>0</v>
      </c>
      <c r="E244" s="1166">
        <v>8</v>
      </c>
      <c r="F244" s="1166">
        <v>35</v>
      </c>
      <c r="G244" s="1166">
        <v>17</v>
      </c>
      <c r="H244" s="1166">
        <v>0</v>
      </c>
      <c r="I244" s="1166">
        <v>1</v>
      </c>
      <c r="J244" s="1166">
        <v>14</v>
      </c>
      <c r="K244" s="1166">
        <v>0</v>
      </c>
      <c r="L244" s="1166">
        <v>3</v>
      </c>
      <c r="M244" s="1166">
        <v>0</v>
      </c>
    </row>
    <row r="245" spans="1:13" s="1163" customFormat="1" ht="15" x14ac:dyDescent="0.25">
      <c r="A245" s="1180" t="s">
        <v>855</v>
      </c>
      <c r="B245" s="1178">
        <v>44</v>
      </c>
      <c r="C245" s="1179">
        <v>0</v>
      </c>
      <c r="D245" s="1179">
        <v>0</v>
      </c>
      <c r="E245" s="1179">
        <v>5</v>
      </c>
      <c r="F245" s="1179">
        <v>7</v>
      </c>
      <c r="G245" s="1179">
        <v>16</v>
      </c>
      <c r="H245" s="1179">
        <v>10</v>
      </c>
      <c r="I245" s="1179">
        <v>1</v>
      </c>
      <c r="J245" s="1179">
        <v>5</v>
      </c>
      <c r="K245" s="1179">
        <v>0</v>
      </c>
      <c r="L245" s="1179">
        <v>0</v>
      </c>
      <c r="M245" s="1179">
        <v>0</v>
      </c>
    </row>
    <row r="246" spans="1:13" s="1163" customFormat="1" ht="15" x14ac:dyDescent="0.25">
      <c r="A246" s="1170" t="s">
        <v>856</v>
      </c>
      <c r="B246" s="1165">
        <v>66</v>
      </c>
      <c r="C246" s="1166">
        <v>0</v>
      </c>
      <c r="D246" s="1166">
        <v>0</v>
      </c>
      <c r="E246" s="1166">
        <v>1</v>
      </c>
      <c r="F246" s="1166">
        <v>4</v>
      </c>
      <c r="G246" s="1166">
        <v>14</v>
      </c>
      <c r="H246" s="1166">
        <v>33</v>
      </c>
      <c r="I246" s="1166">
        <v>3</v>
      </c>
      <c r="J246" s="1166">
        <v>6</v>
      </c>
      <c r="K246" s="1166">
        <v>1</v>
      </c>
      <c r="L246" s="1166">
        <v>4</v>
      </c>
      <c r="M246" s="1166">
        <v>0</v>
      </c>
    </row>
    <row r="247" spans="1:13" s="1163" customFormat="1" ht="15" x14ac:dyDescent="0.25">
      <c r="A247" s="1180" t="s">
        <v>857</v>
      </c>
      <c r="B247" s="1178">
        <v>29</v>
      </c>
      <c r="C247" s="1179">
        <v>0</v>
      </c>
      <c r="D247" s="1179">
        <v>0</v>
      </c>
      <c r="E247" s="1179">
        <v>1</v>
      </c>
      <c r="F247" s="1179">
        <v>1</v>
      </c>
      <c r="G247" s="1179">
        <v>3</v>
      </c>
      <c r="H247" s="1179">
        <v>1</v>
      </c>
      <c r="I247" s="1179">
        <v>16</v>
      </c>
      <c r="J247" s="1179">
        <v>6</v>
      </c>
      <c r="K247" s="1179">
        <v>0</v>
      </c>
      <c r="L247" s="1179">
        <v>1</v>
      </c>
      <c r="M247" s="1179">
        <v>0</v>
      </c>
    </row>
    <row r="248" spans="1:13" s="1163" customFormat="1" ht="15" x14ac:dyDescent="0.25">
      <c r="A248" s="1170" t="s">
        <v>858</v>
      </c>
      <c r="B248" s="1165">
        <v>45</v>
      </c>
      <c r="C248" s="1166">
        <v>0</v>
      </c>
      <c r="D248" s="1166">
        <v>0</v>
      </c>
      <c r="E248" s="1166">
        <v>1</v>
      </c>
      <c r="F248" s="1166">
        <v>2</v>
      </c>
      <c r="G248" s="1166">
        <v>4</v>
      </c>
      <c r="H248" s="1166">
        <v>5</v>
      </c>
      <c r="I248" s="1166">
        <v>1</v>
      </c>
      <c r="J248" s="1166">
        <v>32</v>
      </c>
      <c r="K248" s="1166">
        <v>0</v>
      </c>
      <c r="L248" s="1166">
        <v>0</v>
      </c>
      <c r="M248" s="1166">
        <v>0</v>
      </c>
    </row>
    <row r="249" spans="1:13" s="1163" customFormat="1" ht="15" x14ac:dyDescent="0.25">
      <c r="A249" s="1180" t="s">
        <v>859</v>
      </c>
      <c r="B249" s="1178">
        <v>9</v>
      </c>
      <c r="C249" s="1179">
        <v>0</v>
      </c>
      <c r="D249" s="1179">
        <v>0</v>
      </c>
      <c r="E249" s="1179">
        <v>0</v>
      </c>
      <c r="F249" s="1179">
        <v>0</v>
      </c>
      <c r="G249" s="1179">
        <v>1</v>
      </c>
      <c r="H249" s="1179">
        <v>0</v>
      </c>
      <c r="I249" s="1179">
        <v>2</v>
      </c>
      <c r="J249" s="1179">
        <v>1</v>
      </c>
      <c r="K249" s="1179">
        <v>4</v>
      </c>
      <c r="L249" s="1179">
        <v>1</v>
      </c>
      <c r="M249" s="1179">
        <v>0</v>
      </c>
    </row>
    <row r="250" spans="1:13" s="1163" customFormat="1" ht="15" x14ac:dyDescent="0.25">
      <c r="A250" s="1170" t="s">
        <v>651</v>
      </c>
      <c r="B250" s="1165">
        <v>5</v>
      </c>
      <c r="C250" s="1166">
        <v>0</v>
      </c>
      <c r="D250" s="1166">
        <v>0</v>
      </c>
      <c r="E250" s="1166">
        <v>2</v>
      </c>
      <c r="F250" s="1166">
        <v>0</v>
      </c>
      <c r="G250" s="1166">
        <v>0</v>
      </c>
      <c r="H250" s="1166">
        <v>1</v>
      </c>
      <c r="I250" s="1166">
        <v>0</v>
      </c>
      <c r="J250" s="1166">
        <v>1</v>
      </c>
      <c r="K250" s="1166">
        <v>0</v>
      </c>
      <c r="L250" s="1166">
        <v>1</v>
      </c>
      <c r="M250" s="1166">
        <v>0</v>
      </c>
    </row>
    <row r="251" spans="1:13" s="1163" customFormat="1" ht="15" x14ac:dyDescent="0.25">
      <c r="A251" s="1181" t="s">
        <v>847</v>
      </c>
      <c r="B251" s="1178">
        <v>2</v>
      </c>
      <c r="C251" s="1179">
        <v>0</v>
      </c>
      <c r="D251" s="1179">
        <v>1</v>
      </c>
      <c r="E251" s="1179">
        <v>1</v>
      </c>
      <c r="F251" s="1179">
        <v>0</v>
      </c>
      <c r="G251" s="1179">
        <v>0</v>
      </c>
      <c r="H251" s="1179">
        <v>0</v>
      </c>
      <c r="I251" s="1179">
        <v>0</v>
      </c>
      <c r="J251" s="1179">
        <v>0</v>
      </c>
      <c r="K251" s="1179">
        <v>0</v>
      </c>
      <c r="L251" s="1179">
        <v>0</v>
      </c>
      <c r="M251" s="1179">
        <v>0</v>
      </c>
    </row>
    <row r="252" spans="1:13" s="1188" customFormat="1" ht="15" x14ac:dyDescent="0.25">
      <c r="A252" s="1173" t="s">
        <v>140</v>
      </c>
      <c r="B252" s="1175">
        <v>595</v>
      </c>
      <c r="C252" s="1176">
        <v>3</v>
      </c>
      <c r="D252" s="1176">
        <v>7</v>
      </c>
      <c r="E252" s="1176">
        <v>70</v>
      </c>
      <c r="F252" s="1176">
        <v>66</v>
      </c>
      <c r="G252" s="1176">
        <v>125</v>
      </c>
      <c r="H252" s="1176">
        <v>137</v>
      </c>
      <c r="I252" s="1176">
        <v>76</v>
      </c>
      <c r="J252" s="1176">
        <v>57</v>
      </c>
      <c r="K252" s="1176">
        <v>1</v>
      </c>
      <c r="L252" s="1176">
        <v>53</v>
      </c>
      <c r="M252" s="1176">
        <v>0</v>
      </c>
    </row>
    <row r="253" spans="1:13" s="1163" customFormat="1" ht="15" x14ac:dyDescent="0.25">
      <c r="A253" s="1180" t="s">
        <v>852</v>
      </c>
      <c r="B253" s="1178">
        <v>3</v>
      </c>
      <c r="C253" s="1179">
        <v>0</v>
      </c>
      <c r="D253" s="1179">
        <v>0</v>
      </c>
      <c r="E253" s="1179">
        <v>1</v>
      </c>
      <c r="F253" s="1179">
        <v>0</v>
      </c>
      <c r="G253" s="1179">
        <v>2</v>
      </c>
      <c r="H253" s="1179">
        <v>0</v>
      </c>
      <c r="I253" s="1179">
        <v>0</v>
      </c>
      <c r="J253" s="1179">
        <v>0</v>
      </c>
      <c r="K253" s="1179">
        <v>0</v>
      </c>
      <c r="L253" s="1179">
        <v>0</v>
      </c>
      <c r="M253" s="1179">
        <v>0</v>
      </c>
    </row>
    <row r="254" spans="1:13" s="1163" customFormat="1" ht="15" x14ac:dyDescent="0.25">
      <c r="A254" s="1170" t="s">
        <v>853</v>
      </c>
      <c r="B254" s="1165">
        <v>71</v>
      </c>
      <c r="C254" s="1166">
        <v>0</v>
      </c>
      <c r="D254" s="1166">
        <v>3</v>
      </c>
      <c r="E254" s="1166">
        <v>28</v>
      </c>
      <c r="F254" s="1166">
        <v>12</v>
      </c>
      <c r="G254" s="1166">
        <v>12</v>
      </c>
      <c r="H254" s="1166">
        <v>10</v>
      </c>
      <c r="I254" s="1166">
        <v>5</v>
      </c>
      <c r="J254" s="1166">
        <v>1</v>
      </c>
      <c r="K254" s="1166">
        <v>0</v>
      </c>
      <c r="L254" s="1166">
        <v>0</v>
      </c>
      <c r="M254" s="1166">
        <v>0</v>
      </c>
    </row>
    <row r="255" spans="1:13" s="1163" customFormat="1" ht="15" x14ac:dyDescent="0.25">
      <c r="A255" s="1180" t="s">
        <v>854</v>
      </c>
      <c r="B255" s="1178">
        <v>73</v>
      </c>
      <c r="C255" s="1179">
        <v>0</v>
      </c>
      <c r="D255" s="1179">
        <v>0</v>
      </c>
      <c r="E255" s="1179">
        <v>13</v>
      </c>
      <c r="F255" s="1179">
        <v>33</v>
      </c>
      <c r="G255" s="1179">
        <v>10</v>
      </c>
      <c r="H255" s="1179">
        <v>8</v>
      </c>
      <c r="I255" s="1179">
        <v>4</v>
      </c>
      <c r="J255" s="1179">
        <v>3</v>
      </c>
      <c r="K255" s="1179">
        <v>0</v>
      </c>
      <c r="L255" s="1179">
        <v>2</v>
      </c>
      <c r="M255" s="1179">
        <v>0</v>
      </c>
    </row>
    <row r="256" spans="1:13" s="1163" customFormat="1" ht="15" x14ac:dyDescent="0.25">
      <c r="A256" s="1170" t="s">
        <v>855</v>
      </c>
      <c r="B256" s="1165">
        <v>121</v>
      </c>
      <c r="C256" s="1166">
        <v>2</v>
      </c>
      <c r="D256" s="1166">
        <v>1</v>
      </c>
      <c r="E256" s="1166">
        <v>10</v>
      </c>
      <c r="F256" s="1166">
        <v>5</v>
      </c>
      <c r="G256" s="1166">
        <v>60</v>
      </c>
      <c r="H256" s="1166">
        <v>26</v>
      </c>
      <c r="I256" s="1166">
        <v>14</v>
      </c>
      <c r="J256" s="1166">
        <v>2</v>
      </c>
      <c r="K256" s="1166">
        <v>0</v>
      </c>
      <c r="L256" s="1166">
        <v>1</v>
      </c>
      <c r="M256" s="1166">
        <v>0</v>
      </c>
    </row>
    <row r="257" spans="1:13" s="1163" customFormat="1" ht="15" x14ac:dyDescent="0.25">
      <c r="A257" s="1180" t="s">
        <v>856</v>
      </c>
      <c r="B257" s="1178">
        <v>144</v>
      </c>
      <c r="C257" s="1179">
        <v>1</v>
      </c>
      <c r="D257" s="1179">
        <v>2</v>
      </c>
      <c r="E257" s="1179">
        <v>11</v>
      </c>
      <c r="F257" s="1179">
        <v>9</v>
      </c>
      <c r="G257" s="1179">
        <v>27</v>
      </c>
      <c r="H257" s="1179">
        <v>68</v>
      </c>
      <c r="I257" s="1179">
        <v>8</v>
      </c>
      <c r="J257" s="1179">
        <v>15</v>
      </c>
      <c r="K257" s="1179">
        <v>1</v>
      </c>
      <c r="L257" s="1179">
        <v>2</v>
      </c>
      <c r="M257" s="1179">
        <v>0</v>
      </c>
    </row>
    <row r="258" spans="1:13" s="1163" customFormat="1" ht="15" x14ac:dyDescent="0.25">
      <c r="A258" s="1170" t="s">
        <v>857</v>
      </c>
      <c r="B258" s="1165">
        <v>75</v>
      </c>
      <c r="C258" s="1166">
        <v>0</v>
      </c>
      <c r="D258" s="1166">
        <v>1</v>
      </c>
      <c r="E258" s="1166">
        <v>6</v>
      </c>
      <c r="F258" s="1166">
        <v>3</v>
      </c>
      <c r="G258" s="1166">
        <v>8</v>
      </c>
      <c r="H258" s="1166">
        <v>10</v>
      </c>
      <c r="I258" s="1166">
        <v>37</v>
      </c>
      <c r="J258" s="1166">
        <v>9</v>
      </c>
      <c r="K258" s="1166">
        <v>0</v>
      </c>
      <c r="L258" s="1166">
        <v>1</v>
      </c>
      <c r="M258" s="1166">
        <v>0</v>
      </c>
    </row>
    <row r="259" spans="1:13" s="1163" customFormat="1" ht="15" x14ac:dyDescent="0.25">
      <c r="A259" s="1180" t="s">
        <v>858</v>
      </c>
      <c r="B259" s="1178">
        <v>55</v>
      </c>
      <c r="C259" s="1179">
        <v>0</v>
      </c>
      <c r="D259" s="1179">
        <v>0</v>
      </c>
      <c r="E259" s="1179">
        <v>0</v>
      </c>
      <c r="F259" s="1179">
        <v>1</v>
      </c>
      <c r="G259" s="1179">
        <v>6</v>
      </c>
      <c r="H259" s="1179">
        <v>13</v>
      </c>
      <c r="I259" s="1179">
        <v>7</v>
      </c>
      <c r="J259" s="1179">
        <v>27</v>
      </c>
      <c r="K259" s="1179">
        <v>0</v>
      </c>
      <c r="L259" s="1179">
        <v>1</v>
      </c>
      <c r="M259" s="1179">
        <v>0</v>
      </c>
    </row>
    <row r="260" spans="1:13" s="1163" customFormat="1" ht="15" x14ac:dyDescent="0.25">
      <c r="A260" s="1170" t="s">
        <v>651</v>
      </c>
      <c r="B260" s="1165">
        <v>52</v>
      </c>
      <c r="C260" s="1166">
        <v>0</v>
      </c>
      <c r="D260" s="1166">
        <v>0</v>
      </c>
      <c r="E260" s="1166">
        <v>0</v>
      </c>
      <c r="F260" s="1166">
        <v>3</v>
      </c>
      <c r="G260" s="1166">
        <v>0</v>
      </c>
      <c r="H260" s="1166">
        <v>2</v>
      </c>
      <c r="I260" s="1166">
        <v>1</v>
      </c>
      <c r="J260" s="1166">
        <v>0</v>
      </c>
      <c r="K260" s="1166">
        <v>0</v>
      </c>
      <c r="L260" s="1166">
        <v>46</v>
      </c>
      <c r="M260" s="1166">
        <v>0</v>
      </c>
    </row>
    <row r="261" spans="1:13" s="1163" customFormat="1" ht="15" x14ac:dyDescent="0.25">
      <c r="A261" s="1181" t="s">
        <v>847</v>
      </c>
      <c r="B261" s="1178">
        <v>1</v>
      </c>
      <c r="C261" s="1179">
        <v>0</v>
      </c>
      <c r="D261" s="1179">
        <v>0</v>
      </c>
      <c r="E261" s="1179">
        <v>1</v>
      </c>
      <c r="F261" s="1179">
        <v>0</v>
      </c>
      <c r="G261" s="1179">
        <v>0</v>
      </c>
      <c r="H261" s="1179">
        <v>0</v>
      </c>
      <c r="I261" s="1179">
        <v>0</v>
      </c>
      <c r="J261" s="1179">
        <v>0</v>
      </c>
      <c r="K261" s="1179">
        <v>0</v>
      </c>
      <c r="L261" s="1179">
        <v>0</v>
      </c>
      <c r="M261" s="1179">
        <v>0</v>
      </c>
    </row>
    <row r="262" spans="1:13" s="1188" customFormat="1" ht="15" x14ac:dyDescent="0.25">
      <c r="A262" s="1173" t="s">
        <v>139</v>
      </c>
      <c r="B262" s="1175">
        <v>492</v>
      </c>
      <c r="C262" s="1176">
        <v>1</v>
      </c>
      <c r="D262" s="1176">
        <v>0</v>
      </c>
      <c r="E262" s="1176">
        <v>39</v>
      </c>
      <c r="F262" s="1176">
        <v>92</v>
      </c>
      <c r="G262" s="1176">
        <v>152</v>
      </c>
      <c r="H262" s="1176">
        <v>152</v>
      </c>
      <c r="I262" s="1176">
        <v>11</v>
      </c>
      <c r="J262" s="1176">
        <v>29</v>
      </c>
      <c r="K262" s="1176">
        <v>0</v>
      </c>
      <c r="L262" s="1176">
        <v>13</v>
      </c>
      <c r="M262" s="1176">
        <v>3</v>
      </c>
    </row>
    <row r="263" spans="1:13" s="1163" customFormat="1" ht="15" x14ac:dyDescent="0.25">
      <c r="A263" s="1180" t="s">
        <v>851</v>
      </c>
      <c r="B263" s="1178">
        <v>1</v>
      </c>
      <c r="C263" s="1179">
        <v>0</v>
      </c>
      <c r="D263" s="1179">
        <v>0</v>
      </c>
      <c r="E263" s="1179">
        <v>0</v>
      </c>
      <c r="F263" s="1179">
        <v>0</v>
      </c>
      <c r="G263" s="1179">
        <v>1</v>
      </c>
      <c r="H263" s="1179">
        <v>0</v>
      </c>
      <c r="I263" s="1179">
        <v>0</v>
      </c>
      <c r="J263" s="1179">
        <v>0</v>
      </c>
      <c r="K263" s="1179">
        <v>0</v>
      </c>
      <c r="L263" s="1179">
        <v>0</v>
      </c>
      <c r="M263" s="1179">
        <v>0</v>
      </c>
    </row>
    <row r="264" spans="1:13" s="1163" customFormat="1" ht="15" x14ac:dyDescent="0.25">
      <c r="A264" s="1170" t="s">
        <v>852</v>
      </c>
      <c r="B264" s="1165">
        <v>1</v>
      </c>
      <c r="C264" s="1166">
        <v>0</v>
      </c>
      <c r="D264" s="1166">
        <v>0</v>
      </c>
      <c r="E264" s="1166">
        <v>0</v>
      </c>
      <c r="F264" s="1166">
        <v>0</v>
      </c>
      <c r="G264" s="1166">
        <v>1</v>
      </c>
      <c r="H264" s="1166">
        <v>0</v>
      </c>
      <c r="I264" s="1166">
        <v>0</v>
      </c>
      <c r="J264" s="1166">
        <v>0</v>
      </c>
      <c r="K264" s="1166">
        <v>0</v>
      </c>
      <c r="L264" s="1166">
        <v>0</v>
      </c>
      <c r="M264" s="1166">
        <v>0</v>
      </c>
    </row>
    <row r="265" spans="1:13" s="1163" customFormat="1" ht="15" x14ac:dyDescent="0.25">
      <c r="A265" s="1180" t="s">
        <v>853</v>
      </c>
      <c r="B265" s="1178">
        <v>38</v>
      </c>
      <c r="C265" s="1179">
        <v>0</v>
      </c>
      <c r="D265" s="1179">
        <v>0</v>
      </c>
      <c r="E265" s="1179">
        <v>18</v>
      </c>
      <c r="F265" s="1179">
        <v>11</v>
      </c>
      <c r="G265" s="1179">
        <v>5</v>
      </c>
      <c r="H265" s="1179">
        <v>4</v>
      </c>
      <c r="I265" s="1179">
        <v>0</v>
      </c>
      <c r="J265" s="1179">
        <v>0</v>
      </c>
      <c r="K265" s="1179">
        <v>0</v>
      </c>
      <c r="L265" s="1179">
        <v>0</v>
      </c>
      <c r="M265" s="1179">
        <v>0</v>
      </c>
    </row>
    <row r="266" spans="1:13" s="1163" customFormat="1" ht="15" x14ac:dyDescent="0.25">
      <c r="A266" s="1170" t="s">
        <v>854</v>
      </c>
      <c r="B266" s="1165">
        <v>90</v>
      </c>
      <c r="C266" s="1166">
        <v>0</v>
      </c>
      <c r="D266" s="1166">
        <v>0</v>
      </c>
      <c r="E266" s="1166">
        <v>12</v>
      </c>
      <c r="F266" s="1166">
        <v>62</v>
      </c>
      <c r="G266" s="1166">
        <v>7</v>
      </c>
      <c r="H266" s="1166">
        <v>3</v>
      </c>
      <c r="I266" s="1166">
        <v>0</v>
      </c>
      <c r="J266" s="1166">
        <v>5</v>
      </c>
      <c r="K266" s="1166">
        <v>0</v>
      </c>
      <c r="L266" s="1166">
        <v>1</v>
      </c>
      <c r="M266" s="1166">
        <v>0</v>
      </c>
    </row>
    <row r="267" spans="1:13" s="1163" customFormat="1" ht="15" x14ac:dyDescent="0.25">
      <c r="A267" s="1180" t="s">
        <v>855</v>
      </c>
      <c r="B267" s="1178">
        <v>116</v>
      </c>
      <c r="C267" s="1179">
        <v>1</v>
      </c>
      <c r="D267" s="1179">
        <v>0</v>
      </c>
      <c r="E267" s="1179">
        <v>3</v>
      </c>
      <c r="F267" s="1179">
        <v>4</v>
      </c>
      <c r="G267" s="1179">
        <v>71</v>
      </c>
      <c r="H267" s="1179">
        <v>27</v>
      </c>
      <c r="I267" s="1179">
        <v>0</v>
      </c>
      <c r="J267" s="1179">
        <v>3</v>
      </c>
      <c r="K267" s="1179">
        <v>0</v>
      </c>
      <c r="L267" s="1179">
        <v>4</v>
      </c>
      <c r="M267" s="1179">
        <v>3</v>
      </c>
    </row>
    <row r="268" spans="1:13" s="1163" customFormat="1" ht="15" x14ac:dyDescent="0.25">
      <c r="A268" s="1170" t="s">
        <v>856</v>
      </c>
      <c r="B268" s="1165">
        <v>177</v>
      </c>
      <c r="C268" s="1166">
        <v>0</v>
      </c>
      <c r="D268" s="1166">
        <v>0</v>
      </c>
      <c r="E268" s="1166">
        <v>3</v>
      </c>
      <c r="F268" s="1166">
        <v>5</v>
      </c>
      <c r="G268" s="1166">
        <v>60</v>
      </c>
      <c r="H268" s="1166">
        <v>98</v>
      </c>
      <c r="I268" s="1166">
        <v>4</v>
      </c>
      <c r="J268" s="1166">
        <v>5</v>
      </c>
      <c r="K268" s="1166">
        <v>0</v>
      </c>
      <c r="L268" s="1166">
        <v>2</v>
      </c>
      <c r="M268" s="1166">
        <v>0</v>
      </c>
    </row>
    <row r="269" spans="1:13" s="1163" customFormat="1" ht="15" x14ac:dyDescent="0.25">
      <c r="A269" s="1180" t="s">
        <v>857</v>
      </c>
      <c r="B269" s="1178">
        <v>14</v>
      </c>
      <c r="C269" s="1179">
        <v>0</v>
      </c>
      <c r="D269" s="1179">
        <v>0</v>
      </c>
      <c r="E269" s="1179">
        <v>3</v>
      </c>
      <c r="F269" s="1179">
        <v>0</v>
      </c>
      <c r="G269" s="1179">
        <v>1</v>
      </c>
      <c r="H269" s="1179">
        <v>4</v>
      </c>
      <c r="I269" s="1179">
        <v>5</v>
      </c>
      <c r="J269" s="1179">
        <v>1</v>
      </c>
      <c r="K269" s="1179">
        <v>0</v>
      </c>
      <c r="L269" s="1179">
        <v>0</v>
      </c>
      <c r="M269" s="1179">
        <v>0</v>
      </c>
    </row>
    <row r="270" spans="1:13" s="1163" customFormat="1" ht="15" x14ac:dyDescent="0.25">
      <c r="A270" s="1170" t="s">
        <v>858</v>
      </c>
      <c r="B270" s="1165">
        <v>38</v>
      </c>
      <c r="C270" s="1166">
        <v>0</v>
      </c>
      <c r="D270" s="1166">
        <v>0</v>
      </c>
      <c r="E270" s="1166">
        <v>0</v>
      </c>
      <c r="F270" s="1166">
        <v>7</v>
      </c>
      <c r="G270" s="1166">
        <v>2</v>
      </c>
      <c r="H270" s="1166">
        <v>11</v>
      </c>
      <c r="I270" s="1166">
        <v>2</v>
      </c>
      <c r="J270" s="1166">
        <v>15</v>
      </c>
      <c r="K270" s="1166">
        <v>0</v>
      </c>
      <c r="L270" s="1166">
        <v>1</v>
      </c>
      <c r="M270" s="1166">
        <v>0</v>
      </c>
    </row>
    <row r="271" spans="1:13" s="1163" customFormat="1" ht="15" x14ac:dyDescent="0.25">
      <c r="A271" s="1180" t="s">
        <v>651</v>
      </c>
      <c r="B271" s="1178">
        <v>16</v>
      </c>
      <c r="C271" s="1179">
        <v>0</v>
      </c>
      <c r="D271" s="1179">
        <v>0</v>
      </c>
      <c r="E271" s="1179">
        <v>0</v>
      </c>
      <c r="F271" s="1179">
        <v>3</v>
      </c>
      <c r="G271" s="1179">
        <v>3</v>
      </c>
      <c r="H271" s="1179">
        <v>5</v>
      </c>
      <c r="I271" s="1179">
        <v>0</v>
      </c>
      <c r="J271" s="1179">
        <v>0</v>
      </c>
      <c r="K271" s="1179">
        <v>0</v>
      </c>
      <c r="L271" s="1179">
        <v>5</v>
      </c>
      <c r="M271" s="1179">
        <v>0</v>
      </c>
    </row>
    <row r="272" spans="1:13" s="1163" customFormat="1" ht="15" x14ac:dyDescent="0.25">
      <c r="A272" s="1173" t="s">
        <v>847</v>
      </c>
      <c r="B272" s="1165">
        <v>1</v>
      </c>
      <c r="C272" s="1166">
        <v>0</v>
      </c>
      <c r="D272" s="1166">
        <v>0</v>
      </c>
      <c r="E272" s="1166">
        <v>0</v>
      </c>
      <c r="F272" s="1166">
        <v>0</v>
      </c>
      <c r="G272" s="1166">
        <v>1</v>
      </c>
      <c r="H272" s="1166">
        <v>0</v>
      </c>
      <c r="I272" s="1166">
        <v>0</v>
      </c>
      <c r="J272" s="1166">
        <v>0</v>
      </c>
      <c r="K272" s="1166">
        <v>0</v>
      </c>
      <c r="L272" s="1166">
        <v>0</v>
      </c>
      <c r="M272" s="1166">
        <v>0</v>
      </c>
    </row>
    <row r="273" spans="1:13" s="1163" customFormat="1" ht="15" x14ac:dyDescent="0.25">
      <c r="A273" s="1177" t="s">
        <v>25</v>
      </c>
      <c r="B273" s="1178"/>
      <c r="C273" s="1179"/>
      <c r="D273" s="1179"/>
      <c r="E273" s="1179"/>
      <c r="F273" s="1179"/>
      <c r="G273" s="1179"/>
      <c r="H273" s="1179"/>
      <c r="I273" s="1179"/>
      <c r="J273" s="1179"/>
      <c r="K273" s="1179"/>
      <c r="L273" s="1179"/>
      <c r="M273" s="1179"/>
    </row>
    <row r="274" spans="1:13" s="1188" customFormat="1" ht="15" x14ac:dyDescent="0.25">
      <c r="A274" s="1173" t="s">
        <v>137</v>
      </c>
      <c r="B274" s="1175">
        <v>226</v>
      </c>
      <c r="C274" s="1176">
        <v>2</v>
      </c>
      <c r="D274" s="1176">
        <v>0</v>
      </c>
      <c r="E274" s="1176">
        <v>27</v>
      </c>
      <c r="F274" s="1176">
        <v>131</v>
      </c>
      <c r="G274" s="1176">
        <v>9</v>
      </c>
      <c r="H274" s="1176">
        <v>19</v>
      </c>
      <c r="I274" s="1176">
        <v>2</v>
      </c>
      <c r="J274" s="1176">
        <v>26</v>
      </c>
      <c r="K274" s="1176">
        <v>0</v>
      </c>
      <c r="L274" s="1176">
        <v>8</v>
      </c>
      <c r="M274" s="1176">
        <v>2</v>
      </c>
    </row>
    <row r="275" spans="1:13" s="1163" customFormat="1" ht="15" x14ac:dyDescent="0.25">
      <c r="A275" s="1180" t="s">
        <v>853</v>
      </c>
      <c r="B275" s="1178">
        <v>27</v>
      </c>
      <c r="C275" s="1179">
        <v>0</v>
      </c>
      <c r="D275" s="1179">
        <v>0</v>
      </c>
      <c r="E275" s="1179">
        <v>16</v>
      </c>
      <c r="F275" s="1179">
        <v>7</v>
      </c>
      <c r="G275" s="1179">
        <v>0</v>
      </c>
      <c r="H275" s="1179">
        <v>3</v>
      </c>
      <c r="I275" s="1179">
        <v>0</v>
      </c>
      <c r="J275" s="1179">
        <v>1</v>
      </c>
      <c r="K275" s="1179">
        <v>0</v>
      </c>
      <c r="L275" s="1179">
        <v>0</v>
      </c>
      <c r="M275" s="1179">
        <v>0</v>
      </c>
    </row>
    <row r="276" spans="1:13" s="1163" customFormat="1" ht="15" x14ac:dyDescent="0.25">
      <c r="A276" s="1170" t="s">
        <v>854</v>
      </c>
      <c r="B276" s="1165">
        <v>146</v>
      </c>
      <c r="C276" s="1166">
        <v>1</v>
      </c>
      <c r="D276" s="1166">
        <v>0</v>
      </c>
      <c r="E276" s="1166">
        <v>9</v>
      </c>
      <c r="F276" s="1166">
        <v>117</v>
      </c>
      <c r="G276" s="1166">
        <v>2</v>
      </c>
      <c r="H276" s="1166">
        <v>3</v>
      </c>
      <c r="I276" s="1166">
        <v>0</v>
      </c>
      <c r="J276" s="1166">
        <v>10</v>
      </c>
      <c r="K276" s="1166">
        <v>0</v>
      </c>
      <c r="L276" s="1166">
        <v>3</v>
      </c>
      <c r="M276" s="1166">
        <v>1</v>
      </c>
    </row>
    <row r="277" spans="1:13" s="1163" customFormat="1" ht="15" x14ac:dyDescent="0.25">
      <c r="A277" s="1180" t="s">
        <v>855</v>
      </c>
      <c r="B277" s="1178">
        <v>3</v>
      </c>
      <c r="C277" s="1179">
        <v>0</v>
      </c>
      <c r="D277" s="1179">
        <v>0</v>
      </c>
      <c r="E277" s="1179">
        <v>0</v>
      </c>
      <c r="F277" s="1179">
        <v>0</v>
      </c>
      <c r="G277" s="1179">
        <v>3</v>
      </c>
      <c r="H277" s="1179">
        <v>0</v>
      </c>
      <c r="I277" s="1179">
        <v>0</v>
      </c>
      <c r="J277" s="1179">
        <v>0</v>
      </c>
      <c r="K277" s="1179">
        <v>0</v>
      </c>
      <c r="L277" s="1179">
        <v>0</v>
      </c>
      <c r="M277" s="1179">
        <v>0</v>
      </c>
    </row>
    <row r="278" spans="1:13" s="1163" customFormat="1" ht="15" x14ac:dyDescent="0.25">
      <c r="A278" s="1170" t="s">
        <v>856</v>
      </c>
      <c r="B278" s="1165">
        <v>18</v>
      </c>
      <c r="C278" s="1166">
        <v>1</v>
      </c>
      <c r="D278" s="1166">
        <v>0</v>
      </c>
      <c r="E278" s="1166">
        <v>2</v>
      </c>
      <c r="F278" s="1166">
        <v>0</v>
      </c>
      <c r="G278" s="1166">
        <v>2</v>
      </c>
      <c r="H278" s="1166">
        <v>8</v>
      </c>
      <c r="I278" s="1166">
        <v>1</v>
      </c>
      <c r="J278" s="1166">
        <v>3</v>
      </c>
      <c r="K278" s="1166">
        <v>0</v>
      </c>
      <c r="L278" s="1166">
        <v>1</v>
      </c>
      <c r="M278" s="1166">
        <v>0</v>
      </c>
    </row>
    <row r="279" spans="1:13" s="1163" customFormat="1" ht="15" x14ac:dyDescent="0.25">
      <c r="A279" s="1180" t="s">
        <v>857</v>
      </c>
      <c r="B279" s="1178">
        <v>4</v>
      </c>
      <c r="C279" s="1179">
        <v>0</v>
      </c>
      <c r="D279" s="1179">
        <v>0</v>
      </c>
      <c r="E279" s="1179">
        <v>0</v>
      </c>
      <c r="F279" s="1179">
        <v>1</v>
      </c>
      <c r="G279" s="1179">
        <v>1</v>
      </c>
      <c r="H279" s="1179">
        <v>0</v>
      </c>
      <c r="I279" s="1179">
        <v>1</v>
      </c>
      <c r="J279" s="1179">
        <v>0</v>
      </c>
      <c r="K279" s="1179">
        <v>0</v>
      </c>
      <c r="L279" s="1179">
        <v>1</v>
      </c>
      <c r="M279" s="1179">
        <v>0</v>
      </c>
    </row>
    <row r="280" spans="1:13" s="1163" customFormat="1" ht="15" x14ac:dyDescent="0.25">
      <c r="A280" s="1170" t="s">
        <v>858</v>
      </c>
      <c r="B280" s="1165">
        <v>25</v>
      </c>
      <c r="C280" s="1166">
        <v>0</v>
      </c>
      <c r="D280" s="1166">
        <v>0</v>
      </c>
      <c r="E280" s="1166">
        <v>0</v>
      </c>
      <c r="F280" s="1166">
        <v>6</v>
      </c>
      <c r="G280" s="1166">
        <v>1</v>
      </c>
      <c r="H280" s="1166">
        <v>5</v>
      </c>
      <c r="I280" s="1166">
        <v>0</v>
      </c>
      <c r="J280" s="1166">
        <v>12</v>
      </c>
      <c r="K280" s="1166">
        <v>0</v>
      </c>
      <c r="L280" s="1166">
        <v>1</v>
      </c>
      <c r="M280" s="1166">
        <v>0</v>
      </c>
    </row>
    <row r="281" spans="1:13" s="1163" customFormat="1" ht="15" x14ac:dyDescent="0.25">
      <c r="A281" s="1180" t="s">
        <v>651</v>
      </c>
      <c r="B281" s="1178">
        <v>2</v>
      </c>
      <c r="C281" s="1179">
        <v>0</v>
      </c>
      <c r="D281" s="1179">
        <v>0</v>
      </c>
      <c r="E281" s="1179">
        <v>0</v>
      </c>
      <c r="F281" s="1179">
        <v>0</v>
      </c>
      <c r="G281" s="1179">
        <v>0</v>
      </c>
      <c r="H281" s="1179">
        <v>0</v>
      </c>
      <c r="I281" s="1179">
        <v>0</v>
      </c>
      <c r="J281" s="1179">
        <v>0</v>
      </c>
      <c r="K281" s="1179">
        <v>0</v>
      </c>
      <c r="L281" s="1179">
        <v>2</v>
      </c>
      <c r="M281" s="1179">
        <v>0</v>
      </c>
    </row>
    <row r="282" spans="1:13" s="1163" customFormat="1" ht="15" x14ac:dyDescent="0.25">
      <c r="A282" s="1173" t="s">
        <v>847</v>
      </c>
      <c r="B282" s="1165">
        <v>1</v>
      </c>
      <c r="C282" s="1166">
        <v>0</v>
      </c>
      <c r="D282" s="1166">
        <v>0</v>
      </c>
      <c r="E282" s="1166">
        <v>0</v>
      </c>
      <c r="F282" s="1166">
        <v>0</v>
      </c>
      <c r="G282" s="1166">
        <v>0</v>
      </c>
      <c r="H282" s="1166">
        <v>0</v>
      </c>
      <c r="I282" s="1166">
        <v>0</v>
      </c>
      <c r="J282" s="1166">
        <v>0</v>
      </c>
      <c r="K282" s="1166">
        <v>0</v>
      </c>
      <c r="L282" s="1166">
        <v>0</v>
      </c>
      <c r="M282" s="1166">
        <v>1</v>
      </c>
    </row>
    <row r="283" spans="1:13" s="1163" customFormat="1" ht="15" x14ac:dyDescent="0.25">
      <c r="A283" s="1177" t="s">
        <v>169</v>
      </c>
      <c r="B283" s="1178"/>
      <c r="C283" s="1179"/>
      <c r="D283" s="1179"/>
      <c r="E283" s="1179"/>
      <c r="F283" s="1179"/>
      <c r="G283" s="1179"/>
      <c r="H283" s="1179"/>
      <c r="I283" s="1179"/>
      <c r="J283" s="1179"/>
      <c r="K283" s="1179"/>
      <c r="L283" s="1179"/>
      <c r="M283" s="1179"/>
    </row>
    <row r="284" spans="1:13" s="1163" customFormat="1" ht="15" x14ac:dyDescent="0.25">
      <c r="A284" s="1170" t="s">
        <v>851</v>
      </c>
      <c r="B284" s="1165">
        <v>1</v>
      </c>
      <c r="C284" s="1166">
        <v>0</v>
      </c>
      <c r="D284" s="1166">
        <v>0</v>
      </c>
      <c r="E284" s="1166">
        <v>0</v>
      </c>
      <c r="F284" s="1166">
        <v>0</v>
      </c>
      <c r="G284" s="1166">
        <v>0</v>
      </c>
      <c r="H284" s="1166">
        <v>1</v>
      </c>
      <c r="I284" s="1166">
        <v>0</v>
      </c>
      <c r="J284" s="1166">
        <v>0</v>
      </c>
      <c r="K284" s="1166">
        <v>0</v>
      </c>
      <c r="L284" s="1166">
        <v>0</v>
      </c>
      <c r="M284" s="1166">
        <v>0</v>
      </c>
    </row>
    <row r="285" spans="1:13" s="1163" customFormat="1" ht="15" x14ac:dyDescent="0.25">
      <c r="A285" s="1180" t="s">
        <v>853</v>
      </c>
      <c r="B285" s="1178">
        <v>10</v>
      </c>
      <c r="C285" s="1179">
        <v>0</v>
      </c>
      <c r="D285" s="1179">
        <v>0</v>
      </c>
      <c r="E285" s="1179">
        <v>4</v>
      </c>
      <c r="F285" s="1179">
        <v>4</v>
      </c>
      <c r="G285" s="1179">
        <v>0</v>
      </c>
      <c r="H285" s="1179">
        <v>2</v>
      </c>
      <c r="I285" s="1179">
        <v>0</v>
      </c>
      <c r="J285" s="1179">
        <v>0</v>
      </c>
      <c r="K285" s="1179">
        <v>0</v>
      </c>
      <c r="L285" s="1179">
        <v>0</v>
      </c>
      <c r="M285" s="1179">
        <v>0</v>
      </c>
    </row>
    <row r="286" spans="1:13" s="1163" customFormat="1" ht="15" x14ac:dyDescent="0.25">
      <c r="A286" s="1170" t="s">
        <v>854</v>
      </c>
      <c r="B286" s="1165">
        <v>18</v>
      </c>
      <c r="C286" s="1166">
        <v>0</v>
      </c>
      <c r="D286" s="1166">
        <v>0</v>
      </c>
      <c r="E286" s="1166">
        <v>2</v>
      </c>
      <c r="F286" s="1166">
        <v>6</v>
      </c>
      <c r="G286" s="1166">
        <v>2</v>
      </c>
      <c r="H286" s="1166">
        <v>4</v>
      </c>
      <c r="I286" s="1166">
        <v>1</v>
      </c>
      <c r="J286" s="1166">
        <v>3</v>
      </c>
      <c r="K286" s="1166">
        <v>0</v>
      </c>
      <c r="L286" s="1166">
        <v>0</v>
      </c>
      <c r="M286" s="1166">
        <v>0</v>
      </c>
    </row>
    <row r="287" spans="1:13" s="1163" customFormat="1" ht="15" x14ac:dyDescent="0.25">
      <c r="A287" s="1180" t="s">
        <v>855</v>
      </c>
      <c r="B287" s="1178">
        <v>16</v>
      </c>
      <c r="C287" s="1179">
        <v>0</v>
      </c>
      <c r="D287" s="1179">
        <v>0</v>
      </c>
      <c r="E287" s="1179">
        <v>1</v>
      </c>
      <c r="F287" s="1179">
        <v>3</v>
      </c>
      <c r="G287" s="1179">
        <v>4</v>
      </c>
      <c r="H287" s="1179">
        <v>2</v>
      </c>
      <c r="I287" s="1179">
        <v>0</v>
      </c>
      <c r="J287" s="1179">
        <v>6</v>
      </c>
      <c r="K287" s="1179">
        <v>0</v>
      </c>
      <c r="L287" s="1179">
        <v>0</v>
      </c>
      <c r="M287" s="1179">
        <v>0</v>
      </c>
    </row>
    <row r="288" spans="1:13" s="1163" customFormat="1" ht="15" x14ac:dyDescent="0.25">
      <c r="A288" s="1170" t="s">
        <v>856</v>
      </c>
      <c r="B288" s="1165">
        <v>13</v>
      </c>
      <c r="C288" s="1166">
        <v>0</v>
      </c>
      <c r="D288" s="1166">
        <v>0</v>
      </c>
      <c r="E288" s="1166">
        <v>0</v>
      </c>
      <c r="F288" s="1166">
        <v>0</v>
      </c>
      <c r="G288" s="1166">
        <v>0</v>
      </c>
      <c r="H288" s="1166">
        <v>8</v>
      </c>
      <c r="I288" s="1166">
        <v>0</v>
      </c>
      <c r="J288" s="1166">
        <v>4</v>
      </c>
      <c r="K288" s="1166">
        <v>0</v>
      </c>
      <c r="L288" s="1166">
        <v>1</v>
      </c>
      <c r="M288" s="1166">
        <v>0</v>
      </c>
    </row>
    <row r="289" spans="1:13" s="1163" customFormat="1" ht="15" x14ac:dyDescent="0.25">
      <c r="A289" s="1180" t="s">
        <v>857</v>
      </c>
      <c r="B289" s="1178">
        <v>2</v>
      </c>
      <c r="C289" s="1179">
        <v>0</v>
      </c>
      <c r="D289" s="1179">
        <v>0</v>
      </c>
      <c r="E289" s="1179">
        <v>0</v>
      </c>
      <c r="F289" s="1179">
        <v>0</v>
      </c>
      <c r="G289" s="1179">
        <v>0</v>
      </c>
      <c r="H289" s="1179">
        <v>0</v>
      </c>
      <c r="I289" s="1179">
        <v>1</v>
      </c>
      <c r="J289" s="1179">
        <v>1</v>
      </c>
      <c r="K289" s="1179">
        <v>0</v>
      </c>
      <c r="L289" s="1179">
        <v>0</v>
      </c>
      <c r="M289" s="1179">
        <v>0</v>
      </c>
    </row>
    <row r="290" spans="1:13" s="1163" customFormat="1" ht="15" x14ac:dyDescent="0.25">
      <c r="A290" s="1170" t="s">
        <v>858</v>
      </c>
      <c r="B290" s="1165">
        <v>9</v>
      </c>
      <c r="C290" s="1166">
        <v>0</v>
      </c>
      <c r="D290" s="1166">
        <v>0</v>
      </c>
      <c r="E290" s="1166">
        <v>0</v>
      </c>
      <c r="F290" s="1166">
        <v>5</v>
      </c>
      <c r="G290" s="1166">
        <v>0</v>
      </c>
      <c r="H290" s="1166">
        <v>3</v>
      </c>
      <c r="I290" s="1166">
        <v>0</v>
      </c>
      <c r="J290" s="1166">
        <v>1</v>
      </c>
      <c r="K290" s="1166">
        <v>0</v>
      </c>
      <c r="L290" s="1166">
        <v>0</v>
      </c>
      <c r="M290" s="1166">
        <v>0</v>
      </c>
    </row>
    <row r="291" spans="1:13" s="1163" customFormat="1" ht="15" x14ac:dyDescent="0.25">
      <c r="A291" s="1180" t="s">
        <v>651</v>
      </c>
      <c r="B291" s="1178">
        <v>6</v>
      </c>
      <c r="C291" s="1179">
        <v>1</v>
      </c>
      <c r="D291" s="1179">
        <v>0</v>
      </c>
      <c r="E291" s="1179">
        <v>0</v>
      </c>
      <c r="F291" s="1179">
        <v>1</v>
      </c>
      <c r="G291" s="1179">
        <v>1</v>
      </c>
      <c r="H291" s="1179">
        <v>2</v>
      </c>
      <c r="I291" s="1179">
        <v>0</v>
      </c>
      <c r="J291" s="1179">
        <v>1</v>
      </c>
      <c r="K291" s="1179">
        <v>0</v>
      </c>
      <c r="L291" s="1179">
        <v>0</v>
      </c>
      <c r="M291" s="1179">
        <v>0</v>
      </c>
    </row>
    <row r="292" spans="1:13" s="1163" customFormat="1" ht="15" x14ac:dyDescent="0.25">
      <c r="A292" s="1173" t="s">
        <v>847</v>
      </c>
      <c r="B292" s="1165">
        <v>1</v>
      </c>
      <c r="C292" s="1166">
        <v>0</v>
      </c>
      <c r="D292" s="1166">
        <v>0</v>
      </c>
      <c r="E292" s="1166">
        <v>0</v>
      </c>
      <c r="F292" s="1166">
        <v>1</v>
      </c>
      <c r="G292" s="1166">
        <v>0</v>
      </c>
      <c r="H292" s="1166">
        <v>0</v>
      </c>
      <c r="I292" s="1166">
        <v>0</v>
      </c>
      <c r="J292" s="1166">
        <v>0</v>
      </c>
      <c r="K292" s="1166">
        <v>0</v>
      </c>
      <c r="L292" s="1166">
        <v>0</v>
      </c>
      <c r="M292" s="1166">
        <v>0</v>
      </c>
    </row>
    <row r="293" spans="1:13" s="1163" customFormat="1" ht="15" x14ac:dyDescent="0.25">
      <c r="A293" s="1171"/>
      <c r="B293" s="1167"/>
      <c r="C293" s="1168"/>
      <c r="D293" s="1168"/>
      <c r="E293" s="1168"/>
      <c r="F293" s="1168"/>
      <c r="G293" s="1168"/>
      <c r="H293" s="1168"/>
      <c r="I293" s="1168"/>
      <c r="J293" s="1168"/>
      <c r="K293" s="1168"/>
      <c r="L293" s="1168"/>
      <c r="M293" s="1168"/>
    </row>
    <row r="294" spans="1:13" ht="52.5" customHeight="1" x14ac:dyDescent="0.2">
      <c r="A294" s="1400" t="s">
        <v>860</v>
      </c>
      <c r="B294" s="1400"/>
      <c r="C294" s="1400"/>
      <c r="D294" s="1400"/>
      <c r="E294" s="1400"/>
      <c r="F294" s="1400"/>
      <c r="G294" s="1400"/>
      <c r="H294" s="1400"/>
      <c r="I294" s="1400"/>
      <c r="J294" s="1400"/>
      <c r="K294" s="1400"/>
      <c r="L294" s="1400"/>
      <c r="M294" s="1400"/>
    </row>
    <row r="295" spans="1:13" x14ac:dyDescent="0.2">
      <c r="A295" s="1172" t="s">
        <v>709</v>
      </c>
      <c r="B295" s="4"/>
      <c r="C295" s="4"/>
      <c r="D295" s="4"/>
      <c r="E295" s="4"/>
      <c r="F295" s="4"/>
      <c r="G295" s="4"/>
      <c r="H295" s="4"/>
      <c r="I295" s="4"/>
      <c r="J295" s="4"/>
      <c r="K295" s="4"/>
      <c r="L295" s="4"/>
      <c r="M295" s="4"/>
    </row>
    <row r="296" spans="1:13" x14ac:dyDescent="0.2">
      <c r="A296" s="1164" t="s">
        <v>803</v>
      </c>
      <c r="B296" s="4"/>
      <c r="C296" s="4"/>
      <c r="D296" s="4"/>
      <c r="E296" s="4"/>
      <c r="F296" s="4"/>
      <c r="G296" s="4"/>
      <c r="H296" s="4"/>
      <c r="I296" s="4"/>
      <c r="J296" s="4"/>
      <c r="K296" s="4"/>
      <c r="L296" s="4"/>
      <c r="M296" s="4"/>
    </row>
    <row r="297" spans="1:13" x14ac:dyDescent="0.2">
      <c r="B297" s="4"/>
      <c r="C297" s="4"/>
      <c r="D297" s="4"/>
      <c r="E297" s="4"/>
      <c r="F297" s="4"/>
      <c r="G297" s="4"/>
      <c r="H297" s="4"/>
      <c r="I297" s="4"/>
      <c r="J297" s="4"/>
      <c r="K297" s="4"/>
      <c r="L297" s="4"/>
      <c r="M297" s="4"/>
    </row>
    <row r="298" spans="1:13" x14ac:dyDescent="0.2">
      <c r="B298" s="4"/>
      <c r="C298" s="4"/>
      <c r="D298" s="4"/>
      <c r="E298" s="4"/>
      <c r="F298" s="4"/>
      <c r="G298" s="4"/>
      <c r="H298" s="4"/>
      <c r="I298" s="4"/>
      <c r="J298" s="4"/>
      <c r="K298" s="4"/>
      <c r="L298" s="4"/>
      <c r="M298" s="4"/>
    </row>
    <row r="299" spans="1:13" x14ac:dyDescent="0.2">
      <c r="B299" s="4"/>
      <c r="C299" s="4"/>
      <c r="D299" s="4"/>
      <c r="E299" s="4"/>
      <c r="F299" s="4"/>
      <c r="G299" s="4"/>
      <c r="H299" s="4"/>
      <c r="I299" s="4"/>
      <c r="J299" s="4"/>
      <c r="K299" s="4"/>
      <c r="L299" s="4"/>
      <c r="M299" s="4"/>
    </row>
    <row r="300" spans="1:13" x14ac:dyDescent="0.2">
      <c r="B300" s="4"/>
      <c r="C300" s="4"/>
      <c r="D300" s="4"/>
      <c r="E300" s="4"/>
      <c r="F300" s="4"/>
      <c r="G300" s="4"/>
      <c r="H300" s="4"/>
      <c r="I300" s="4"/>
      <c r="J300" s="4"/>
      <c r="K300" s="4"/>
      <c r="L300" s="4"/>
      <c r="M300" s="4"/>
    </row>
    <row r="301" spans="1:13" x14ac:dyDescent="0.2">
      <c r="B301" s="4"/>
      <c r="C301" s="4"/>
      <c r="D301" s="4"/>
      <c r="E301" s="4"/>
      <c r="F301" s="4"/>
      <c r="G301" s="4"/>
      <c r="H301" s="4"/>
      <c r="I301" s="4"/>
      <c r="J301" s="4"/>
      <c r="K301" s="4"/>
      <c r="L301" s="4"/>
      <c r="M301" s="4"/>
    </row>
    <row r="302" spans="1:13" x14ac:dyDescent="0.2">
      <c r="B302" s="4"/>
      <c r="C302" s="4"/>
      <c r="D302" s="4"/>
      <c r="E302" s="4"/>
      <c r="F302" s="4"/>
      <c r="G302" s="4"/>
      <c r="H302" s="4"/>
      <c r="I302" s="4"/>
      <c r="J302" s="4"/>
      <c r="K302" s="4"/>
      <c r="L302" s="4"/>
      <c r="M302" s="4"/>
    </row>
    <row r="303" spans="1:13" x14ac:dyDescent="0.2">
      <c r="B303" s="4"/>
      <c r="C303" s="4"/>
      <c r="D303" s="4"/>
      <c r="E303" s="4"/>
      <c r="F303" s="4"/>
      <c r="G303" s="4"/>
      <c r="H303" s="4"/>
      <c r="I303" s="4"/>
      <c r="J303" s="4"/>
      <c r="K303" s="4"/>
      <c r="L303" s="4"/>
      <c r="M303" s="4"/>
    </row>
    <row r="304" spans="1:13" x14ac:dyDescent="0.2">
      <c r="B304" s="4"/>
      <c r="C304" s="4"/>
      <c r="D304" s="4"/>
      <c r="E304" s="4"/>
      <c r="F304" s="4"/>
      <c r="G304" s="4"/>
      <c r="H304" s="4"/>
      <c r="I304" s="4"/>
      <c r="J304" s="4"/>
      <c r="K304" s="4"/>
      <c r="L304" s="4"/>
      <c r="M304" s="4"/>
    </row>
    <row r="305" spans="2:13" x14ac:dyDescent="0.2">
      <c r="B305" s="4"/>
      <c r="C305" s="4"/>
      <c r="D305" s="4"/>
      <c r="E305" s="4"/>
      <c r="F305" s="4"/>
      <c r="G305" s="4"/>
      <c r="H305" s="4"/>
      <c r="I305" s="4"/>
      <c r="J305" s="4"/>
      <c r="K305" s="4"/>
      <c r="L305" s="4"/>
      <c r="M305" s="4"/>
    </row>
    <row r="306" spans="2:13" x14ac:dyDescent="0.2">
      <c r="B306" s="4"/>
      <c r="C306" s="4"/>
      <c r="D306" s="4"/>
      <c r="E306" s="4"/>
      <c r="F306" s="4"/>
      <c r="G306" s="4"/>
      <c r="H306" s="4"/>
      <c r="I306" s="4"/>
      <c r="J306" s="4"/>
      <c r="K306" s="4"/>
      <c r="L306" s="4"/>
      <c r="M306" s="4"/>
    </row>
    <row r="307" spans="2:13" x14ac:dyDescent="0.2">
      <c r="B307" s="4"/>
      <c r="C307" s="4"/>
      <c r="D307" s="4"/>
      <c r="E307" s="4"/>
      <c r="F307" s="4"/>
      <c r="G307" s="4"/>
      <c r="H307" s="4"/>
      <c r="I307" s="4"/>
      <c r="J307" s="4"/>
      <c r="K307" s="4"/>
      <c r="L307" s="4"/>
      <c r="M307" s="4"/>
    </row>
    <row r="308" spans="2:13" x14ac:dyDescent="0.2">
      <c r="B308" s="4"/>
      <c r="C308" s="4"/>
      <c r="D308" s="4"/>
      <c r="E308" s="4"/>
      <c r="F308" s="4"/>
      <c r="G308" s="4"/>
      <c r="H308" s="4"/>
      <c r="I308" s="4"/>
      <c r="J308" s="4"/>
      <c r="K308" s="4"/>
      <c r="L308" s="4"/>
      <c r="M308" s="4"/>
    </row>
    <row r="309" spans="2:13" x14ac:dyDescent="0.2">
      <c r="B309" s="4"/>
      <c r="C309" s="4"/>
      <c r="D309" s="4"/>
      <c r="E309" s="4"/>
      <c r="F309" s="4"/>
      <c r="G309" s="4"/>
      <c r="H309" s="4"/>
      <c r="I309" s="4"/>
      <c r="J309" s="4"/>
      <c r="K309" s="4"/>
      <c r="L309" s="4"/>
      <c r="M309" s="4"/>
    </row>
    <row r="310" spans="2:13" x14ac:dyDescent="0.2">
      <c r="B310" s="4"/>
      <c r="C310" s="4"/>
      <c r="D310" s="4"/>
      <c r="E310" s="4"/>
      <c r="F310" s="4"/>
      <c r="G310" s="4"/>
      <c r="H310" s="4"/>
      <c r="I310" s="4"/>
      <c r="J310" s="4"/>
      <c r="K310" s="4"/>
      <c r="L310" s="4"/>
      <c r="M310" s="4"/>
    </row>
    <row r="311" spans="2:13" x14ac:dyDescent="0.2">
      <c r="B311" s="4"/>
      <c r="C311" s="4"/>
      <c r="D311" s="4"/>
      <c r="E311" s="4"/>
      <c r="F311" s="4"/>
      <c r="G311" s="4"/>
      <c r="H311" s="4"/>
      <c r="I311" s="4"/>
      <c r="J311" s="4"/>
      <c r="K311" s="4"/>
      <c r="L311" s="4"/>
      <c r="M311" s="4"/>
    </row>
    <row r="312" spans="2:13" x14ac:dyDescent="0.2">
      <c r="B312" s="4"/>
      <c r="C312" s="4"/>
      <c r="D312" s="4"/>
      <c r="E312" s="4"/>
      <c r="F312" s="4"/>
      <c r="G312" s="4"/>
      <c r="H312" s="4"/>
      <c r="I312" s="4"/>
      <c r="J312" s="4"/>
      <c r="K312" s="4"/>
      <c r="L312" s="4"/>
      <c r="M312" s="4"/>
    </row>
    <row r="313" spans="2:13" x14ac:dyDescent="0.2">
      <c r="B313" s="4"/>
      <c r="C313" s="4"/>
      <c r="D313" s="4"/>
      <c r="E313" s="4"/>
      <c r="F313" s="4"/>
      <c r="G313" s="4"/>
      <c r="H313" s="4"/>
      <c r="I313" s="4"/>
      <c r="J313" s="4"/>
      <c r="K313" s="4"/>
      <c r="L313" s="4"/>
      <c r="M313" s="4"/>
    </row>
    <row r="314" spans="2:13" x14ac:dyDescent="0.2">
      <c r="B314" s="4"/>
      <c r="C314" s="4"/>
      <c r="D314" s="4"/>
      <c r="E314" s="4"/>
      <c r="F314" s="4"/>
      <c r="G314" s="4"/>
      <c r="H314" s="4"/>
      <c r="I314" s="4"/>
      <c r="J314" s="4"/>
      <c r="K314" s="4"/>
      <c r="L314" s="4"/>
      <c r="M314" s="4"/>
    </row>
    <row r="315" spans="2:13" x14ac:dyDescent="0.2">
      <c r="B315" s="4"/>
      <c r="C315" s="4"/>
      <c r="D315" s="4"/>
      <c r="E315" s="4"/>
      <c r="F315" s="4"/>
      <c r="G315" s="4"/>
      <c r="H315" s="4"/>
      <c r="I315" s="4"/>
      <c r="J315" s="4"/>
      <c r="K315" s="4"/>
      <c r="L315" s="4"/>
      <c r="M315" s="4"/>
    </row>
    <row r="316" spans="2:13" x14ac:dyDescent="0.2">
      <c r="B316" s="4"/>
      <c r="C316" s="4"/>
      <c r="D316" s="4"/>
      <c r="E316" s="4"/>
      <c r="F316" s="4"/>
      <c r="G316" s="4"/>
      <c r="H316" s="4"/>
      <c r="I316" s="4"/>
      <c r="J316" s="4"/>
      <c r="K316" s="4"/>
      <c r="L316" s="4"/>
      <c r="M316" s="4"/>
    </row>
    <row r="317" spans="2:13" x14ac:dyDescent="0.2">
      <c r="B317" s="4"/>
      <c r="C317" s="4"/>
      <c r="D317" s="4"/>
      <c r="E317" s="4"/>
      <c r="F317" s="4"/>
      <c r="G317" s="4"/>
      <c r="H317" s="4"/>
      <c r="I317" s="4"/>
      <c r="J317" s="4"/>
      <c r="K317" s="4"/>
      <c r="L317" s="4"/>
      <c r="M317" s="4"/>
    </row>
    <row r="318" spans="2:13" x14ac:dyDescent="0.2">
      <c r="B318" s="4"/>
      <c r="C318" s="4"/>
      <c r="D318" s="4"/>
      <c r="E318" s="4"/>
      <c r="F318" s="4"/>
      <c r="G318" s="4"/>
      <c r="H318" s="4"/>
      <c r="I318" s="4"/>
      <c r="J318" s="4"/>
      <c r="K318" s="4"/>
      <c r="L318" s="4"/>
      <c r="M318" s="4"/>
    </row>
    <row r="319" spans="2:13" x14ac:dyDescent="0.2">
      <c r="B319" s="4"/>
      <c r="C319" s="4"/>
      <c r="D319" s="4"/>
      <c r="E319" s="4"/>
      <c r="F319" s="4"/>
      <c r="G319" s="4"/>
      <c r="H319" s="4"/>
      <c r="I319" s="4"/>
      <c r="J319" s="4"/>
      <c r="K319" s="4"/>
      <c r="L319" s="4"/>
      <c r="M319" s="4"/>
    </row>
    <row r="320" spans="2:13" x14ac:dyDescent="0.2">
      <c r="B320" s="4"/>
      <c r="C320" s="4"/>
      <c r="D320" s="4"/>
      <c r="E320" s="4"/>
      <c r="F320" s="4"/>
      <c r="G320" s="4"/>
      <c r="H320" s="4"/>
      <c r="I320" s="4"/>
      <c r="J320" s="4"/>
      <c r="K320" s="4"/>
      <c r="L320" s="4"/>
      <c r="M320" s="4"/>
    </row>
    <row r="321" spans="2:13" x14ac:dyDescent="0.2">
      <c r="B321" s="4"/>
      <c r="C321" s="4"/>
      <c r="D321" s="4"/>
      <c r="E321" s="4"/>
      <c r="F321" s="4"/>
      <c r="G321" s="4"/>
      <c r="H321" s="4"/>
      <c r="I321" s="4"/>
      <c r="J321" s="4"/>
      <c r="K321" s="4"/>
      <c r="L321" s="4"/>
      <c r="M321" s="4"/>
    </row>
    <row r="322" spans="2:13" x14ac:dyDescent="0.2">
      <c r="B322" s="4"/>
      <c r="C322" s="4"/>
      <c r="D322" s="4"/>
      <c r="E322" s="4"/>
      <c r="F322" s="4"/>
      <c r="G322" s="4"/>
      <c r="H322" s="4"/>
      <c r="I322" s="4"/>
      <c r="J322" s="4"/>
      <c r="K322" s="4"/>
      <c r="L322" s="4"/>
      <c r="M322" s="4"/>
    </row>
    <row r="323" spans="2:13" x14ac:dyDescent="0.2">
      <c r="B323" s="4"/>
      <c r="C323" s="4"/>
      <c r="D323" s="4"/>
      <c r="E323" s="4"/>
      <c r="F323" s="4"/>
      <c r="G323" s="4"/>
      <c r="H323" s="4"/>
      <c r="I323" s="4"/>
      <c r="J323" s="4"/>
      <c r="K323" s="4"/>
      <c r="L323" s="4"/>
      <c r="M323" s="4"/>
    </row>
    <row r="324" spans="2:13" x14ac:dyDescent="0.2">
      <c r="B324" s="4"/>
      <c r="C324" s="4"/>
      <c r="D324" s="4"/>
      <c r="E324" s="4"/>
      <c r="F324" s="4"/>
      <c r="G324" s="4"/>
      <c r="H324" s="4"/>
      <c r="I324" s="4"/>
      <c r="J324" s="4"/>
      <c r="K324" s="4"/>
      <c r="L324" s="4"/>
      <c r="M324" s="4"/>
    </row>
    <row r="325" spans="2:13" x14ac:dyDescent="0.2">
      <c r="B325" s="4"/>
      <c r="C325" s="4"/>
      <c r="D325" s="4"/>
      <c r="E325" s="4"/>
      <c r="F325" s="4"/>
      <c r="G325" s="4"/>
      <c r="H325" s="4"/>
      <c r="I325" s="4"/>
      <c r="J325" s="4"/>
      <c r="K325" s="4"/>
      <c r="L325" s="4"/>
      <c r="M325" s="4"/>
    </row>
    <row r="326" spans="2:13" x14ac:dyDescent="0.2">
      <c r="B326" s="4"/>
      <c r="C326" s="4"/>
      <c r="D326" s="4"/>
      <c r="E326" s="4"/>
      <c r="F326" s="4"/>
      <c r="G326" s="4"/>
      <c r="H326" s="4"/>
      <c r="I326" s="4"/>
      <c r="J326" s="4"/>
      <c r="K326" s="4"/>
      <c r="L326" s="4"/>
      <c r="M326" s="4"/>
    </row>
    <row r="327" spans="2:13" x14ac:dyDescent="0.2">
      <c r="B327" s="4"/>
      <c r="C327" s="4"/>
      <c r="D327" s="4"/>
      <c r="E327" s="4"/>
      <c r="F327" s="4"/>
      <c r="G327" s="4"/>
      <c r="H327" s="4"/>
      <c r="I327" s="4"/>
      <c r="J327" s="4"/>
      <c r="K327" s="4"/>
      <c r="L327" s="4"/>
      <c r="M327" s="4"/>
    </row>
    <row r="328" spans="2:13" x14ac:dyDescent="0.2">
      <c r="B328" s="4"/>
      <c r="C328" s="4"/>
      <c r="D328" s="4"/>
      <c r="E328" s="4"/>
      <c r="F328" s="4"/>
      <c r="G328" s="4"/>
      <c r="H328" s="4"/>
      <c r="I328" s="4"/>
      <c r="J328" s="4"/>
      <c r="K328" s="4"/>
      <c r="L328" s="4"/>
      <c r="M328" s="4"/>
    </row>
    <row r="329" spans="2:13" x14ac:dyDescent="0.2">
      <c r="B329" s="4"/>
      <c r="C329" s="4"/>
      <c r="D329" s="4"/>
      <c r="E329" s="4"/>
      <c r="F329" s="4"/>
      <c r="G329" s="4"/>
      <c r="H329" s="4"/>
      <c r="I329" s="4"/>
      <c r="J329" s="4"/>
      <c r="K329" s="4"/>
      <c r="L329" s="4"/>
      <c r="M329" s="4"/>
    </row>
    <row r="330" spans="2:13" x14ac:dyDescent="0.2">
      <c r="B330" s="4"/>
      <c r="C330" s="4"/>
      <c r="D330" s="4"/>
      <c r="E330" s="4"/>
      <c r="F330" s="4"/>
      <c r="G330" s="4"/>
      <c r="H330" s="4"/>
      <c r="I330" s="4"/>
      <c r="J330" s="4"/>
      <c r="K330" s="4"/>
      <c r="L330" s="4"/>
      <c r="M330" s="4"/>
    </row>
    <row r="331" spans="2:13" x14ac:dyDescent="0.2">
      <c r="B331" s="4"/>
      <c r="C331" s="4"/>
      <c r="D331" s="4"/>
      <c r="E331" s="4"/>
      <c r="F331" s="4"/>
      <c r="G331" s="4"/>
      <c r="H331" s="4"/>
      <c r="I331" s="4"/>
      <c r="J331" s="4"/>
      <c r="K331" s="4"/>
      <c r="L331" s="4"/>
      <c r="M331" s="4"/>
    </row>
    <row r="332" spans="2:13" x14ac:dyDescent="0.2">
      <c r="B332" s="4"/>
      <c r="C332" s="4"/>
      <c r="D332" s="4"/>
      <c r="E332" s="4"/>
      <c r="F332" s="4"/>
      <c r="G332" s="4"/>
      <c r="H332" s="4"/>
      <c r="I332" s="4"/>
      <c r="J332" s="4"/>
      <c r="K332" s="4"/>
      <c r="L332" s="4"/>
      <c r="M332" s="4"/>
    </row>
    <row r="333" spans="2:13" x14ac:dyDescent="0.2">
      <c r="B333" s="4"/>
      <c r="C333" s="4"/>
      <c r="D333" s="4"/>
      <c r="E333" s="4"/>
      <c r="F333" s="4"/>
      <c r="G333" s="4"/>
      <c r="H333" s="4"/>
      <c r="I333" s="4"/>
      <c r="J333" s="4"/>
      <c r="K333" s="4"/>
      <c r="L333" s="4"/>
      <c r="M333" s="4"/>
    </row>
    <row r="334" spans="2:13" x14ac:dyDescent="0.2">
      <c r="B334" s="4"/>
      <c r="C334" s="4"/>
      <c r="D334" s="4"/>
      <c r="E334" s="4"/>
      <c r="F334" s="4"/>
      <c r="G334" s="4"/>
      <c r="H334" s="4"/>
      <c r="I334" s="4"/>
      <c r="J334" s="4"/>
      <c r="K334" s="4"/>
      <c r="L334" s="4"/>
      <c r="M334" s="4"/>
    </row>
    <row r="335" spans="2:13" x14ac:dyDescent="0.2">
      <c r="B335" s="4"/>
      <c r="C335" s="4"/>
      <c r="D335" s="4"/>
      <c r="E335" s="4"/>
      <c r="F335" s="4"/>
      <c r="G335" s="4"/>
      <c r="H335" s="4"/>
      <c r="I335" s="4"/>
      <c r="J335" s="4"/>
      <c r="K335" s="4"/>
      <c r="L335" s="4"/>
      <c r="M335" s="4"/>
    </row>
    <row r="336" spans="2:13" x14ac:dyDescent="0.2">
      <c r="B336" s="4"/>
      <c r="C336" s="4"/>
      <c r="D336" s="4"/>
      <c r="E336" s="4"/>
      <c r="F336" s="4"/>
      <c r="G336" s="4"/>
      <c r="H336" s="4"/>
      <c r="I336" s="4"/>
      <c r="J336" s="4"/>
      <c r="K336" s="4"/>
      <c r="L336" s="4"/>
      <c r="M336" s="4"/>
    </row>
    <row r="337" spans="2:13" x14ac:dyDescent="0.2">
      <c r="B337" s="4"/>
      <c r="C337" s="4"/>
      <c r="D337" s="4"/>
      <c r="E337" s="4"/>
      <c r="F337" s="4"/>
      <c r="G337" s="4"/>
      <c r="H337" s="4"/>
      <c r="I337" s="4"/>
      <c r="J337" s="4"/>
      <c r="K337" s="4"/>
      <c r="L337" s="4"/>
      <c r="M337" s="4"/>
    </row>
    <row r="338" spans="2:13" x14ac:dyDescent="0.2">
      <c r="B338" s="4"/>
      <c r="C338" s="4"/>
      <c r="D338" s="4"/>
      <c r="E338" s="4"/>
      <c r="F338" s="4"/>
      <c r="G338" s="4"/>
      <c r="H338" s="4"/>
      <c r="I338" s="4"/>
      <c r="J338" s="4"/>
      <c r="K338" s="4"/>
      <c r="L338" s="4"/>
      <c r="M338" s="4"/>
    </row>
    <row r="339" spans="2:13" x14ac:dyDescent="0.2">
      <c r="B339" s="4"/>
      <c r="C339" s="4"/>
      <c r="D339" s="4"/>
      <c r="E339" s="4"/>
      <c r="F339" s="4"/>
      <c r="G339" s="4"/>
      <c r="H339" s="4"/>
      <c r="I339" s="4"/>
      <c r="J339" s="4"/>
      <c r="K339" s="4"/>
      <c r="L339" s="4"/>
      <c r="M339" s="4"/>
    </row>
    <row r="340" spans="2:13" x14ac:dyDescent="0.2">
      <c r="B340" s="4"/>
      <c r="C340" s="4"/>
      <c r="D340" s="4"/>
      <c r="E340" s="4"/>
      <c r="F340" s="4"/>
      <c r="G340" s="4"/>
      <c r="H340" s="4"/>
      <c r="I340" s="4"/>
      <c r="J340" s="4"/>
      <c r="K340" s="4"/>
      <c r="L340" s="4"/>
      <c r="M340" s="4"/>
    </row>
    <row r="341" spans="2:13" x14ac:dyDescent="0.2">
      <c r="B341" s="4"/>
      <c r="C341" s="4"/>
      <c r="D341" s="4"/>
      <c r="E341" s="4"/>
      <c r="F341" s="4"/>
      <c r="G341" s="4"/>
      <c r="H341" s="4"/>
      <c r="I341" s="4"/>
      <c r="J341" s="4"/>
      <c r="K341" s="4"/>
      <c r="L341" s="4"/>
      <c r="M341" s="4"/>
    </row>
    <row r="342" spans="2:13" x14ac:dyDescent="0.2">
      <c r="B342" s="4"/>
      <c r="C342" s="4"/>
      <c r="D342" s="4"/>
      <c r="E342" s="4"/>
      <c r="F342" s="4"/>
      <c r="G342" s="4"/>
      <c r="H342" s="4"/>
      <c r="I342" s="4"/>
      <c r="J342" s="4"/>
      <c r="K342" s="4"/>
      <c r="L342" s="4"/>
      <c r="M342" s="4"/>
    </row>
    <row r="343" spans="2:13" x14ac:dyDescent="0.2">
      <c r="B343" s="4"/>
      <c r="C343" s="4"/>
      <c r="D343" s="4"/>
      <c r="E343" s="4"/>
      <c r="F343" s="4"/>
      <c r="G343" s="4"/>
      <c r="H343" s="4"/>
      <c r="I343" s="4"/>
      <c r="J343" s="4"/>
      <c r="K343" s="4"/>
      <c r="L343" s="4"/>
      <c r="M343" s="4"/>
    </row>
    <row r="344" spans="2:13" x14ac:dyDescent="0.2">
      <c r="B344" s="4"/>
      <c r="C344" s="4"/>
      <c r="D344" s="4"/>
      <c r="E344" s="4"/>
      <c r="F344" s="4"/>
      <c r="G344" s="4"/>
      <c r="H344" s="4"/>
      <c r="I344" s="4"/>
      <c r="J344" s="4"/>
      <c r="K344" s="4"/>
      <c r="L344" s="4"/>
      <c r="M344" s="4"/>
    </row>
    <row r="345" spans="2:13" x14ac:dyDescent="0.2">
      <c r="B345" s="4"/>
      <c r="C345" s="4"/>
      <c r="D345" s="4"/>
      <c r="E345" s="4"/>
      <c r="F345" s="4"/>
      <c r="G345" s="4"/>
      <c r="H345" s="4"/>
      <c r="I345" s="4"/>
      <c r="J345" s="4"/>
      <c r="K345" s="4"/>
      <c r="L345" s="4"/>
      <c r="M345" s="4"/>
    </row>
    <row r="346" spans="2:13" x14ac:dyDescent="0.2">
      <c r="B346" s="4"/>
      <c r="C346" s="4"/>
      <c r="D346" s="4"/>
      <c r="E346" s="4"/>
      <c r="F346" s="4"/>
      <c r="G346" s="4"/>
      <c r="H346" s="4"/>
      <c r="I346" s="4"/>
      <c r="J346" s="4"/>
      <c r="K346" s="4"/>
      <c r="L346" s="4"/>
      <c r="M346" s="4"/>
    </row>
    <row r="347" spans="2:13" x14ac:dyDescent="0.2">
      <c r="B347" s="4"/>
      <c r="C347" s="4"/>
      <c r="D347" s="4"/>
      <c r="E347" s="4"/>
      <c r="F347" s="4"/>
      <c r="G347" s="4"/>
      <c r="H347" s="4"/>
      <c r="I347" s="4"/>
      <c r="J347" s="4"/>
      <c r="K347" s="4"/>
      <c r="L347" s="4"/>
      <c r="M347" s="4"/>
    </row>
    <row r="348" spans="2:13" x14ac:dyDescent="0.2">
      <c r="B348" s="4"/>
      <c r="C348" s="4"/>
      <c r="D348" s="4"/>
      <c r="E348" s="4"/>
      <c r="F348" s="4"/>
      <c r="G348" s="4"/>
      <c r="H348" s="4"/>
      <c r="I348" s="4"/>
      <c r="J348" s="4"/>
      <c r="K348" s="4"/>
      <c r="L348" s="4"/>
      <c r="M348" s="4"/>
    </row>
    <row r="349" spans="2:13" x14ac:dyDescent="0.2">
      <c r="B349" s="4"/>
      <c r="C349" s="4"/>
      <c r="D349" s="4"/>
      <c r="E349" s="4"/>
      <c r="F349" s="4"/>
      <c r="G349" s="4"/>
      <c r="H349" s="4"/>
      <c r="I349" s="4"/>
      <c r="J349" s="4"/>
      <c r="K349" s="4"/>
      <c r="L349" s="4"/>
      <c r="M349" s="4"/>
    </row>
    <row r="350" spans="2:13" x14ac:dyDescent="0.2">
      <c r="B350" s="4"/>
      <c r="C350" s="4"/>
      <c r="D350" s="4"/>
      <c r="E350" s="4"/>
      <c r="F350" s="4"/>
      <c r="G350" s="4"/>
      <c r="H350" s="4"/>
      <c r="I350" s="4"/>
      <c r="J350" s="4"/>
      <c r="K350" s="4"/>
      <c r="L350" s="4"/>
      <c r="M350" s="4"/>
    </row>
    <row r="351" spans="2:13" x14ac:dyDescent="0.2">
      <c r="B351" s="4"/>
      <c r="C351" s="4"/>
      <c r="D351" s="4"/>
      <c r="E351" s="4"/>
      <c r="F351" s="4"/>
      <c r="G351" s="4"/>
      <c r="H351" s="4"/>
      <c r="I351" s="4"/>
      <c r="J351" s="4"/>
      <c r="K351" s="4"/>
      <c r="L351" s="4"/>
      <c r="M351" s="4"/>
    </row>
    <row r="352" spans="2:13" x14ac:dyDescent="0.2">
      <c r="B352" s="4"/>
      <c r="C352" s="4"/>
      <c r="D352" s="4"/>
      <c r="E352" s="4"/>
      <c r="F352" s="4"/>
      <c r="G352" s="4"/>
      <c r="H352" s="4"/>
      <c r="I352" s="4"/>
      <c r="J352" s="4"/>
      <c r="K352" s="4"/>
      <c r="L352" s="4"/>
      <c r="M352" s="4"/>
    </row>
    <row r="353" spans="2:13" x14ac:dyDescent="0.2">
      <c r="B353" s="4"/>
      <c r="C353" s="4"/>
      <c r="D353" s="4"/>
      <c r="E353" s="4"/>
      <c r="F353" s="4"/>
      <c r="G353" s="4"/>
      <c r="H353" s="4"/>
      <c r="I353" s="4"/>
      <c r="J353" s="4"/>
      <c r="K353" s="4"/>
      <c r="L353" s="4"/>
      <c r="M353" s="4"/>
    </row>
    <row r="354" spans="2:13" x14ac:dyDescent="0.2">
      <c r="B354" s="4"/>
      <c r="C354" s="4"/>
      <c r="D354" s="4"/>
      <c r="E354" s="4"/>
      <c r="F354" s="4"/>
      <c r="G354" s="4"/>
      <c r="H354" s="4"/>
      <c r="I354" s="4"/>
      <c r="J354" s="4"/>
      <c r="K354" s="4"/>
      <c r="L354" s="4"/>
      <c r="M354" s="4"/>
    </row>
    <row r="355" spans="2:13" x14ac:dyDescent="0.2">
      <c r="B355" s="4"/>
      <c r="C355" s="4"/>
      <c r="D355" s="4"/>
      <c r="E355" s="4"/>
      <c r="F355" s="4"/>
      <c r="G355" s="4"/>
      <c r="H355" s="4"/>
      <c r="I355" s="4"/>
      <c r="J355" s="4"/>
      <c r="K355" s="4"/>
      <c r="L355" s="4"/>
      <c r="M355" s="4"/>
    </row>
    <row r="356" spans="2:13" x14ac:dyDescent="0.2">
      <c r="B356" s="4"/>
      <c r="C356" s="4"/>
      <c r="D356" s="4"/>
      <c r="E356" s="4"/>
      <c r="F356" s="4"/>
      <c r="G356" s="4"/>
      <c r="H356" s="4"/>
      <c r="I356" s="4"/>
      <c r="J356" s="4"/>
      <c r="K356" s="4"/>
      <c r="L356" s="4"/>
      <c r="M356" s="4"/>
    </row>
    <row r="357" spans="2:13" x14ac:dyDescent="0.2">
      <c r="B357" s="4"/>
      <c r="C357" s="4"/>
      <c r="D357" s="4"/>
      <c r="E357" s="4"/>
      <c r="F357" s="4"/>
      <c r="G357" s="4"/>
      <c r="H357" s="4"/>
      <c r="I357" s="4"/>
      <c r="J357" s="4"/>
      <c r="K357" s="4"/>
      <c r="L357" s="4"/>
      <c r="M357" s="4"/>
    </row>
    <row r="358" spans="2:13" x14ac:dyDescent="0.2">
      <c r="B358" s="4"/>
      <c r="C358" s="4"/>
      <c r="D358" s="4"/>
      <c r="E358" s="4"/>
      <c r="F358" s="4"/>
      <c r="G358" s="4"/>
      <c r="H358" s="4"/>
      <c r="I358" s="4"/>
      <c r="J358" s="4"/>
      <c r="K358" s="4"/>
      <c r="L358" s="4"/>
      <c r="M358" s="4"/>
    </row>
    <row r="359" spans="2:13" x14ac:dyDescent="0.2">
      <c r="B359" s="4"/>
      <c r="C359" s="4"/>
      <c r="D359" s="4"/>
      <c r="E359" s="4"/>
      <c r="F359" s="4"/>
      <c r="G359" s="4"/>
      <c r="H359" s="4"/>
      <c r="I359" s="4"/>
      <c r="J359" s="4"/>
      <c r="K359" s="4"/>
      <c r="L359" s="4"/>
      <c r="M359" s="4"/>
    </row>
    <row r="360" spans="2:13" x14ac:dyDescent="0.2">
      <c r="B360" s="4"/>
      <c r="C360" s="4"/>
      <c r="D360" s="4"/>
      <c r="E360" s="4"/>
      <c r="F360" s="4"/>
      <c r="G360" s="4"/>
      <c r="H360" s="4"/>
      <c r="I360" s="4"/>
      <c r="J360" s="4"/>
      <c r="K360" s="4"/>
      <c r="L360" s="4"/>
      <c r="M360" s="4"/>
    </row>
    <row r="361" spans="2:13" x14ac:dyDescent="0.2">
      <c r="B361" s="4"/>
      <c r="C361" s="4"/>
      <c r="D361" s="4"/>
      <c r="E361" s="4"/>
      <c r="F361" s="4"/>
      <c r="G361" s="4"/>
      <c r="H361" s="4"/>
      <c r="I361" s="4"/>
      <c r="J361" s="4"/>
      <c r="K361" s="4"/>
      <c r="L361" s="4"/>
      <c r="M361" s="4"/>
    </row>
    <row r="362" spans="2:13" x14ac:dyDescent="0.2">
      <c r="B362" s="4"/>
      <c r="C362" s="4"/>
      <c r="D362" s="4"/>
      <c r="E362" s="4"/>
      <c r="F362" s="4"/>
      <c r="G362" s="4"/>
      <c r="H362" s="4"/>
      <c r="I362" s="4"/>
      <c r="J362" s="4"/>
      <c r="K362" s="4"/>
      <c r="L362" s="4"/>
      <c r="M362" s="4"/>
    </row>
    <row r="363" spans="2:13" x14ac:dyDescent="0.2">
      <c r="B363" s="4"/>
      <c r="C363" s="4"/>
      <c r="D363" s="4"/>
      <c r="E363" s="4"/>
      <c r="F363" s="4"/>
      <c r="G363" s="4"/>
      <c r="H363" s="4"/>
      <c r="I363" s="4"/>
      <c r="J363" s="4"/>
      <c r="K363" s="4"/>
      <c r="L363" s="4"/>
      <c r="M363" s="4"/>
    </row>
    <row r="364" spans="2:13" x14ac:dyDescent="0.2">
      <c r="B364" s="4"/>
      <c r="C364" s="4"/>
      <c r="D364" s="4"/>
      <c r="E364" s="4"/>
      <c r="F364" s="4"/>
      <c r="G364" s="4"/>
      <c r="H364" s="4"/>
      <c r="I364" s="4"/>
      <c r="J364" s="4"/>
      <c r="K364" s="4"/>
      <c r="L364" s="4"/>
      <c r="M364" s="4"/>
    </row>
    <row r="365" spans="2:13" x14ac:dyDescent="0.2">
      <c r="B365" s="4"/>
      <c r="C365" s="4"/>
      <c r="D365" s="4"/>
      <c r="E365" s="4"/>
      <c r="F365" s="4"/>
      <c r="G365" s="4"/>
      <c r="H365" s="4"/>
      <c r="I365" s="4"/>
      <c r="J365" s="4"/>
      <c r="K365" s="4"/>
      <c r="L365" s="4"/>
      <c r="M365" s="4"/>
    </row>
    <row r="366" spans="2:13" x14ac:dyDescent="0.2">
      <c r="B366" s="4"/>
      <c r="C366" s="4"/>
      <c r="D366" s="4"/>
      <c r="E366" s="4"/>
      <c r="F366" s="4"/>
      <c r="G366" s="4"/>
      <c r="H366" s="4"/>
      <c r="I366" s="4"/>
      <c r="J366" s="4"/>
      <c r="K366" s="4"/>
      <c r="L366" s="4"/>
      <c r="M366" s="4"/>
    </row>
    <row r="367" spans="2:13" x14ac:dyDescent="0.2">
      <c r="B367" s="4"/>
      <c r="C367" s="4"/>
      <c r="D367" s="4"/>
      <c r="E367" s="4"/>
      <c r="F367" s="4"/>
      <c r="G367" s="4"/>
      <c r="H367" s="4"/>
      <c r="I367" s="4"/>
      <c r="J367" s="4"/>
      <c r="K367" s="4"/>
      <c r="L367" s="4"/>
      <c r="M367" s="4"/>
    </row>
    <row r="368" spans="2:13" x14ac:dyDescent="0.2">
      <c r="B368" s="4"/>
      <c r="C368" s="4"/>
      <c r="D368" s="4"/>
      <c r="E368" s="4"/>
      <c r="F368" s="4"/>
      <c r="G368" s="4"/>
      <c r="H368" s="4"/>
      <c r="I368" s="4"/>
      <c r="J368" s="4"/>
      <c r="K368" s="4"/>
      <c r="L368" s="4"/>
      <c r="M368" s="4"/>
    </row>
    <row r="369" spans="2:13" x14ac:dyDescent="0.2">
      <c r="B369" s="4"/>
      <c r="C369" s="4"/>
      <c r="D369" s="4"/>
      <c r="E369" s="4"/>
      <c r="F369" s="4"/>
      <c r="G369" s="4"/>
      <c r="H369" s="4"/>
      <c r="I369" s="4"/>
      <c r="J369" s="4"/>
      <c r="K369" s="4"/>
      <c r="L369" s="4"/>
      <c r="M369" s="4"/>
    </row>
  </sheetData>
  <mergeCells count="6">
    <mergeCell ref="A2:L2"/>
    <mergeCell ref="A4:A5"/>
    <mergeCell ref="B4:B5"/>
    <mergeCell ref="C4:L4"/>
    <mergeCell ref="M4:M5"/>
    <mergeCell ref="A294:M294"/>
  </mergeCells>
  <hyperlinks>
    <hyperlink ref="N4" location="indice!B47" display="INICIO"/>
  </hyperlinks>
  <printOptions horizontalCentered="1"/>
  <pageMargins left="0.19685039370078741" right="0.19685039370078741" top="1.5354330708661419" bottom="0.74803149606299213" header="0.19685039370078741" footer="0.31496062992125984"/>
  <pageSetup paperSize="9" scale="52" firstPageNumber="85" orientation="landscape" useFirstPageNumber="1" r:id="rId1"/>
  <headerFooter scaleWithDoc="0">
    <oddHeader>&amp;C&amp;G</oddHeader>
    <oddFooter>&amp;C&amp;P</oddFooter>
  </headerFooter>
  <rowBreaks count="12" manualBreakCount="12">
    <brk id="43" max="12" man="1"/>
    <brk id="78" max="12" man="1"/>
    <brk id="113" max="12" man="1"/>
    <brk id="149" max="12" man="1"/>
    <brk id="180" max="12" man="1"/>
    <brk id="209" max="12" man="1"/>
    <brk id="241" max="12" man="1"/>
    <brk id="282" max="12" man="1"/>
    <brk id="309" max="11" man="1"/>
    <brk id="316" max="11" man="1"/>
    <brk id="324" max="11" man="1"/>
    <brk id="335" max="11" man="1"/>
  </rowBreaks>
  <legacyDrawingHF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0"/>
  <dimension ref="A2:O37"/>
  <sheetViews>
    <sheetView zoomScaleNormal="100" workbookViewId="0">
      <selection activeCell="A2" sqref="A2:N2"/>
    </sheetView>
  </sheetViews>
  <sheetFormatPr baseColWidth="10" defaultRowHeight="12.75" x14ac:dyDescent="0.2"/>
  <cols>
    <col min="1" max="1" width="25.5703125" style="1" customWidth="1"/>
    <col min="2" max="7" width="10.5703125" style="381" customWidth="1"/>
    <col min="8" max="8" width="11.42578125" style="381" customWidth="1"/>
    <col min="9" max="9" width="10.5703125" style="381" customWidth="1"/>
    <col min="10" max="11" width="11.28515625" style="381" customWidth="1"/>
    <col min="12" max="14" width="11.42578125" style="381"/>
    <col min="15" max="16384" width="11.42578125" style="1"/>
  </cols>
  <sheetData>
    <row r="2" spans="1:15" s="3" customFormat="1" ht="28.5" customHeight="1" x14ac:dyDescent="0.25">
      <c r="A2" s="1410" t="s">
        <v>815</v>
      </c>
      <c r="B2" s="1410"/>
      <c r="C2" s="1410"/>
      <c r="D2" s="1410"/>
      <c r="E2" s="1410"/>
      <c r="F2" s="1410"/>
      <c r="G2" s="1410"/>
      <c r="H2" s="1410"/>
      <c r="I2" s="1410"/>
      <c r="J2" s="1410"/>
      <c r="K2" s="1410"/>
      <c r="L2" s="1410"/>
      <c r="M2" s="1410"/>
      <c r="N2" s="1410"/>
    </row>
    <row r="3" spans="1:15" s="3" customFormat="1" ht="15" x14ac:dyDescent="0.25">
      <c r="A3" s="784"/>
      <c r="B3" s="784"/>
      <c r="C3" s="784"/>
      <c r="D3" s="784"/>
      <c r="E3" s="784"/>
      <c r="F3" s="784"/>
      <c r="G3" s="784"/>
      <c r="H3" s="784"/>
      <c r="I3" s="784"/>
      <c r="J3" s="784"/>
      <c r="K3" s="784"/>
      <c r="L3" s="784"/>
      <c r="M3" s="784"/>
      <c r="N3" s="784"/>
    </row>
    <row r="4" spans="1:15" s="3" customFormat="1" ht="15" x14ac:dyDescent="0.25">
      <c r="A4" s="1411" t="s">
        <v>195</v>
      </c>
      <c r="B4" s="1413" t="s">
        <v>862</v>
      </c>
      <c r="C4" s="1415" t="s">
        <v>198</v>
      </c>
      <c r="D4" s="1416"/>
      <c r="E4" s="1416"/>
      <c r="F4" s="1416"/>
      <c r="G4" s="1416"/>
      <c r="H4" s="1416"/>
      <c r="I4" s="1416"/>
      <c r="J4" s="1416"/>
      <c r="K4" s="1416"/>
      <c r="L4" s="1416"/>
      <c r="M4" s="1416"/>
      <c r="N4" s="1416"/>
      <c r="O4" s="680" t="s">
        <v>218</v>
      </c>
    </row>
    <row r="5" spans="1:15" s="756" customFormat="1" ht="30" x14ac:dyDescent="0.25">
      <c r="A5" s="1412"/>
      <c r="B5" s="1414"/>
      <c r="C5" s="785" t="s">
        <v>98</v>
      </c>
      <c r="D5" s="785" t="s">
        <v>97</v>
      </c>
      <c r="E5" s="785" t="s">
        <v>96</v>
      </c>
      <c r="F5" s="785" t="s">
        <v>95</v>
      </c>
      <c r="G5" s="785" t="s">
        <v>94</v>
      </c>
      <c r="H5" s="785" t="s">
        <v>93</v>
      </c>
      <c r="I5" s="785" t="s">
        <v>92</v>
      </c>
      <c r="J5" s="785" t="s">
        <v>91</v>
      </c>
      <c r="K5" s="785" t="s">
        <v>90</v>
      </c>
      <c r="L5" s="785" t="s">
        <v>89</v>
      </c>
      <c r="M5" s="785" t="s">
        <v>88</v>
      </c>
      <c r="N5" s="785" t="s">
        <v>87</v>
      </c>
    </row>
    <row r="6" spans="1:15" s="777" customFormat="1" x14ac:dyDescent="0.2">
      <c r="A6" s="508" t="s">
        <v>863</v>
      </c>
      <c r="B6" s="510">
        <v>25692</v>
      </c>
      <c r="C6" s="510">
        <v>2137</v>
      </c>
      <c r="D6" s="510">
        <v>2000</v>
      </c>
      <c r="E6" s="510">
        <v>2093</v>
      </c>
      <c r="F6" s="510">
        <v>2224</v>
      </c>
      <c r="G6" s="510">
        <v>2050</v>
      </c>
      <c r="H6" s="510">
        <v>2313</v>
      </c>
      <c r="I6" s="510">
        <v>2163</v>
      </c>
      <c r="J6" s="510">
        <v>2213</v>
      </c>
      <c r="K6" s="510">
        <v>2397</v>
      </c>
      <c r="L6" s="510">
        <v>2194</v>
      </c>
      <c r="M6" s="510">
        <v>1931</v>
      </c>
      <c r="N6" s="510">
        <v>1977</v>
      </c>
    </row>
    <row r="7" spans="1:15" s="2" customFormat="1" x14ac:dyDescent="0.2">
      <c r="A7" s="780" t="s">
        <v>417</v>
      </c>
      <c r="B7" s="781">
        <v>14830</v>
      </c>
      <c r="C7" s="781">
        <v>1246</v>
      </c>
      <c r="D7" s="781">
        <v>1182</v>
      </c>
      <c r="E7" s="781">
        <v>1279</v>
      </c>
      <c r="F7" s="781">
        <v>1298</v>
      </c>
      <c r="G7" s="781">
        <v>1178</v>
      </c>
      <c r="H7" s="781">
        <v>1337</v>
      </c>
      <c r="I7" s="781">
        <v>1221</v>
      </c>
      <c r="J7" s="781">
        <v>1261</v>
      </c>
      <c r="K7" s="781">
        <v>1354</v>
      </c>
      <c r="L7" s="781">
        <v>1252</v>
      </c>
      <c r="M7" s="781">
        <v>1052</v>
      </c>
      <c r="N7" s="781">
        <v>1170</v>
      </c>
    </row>
    <row r="8" spans="1:15" x14ac:dyDescent="0.2">
      <c r="A8" s="503" t="s">
        <v>159</v>
      </c>
      <c r="B8" s="509">
        <v>2123</v>
      </c>
      <c r="C8" s="509">
        <v>190</v>
      </c>
      <c r="D8" s="509">
        <v>143</v>
      </c>
      <c r="E8" s="509">
        <v>201</v>
      </c>
      <c r="F8" s="509">
        <v>181</v>
      </c>
      <c r="G8" s="509">
        <v>183</v>
      </c>
      <c r="H8" s="509">
        <v>179</v>
      </c>
      <c r="I8" s="509">
        <v>210</v>
      </c>
      <c r="J8" s="509">
        <v>181</v>
      </c>
      <c r="K8" s="509">
        <v>187</v>
      </c>
      <c r="L8" s="509">
        <v>153</v>
      </c>
      <c r="M8" s="509">
        <v>155</v>
      </c>
      <c r="N8" s="509">
        <v>160</v>
      </c>
    </row>
    <row r="9" spans="1:15" x14ac:dyDescent="0.2">
      <c r="A9" s="782" t="s">
        <v>158</v>
      </c>
      <c r="B9" s="783">
        <v>301</v>
      </c>
      <c r="C9" s="783">
        <v>21</v>
      </c>
      <c r="D9" s="783">
        <v>20</v>
      </c>
      <c r="E9" s="783">
        <v>26</v>
      </c>
      <c r="F9" s="783">
        <v>24</v>
      </c>
      <c r="G9" s="783">
        <v>18</v>
      </c>
      <c r="H9" s="783">
        <v>37</v>
      </c>
      <c r="I9" s="783">
        <v>22</v>
      </c>
      <c r="J9" s="783">
        <v>20</v>
      </c>
      <c r="K9" s="783">
        <v>42</v>
      </c>
      <c r="L9" s="783">
        <v>27</v>
      </c>
      <c r="M9" s="783">
        <v>24</v>
      </c>
      <c r="N9" s="783">
        <v>20</v>
      </c>
    </row>
    <row r="10" spans="1:15" x14ac:dyDescent="0.2">
      <c r="A10" s="503" t="s">
        <v>157</v>
      </c>
      <c r="B10" s="509">
        <v>661</v>
      </c>
      <c r="C10" s="509">
        <v>40</v>
      </c>
      <c r="D10" s="509">
        <v>44</v>
      </c>
      <c r="E10" s="509">
        <v>73</v>
      </c>
      <c r="F10" s="509">
        <v>55</v>
      </c>
      <c r="G10" s="509">
        <v>71</v>
      </c>
      <c r="H10" s="509">
        <v>56</v>
      </c>
      <c r="I10" s="509">
        <v>68</v>
      </c>
      <c r="J10" s="509">
        <v>52</v>
      </c>
      <c r="K10" s="509">
        <v>60</v>
      </c>
      <c r="L10" s="509">
        <v>34</v>
      </c>
      <c r="M10" s="509">
        <v>44</v>
      </c>
      <c r="N10" s="509">
        <v>64</v>
      </c>
    </row>
    <row r="11" spans="1:15" x14ac:dyDescent="0.2">
      <c r="A11" s="782" t="s">
        <v>156</v>
      </c>
      <c r="B11" s="783">
        <v>277</v>
      </c>
      <c r="C11" s="783">
        <v>16</v>
      </c>
      <c r="D11" s="783">
        <v>26</v>
      </c>
      <c r="E11" s="783">
        <v>27</v>
      </c>
      <c r="F11" s="783">
        <v>31</v>
      </c>
      <c r="G11" s="783">
        <v>16</v>
      </c>
      <c r="H11" s="783">
        <v>33</v>
      </c>
      <c r="I11" s="783">
        <v>23</v>
      </c>
      <c r="J11" s="783">
        <v>19</v>
      </c>
      <c r="K11" s="783">
        <v>19</v>
      </c>
      <c r="L11" s="783">
        <v>26</v>
      </c>
      <c r="M11" s="783">
        <v>23</v>
      </c>
      <c r="N11" s="783">
        <v>18</v>
      </c>
    </row>
    <row r="12" spans="1:15" x14ac:dyDescent="0.2">
      <c r="A12" s="503" t="s">
        <v>155</v>
      </c>
      <c r="B12" s="509">
        <v>607</v>
      </c>
      <c r="C12" s="509">
        <v>66</v>
      </c>
      <c r="D12" s="509">
        <v>59</v>
      </c>
      <c r="E12" s="509">
        <v>69</v>
      </c>
      <c r="F12" s="509">
        <v>56</v>
      </c>
      <c r="G12" s="509">
        <v>45</v>
      </c>
      <c r="H12" s="509">
        <v>41</v>
      </c>
      <c r="I12" s="509">
        <v>40</v>
      </c>
      <c r="J12" s="509">
        <v>35</v>
      </c>
      <c r="K12" s="509">
        <v>63</v>
      </c>
      <c r="L12" s="509">
        <v>52</v>
      </c>
      <c r="M12" s="509">
        <v>33</v>
      </c>
      <c r="N12" s="509">
        <v>48</v>
      </c>
    </row>
    <row r="13" spans="1:15" x14ac:dyDescent="0.2">
      <c r="A13" s="782" t="s">
        <v>154</v>
      </c>
      <c r="B13" s="783">
        <v>857</v>
      </c>
      <c r="C13" s="783">
        <v>68</v>
      </c>
      <c r="D13" s="783">
        <v>60</v>
      </c>
      <c r="E13" s="783">
        <v>80</v>
      </c>
      <c r="F13" s="783">
        <v>71</v>
      </c>
      <c r="G13" s="783">
        <v>61</v>
      </c>
      <c r="H13" s="783">
        <v>76</v>
      </c>
      <c r="I13" s="783">
        <v>84</v>
      </c>
      <c r="J13" s="783">
        <v>76</v>
      </c>
      <c r="K13" s="783">
        <v>75</v>
      </c>
      <c r="L13" s="783">
        <v>79</v>
      </c>
      <c r="M13" s="783">
        <v>63</v>
      </c>
      <c r="N13" s="783">
        <v>64</v>
      </c>
    </row>
    <row r="14" spans="1:15" x14ac:dyDescent="0.2">
      <c r="A14" s="503" t="s">
        <v>153</v>
      </c>
      <c r="B14" s="509">
        <v>857</v>
      </c>
      <c r="C14" s="509">
        <v>63</v>
      </c>
      <c r="D14" s="509">
        <v>62</v>
      </c>
      <c r="E14" s="509">
        <v>63</v>
      </c>
      <c r="F14" s="509">
        <v>73</v>
      </c>
      <c r="G14" s="509">
        <v>91</v>
      </c>
      <c r="H14" s="509">
        <v>73</v>
      </c>
      <c r="I14" s="509">
        <v>86</v>
      </c>
      <c r="J14" s="509">
        <v>77</v>
      </c>
      <c r="K14" s="509">
        <v>72</v>
      </c>
      <c r="L14" s="509">
        <v>73</v>
      </c>
      <c r="M14" s="509">
        <v>66</v>
      </c>
      <c r="N14" s="509">
        <v>58</v>
      </c>
    </row>
    <row r="15" spans="1:15" x14ac:dyDescent="0.2">
      <c r="A15" s="782" t="s">
        <v>152</v>
      </c>
      <c r="B15" s="783">
        <v>805</v>
      </c>
      <c r="C15" s="783">
        <v>99</v>
      </c>
      <c r="D15" s="783">
        <v>85</v>
      </c>
      <c r="E15" s="783">
        <v>64</v>
      </c>
      <c r="F15" s="783">
        <v>79</v>
      </c>
      <c r="G15" s="783">
        <v>60</v>
      </c>
      <c r="H15" s="783">
        <v>77</v>
      </c>
      <c r="I15" s="783">
        <v>60</v>
      </c>
      <c r="J15" s="783">
        <v>57</v>
      </c>
      <c r="K15" s="783">
        <v>74</v>
      </c>
      <c r="L15" s="783">
        <v>50</v>
      </c>
      <c r="M15" s="783">
        <v>39</v>
      </c>
      <c r="N15" s="783">
        <v>61</v>
      </c>
    </row>
    <row r="16" spans="1:15" x14ac:dyDescent="0.2">
      <c r="A16" s="503" t="s">
        <v>151</v>
      </c>
      <c r="B16" s="509">
        <v>6742</v>
      </c>
      <c r="C16" s="509">
        <v>554</v>
      </c>
      <c r="D16" s="509">
        <v>550</v>
      </c>
      <c r="E16" s="509">
        <v>541</v>
      </c>
      <c r="F16" s="509">
        <v>571</v>
      </c>
      <c r="G16" s="509">
        <v>502</v>
      </c>
      <c r="H16" s="509">
        <v>650</v>
      </c>
      <c r="I16" s="509">
        <v>481</v>
      </c>
      <c r="J16" s="509">
        <v>610</v>
      </c>
      <c r="K16" s="509">
        <v>628</v>
      </c>
      <c r="L16" s="509">
        <v>624</v>
      </c>
      <c r="M16" s="509">
        <v>494</v>
      </c>
      <c r="N16" s="509">
        <v>537</v>
      </c>
    </row>
    <row r="17" spans="1:14" x14ac:dyDescent="0.2">
      <c r="A17" s="782" t="s">
        <v>150</v>
      </c>
      <c r="B17" s="783">
        <v>1082</v>
      </c>
      <c r="C17" s="783">
        <v>79</v>
      </c>
      <c r="D17" s="783">
        <v>88</v>
      </c>
      <c r="E17" s="783">
        <v>90</v>
      </c>
      <c r="F17" s="783">
        <v>109</v>
      </c>
      <c r="G17" s="783">
        <v>91</v>
      </c>
      <c r="H17" s="783">
        <v>102</v>
      </c>
      <c r="I17" s="783">
        <v>87</v>
      </c>
      <c r="J17" s="783">
        <v>91</v>
      </c>
      <c r="K17" s="783">
        <v>86</v>
      </c>
      <c r="L17" s="783">
        <v>90</v>
      </c>
      <c r="M17" s="783">
        <v>79</v>
      </c>
      <c r="N17" s="783">
        <v>90</v>
      </c>
    </row>
    <row r="18" spans="1:14" ht="25.5" x14ac:dyDescent="0.2">
      <c r="A18" s="503" t="s">
        <v>176</v>
      </c>
      <c r="B18" s="509">
        <v>518</v>
      </c>
      <c r="C18" s="509">
        <v>50</v>
      </c>
      <c r="D18" s="509">
        <v>45</v>
      </c>
      <c r="E18" s="509">
        <v>45</v>
      </c>
      <c r="F18" s="509">
        <v>48</v>
      </c>
      <c r="G18" s="509">
        <v>40</v>
      </c>
      <c r="H18" s="509">
        <v>13</v>
      </c>
      <c r="I18" s="509">
        <v>60</v>
      </c>
      <c r="J18" s="509">
        <v>43</v>
      </c>
      <c r="K18" s="509">
        <v>48</v>
      </c>
      <c r="L18" s="509">
        <v>44</v>
      </c>
      <c r="M18" s="509">
        <v>32</v>
      </c>
      <c r="N18" s="509">
        <v>50</v>
      </c>
    </row>
    <row r="19" spans="1:14" s="2" customFormat="1" x14ac:dyDescent="0.2">
      <c r="A19" s="780" t="s">
        <v>418</v>
      </c>
      <c r="B19" s="781">
        <v>9946</v>
      </c>
      <c r="C19" s="781">
        <v>822</v>
      </c>
      <c r="D19" s="781">
        <v>757</v>
      </c>
      <c r="E19" s="781">
        <v>728</v>
      </c>
      <c r="F19" s="781">
        <v>861</v>
      </c>
      <c r="G19" s="781">
        <v>788</v>
      </c>
      <c r="H19" s="781">
        <v>882</v>
      </c>
      <c r="I19" s="781">
        <v>857</v>
      </c>
      <c r="J19" s="781">
        <v>881</v>
      </c>
      <c r="K19" s="781">
        <v>959</v>
      </c>
      <c r="L19" s="781">
        <v>868</v>
      </c>
      <c r="M19" s="781">
        <v>810</v>
      </c>
      <c r="N19" s="781">
        <v>733</v>
      </c>
    </row>
    <row r="20" spans="1:14" x14ac:dyDescent="0.2">
      <c r="A20" s="503" t="s">
        <v>174</v>
      </c>
      <c r="B20" s="509">
        <v>1078</v>
      </c>
      <c r="C20" s="509">
        <v>100</v>
      </c>
      <c r="D20" s="509">
        <v>94</v>
      </c>
      <c r="E20" s="509">
        <v>91</v>
      </c>
      <c r="F20" s="509">
        <v>95</v>
      </c>
      <c r="G20" s="509">
        <v>81</v>
      </c>
      <c r="H20" s="509">
        <v>92</v>
      </c>
      <c r="I20" s="509">
        <v>94</v>
      </c>
      <c r="J20" s="509">
        <v>92</v>
      </c>
      <c r="K20" s="509">
        <v>98</v>
      </c>
      <c r="L20" s="509">
        <v>78</v>
      </c>
      <c r="M20" s="509">
        <v>84</v>
      </c>
      <c r="N20" s="509">
        <v>79</v>
      </c>
    </row>
    <row r="21" spans="1:14" x14ac:dyDescent="0.2">
      <c r="A21" s="782" t="s">
        <v>148</v>
      </c>
      <c r="B21" s="783">
        <v>364</v>
      </c>
      <c r="C21" s="783">
        <v>27</v>
      </c>
      <c r="D21" s="783">
        <v>29</v>
      </c>
      <c r="E21" s="783">
        <v>30</v>
      </c>
      <c r="F21" s="783">
        <v>37</v>
      </c>
      <c r="G21" s="783">
        <v>41</v>
      </c>
      <c r="H21" s="783">
        <v>25</v>
      </c>
      <c r="I21" s="783">
        <v>38</v>
      </c>
      <c r="J21" s="783">
        <v>12</v>
      </c>
      <c r="K21" s="783">
        <v>31</v>
      </c>
      <c r="L21" s="783">
        <v>27</v>
      </c>
      <c r="M21" s="783">
        <v>25</v>
      </c>
      <c r="N21" s="783">
        <v>42</v>
      </c>
    </row>
    <row r="22" spans="1:14" x14ac:dyDescent="0.2">
      <c r="A22" s="503" t="s">
        <v>147</v>
      </c>
      <c r="B22" s="509">
        <v>5895</v>
      </c>
      <c r="C22" s="509">
        <v>478</v>
      </c>
      <c r="D22" s="509">
        <v>449</v>
      </c>
      <c r="E22" s="509">
        <v>396</v>
      </c>
      <c r="F22" s="509">
        <v>550</v>
      </c>
      <c r="G22" s="509">
        <v>460</v>
      </c>
      <c r="H22" s="509">
        <v>560</v>
      </c>
      <c r="I22" s="509">
        <v>512</v>
      </c>
      <c r="J22" s="509">
        <v>497</v>
      </c>
      <c r="K22" s="509">
        <v>568</v>
      </c>
      <c r="L22" s="509">
        <v>556</v>
      </c>
      <c r="M22" s="509">
        <v>466</v>
      </c>
      <c r="N22" s="509">
        <v>403</v>
      </c>
    </row>
    <row r="23" spans="1:14" x14ac:dyDescent="0.2">
      <c r="A23" s="782" t="s">
        <v>173</v>
      </c>
      <c r="B23" s="783">
        <v>629</v>
      </c>
      <c r="C23" s="783">
        <v>59</v>
      </c>
      <c r="D23" s="783">
        <v>33</v>
      </c>
      <c r="E23" s="783">
        <v>43</v>
      </c>
      <c r="F23" s="783">
        <v>36</v>
      </c>
      <c r="G23" s="783">
        <v>44</v>
      </c>
      <c r="H23" s="783">
        <v>43</v>
      </c>
      <c r="I23" s="783">
        <v>47</v>
      </c>
      <c r="J23" s="783">
        <v>62</v>
      </c>
      <c r="K23" s="783">
        <v>75</v>
      </c>
      <c r="L23" s="783">
        <v>51</v>
      </c>
      <c r="M23" s="783">
        <v>71</v>
      </c>
      <c r="N23" s="783">
        <v>65</v>
      </c>
    </row>
    <row r="24" spans="1:14" x14ac:dyDescent="0.2">
      <c r="A24" s="503" t="s">
        <v>146</v>
      </c>
      <c r="B24" s="509">
        <v>1763</v>
      </c>
      <c r="C24" s="509">
        <v>150</v>
      </c>
      <c r="D24" s="509">
        <v>133</v>
      </c>
      <c r="E24" s="509">
        <v>154</v>
      </c>
      <c r="F24" s="509">
        <v>128</v>
      </c>
      <c r="G24" s="509">
        <v>148</v>
      </c>
      <c r="H24" s="509">
        <v>146</v>
      </c>
      <c r="I24" s="509">
        <v>154</v>
      </c>
      <c r="J24" s="509">
        <v>194</v>
      </c>
      <c r="K24" s="509">
        <v>165</v>
      </c>
      <c r="L24" s="509">
        <v>136</v>
      </c>
      <c r="M24" s="509">
        <v>133</v>
      </c>
      <c r="N24" s="509">
        <v>122</v>
      </c>
    </row>
    <row r="25" spans="1:14" x14ac:dyDescent="0.2">
      <c r="A25" s="782" t="s">
        <v>69</v>
      </c>
      <c r="B25" s="783">
        <v>217</v>
      </c>
      <c r="C25" s="783">
        <v>8</v>
      </c>
      <c r="D25" s="783">
        <v>19</v>
      </c>
      <c r="E25" s="783">
        <v>14</v>
      </c>
      <c r="F25" s="783">
        <v>15</v>
      </c>
      <c r="G25" s="783">
        <v>14</v>
      </c>
      <c r="H25" s="783">
        <v>16</v>
      </c>
      <c r="I25" s="783">
        <v>12</v>
      </c>
      <c r="J25" s="783">
        <v>24</v>
      </c>
      <c r="K25" s="783">
        <v>22</v>
      </c>
      <c r="L25" s="783">
        <v>20</v>
      </c>
      <c r="M25" s="783">
        <v>31</v>
      </c>
      <c r="N25" s="783">
        <v>22</v>
      </c>
    </row>
    <row r="26" spans="1:14" s="2" customFormat="1" x14ac:dyDescent="0.2">
      <c r="A26" s="508" t="s">
        <v>18</v>
      </c>
      <c r="B26" s="510">
        <v>851</v>
      </c>
      <c r="C26" s="510">
        <v>67</v>
      </c>
      <c r="D26" s="510">
        <v>57</v>
      </c>
      <c r="E26" s="510">
        <v>79</v>
      </c>
      <c r="F26" s="510">
        <v>59</v>
      </c>
      <c r="G26" s="510">
        <v>77</v>
      </c>
      <c r="H26" s="510">
        <v>81</v>
      </c>
      <c r="I26" s="510">
        <v>78</v>
      </c>
      <c r="J26" s="510">
        <v>67</v>
      </c>
      <c r="K26" s="510">
        <v>80</v>
      </c>
      <c r="L26" s="510">
        <v>69</v>
      </c>
      <c r="M26" s="510">
        <v>68</v>
      </c>
      <c r="N26" s="510">
        <v>69</v>
      </c>
    </row>
    <row r="27" spans="1:14" x14ac:dyDescent="0.2">
      <c r="A27" s="782" t="s">
        <v>172</v>
      </c>
      <c r="B27" s="783">
        <v>213</v>
      </c>
      <c r="C27" s="783">
        <v>12</v>
      </c>
      <c r="D27" s="783">
        <v>14</v>
      </c>
      <c r="E27" s="783">
        <v>15</v>
      </c>
      <c r="F27" s="783">
        <v>15</v>
      </c>
      <c r="G27" s="783">
        <v>18</v>
      </c>
      <c r="H27" s="783">
        <v>19</v>
      </c>
      <c r="I27" s="783">
        <v>19</v>
      </c>
      <c r="J27" s="783">
        <v>23</v>
      </c>
      <c r="K27" s="783">
        <v>19</v>
      </c>
      <c r="L27" s="783">
        <v>21</v>
      </c>
      <c r="M27" s="783">
        <v>19</v>
      </c>
      <c r="N27" s="783">
        <v>19</v>
      </c>
    </row>
    <row r="28" spans="1:14" x14ac:dyDescent="0.2">
      <c r="A28" s="503" t="s">
        <v>143</v>
      </c>
      <c r="B28" s="509">
        <v>88</v>
      </c>
      <c r="C28" s="509">
        <v>8</v>
      </c>
      <c r="D28" s="509">
        <v>5</v>
      </c>
      <c r="E28" s="509">
        <v>6</v>
      </c>
      <c r="F28" s="509">
        <v>5</v>
      </c>
      <c r="G28" s="509">
        <v>6</v>
      </c>
      <c r="H28" s="509">
        <v>12</v>
      </c>
      <c r="I28" s="509">
        <v>13</v>
      </c>
      <c r="J28" s="509">
        <v>1</v>
      </c>
      <c r="K28" s="509">
        <v>10</v>
      </c>
      <c r="L28" s="509">
        <v>9</v>
      </c>
      <c r="M28" s="509">
        <v>7</v>
      </c>
      <c r="N28" s="509">
        <v>6</v>
      </c>
    </row>
    <row r="29" spans="1:14" x14ac:dyDescent="0.2">
      <c r="A29" s="782" t="s">
        <v>142</v>
      </c>
      <c r="B29" s="783">
        <v>147</v>
      </c>
      <c r="C29" s="783">
        <v>13</v>
      </c>
      <c r="D29" s="783">
        <v>3</v>
      </c>
      <c r="E29" s="783">
        <v>11</v>
      </c>
      <c r="F29" s="783">
        <v>12</v>
      </c>
      <c r="G29" s="783">
        <v>14</v>
      </c>
      <c r="H29" s="783">
        <v>20</v>
      </c>
      <c r="I29" s="783">
        <v>11</v>
      </c>
      <c r="J29" s="783">
        <v>13</v>
      </c>
      <c r="K29" s="783">
        <v>16</v>
      </c>
      <c r="L29" s="783">
        <v>13</v>
      </c>
      <c r="M29" s="783">
        <v>14</v>
      </c>
      <c r="N29" s="783">
        <v>7</v>
      </c>
    </row>
    <row r="30" spans="1:14" x14ac:dyDescent="0.2">
      <c r="A30" s="503" t="s">
        <v>171</v>
      </c>
      <c r="B30" s="509">
        <v>110</v>
      </c>
      <c r="C30" s="509">
        <v>8</v>
      </c>
      <c r="D30" s="509">
        <v>14</v>
      </c>
      <c r="E30" s="509">
        <v>14</v>
      </c>
      <c r="F30" s="509">
        <v>7</v>
      </c>
      <c r="G30" s="509">
        <v>13</v>
      </c>
      <c r="H30" s="509">
        <v>7</v>
      </c>
      <c r="I30" s="509">
        <v>12</v>
      </c>
      <c r="J30" s="509">
        <v>12</v>
      </c>
      <c r="K30" s="509">
        <v>9</v>
      </c>
      <c r="L30" s="509">
        <v>6</v>
      </c>
      <c r="M30" s="509">
        <v>5</v>
      </c>
      <c r="N30" s="509">
        <v>3</v>
      </c>
    </row>
    <row r="31" spans="1:14" x14ac:dyDescent="0.2">
      <c r="A31" s="782" t="s">
        <v>140</v>
      </c>
      <c r="B31" s="783">
        <v>191</v>
      </c>
      <c r="C31" s="783">
        <v>14</v>
      </c>
      <c r="D31" s="783">
        <v>12</v>
      </c>
      <c r="E31" s="783">
        <v>25</v>
      </c>
      <c r="F31" s="783">
        <v>14</v>
      </c>
      <c r="G31" s="783">
        <v>17</v>
      </c>
      <c r="H31" s="783">
        <v>15</v>
      </c>
      <c r="I31" s="783">
        <v>12</v>
      </c>
      <c r="J31" s="783">
        <v>14</v>
      </c>
      <c r="K31" s="783">
        <v>19</v>
      </c>
      <c r="L31" s="783">
        <v>10</v>
      </c>
      <c r="M31" s="783">
        <v>14</v>
      </c>
      <c r="N31" s="783">
        <v>25</v>
      </c>
    </row>
    <row r="32" spans="1:14" x14ac:dyDescent="0.2">
      <c r="A32" s="503" t="s">
        <v>139</v>
      </c>
      <c r="B32" s="509">
        <v>102</v>
      </c>
      <c r="C32" s="509">
        <v>12</v>
      </c>
      <c r="D32" s="509">
        <v>9</v>
      </c>
      <c r="E32" s="509">
        <v>8</v>
      </c>
      <c r="F32" s="509">
        <v>6</v>
      </c>
      <c r="G32" s="509">
        <v>9</v>
      </c>
      <c r="H32" s="509">
        <v>8</v>
      </c>
      <c r="I32" s="509">
        <v>11</v>
      </c>
      <c r="J32" s="509">
        <v>4</v>
      </c>
      <c r="K32" s="509">
        <v>7</v>
      </c>
      <c r="L32" s="509">
        <v>10</v>
      </c>
      <c r="M32" s="509">
        <v>9</v>
      </c>
      <c r="N32" s="509">
        <v>9</v>
      </c>
    </row>
    <row r="33" spans="1:14" s="2" customFormat="1" x14ac:dyDescent="0.2">
      <c r="A33" s="780" t="s">
        <v>25</v>
      </c>
      <c r="B33" s="781">
        <v>65</v>
      </c>
      <c r="C33" s="781">
        <v>2</v>
      </c>
      <c r="D33" s="781">
        <v>4</v>
      </c>
      <c r="E33" s="781">
        <v>7</v>
      </c>
      <c r="F33" s="781">
        <v>6</v>
      </c>
      <c r="G33" s="781">
        <v>7</v>
      </c>
      <c r="H33" s="781">
        <v>13</v>
      </c>
      <c r="I33" s="781">
        <v>7</v>
      </c>
      <c r="J33" s="781">
        <v>4</v>
      </c>
      <c r="K33" s="781">
        <v>4</v>
      </c>
      <c r="L33" s="781">
        <v>5</v>
      </c>
      <c r="M33" s="781">
        <v>1</v>
      </c>
      <c r="N33" s="781">
        <v>5</v>
      </c>
    </row>
    <row r="34" spans="1:14" x14ac:dyDescent="0.2">
      <c r="A34" s="503" t="s">
        <v>137</v>
      </c>
      <c r="B34" s="509">
        <v>65</v>
      </c>
      <c r="C34" s="509">
        <v>2</v>
      </c>
      <c r="D34" s="509">
        <v>4</v>
      </c>
      <c r="E34" s="509">
        <v>7</v>
      </c>
      <c r="F34" s="509">
        <v>6</v>
      </c>
      <c r="G34" s="509">
        <v>7</v>
      </c>
      <c r="H34" s="509">
        <v>13</v>
      </c>
      <c r="I34" s="509">
        <v>7</v>
      </c>
      <c r="J34" s="509">
        <v>4</v>
      </c>
      <c r="K34" s="509">
        <v>4</v>
      </c>
      <c r="L34" s="509">
        <v>5</v>
      </c>
      <c r="M34" s="509">
        <v>1</v>
      </c>
      <c r="N34" s="509">
        <v>5</v>
      </c>
    </row>
    <row r="35" spans="1:14" x14ac:dyDescent="0.2">
      <c r="A35" s="350"/>
      <c r="B35" s="504"/>
      <c r="C35" s="504"/>
      <c r="D35" s="504"/>
      <c r="E35" s="504"/>
      <c r="F35" s="504"/>
      <c r="G35" s="504"/>
      <c r="H35" s="504"/>
      <c r="I35" s="505"/>
      <c r="J35" s="504"/>
      <c r="K35" s="504"/>
      <c r="L35" s="382"/>
      <c r="M35" s="382"/>
      <c r="N35" s="382"/>
    </row>
    <row r="36" spans="1:14" x14ac:dyDescent="0.2">
      <c r="A36" s="945" t="s">
        <v>709</v>
      </c>
      <c r="B36" s="506"/>
      <c r="C36" s="506"/>
      <c r="D36" s="506"/>
      <c r="E36" s="506"/>
      <c r="F36" s="506"/>
      <c r="G36" s="506"/>
      <c r="H36" s="506"/>
      <c r="I36" s="507"/>
      <c r="J36" s="506"/>
      <c r="K36" s="506"/>
    </row>
    <row r="37" spans="1:14" x14ac:dyDescent="0.2">
      <c r="A37" s="774" t="s">
        <v>816</v>
      </c>
    </row>
  </sheetData>
  <mergeCells count="4">
    <mergeCell ref="A2:N2"/>
    <mergeCell ref="A4:A5"/>
    <mergeCell ref="B4:B5"/>
    <mergeCell ref="C4:N4"/>
  </mergeCells>
  <hyperlinks>
    <hyperlink ref="O4" location="indice!B49" display="INCIO"/>
  </hyperlinks>
  <printOptions horizontalCentered="1"/>
  <pageMargins left="0.19685039370078741" right="0.19685039370078741" top="1.5354330708661419" bottom="0.74803149606299213" header="0.19685039370078741" footer="0.31496062992125984"/>
  <pageSetup paperSize="9" scale="81" firstPageNumber="96" orientation="landscape" useFirstPageNumber="1" r:id="rId1"/>
  <headerFooter>
    <oddHeader>&amp;C&amp;G</oddHeader>
    <oddFooter>&amp;C&amp;P</oddFooter>
  </headerFooter>
  <legacyDrawingHF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1"/>
  <dimension ref="A2:O273"/>
  <sheetViews>
    <sheetView zoomScaleNormal="100" zoomScaleSheetLayoutView="90" workbookViewId="0">
      <selection activeCell="F253" sqref="F253"/>
    </sheetView>
  </sheetViews>
  <sheetFormatPr baseColWidth="10" defaultRowHeight="12.75" x14ac:dyDescent="0.2"/>
  <cols>
    <col min="1" max="1" width="24.42578125" style="1" customWidth="1"/>
    <col min="2" max="14" width="11.42578125" style="381"/>
    <col min="15" max="16384" width="11.42578125" style="1"/>
  </cols>
  <sheetData>
    <row r="2" spans="1:15" s="3" customFormat="1" ht="48.75" customHeight="1" x14ac:dyDescent="0.25">
      <c r="A2" s="1417" t="s">
        <v>817</v>
      </c>
      <c r="B2" s="1417"/>
      <c r="C2" s="1417"/>
      <c r="D2" s="1417"/>
      <c r="E2" s="1417"/>
      <c r="F2" s="1417"/>
      <c r="G2" s="1417"/>
      <c r="H2" s="1417"/>
      <c r="I2" s="1417"/>
      <c r="J2" s="1417"/>
      <c r="K2" s="1417"/>
      <c r="L2" s="1417"/>
      <c r="M2" s="1417"/>
      <c r="N2" s="1417"/>
    </row>
    <row r="3" spans="1:15" s="3" customFormat="1" ht="15" x14ac:dyDescent="0.25">
      <c r="A3" s="797"/>
      <c r="B3" s="797"/>
      <c r="C3" s="797"/>
      <c r="D3" s="797"/>
      <c r="E3" s="797"/>
      <c r="F3" s="797"/>
      <c r="G3" s="797"/>
      <c r="H3" s="797"/>
      <c r="I3" s="797"/>
      <c r="J3" s="797"/>
      <c r="K3" s="797"/>
      <c r="L3" s="797"/>
      <c r="M3" s="797"/>
      <c r="N3" s="797"/>
    </row>
    <row r="4" spans="1:15" s="3" customFormat="1" ht="31.5" customHeight="1" x14ac:dyDescent="0.25">
      <c r="A4" s="1418" t="s">
        <v>637</v>
      </c>
      <c r="B4" s="1420" t="s">
        <v>862</v>
      </c>
      <c r="C4" s="1420" t="s">
        <v>198</v>
      </c>
      <c r="D4" s="1421"/>
      <c r="E4" s="1421"/>
      <c r="F4" s="1421"/>
      <c r="G4" s="1421"/>
      <c r="H4" s="1421"/>
      <c r="I4" s="1421"/>
      <c r="J4" s="1421"/>
      <c r="K4" s="1421"/>
      <c r="L4" s="1421"/>
      <c r="M4" s="1421"/>
      <c r="N4" s="1421"/>
      <c r="O4" s="680" t="s">
        <v>85</v>
      </c>
    </row>
    <row r="5" spans="1:15" s="3" customFormat="1" ht="27" customHeight="1" x14ac:dyDescent="0.25">
      <c r="A5" s="1419"/>
      <c r="B5" s="1421"/>
      <c r="C5" s="796" t="s">
        <v>98</v>
      </c>
      <c r="D5" s="796" t="s">
        <v>97</v>
      </c>
      <c r="E5" s="796" t="s">
        <v>96</v>
      </c>
      <c r="F5" s="796" t="s">
        <v>95</v>
      </c>
      <c r="G5" s="796" t="s">
        <v>94</v>
      </c>
      <c r="H5" s="796" t="s">
        <v>93</v>
      </c>
      <c r="I5" s="796" t="s">
        <v>92</v>
      </c>
      <c r="J5" s="796" t="s">
        <v>91</v>
      </c>
      <c r="K5" s="796" t="s">
        <v>90</v>
      </c>
      <c r="L5" s="796" t="s">
        <v>89</v>
      </c>
      <c r="M5" s="796" t="s">
        <v>88</v>
      </c>
      <c r="N5" s="796" t="s">
        <v>87</v>
      </c>
    </row>
    <row r="6" spans="1:15" s="777" customFormat="1" x14ac:dyDescent="0.2">
      <c r="A6" s="1218" t="s">
        <v>863</v>
      </c>
      <c r="B6" s="1219">
        <v>25692</v>
      </c>
      <c r="C6" s="1219">
        <v>2137</v>
      </c>
      <c r="D6" s="1219">
        <v>2000</v>
      </c>
      <c r="E6" s="1219">
        <v>2093</v>
      </c>
      <c r="F6" s="1219">
        <v>2224</v>
      </c>
      <c r="G6" s="1219">
        <v>2050</v>
      </c>
      <c r="H6" s="1219">
        <v>2313</v>
      </c>
      <c r="I6" s="1219">
        <v>2163</v>
      </c>
      <c r="J6" s="1219">
        <v>2213</v>
      </c>
      <c r="K6" s="1219">
        <v>2397</v>
      </c>
      <c r="L6" s="1219">
        <v>2194</v>
      </c>
      <c r="M6" s="1219">
        <v>1931</v>
      </c>
      <c r="N6" s="1219">
        <v>1977</v>
      </c>
    </row>
    <row r="7" spans="1:15" s="777" customFormat="1" x14ac:dyDescent="0.2">
      <c r="A7" s="798" t="s">
        <v>417</v>
      </c>
      <c r="B7" s="1220">
        <v>14456</v>
      </c>
      <c r="C7" s="1220">
        <v>1227</v>
      </c>
      <c r="D7" s="1220">
        <v>1152</v>
      </c>
      <c r="E7" s="1220">
        <v>1247</v>
      </c>
      <c r="F7" s="1220">
        <v>1252</v>
      </c>
      <c r="G7" s="1220">
        <v>1158</v>
      </c>
      <c r="H7" s="1220">
        <v>1293</v>
      </c>
      <c r="I7" s="1220">
        <v>1175</v>
      </c>
      <c r="J7" s="1220">
        <v>1237</v>
      </c>
      <c r="K7" s="1220">
        <v>1328</v>
      </c>
      <c r="L7" s="1220">
        <v>1220</v>
      </c>
      <c r="M7" s="1220">
        <v>1039</v>
      </c>
      <c r="N7" s="1220">
        <v>1128</v>
      </c>
    </row>
    <row r="8" spans="1:15" s="777" customFormat="1" x14ac:dyDescent="0.2">
      <c r="A8" s="511" t="s">
        <v>159</v>
      </c>
      <c r="B8" s="1221"/>
      <c r="C8" s="1221"/>
      <c r="D8" s="1221"/>
      <c r="E8" s="1221"/>
      <c r="F8" s="1221"/>
      <c r="G8" s="1221"/>
      <c r="H8" s="1221"/>
      <c r="I8" s="1221"/>
      <c r="J8" s="1221"/>
      <c r="K8" s="1221"/>
      <c r="L8" s="1221"/>
      <c r="M8" s="1221"/>
      <c r="N8" s="1221"/>
    </row>
    <row r="9" spans="1:15" x14ac:dyDescent="0.2">
      <c r="A9" s="787" t="s">
        <v>419</v>
      </c>
      <c r="B9" s="786">
        <v>1439</v>
      </c>
      <c r="C9" s="786">
        <v>132</v>
      </c>
      <c r="D9" s="786">
        <v>97</v>
      </c>
      <c r="E9" s="786">
        <v>137</v>
      </c>
      <c r="F9" s="786">
        <v>116</v>
      </c>
      <c r="G9" s="786">
        <v>140</v>
      </c>
      <c r="H9" s="786">
        <v>116</v>
      </c>
      <c r="I9" s="786">
        <v>144</v>
      </c>
      <c r="J9" s="786">
        <v>127</v>
      </c>
      <c r="K9" s="786">
        <v>122</v>
      </c>
      <c r="L9" s="786">
        <v>86</v>
      </c>
      <c r="M9" s="786">
        <v>103</v>
      </c>
      <c r="N9" s="786">
        <v>119</v>
      </c>
    </row>
    <row r="10" spans="1:15" x14ac:dyDescent="0.2">
      <c r="A10" s="512" t="s">
        <v>420</v>
      </c>
      <c r="B10" s="513">
        <v>18</v>
      </c>
      <c r="C10" s="513">
        <v>2</v>
      </c>
      <c r="D10" s="513">
        <v>0</v>
      </c>
      <c r="E10" s="514">
        <v>1</v>
      </c>
      <c r="F10" s="513">
        <v>1</v>
      </c>
      <c r="G10" s="513">
        <v>1</v>
      </c>
      <c r="H10" s="513">
        <v>2</v>
      </c>
      <c r="I10" s="513">
        <v>2</v>
      </c>
      <c r="J10" s="513">
        <v>1</v>
      </c>
      <c r="K10" s="513">
        <v>2</v>
      </c>
      <c r="L10" s="513">
        <v>2</v>
      </c>
      <c r="M10" s="514">
        <v>3</v>
      </c>
      <c r="N10" s="513">
        <v>1</v>
      </c>
    </row>
    <row r="11" spans="1:15" x14ac:dyDescent="0.2">
      <c r="A11" s="787" t="s">
        <v>421</v>
      </c>
      <c r="B11" s="786">
        <v>80</v>
      </c>
      <c r="C11" s="786">
        <v>9</v>
      </c>
      <c r="D11" s="786">
        <v>6</v>
      </c>
      <c r="E11" s="786">
        <v>7</v>
      </c>
      <c r="F11" s="786">
        <v>13</v>
      </c>
      <c r="G11" s="786">
        <v>5</v>
      </c>
      <c r="H11" s="786">
        <v>7</v>
      </c>
      <c r="I11" s="786">
        <v>8</v>
      </c>
      <c r="J11" s="786">
        <v>6</v>
      </c>
      <c r="K11" s="786">
        <v>5</v>
      </c>
      <c r="L11" s="786">
        <v>5</v>
      </c>
      <c r="M11" s="786">
        <v>4</v>
      </c>
      <c r="N11" s="786">
        <v>5</v>
      </c>
    </row>
    <row r="12" spans="1:15" x14ac:dyDescent="0.2">
      <c r="A12" s="512" t="s">
        <v>422</v>
      </c>
      <c r="B12" s="513">
        <v>14</v>
      </c>
      <c r="C12" s="513">
        <v>2</v>
      </c>
      <c r="D12" s="514">
        <v>0</v>
      </c>
      <c r="E12" s="514">
        <v>0</v>
      </c>
      <c r="F12" s="513">
        <v>0</v>
      </c>
      <c r="G12" s="514">
        <v>0</v>
      </c>
      <c r="H12" s="513">
        <v>3</v>
      </c>
      <c r="I12" s="514">
        <v>0</v>
      </c>
      <c r="J12" s="514">
        <v>2</v>
      </c>
      <c r="K12" s="513">
        <v>1</v>
      </c>
      <c r="L12" s="514">
        <v>4</v>
      </c>
      <c r="M12" s="514">
        <v>1</v>
      </c>
      <c r="N12" s="513">
        <v>1</v>
      </c>
    </row>
    <row r="13" spans="1:15" x14ac:dyDescent="0.2">
      <c r="A13" s="787" t="s">
        <v>423</v>
      </c>
      <c r="B13" s="786">
        <v>59</v>
      </c>
      <c r="C13" s="786">
        <v>5</v>
      </c>
      <c r="D13" s="788">
        <v>4</v>
      </c>
      <c r="E13" s="786">
        <v>7</v>
      </c>
      <c r="F13" s="786">
        <v>6</v>
      </c>
      <c r="G13" s="786">
        <v>4</v>
      </c>
      <c r="H13" s="786">
        <v>4</v>
      </c>
      <c r="I13" s="786">
        <v>5</v>
      </c>
      <c r="J13" s="786">
        <v>5</v>
      </c>
      <c r="K13" s="786">
        <v>3</v>
      </c>
      <c r="L13" s="786">
        <v>6</v>
      </c>
      <c r="M13" s="786">
        <v>5</v>
      </c>
      <c r="N13" s="786">
        <v>5</v>
      </c>
    </row>
    <row r="14" spans="1:15" x14ac:dyDescent="0.2">
      <c r="A14" s="512" t="s">
        <v>424</v>
      </c>
      <c r="B14" s="513">
        <v>6</v>
      </c>
      <c r="C14" s="513">
        <v>1</v>
      </c>
      <c r="D14" s="514">
        <v>2</v>
      </c>
      <c r="E14" s="513">
        <v>1</v>
      </c>
      <c r="F14" s="514">
        <v>1</v>
      </c>
      <c r="G14" s="513">
        <v>0</v>
      </c>
      <c r="H14" s="513">
        <v>0</v>
      </c>
      <c r="I14" s="513">
        <v>0</v>
      </c>
      <c r="J14" s="514">
        <v>0</v>
      </c>
      <c r="K14" s="514">
        <v>0</v>
      </c>
      <c r="L14" s="514">
        <v>0</v>
      </c>
      <c r="M14" s="514">
        <v>0</v>
      </c>
      <c r="N14" s="513">
        <v>1</v>
      </c>
    </row>
    <row r="15" spans="1:15" x14ac:dyDescent="0.2">
      <c r="A15" s="787" t="s">
        <v>425</v>
      </c>
      <c r="B15" s="786">
        <v>6</v>
      </c>
      <c r="C15" s="786">
        <v>1</v>
      </c>
      <c r="D15" s="786">
        <v>2</v>
      </c>
      <c r="E15" s="788">
        <v>0</v>
      </c>
      <c r="F15" s="788">
        <v>0</v>
      </c>
      <c r="G15" s="788">
        <v>0</v>
      </c>
      <c r="H15" s="788">
        <v>0</v>
      </c>
      <c r="I15" s="788">
        <v>1</v>
      </c>
      <c r="J15" s="788">
        <v>0</v>
      </c>
      <c r="K15" s="788">
        <v>0</v>
      </c>
      <c r="L15" s="788">
        <v>1</v>
      </c>
      <c r="M15" s="788">
        <v>1</v>
      </c>
      <c r="N15" s="786">
        <v>0</v>
      </c>
    </row>
    <row r="16" spans="1:15" x14ac:dyDescent="0.2">
      <c r="A16" s="512" t="s">
        <v>426</v>
      </c>
      <c r="B16" s="513">
        <v>59</v>
      </c>
      <c r="C16" s="513">
        <v>4</v>
      </c>
      <c r="D16" s="514">
        <v>5</v>
      </c>
      <c r="E16" s="513">
        <v>5</v>
      </c>
      <c r="F16" s="513">
        <v>3</v>
      </c>
      <c r="G16" s="513">
        <v>5</v>
      </c>
      <c r="H16" s="513">
        <v>6</v>
      </c>
      <c r="I16" s="513">
        <v>2</v>
      </c>
      <c r="J16" s="513">
        <v>4</v>
      </c>
      <c r="K16" s="513">
        <v>12</v>
      </c>
      <c r="L16" s="513">
        <v>8</v>
      </c>
      <c r="M16" s="513">
        <v>3</v>
      </c>
      <c r="N16" s="513">
        <v>2</v>
      </c>
    </row>
    <row r="17" spans="1:14" x14ac:dyDescent="0.2">
      <c r="A17" s="787" t="s">
        <v>427</v>
      </c>
      <c r="B17" s="786">
        <v>45</v>
      </c>
      <c r="C17" s="786">
        <v>6</v>
      </c>
      <c r="D17" s="786">
        <v>1</v>
      </c>
      <c r="E17" s="786">
        <v>7</v>
      </c>
      <c r="F17" s="788">
        <v>1</v>
      </c>
      <c r="G17" s="786">
        <v>4</v>
      </c>
      <c r="H17" s="786">
        <v>1</v>
      </c>
      <c r="I17" s="786">
        <v>6</v>
      </c>
      <c r="J17" s="786">
        <v>5</v>
      </c>
      <c r="K17" s="786">
        <v>6</v>
      </c>
      <c r="L17" s="786">
        <v>2</v>
      </c>
      <c r="M17" s="786">
        <v>4</v>
      </c>
      <c r="N17" s="786">
        <v>2</v>
      </c>
    </row>
    <row r="18" spans="1:14" x14ac:dyDescent="0.2">
      <c r="A18" s="512" t="s">
        <v>428</v>
      </c>
      <c r="B18" s="513">
        <v>3</v>
      </c>
      <c r="C18" s="514">
        <v>0</v>
      </c>
      <c r="D18" s="513">
        <v>0</v>
      </c>
      <c r="E18" s="514">
        <v>0</v>
      </c>
      <c r="F18" s="514">
        <v>0</v>
      </c>
      <c r="G18" s="514">
        <v>1</v>
      </c>
      <c r="H18" s="514">
        <v>0</v>
      </c>
      <c r="I18" s="514">
        <v>0</v>
      </c>
      <c r="J18" s="514">
        <v>1</v>
      </c>
      <c r="K18" s="513">
        <v>0</v>
      </c>
      <c r="L18" s="514">
        <v>0</v>
      </c>
      <c r="M18" s="514">
        <v>1</v>
      </c>
      <c r="N18" s="514">
        <v>0</v>
      </c>
    </row>
    <row r="19" spans="1:14" x14ac:dyDescent="0.2">
      <c r="A19" s="787" t="s">
        <v>429</v>
      </c>
      <c r="B19" s="786">
        <v>25</v>
      </c>
      <c r="C19" s="786">
        <v>1</v>
      </c>
      <c r="D19" s="788">
        <v>3</v>
      </c>
      <c r="E19" s="788">
        <v>5</v>
      </c>
      <c r="F19" s="786">
        <v>4</v>
      </c>
      <c r="G19" s="788">
        <v>4</v>
      </c>
      <c r="H19" s="786">
        <v>1</v>
      </c>
      <c r="I19" s="786">
        <v>2</v>
      </c>
      <c r="J19" s="786">
        <v>1</v>
      </c>
      <c r="K19" s="786">
        <v>0</v>
      </c>
      <c r="L19" s="788">
        <v>1</v>
      </c>
      <c r="M19" s="786">
        <v>3</v>
      </c>
      <c r="N19" s="786">
        <v>0</v>
      </c>
    </row>
    <row r="20" spans="1:14" x14ac:dyDescent="0.2">
      <c r="A20" s="512" t="s">
        <v>430</v>
      </c>
      <c r="B20" s="513">
        <v>5</v>
      </c>
      <c r="C20" s="514">
        <v>0</v>
      </c>
      <c r="D20" s="514">
        <v>0</v>
      </c>
      <c r="E20" s="514">
        <v>0</v>
      </c>
      <c r="F20" s="514">
        <v>0</v>
      </c>
      <c r="G20" s="514">
        <v>0</v>
      </c>
      <c r="H20" s="514">
        <v>2</v>
      </c>
      <c r="I20" s="514">
        <v>1</v>
      </c>
      <c r="J20" s="514">
        <v>0</v>
      </c>
      <c r="K20" s="514">
        <v>0</v>
      </c>
      <c r="L20" s="513">
        <v>1</v>
      </c>
      <c r="M20" s="514">
        <v>1</v>
      </c>
      <c r="N20" s="513">
        <v>0</v>
      </c>
    </row>
    <row r="21" spans="1:14" x14ac:dyDescent="0.2">
      <c r="A21" s="787" t="s">
        <v>431</v>
      </c>
      <c r="B21" s="786">
        <v>14</v>
      </c>
      <c r="C21" s="786">
        <v>0</v>
      </c>
      <c r="D21" s="786">
        <v>1</v>
      </c>
      <c r="E21" s="788">
        <v>0</v>
      </c>
      <c r="F21" s="786">
        <v>1</v>
      </c>
      <c r="G21" s="788">
        <v>4</v>
      </c>
      <c r="H21" s="788">
        <v>3</v>
      </c>
      <c r="I21" s="788">
        <v>0</v>
      </c>
      <c r="J21" s="788">
        <v>2</v>
      </c>
      <c r="K21" s="786">
        <v>1</v>
      </c>
      <c r="L21" s="788">
        <v>0</v>
      </c>
      <c r="M21" s="786">
        <v>1</v>
      </c>
      <c r="N21" s="786">
        <v>1</v>
      </c>
    </row>
    <row r="22" spans="1:14" x14ac:dyDescent="0.2">
      <c r="A22" s="512" t="s">
        <v>432</v>
      </c>
      <c r="B22" s="513">
        <v>3</v>
      </c>
      <c r="C22" s="513">
        <v>1</v>
      </c>
      <c r="D22" s="514">
        <v>0</v>
      </c>
      <c r="E22" s="514">
        <v>0</v>
      </c>
      <c r="F22" s="514">
        <v>0</v>
      </c>
      <c r="G22" s="514">
        <v>0</v>
      </c>
      <c r="H22" s="514">
        <v>0</v>
      </c>
      <c r="I22" s="513">
        <v>0</v>
      </c>
      <c r="J22" s="514">
        <v>0</v>
      </c>
      <c r="K22" s="513">
        <v>1</v>
      </c>
      <c r="L22" s="514">
        <v>1</v>
      </c>
      <c r="M22" s="513">
        <v>0</v>
      </c>
      <c r="N22" s="514">
        <v>0</v>
      </c>
    </row>
    <row r="23" spans="1:14" x14ac:dyDescent="0.2">
      <c r="A23" s="787" t="s">
        <v>433</v>
      </c>
      <c r="B23" s="786">
        <v>11</v>
      </c>
      <c r="C23" s="786">
        <v>1</v>
      </c>
      <c r="D23" s="786">
        <v>1</v>
      </c>
      <c r="E23" s="786">
        <v>0</v>
      </c>
      <c r="F23" s="786">
        <v>0</v>
      </c>
      <c r="G23" s="786">
        <v>1</v>
      </c>
      <c r="H23" s="788">
        <v>1</v>
      </c>
      <c r="I23" s="786">
        <v>5</v>
      </c>
      <c r="J23" s="786">
        <v>0</v>
      </c>
      <c r="K23" s="788">
        <v>0</v>
      </c>
      <c r="L23" s="786">
        <v>0</v>
      </c>
      <c r="M23" s="788">
        <v>1</v>
      </c>
      <c r="N23" s="786">
        <v>1</v>
      </c>
    </row>
    <row r="24" spans="1:14" x14ac:dyDescent="0.2">
      <c r="A24" s="511" t="s">
        <v>158</v>
      </c>
      <c r="B24" s="513"/>
      <c r="C24" s="513"/>
      <c r="D24" s="513"/>
      <c r="E24" s="513"/>
      <c r="F24" s="513"/>
      <c r="G24" s="513"/>
      <c r="H24" s="513"/>
      <c r="I24" s="513"/>
      <c r="J24" s="513"/>
      <c r="K24" s="513"/>
      <c r="L24" s="513"/>
      <c r="M24" s="513"/>
      <c r="N24" s="513"/>
    </row>
    <row r="25" spans="1:14" x14ac:dyDescent="0.2">
      <c r="A25" s="787" t="s">
        <v>434</v>
      </c>
      <c r="B25" s="786">
        <v>164</v>
      </c>
      <c r="C25" s="786">
        <v>9</v>
      </c>
      <c r="D25" s="786">
        <v>13</v>
      </c>
      <c r="E25" s="786">
        <v>12</v>
      </c>
      <c r="F25" s="786">
        <v>17</v>
      </c>
      <c r="G25" s="786">
        <v>7</v>
      </c>
      <c r="H25" s="786">
        <v>26</v>
      </c>
      <c r="I25" s="786">
        <v>16</v>
      </c>
      <c r="J25" s="786">
        <v>11</v>
      </c>
      <c r="K25" s="786">
        <v>19</v>
      </c>
      <c r="L25" s="786">
        <v>11</v>
      </c>
      <c r="M25" s="786">
        <v>14</v>
      </c>
      <c r="N25" s="786">
        <v>9</v>
      </c>
    </row>
    <row r="26" spans="1:14" x14ac:dyDescent="0.2">
      <c r="A26" s="512" t="s">
        <v>435</v>
      </c>
      <c r="B26" s="513">
        <v>7</v>
      </c>
      <c r="C26" s="514">
        <v>1</v>
      </c>
      <c r="D26" s="513">
        <v>0</v>
      </c>
      <c r="E26" s="513">
        <v>2</v>
      </c>
      <c r="F26" s="514">
        <v>0</v>
      </c>
      <c r="G26" s="514">
        <v>1</v>
      </c>
      <c r="H26" s="514">
        <v>0</v>
      </c>
      <c r="I26" s="514">
        <v>0</v>
      </c>
      <c r="J26" s="513">
        <v>1</v>
      </c>
      <c r="K26" s="514">
        <v>1</v>
      </c>
      <c r="L26" s="513">
        <v>0</v>
      </c>
      <c r="M26" s="513">
        <v>1</v>
      </c>
      <c r="N26" s="513">
        <v>0</v>
      </c>
    </row>
    <row r="27" spans="1:14" x14ac:dyDescent="0.2">
      <c r="A27" s="787" t="s">
        <v>436</v>
      </c>
      <c r="B27" s="786">
        <v>10</v>
      </c>
      <c r="C27" s="786">
        <v>1</v>
      </c>
      <c r="D27" s="788">
        <v>0</v>
      </c>
      <c r="E27" s="788">
        <v>2</v>
      </c>
      <c r="F27" s="786">
        <v>0</v>
      </c>
      <c r="G27" s="788">
        <v>1</v>
      </c>
      <c r="H27" s="788">
        <v>1</v>
      </c>
      <c r="I27" s="786">
        <v>0</v>
      </c>
      <c r="J27" s="786">
        <v>2</v>
      </c>
      <c r="K27" s="786">
        <v>1</v>
      </c>
      <c r="L27" s="786">
        <v>0</v>
      </c>
      <c r="M27" s="788">
        <v>2</v>
      </c>
      <c r="N27" s="786">
        <v>0</v>
      </c>
    </row>
    <row r="28" spans="1:14" x14ac:dyDescent="0.2">
      <c r="A28" s="512" t="s">
        <v>437</v>
      </c>
      <c r="B28" s="513">
        <v>20</v>
      </c>
      <c r="C28" s="513">
        <v>3</v>
      </c>
      <c r="D28" s="513">
        <v>0</v>
      </c>
      <c r="E28" s="513">
        <v>2</v>
      </c>
      <c r="F28" s="513">
        <v>1</v>
      </c>
      <c r="G28" s="513">
        <v>2</v>
      </c>
      <c r="H28" s="513">
        <v>0</v>
      </c>
      <c r="I28" s="513">
        <v>1</v>
      </c>
      <c r="J28" s="513">
        <v>1</v>
      </c>
      <c r="K28" s="513">
        <v>4</v>
      </c>
      <c r="L28" s="513">
        <v>3</v>
      </c>
      <c r="M28" s="513">
        <v>1</v>
      </c>
      <c r="N28" s="514">
        <v>2</v>
      </c>
    </row>
    <row r="29" spans="1:14" x14ac:dyDescent="0.2">
      <c r="A29" s="787" t="s">
        <v>438</v>
      </c>
      <c r="B29" s="786">
        <v>29</v>
      </c>
      <c r="C29" s="788">
        <v>1</v>
      </c>
      <c r="D29" s="786">
        <v>3</v>
      </c>
      <c r="E29" s="786">
        <v>1</v>
      </c>
      <c r="F29" s="788">
        <v>0</v>
      </c>
      <c r="G29" s="786">
        <v>1</v>
      </c>
      <c r="H29" s="786">
        <v>2</v>
      </c>
      <c r="I29" s="788">
        <v>1</v>
      </c>
      <c r="J29" s="786">
        <v>3</v>
      </c>
      <c r="K29" s="786">
        <v>10</v>
      </c>
      <c r="L29" s="786">
        <v>2</v>
      </c>
      <c r="M29" s="786">
        <v>0</v>
      </c>
      <c r="N29" s="786">
        <v>5</v>
      </c>
    </row>
    <row r="30" spans="1:14" x14ac:dyDescent="0.2">
      <c r="A30" s="512" t="s">
        <v>439</v>
      </c>
      <c r="B30" s="513">
        <v>44</v>
      </c>
      <c r="C30" s="513">
        <v>4</v>
      </c>
      <c r="D30" s="513">
        <v>1</v>
      </c>
      <c r="E30" s="514">
        <v>5</v>
      </c>
      <c r="F30" s="513">
        <v>5</v>
      </c>
      <c r="G30" s="513">
        <v>3</v>
      </c>
      <c r="H30" s="513">
        <v>1</v>
      </c>
      <c r="I30" s="513">
        <v>6</v>
      </c>
      <c r="J30" s="513">
        <v>2</v>
      </c>
      <c r="K30" s="513">
        <v>6</v>
      </c>
      <c r="L30" s="514">
        <v>6</v>
      </c>
      <c r="M30" s="513">
        <v>1</v>
      </c>
      <c r="N30" s="513">
        <v>4</v>
      </c>
    </row>
    <row r="31" spans="1:14" x14ac:dyDescent="0.2">
      <c r="A31" s="787" t="s">
        <v>440</v>
      </c>
      <c r="B31" s="786">
        <v>7</v>
      </c>
      <c r="C31" s="788">
        <v>0</v>
      </c>
      <c r="D31" s="788">
        <v>0</v>
      </c>
      <c r="E31" s="788">
        <v>0</v>
      </c>
      <c r="F31" s="788">
        <v>0</v>
      </c>
      <c r="G31" s="788">
        <v>0</v>
      </c>
      <c r="H31" s="788">
        <v>2</v>
      </c>
      <c r="I31" s="786">
        <v>0</v>
      </c>
      <c r="J31" s="786">
        <v>0</v>
      </c>
      <c r="K31" s="786">
        <v>0</v>
      </c>
      <c r="L31" s="786">
        <v>2</v>
      </c>
      <c r="M31" s="786">
        <v>2</v>
      </c>
      <c r="N31" s="786">
        <v>1</v>
      </c>
    </row>
    <row r="32" spans="1:14" x14ac:dyDescent="0.2">
      <c r="A32" s="511" t="s">
        <v>157</v>
      </c>
      <c r="B32" s="513"/>
      <c r="C32" s="513"/>
      <c r="D32" s="513"/>
      <c r="E32" s="513"/>
      <c r="F32" s="513"/>
      <c r="G32" s="513"/>
      <c r="H32" s="513"/>
      <c r="I32" s="513"/>
      <c r="J32" s="513"/>
      <c r="K32" s="513"/>
      <c r="L32" s="513"/>
      <c r="M32" s="513"/>
      <c r="N32" s="513"/>
    </row>
    <row r="33" spans="1:14" x14ac:dyDescent="0.2">
      <c r="A33" s="787" t="s">
        <v>441</v>
      </c>
      <c r="B33" s="786">
        <v>241</v>
      </c>
      <c r="C33" s="786">
        <v>12</v>
      </c>
      <c r="D33" s="786">
        <v>16</v>
      </c>
      <c r="E33" s="786">
        <v>30</v>
      </c>
      <c r="F33" s="786">
        <v>12</v>
      </c>
      <c r="G33" s="786">
        <v>33</v>
      </c>
      <c r="H33" s="786">
        <v>26</v>
      </c>
      <c r="I33" s="786">
        <v>17</v>
      </c>
      <c r="J33" s="786">
        <v>17</v>
      </c>
      <c r="K33" s="786">
        <v>22</v>
      </c>
      <c r="L33" s="786">
        <v>11</v>
      </c>
      <c r="M33" s="786">
        <v>17</v>
      </c>
      <c r="N33" s="786">
        <v>28</v>
      </c>
    </row>
    <row r="34" spans="1:14" x14ac:dyDescent="0.2">
      <c r="A34" s="512" t="s">
        <v>442</v>
      </c>
      <c r="B34" s="513">
        <v>70</v>
      </c>
      <c r="C34" s="513">
        <v>3</v>
      </c>
      <c r="D34" s="513">
        <v>9</v>
      </c>
      <c r="E34" s="513">
        <v>6</v>
      </c>
      <c r="F34" s="513">
        <v>4</v>
      </c>
      <c r="G34" s="513">
        <v>2</v>
      </c>
      <c r="H34" s="513">
        <v>6</v>
      </c>
      <c r="I34" s="513">
        <v>14</v>
      </c>
      <c r="J34" s="513">
        <v>5</v>
      </c>
      <c r="K34" s="513">
        <v>10</v>
      </c>
      <c r="L34" s="513">
        <v>2</v>
      </c>
      <c r="M34" s="513">
        <v>4</v>
      </c>
      <c r="N34" s="513">
        <v>5</v>
      </c>
    </row>
    <row r="35" spans="1:14" x14ac:dyDescent="0.2">
      <c r="A35" s="787" t="s">
        <v>157</v>
      </c>
      <c r="B35" s="786">
        <v>121</v>
      </c>
      <c r="C35" s="786">
        <v>12</v>
      </c>
      <c r="D35" s="786">
        <v>9</v>
      </c>
      <c r="E35" s="786">
        <v>12</v>
      </c>
      <c r="F35" s="786">
        <v>17</v>
      </c>
      <c r="G35" s="786">
        <v>13</v>
      </c>
      <c r="H35" s="786">
        <v>6</v>
      </c>
      <c r="I35" s="786">
        <v>11</v>
      </c>
      <c r="J35" s="786">
        <v>9</v>
      </c>
      <c r="K35" s="786">
        <v>13</v>
      </c>
      <c r="L35" s="786">
        <v>5</v>
      </c>
      <c r="M35" s="786">
        <v>3</v>
      </c>
      <c r="N35" s="786">
        <v>11</v>
      </c>
    </row>
    <row r="36" spans="1:14" x14ac:dyDescent="0.2">
      <c r="A36" s="512" t="s">
        <v>443</v>
      </c>
      <c r="B36" s="513">
        <v>64</v>
      </c>
      <c r="C36" s="513">
        <v>1</v>
      </c>
      <c r="D36" s="513">
        <v>2</v>
      </c>
      <c r="E36" s="513">
        <v>11</v>
      </c>
      <c r="F36" s="513">
        <v>12</v>
      </c>
      <c r="G36" s="513">
        <v>7</v>
      </c>
      <c r="H36" s="513">
        <v>8</v>
      </c>
      <c r="I36" s="513">
        <v>4</v>
      </c>
      <c r="J36" s="513">
        <v>1</v>
      </c>
      <c r="K36" s="513">
        <v>1</v>
      </c>
      <c r="L36" s="513">
        <v>3</v>
      </c>
      <c r="M36" s="513">
        <v>8</v>
      </c>
      <c r="N36" s="513">
        <v>6</v>
      </c>
    </row>
    <row r="37" spans="1:14" x14ac:dyDescent="0.2">
      <c r="A37" s="787" t="s">
        <v>444</v>
      </c>
      <c r="B37" s="786">
        <v>21</v>
      </c>
      <c r="C37" s="786">
        <v>1</v>
      </c>
      <c r="D37" s="786">
        <v>1</v>
      </c>
      <c r="E37" s="786">
        <v>6</v>
      </c>
      <c r="F37" s="786">
        <v>3</v>
      </c>
      <c r="G37" s="786">
        <v>2</v>
      </c>
      <c r="H37" s="786">
        <v>0</v>
      </c>
      <c r="I37" s="788">
        <v>1</v>
      </c>
      <c r="J37" s="788">
        <v>1</v>
      </c>
      <c r="K37" s="786">
        <v>3</v>
      </c>
      <c r="L37" s="788">
        <v>0</v>
      </c>
      <c r="M37" s="788">
        <v>2</v>
      </c>
      <c r="N37" s="786">
        <v>1</v>
      </c>
    </row>
    <row r="38" spans="1:14" x14ac:dyDescent="0.2">
      <c r="A38" s="512" t="s">
        <v>445</v>
      </c>
      <c r="B38" s="513">
        <v>15</v>
      </c>
      <c r="C38" s="514">
        <v>1</v>
      </c>
      <c r="D38" s="513">
        <v>1</v>
      </c>
      <c r="E38" s="513">
        <v>1</v>
      </c>
      <c r="F38" s="513">
        <v>1</v>
      </c>
      <c r="G38" s="513">
        <v>2</v>
      </c>
      <c r="H38" s="513">
        <v>2</v>
      </c>
      <c r="I38" s="513">
        <v>1</v>
      </c>
      <c r="J38" s="514">
        <v>1</v>
      </c>
      <c r="K38" s="513">
        <v>1</v>
      </c>
      <c r="L38" s="514">
        <v>1</v>
      </c>
      <c r="M38" s="514">
        <v>2</v>
      </c>
      <c r="N38" s="514">
        <v>1</v>
      </c>
    </row>
    <row r="39" spans="1:14" x14ac:dyDescent="0.2">
      <c r="A39" s="787" t="s">
        <v>446</v>
      </c>
      <c r="B39" s="786">
        <v>16</v>
      </c>
      <c r="C39" s="786">
        <v>1</v>
      </c>
      <c r="D39" s="788">
        <v>2</v>
      </c>
      <c r="E39" s="788">
        <v>2</v>
      </c>
      <c r="F39" s="788">
        <v>0</v>
      </c>
      <c r="G39" s="788">
        <v>1</v>
      </c>
      <c r="H39" s="786">
        <v>0</v>
      </c>
      <c r="I39" s="786">
        <v>3</v>
      </c>
      <c r="J39" s="788">
        <v>1</v>
      </c>
      <c r="K39" s="786">
        <v>2</v>
      </c>
      <c r="L39" s="788">
        <v>1</v>
      </c>
      <c r="M39" s="788">
        <v>2</v>
      </c>
      <c r="N39" s="788">
        <v>1</v>
      </c>
    </row>
    <row r="40" spans="1:14" x14ac:dyDescent="0.2">
      <c r="A40" s="511" t="s">
        <v>156</v>
      </c>
      <c r="B40" s="513"/>
      <c r="C40" s="513"/>
      <c r="D40" s="513"/>
      <c r="E40" s="513"/>
      <c r="F40" s="513"/>
      <c r="G40" s="513"/>
      <c r="H40" s="513"/>
      <c r="I40" s="513"/>
      <c r="J40" s="513"/>
      <c r="K40" s="513"/>
      <c r="L40" s="513"/>
      <c r="M40" s="513"/>
      <c r="N40" s="513"/>
    </row>
    <row r="41" spans="1:14" x14ac:dyDescent="0.2">
      <c r="A41" s="787" t="s">
        <v>447</v>
      </c>
      <c r="B41" s="786">
        <v>159</v>
      </c>
      <c r="C41" s="786">
        <v>12</v>
      </c>
      <c r="D41" s="786">
        <v>17</v>
      </c>
      <c r="E41" s="786">
        <v>19</v>
      </c>
      <c r="F41" s="786">
        <v>17</v>
      </c>
      <c r="G41" s="786">
        <v>6</v>
      </c>
      <c r="H41" s="786">
        <v>19</v>
      </c>
      <c r="I41" s="786">
        <v>13</v>
      </c>
      <c r="J41" s="786">
        <v>14</v>
      </c>
      <c r="K41" s="786">
        <v>11</v>
      </c>
      <c r="L41" s="786">
        <v>14</v>
      </c>
      <c r="M41" s="786">
        <v>7</v>
      </c>
      <c r="N41" s="786">
        <v>10</v>
      </c>
    </row>
    <row r="42" spans="1:14" x14ac:dyDescent="0.2">
      <c r="A42" s="512" t="s">
        <v>158</v>
      </c>
      <c r="B42" s="513">
        <v>20</v>
      </c>
      <c r="C42" s="513">
        <v>1</v>
      </c>
      <c r="D42" s="513">
        <v>3</v>
      </c>
      <c r="E42" s="513">
        <v>2</v>
      </c>
      <c r="F42" s="514">
        <v>2</v>
      </c>
      <c r="G42" s="513">
        <v>1</v>
      </c>
      <c r="H42" s="513">
        <v>4</v>
      </c>
      <c r="I42" s="513">
        <v>2</v>
      </c>
      <c r="J42" s="513">
        <v>1</v>
      </c>
      <c r="K42" s="513">
        <v>1</v>
      </c>
      <c r="L42" s="513">
        <v>1</v>
      </c>
      <c r="M42" s="513">
        <v>1</v>
      </c>
      <c r="N42" s="513">
        <v>1</v>
      </c>
    </row>
    <row r="43" spans="1:14" x14ac:dyDescent="0.2">
      <c r="A43" s="787" t="s">
        <v>448</v>
      </c>
      <c r="B43" s="786">
        <v>23</v>
      </c>
      <c r="C43" s="786">
        <v>0</v>
      </c>
      <c r="D43" s="786">
        <v>0</v>
      </c>
      <c r="E43" s="786">
        <v>1</v>
      </c>
      <c r="F43" s="786">
        <v>2</v>
      </c>
      <c r="G43" s="786">
        <v>3</v>
      </c>
      <c r="H43" s="786">
        <v>3</v>
      </c>
      <c r="I43" s="786">
        <v>1</v>
      </c>
      <c r="J43" s="786">
        <v>2</v>
      </c>
      <c r="K43" s="788">
        <v>0</v>
      </c>
      <c r="L43" s="786">
        <v>5</v>
      </c>
      <c r="M43" s="786">
        <v>4</v>
      </c>
      <c r="N43" s="786">
        <v>2</v>
      </c>
    </row>
    <row r="44" spans="1:14" s="746" customFormat="1" x14ac:dyDescent="0.2">
      <c r="A44" s="789" t="s">
        <v>449</v>
      </c>
      <c r="B44" s="790">
        <v>21</v>
      </c>
      <c r="C44" s="790">
        <v>2</v>
      </c>
      <c r="D44" s="790">
        <v>5</v>
      </c>
      <c r="E44" s="790">
        <v>1</v>
      </c>
      <c r="F44" s="790">
        <v>1</v>
      </c>
      <c r="G44" s="790">
        <v>0</v>
      </c>
      <c r="H44" s="790">
        <v>4</v>
      </c>
      <c r="I44" s="791">
        <v>2</v>
      </c>
      <c r="J44" s="791">
        <v>1</v>
      </c>
      <c r="K44" s="790">
        <v>3</v>
      </c>
      <c r="L44" s="790">
        <v>1</v>
      </c>
      <c r="M44" s="790">
        <v>1</v>
      </c>
      <c r="N44" s="791">
        <v>0</v>
      </c>
    </row>
    <row r="45" spans="1:14" x14ac:dyDescent="0.2">
      <c r="A45" s="787" t="s">
        <v>450</v>
      </c>
      <c r="B45" s="786">
        <v>50</v>
      </c>
      <c r="C45" s="786">
        <v>4</v>
      </c>
      <c r="D45" s="786">
        <v>2</v>
      </c>
      <c r="E45" s="786">
        <v>3</v>
      </c>
      <c r="F45" s="786">
        <v>8</v>
      </c>
      <c r="G45" s="786">
        <v>4</v>
      </c>
      <c r="H45" s="786">
        <v>3</v>
      </c>
      <c r="I45" s="786">
        <v>3</v>
      </c>
      <c r="J45" s="786">
        <v>1</v>
      </c>
      <c r="K45" s="786">
        <v>6</v>
      </c>
      <c r="L45" s="786">
        <v>6</v>
      </c>
      <c r="M45" s="786">
        <v>6</v>
      </c>
      <c r="N45" s="786">
        <v>4</v>
      </c>
    </row>
    <row r="46" spans="1:14" x14ac:dyDescent="0.2">
      <c r="A46" s="512" t="s">
        <v>451</v>
      </c>
      <c r="B46" s="513">
        <v>11</v>
      </c>
      <c r="C46" s="514">
        <v>1</v>
      </c>
      <c r="D46" s="514">
        <v>0</v>
      </c>
      <c r="E46" s="514">
        <v>0</v>
      </c>
      <c r="F46" s="514">
        <v>2</v>
      </c>
      <c r="G46" s="514">
        <v>2</v>
      </c>
      <c r="H46" s="513">
        <v>0</v>
      </c>
      <c r="I46" s="514">
        <v>3</v>
      </c>
      <c r="J46" s="514">
        <v>0</v>
      </c>
      <c r="K46" s="513">
        <v>0</v>
      </c>
      <c r="L46" s="513">
        <v>0</v>
      </c>
      <c r="M46" s="514">
        <v>2</v>
      </c>
      <c r="N46" s="514">
        <v>1</v>
      </c>
    </row>
    <row r="47" spans="1:14" x14ac:dyDescent="0.2">
      <c r="A47" s="792" t="s">
        <v>155</v>
      </c>
      <c r="B47" s="786"/>
      <c r="C47" s="786"/>
      <c r="D47" s="786"/>
      <c r="E47" s="786"/>
      <c r="F47" s="786"/>
      <c r="G47" s="786"/>
      <c r="H47" s="786"/>
      <c r="I47" s="786"/>
      <c r="J47" s="786"/>
      <c r="K47" s="786"/>
      <c r="L47" s="786"/>
      <c r="M47" s="786"/>
      <c r="N47" s="786"/>
    </row>
    <row r="48" spans="1:14" x14ac:dyDescent="0.2">
      <c r="A48" s="512" t="s">
        <v>452</v>
      </c>
      <c r="B48" s="513">
        <v>374</v>
      </c>
      <c r="C48" s="513">
        <v>29</v>
      </c>
      <c r="D48" s="513">
        <v>34</v>
      </c>
      <c r="E48" s="513">
        <v>48</v>
      </c>
      <c r="F48" s="513">
        <v>32</v>
      </c>
      <c r="G48" s="513">
        <v>30</v>
      </c>
      <c r="H48" s="513">
        <v>29</v>
      </c>
      <c r="I48" s="513">
        <v>31</v>
      </c>
      <c r="J48" s="513">
        <v>24</v>
      </c>
      <c r="K48" s="513">
        <v>38</v>
      </c>
      <c r="L48" s="513">
        <v>37</v>
      </c>
      <c r="M48" s="513">
        <v>17</v>
      </c>
      <c r="N48" s="513">
        <v>25</v>
      </c>
    </row>
    <row r="49" spans="1:14" x14ac:dyDescent="0.2">
      <c r="A49" s="787" t="s">
        <v>453</v>
      </c>
      <c r="B49" s="786">
        <v>16</v>
      </c>
      <c r="C49" s="786">
        <v>6</v>
      </c>
      <c r="D49" s="786">
        <v>0</v>
      </c>
      <c r="E49" s="786">
        <v>2</v>
      </c>
      <c r="F49" s="788">
        <v>2</v>
      </c>
      <c r="G49" s="786">
        <v>1</v>
      </c>
      <c r="H49" s="786">
        <v>0</v>
      </c>
      <c r="I49" s="786">
        <v>2</v>
      </c>
      <c r="J49" s="786">
        <v>0</v>
      </c>
      <c r="K49" s="788">
        <v>1</v>
      </c>
      <c r="L49" s="788">
        <v>0</v>
      </c>
      <c r="M49" s="786">
        <v>2</v>
      </c>
      <c r="N49" s="786">
        <v>0</v>
      </c>
    </row>
    <row r="50" spans="1:14" x14ac:dyDescent="0.2">
      <c r="A50" s="512" t="s">
        <v>454</v>
      </c>
      <c r="B50" s="513">
        <v>6</v>
      </c>
      <c r="C50" s="513">
        <v>0</v>
      </c>
      <c r="D50" s="513">
        <v>4</v>
      </c>
      <c r="E50" s="513">
        <v>0</v>
      </c>
      <c r="F50" s="513">
        <v>0</v>
      </c>
      <c r="G50" s="514">
        <v>0</v>
      </c>
      <c r="H50" s="514">
        <v>0</v>
      </c>
      <c r="I50" s="513">
        <v>0</v>
      </c>
      <c r="J50" s="514">
        <v>0</v>
      </c>
      <c r="K50" s="514">
        <v>2</v>
      </c>
      <c r="L50" s="513">
        <v>0</v>
      </c>
      <c r="M50" s="513">
        <v>0</v>
      </c>
      <c r="N50" s="513">
        <v>0</v>
      </c>
    </row>
    <row r="51" spans="1:14" x14ac:dyDescent="0.2">
      <c r="A51" s="787" t="s">
        <v>455</v>
      </c>
      <c r="B51" s="786">
        <v>46</v>
      </c>
      <c r="C51" s="786">
        <v>8</v>
      </c>
      <c r="D51" s="786">
        <v>5</v>
      </c>
      <c r="E51" s="786">
        <v>0</v>
      </c>
      <c r="F51" s="786">
        <v>4</v>
      </c>
      <c r="G51" s="786">
        <v>3</v>
      </c>
      <c r="H51" s="786">
        <v>5</v>
      </c>
      <c r="I51" s="786">
        <v>2</v>
      </c>
      <c r="J51" s="786">
        <v>2</v>
      </c>
      <c r="K51" s="786">
        <v>6</v>
      </c>
      <c r="L51" s="786">
        <v>3</v>
      </c>
      <c r="M51" s="786">
        <v>5</v>
      </c>
      <c r="N51" s="786">
        <v>3</v>
      </c>
    </row>
    <row r="52" spans="1:14" x14ac:dyDescent="0.2">
      <c r="A52" s="512" t="s">
        <v>456</v>
      </c>
      <c r="B52" s="513">
        <v>67</v>
      </c>
      <c r="C52" s="513">
        <v>6</v>
      </c>
      <c r="D52" s="513">
        <v>3</v>
      </c>
      <c r="E52" s="513">
        <v>6</v>
      </c>
      <c r="F52" s="513">
        <v>4</v>
      </c>
      <c r="G52" s="513">
        <v>5</v>
      </c>
      <c r="H52" s="513">
        <v>5</v>
      </c>
      <c r="I52" s="513">
        <v>4</v>
      </c>
      <c r="J52" s="513">
        <v>9</v>
      </c>
      <c r="K52" s="513">
        <v>4</v>
      </c>
      <c r="L52" s="513">
        <v>6</v>
      </c>
      <c r="M52" s="513">
        <v>6</v>
      </c>
      <c r="N52" s="513">
        <v>9</v>
      </c>
    </row>
    <row r="53" spans="1:14" x14ac:dyDescent="0.2">
      <c r="A53" s="787" t="s">
        <v>457</v>
      </c>
      <c r="B53" s="786">
        <v>25</v>
      </c>
      <c r="C53" s="786">
        <v>3</v>
      </c>
      <c r="D53" s="788">
        <v>8</v>
      </c>
      <c r="E53" s="786">
        <v>4</v>
      </c>
      <c r="F53" s="786">
        <v>2</v>
      </c>
      <c r="G53" s="786">
        <v>3</v>
      </c>
      <c r="H53" s="786">
        <v>1</v>
      </c>
      <c r="I53" s="786">
        <v>0</v>
      </c>
      <c r="J53" s="786">
        <v>0</v>
      </c>
      <c r="K53" s="786">
        <v>4</v>
      </c>
      <c r="L53" s="786">
        <v>0</v>
      </c>
      <c r="M53" s="786">
        <v>0</v>
      </c>
      <c r="N53" s="786">
        <v>0</v>
      </c>
    </row>
    <row r="54" spans="1:14" x14ac:dyDescent="0.2">
      <c r="A54" s="512" t="s">
        <v>458</v>
      </c>
      <c r="B54" s="513">
        <v>23</v>
      </c>
      <c r="C54" s="513">
        <v>1</v>
      </c>
      <c r="D54" s="514">
        <v>1</v>
      </c>
      <c r="E54" s="514">
        <v>4</v>
      </c>
      <c r="F54" s="513">
        <v>2</v>
      </c>
      <c r="G54" s="513">
        <v>1</v>
      </c>
      <c r="H54" s="513">
        <v>3</v>
      </c>
      <c r="I54" s="514">
        <v>3</v>
      </c>
      <c r="J54" s="514">
        <v>1</v>
      </c>
      <c r="K54" s="513">
        <v>2</v>
      </c>
      <c r="L54" s="513">
        <v>3</v>
      </c>
      <c r="M54" s="513">
        <v>1</v>
      </c>
      <c r="N54" s="513">
        <v>1</v>
      </c>
    </row>
    <row r="55" spans="1:14" x14ac:dyDescent="0.2">
      <c r="A55" s="792" t="s">
        <v>154</v>
      </c>
      <c r="B55" s="786"/>
      <c r="C55" s="786"/>
      <c r="D55" s="786"/>
      <c r="E55" s="786"/>
      <c r="F55" s="786"/>
      <c r="G55" s="786"/>
      <c r="H55" s="786"/>
      <c r="I55" s="786"/>
      <c r="J55" s="786"/>
      <c r="K55" s="786"/>
      <c r="L55" s="786"/>
      <c r="M55" s="786"/>
      <c r="N55" s="786"/>
    </row>
    <row r="56" spans="1:14" x14ac:dyDescent="0.2">
      <c r="A56" s="789" t="s">
        <v>459</v>
      </c>
      <c r="B56" s="513">
        <v>557</v>
      </c>
      <c r="C56" s="513">
        <v>41</v>
      </c>
      <c r="D56" s="513">
        <v>41</v>
      </c>
      <c r="E56" s="513">
        <v>45</v>
      </c>
      <c r="F56" s="513">
        <v>45</v>
      </c>
      <c r="G56" s="513">
        <v>43</v>
      </c>
      <c r="H56" s="513">
        <v>58</v>
      </c>
      <c r="I56" s="513">
        <v>48</v>
      </c>
      <c r="J56" s="513">
        <v>48</v>
      </c>
      <c r="K56" s="513">
        <v>62</v>
      </c>
      <c r="L56" s="513">
        <v>50</v>
      </c>
      <c r="M56" s="513">
        <v>37</v>
      </c>
      <c r="N56" s="513">
        <v>39</v>
      </c>
    </row>
    <row r="57" spans="1:14" x14ac:dyDescent="0.2">
      <c r="A57" s="787" t="s">
        <v>460</v>
      </c>
      <c r="B57" s="786">
        <v>58</v>
      </c>
      <c r="C57" s="786">
        <v>6</v>
      </c>
      <c r="D57" s="786">
        <v>6</v>
      </c>
      <c r="E57" s="786">
        <v>11</v>
      </c>
      <c r="F57" s="786">
        <v>3</v>
      </c>
      <c r="G57" s="786">
        <v>3</v>
      </c>
      <c r="H57" s="786">
        <v>5</v>
      </c>
      <c r="I57" s="786">
        <v>7</v>
      </c>
      <c r="J57" s="786">
        <v>4</v>
      </c>
      <c r="K57" s="786">
        <v>0</v>
      </c>
      <c r="L57" s="786">
        <v>4</v>
      </c>
      <c r="M57" s="786">
        <v>5</v>
      </c>
      <c r="N57" s="786">
        <v>4</v>
      </c>
    </row>
    <row r="58" spans="1:14" x14ac:dyDescent="0.2">
      <c r="A58" s="512" t="s">
        <v>461</v>
      </c>
      <c r="B58" s="513">
        <v>30</v>
      </c>
      <c r="C58" s="513">
        <v>3</v>
      </c>
      <c r="D58" s="513">
        <v>5</v>
      </c>
      <c r="E58" s="513">
        <v>6</v>
      </c>
      <c r="F58" s="513">
        <v>3</v>
      </c>
      <c r="G58" s="513">
        <v>0</v>
      </c>
      <c r="H58" s="513">
        <v>1</v>
      </c>
      <c r="I58" s="513">
        <v>1</v>
      </c>
      <c r="J58" s="513">
        <v>1</v>
      </c>
      <c r="K58" s="513">
        <v>3</v>
      </c>
      <c r="L58" s="513">
        <v>4</v>
      </c>
      <c r="M58" s="513">
        <v>1</v>
      </c>
      <c r="N58" s="513">
        <v>2</v>
      </c>
    </row>
    <row r="59" spans="1:14" x14ac:dyDescent="0.2">
      <c r="A59" s="787" t="s">
        <v>462</v>
      </c>
      <c r="B59" s="786">
        <v>13</v>
      </c>
      <c r="C59" s="788">
        <v>0</v>
      </c>
      <c r="D59" s="788">
        <v>2</v>
      </c>
      <c r="E59" s="786">
        <v>1</v>
      </c>
      <c r="F59" s="786">
        <v>0</v>
      </c>
      <c r="G59" s="786">
        <v>1</v>
      </c>
      <c r="H59" s="788">
        <v>2</v>
      </c>
      <c r="I59" s="788">
        <v>2</v>
      </c>
      <c r="J59" s="788">
        <v>2</v>
      </c>
      <c r="K59" s="788">
        <v>0</v>
      </c>
      <c r="L59" s="788">
        <v>2</v>
      </c>
      <c r="M59" s="786">
        <v>0</v>
      </c>
      <c r="N59" s="788">
        <v>1</v>
      </c>
    </row>
    <row r="60" spans="1:14" x14ac:dyDescent="0.2">
      <c r="A60" s="512" t="s">
        <v>463</v>
      </c>
      <c r="B60" s="513">
        <v>23</v>
      </c>
      <c r="C60" s="513">
        <v>1</v>
      </c>
      <c r="D60" s="513">
        <v>3</v>
      </c>
      <c r="E60" s="513">
        <v>3</v>
      </c>
      <c r="F60" s="513">
        <v>3</v>
      </c>
      <c r="G60" s="513">
        <v>0</v>
      </c>
      <c r="H60" s="513">
        <v>1</v>
      </c>
      <c r="I60" s="513">
        <v>3</v>
      </c>
      <c r="J60" s="513">
        <v>4</v>
      </c>
      <c r="K60" s="513">
        <v>0</v>
      </c>
      <c r="L60" s="513">
        <v>2</v>
      </c>
      <c r="M60" s="514">
        <v>3</v>
      </c>
      <c r="N60" s="513">
        <v>0</v>
      </c>
    </row>
    <row r="61" spans="1:14" x14ac:dyDescent="0.2">
      <c r="A61" s="787" t="s">
        <v>464</v>
      </c>
      <c r="B61" s="786">
        <v>22</v>
      </c>
      <c r="C61" s="786">
        <v>0</v>
      </c>
      <c r="D61" s="788">
        <v>0</v>
      </c>
      <c r="E61" s="786">
        <v>4</v>
      </c>
      <c r="F61" s="786">
        <v>4</v>
      </c>
      <c r="G61" s="786">
        <v>2</v>
      </c>
      <c r="H61" s="786">
        <v>1</v>
      </c>
      <c r="I61" s="788">
        <v>3</v>
      </c>
      <c r="J61" s="786">
        <v>3</v>
      </c>
      <c r="K61" s="788">
        <v>2</v>
      </c>
      <c r="L61" s="786">
        <v>2</v>
      </c>
      <c r="M61" s="786">
        <v>0</v>
      </c>
      <c r="N61" s="786">
        <v>1</v>
      </c>
    </row>
    <row r="62" spans="1:14" x14ac:dyDescent="0.2">
      <c r="A62" s="512" t="s">
        <v>465</v>
      </c>
      <c r="B62" s="513">
        <v>47</v>
      </c>
      <c r="C62" s="513">
        <v>5</v>
      </c>
      <c r="D62" s="513">
        <v>2</v>
      </c>
      <c r="E62" s="513">
        <v>5</v>
      </c>
      <c r="F62" s="513">
        <v>6</v>
      </c>
      <c r="G62" s="513">
        <v>2</v>
      </c>
      <c r="H62" s="513">
        <v>4</v>
      </c>
      <c r="I62" s="513">
        <v>4</v>
      </c>
      <c r="J62" s="513">
        <v>3</v>
      </c>
      <c r="K62" s="513">
        <v>3</v>
      </c>
      <c r="L62" s="514">
        <v>4</v>
      </c>
      <c r="M62" s="513">
        <v>5</v>
      </c>
      <c r="N62" s="513">
        <v>4</v>
      </c>
    </row>
    <row r="63" spans="1:14" x14ac:dyDescent="0.2">
      <c r="A63" s="787" t="s">
        <v>466</v>
      </c>
      <c r="B63" s="786">
        <v>15</v>
      </c>
      <c r="C63" s="786">
        <v>2</v>
      </c>
      <c r="D63" s="786">
        <v>0</v>
      </c>
      <c r="E63" s="786">
        <v>2</v>
      </c>
      <c r="F63" s="786">
        <v>0</v>
      </c>
      <c r="G63" s="786">
        <v>0</v>
      </c>
      <c r="H63" s="786">
        <v>1</v>
      </c>
      <c r="I63" s="788">
        <v>2</v>
      </c>
      <c r="J63" s="786">
        <v>2</v>
      </c>
      <c r="K63" s="786">
        <v>1</v>
      </c>
      <c r="L63" s="786">
        <v>2</v>
      </c>
      <c r="M63" s="786">
        <v>3</v>
      </c>
      <c r="N63" s="786">
        <v>0</v>
      </c>
    </row>
    <row r="64" spans="1:14" x14ac:dyDescent="0.2">
      <c r="A64" s="512" t="s">
        <v>467</v>
      </c>
      <c r="B64" s="513">
        <v>10</v>
      </c>
      <c r="C64" s="513">
        <v>1</v>
      </c>
      <c r="D64" s="513">
        <v>0</v>
      </c>
      <c r="E64" s="513">
        <v>1</v>
      </c>
      <c r="F64" s="514">
        <v>4</v>
      </c>
      <c r="G64" s="513">
        <v>0</v>
      </c>
      <c r="H64" s="513">
        <v>0</v>
      </c>
      <c r="I64" s="514">
        <v>0</v>
      </c>
      <c r="J64" s="514">
        <v>1</v>
      </c>
      <c r="K64" s="513">
        <v>0</v>
      </c>
      <c r="L64" s="513">
        <v>1</v>
      </c>
      <c r="M64" s="513">
        <v>1</v>
      </c>
      <c r="N64" s="513">
        <v>1</v>
      </c>
    </row>
    <row r="65" spans="1:14" x14ac:dyDescent="0.2">
      <c r="A65" s="787" t="s">
        <v>468</v>
      </c>
      <c r="B65" s="786">
        <v>16</v>
      </c>
      <c r="C65" s="788">
        <v>2</v>
      </c>
      <c r="D65" s="788">
        <v>1</v>
      </c>
      <c r="E65" s="786">
        <v>3</v>
      </c>
      <c r="F65" s="788">
        <v>3</v>
      </c>
      <c r="G65" s="786">
        <v>1</v>
      </c>
      <c r="H65" s="786">
        <v>0</v>
      </c>
      <c r="I65" s="786">
        <v>2</v>
      </c>
      <c r="J65" s="786">
        <v>0</v>
      </c>
      <c r="K65" s="786">
        <v>1</v>
      </c>
      <c r="L65" s="786">
        <v>0</v>
      </c>
      <c r="M65" s="786">
        <v>2</v>
      </c>
      <c r="N65" s="786">
        <v>1</v>
      </c>
    </row>
    <row r="66" spans="1:14" x14ac:dyDescent="0.2">
      <c r="A66" s="511" t="s">
        <v>153</v>
      </c>
      <c r="B66" s="513"/>
      <c r="C66" s="513"/>
      <c r="D66" s="513"/>
      <c r="E66" s="513"/>
      <c r="F66" s="513"/>
      <c r="G66" s="513"/>
      <c r="H66" s="513"/>
      <c r="I66" s="513"/>
      <c r="J66" s="513"/>
      <c r="K66" s="513"/>
      <c r="L66" s="513"/>
      <c r="M66" s="513"/>
      <c r="N66" s="513"/>
    </row>
    <row r="67" spans="1:14" x14ac:dyDescent="0.2">
      <c r="A67" s="787" t="s">
        <v>469</v>
      </c>
      <c r="B67" s="786">
        <v>804</v>
      </c>
      <c r="C67" s="786">
        <v>33</v>
      </c>
      <c r="D67" s="786">
        <v>35</v>
      </c>
      <c r="E67" s="786">
        <v>59</v>
      </c>
      <c r="F67" s="786">
        <v>74</v>
      </c>
      <c r="G67" s="786">
        <v>91</v>
      </c>
      <c r="H67" s="786">
        <v>74</v>
      </c>
      <c r="I67" s="786">
        <v>87</v>
      </c>
      <c r="J67" s="786">
        <v>77</v>
      </c>
      <c r="K67" s="786">
        <v>75</v>
      </c>
      <c r="L67" s="786">
        <v>73</v>
      </c>
      <c r="M67" s="786">
        <v>67</v>
      </c>
      <c r="N67" s="786">
        <v>59</v>
      </c>
    </row>
    <row r="68" spans="1:14" x14ac:dyDescent="0.2">
      <c r="A68" s="512" t="s">
        <v>470</v>
      </c>
      <c r="B68" s="513">
        <v>11</v>
      </c>
      <c r="C68" s="513">
        <v>3</v>
      </c>
      <c r="D68" s="513">
        <v>6</v>
      </c>
      <c r="E68" s="513">
        <v>2</v>
      </c>
      <c r="F68" s="513">
        <v>0</v>
      </c>
      <c r="G68" s="513">
        <v>0</v>
      </c>
      <c r="H68" s="513">
        <v>0</v>
      </c>
      <c r="I68" s="513">
        <v>0</v>
      </c>
      <c r="J68" s="513">
        <v>0</v>
      </c>
      <c r="K68" s="513">
        <v>0</v>
      </c>
      <c r="L68" s="513">
        <v>0</v>
      </c>
      <c r="M68" s="513">
        <v>0</v>
      </c>
      <c r="N68" s="513">
        <v>0</v>
      </c>
    </row>
    <row r="69" spans="1:14" x14ac:dyDescent="0.2">
      <c r="A69" s="787" t="s">
        <v>471</v>
      </c>
      <c r="B69" s="786">
        <v>20</v>
      </c>
      <c r="C69" s="786">
        <v>13</v>
      </c>
      <c r="D69" s="786">
        <v>5</v>
      </c>
      <c r="E69" s="786">
        <v>2</v>
      </c>
      <c r="F69" s="786">
        <v>0</v>
      </c>
      <c r="G69" s="786">
        <v>0</v>
      </c>
      <c r="H69" s="786">
        <v>0</v>
      </c>
      <c r="I69" s="786">
        <v>0</v>
      </c>
      <c r="J69" s="786">
        <v>0</v>
      </c>
      <c r="K69" s="786">
        <v>0</v>
      </c>
      <c r="L69" s="786">
        <v>0</v>
      </c>
      <c r="M69" s="786">
        <v>0</v>
      </c>
      <c r="N69" s="786">
        <v>0</v>
      </c>
    </row>
    <row r="70" spans="1:14" x14ac:dyDescent="0.2">
      <c r="A70" s="512" t="s">
        <v>472</v>
      </c>
      <c r="B70" s="513">
        <v>27</v>
      </c>
      <c r="C70" s="514">
        <v>12</v>
      </c>
      <c r="D70" s="514">
        <v>13</v>
      </c>
      <c r="E70" s="513">
        <v>0</v>
      </c>
      <c r="F70" s="513">
        <v>0</v>
      </c>
      <c r="G70" s="513">
        <v>0</v>
      </c>
      <c r="H70" s="514">
        <v>0</v>
      </c>
      <c r="I70" s="513">
        <v>1</v>
      </c>
      <c r="J70" s="513">
        <v>1</v>
      </c>
      <c r="K70" s="513">
        <v>0</v>
      </c>
      <c r="L70" s="513">
        <v>0</v>
      </c>
      <c r="M70" s="513">
        <v>0</v>
      </c>
      <c r="N70" s="514">
        <v>0</v>
      </c>
    </row>
    <row r="71" spans="1:14" x14ac:dyDescent="0.2">
      <c r="A71" s="787" t="s">
        <v>473</v>
      </c>
      <c r="B71" s="786">
        <v>4</v>
      </c>
      <c r="C71" s="786">
        <v>2</v>
      </c>
      <c r="D71" s="786">
        <v>2</v>
      </c>
      <c r="E71" s="786">
        <v>0</v>
      </c>
      <c r="F71" s="786">
        <v>0</v>
      </c>
      <c r="G71" s="786">
        <v>0</v>
      </c>
      <c r="H71" s="786">
        <v>0</v>
      </c>
      <c r="I71" s="786">
        <v>0</v>
      </c>
      <c r="J71" s="786">
        <v>0</v>
      </c>
      <c r="K71" s="788">
        <v>0</v>
      </c>
      <c r="L71" s="786">
        <v>0</v>
      </c>
      <c r="M71" s="788">
        <v>0</v>
      </c>
      <c r="N71" s="788">
        <v>0</v>
      </c>
    </row>
    <row r="72" spans="1:14" x14ac:dyDescent="0.2">
      <c r="A72" s="1060" t="s">
        <v>152</v>
      </c>
      <c r="B72" s="790"/>
      <c r="C72" s="790"/>
      <c r="D72" s="790"/>
      <c r="E72" s="790"/>
      <c r="F72" s="790"/>
      <c r="G72" s="790"/>
      <c r="H72" s="790"/>
      <c r="I72" s="790"/>
      <c r="J72" s="790"/>
      <c r="K72" s="790"/>
      <c r="L72" s="790"/>
      <c r="M72" s="790"/>
      <c r="N72" s="790"/>
    </row>
    <row r="73" spans="1:14" x14ac:dyDescent="0.2">
      <c r="A73" s="787" t="s">
        <v>152</v>
      </c>
      <c r="B73" s="786">
        <v>527</v>
      </c>
      <c r="C73" s="786">
        <v>62</v>
      </c>
      <c r="D73" s="786">
        <v>46</v>
      </c>
      <c r="E73" s="786">
        <v>35</v>
      </c>
      <c r="F73" s="786">
        <v>55</v>
      </c>
      <c r="G73" s="786">
        <v>48</v>
      </c>
      <c r="H73" s="786">
        <v>40</v>
      </c>
      <c r="I73" s="786">
        <v>49</v>
      </c>
      <c r="J73" s="786">
        <v>33</v>
      </c>
      <c r="K73" s="786">
        <v>51</v>
      </c>
      <c r="L73" s="786">
        <v>39</v>
      </c>
      <c r="M73" s="786">
        <v>26</v>
      </c>
      <c r="N73" s="786">
        <v>43</v>
      </c>
    </row>
    <row r="74" spans="1:14" x14ac:dyDescent="0.2">
      <c r="A74" s="789" t="s">
        <v>475</v>
      </c>
      <c r="B74" s="790">
        <v>25</v>
      </c>
      <c r="C74" s="790">
        <v>6</v>
      </c>
      <c r="D74" s="790">
        <v>4</v>
      </c>
      <c r="E74" s="791">
        <v>4</v>
      </c>
      <c r="F74" s="790">
        <v>1</v>
      </c>
      <c r="G74" s="790">
        <v>1</v>
      </c>
      <c r="H74" s="790">
        <v>1</v>
      </c>
      <c r="I74" s="790">
        <v>0</v>
      </c>
      <c r="J74" s="790">
        <v>3</v>
      </c>
      <c r="K74" s="790">
        <v>5</v>
      </c>
      <c r="L74" s="790">
        <v>0</v>
      </c>
      <c r="M74" s="790">
        <v>0</v>
      </c>
      <c r="N74" s="790">
        <v>0</v>
      </c>
    </row>
    <row r="75" spans="1:14" x14ac:dyDescent="0.2">
      <c r="A75" s="787" t="s">
        <v>476</v>
      </c>
      <c r="B75" s="786">
        <v>29</v>
      </c>
      <c r="C75" s="788">
        <v>4</v>
      </c>
      <c r="D75" s="786">
        <v>6</v>
      </c>
      <c r="E75" s="786">
        <v>0</v>
      </c>
      <c r="F75" s="786">
        <v>3</v>
      </c>
      <c r="G75" s="786">
        <v>3</v>
      </c>
      <c r="H75" s="786">
        <v>7</v>
      </c>
      <c r="I75" s="786">
        <v>2</v>
      </c>
      <c r="J75" s="786">
        <v>2</v>
      </c>
      <c r="K75" s="786">
        <v>2</v>
      </c>
      <c r="L75" s="786">
        <v>0</v>
      </c>
      <c r="M75" s="788">
        <v>0</v>
      </c>
      <c r="N75" s="786">
        <v>0</v>
      </c>
    </row>
    <row r="76" spans="1:14" x14ac:dyDescent="0.2">
      <c r="A76" s="789" t="s">
        <v>477</v>
      </c>
      <c r="B76" s="790">
        <v>6</v>
      </c>
      <c r="C76" s="790">
        <v>2</v>
      </c>
      <c r="D76" s="791">
        <v>0</v>
      </c>
      <c r="E76" s="791">
        <v>0</v>
      </c>
      <c r="F76" s="790">
        <v>0</v>
      </c>
      <c r="G76" s="790">
        <v>1</v>
      </c>
      <c r="H76" s="790">
        <v>0</v>
      </c>
      <c r="I76" s="790">
        <v>0</v>
      </c>
      <c r="J76" s="791">
        <v>0</v>
      </c>
      <c r="K76" s="791">
        <v>1</v>
      </c>
      <c r="L76" s="791">
        <v>0</v>
      </c>
      <c r="M76" s="791">
        <v>2</v>
      </c>
      <c r="N76" s="791">
        <v>0</v>
      </c>
    </row>
    <row r="77" spans="1:14" x14ac:dyDescent="0.2">
      <c r="A77" s="787" t="s">
        <v>478</v>
      </c>
      <c r="B77" s="786">
        <v>1</v>
      </c>
      <c r="C77" s="786">
        <v>1</v>
      </c>
      <c r="D77" s="788">
        <v>0</v>
      </c>
      <c r="E77" s="788">
        <v>0</v>
      </c>
      <c r="F77" s="788">
        <v>0</v>
      </c>
      <c r="G77" s="788">
        <v>0</v>
      </c>
      <c r="H77" s="788">
        <v>0</v>
      </c>
      <c r="I77" s="786">
        <v>0</v>
      </c>
      <c r="J77" s="788">
        <v>0</v>
      </c>
      <c r="K77" s="788">
        <v>0</v>
      </c>
      <c r="L77" s="788">
        <v>0</v>
      </c>
      <c r="M77" s="788">
        <v>0</v>
      </c>
      <c r="N77" s="788">
        <v>0</v>
      </c>
    </row>
    <row r="78" spans="1:14" x14ac:dyDescent="0.2">
      <c r="A78" s="789" t="s">
        <v>479</v>
      </c>
      <c r="B78" s="790">
        <v>10</v>
      </c>
      <c r="C78" s="791">
        <v>0</v>
      </c>
      <c r="D78" s="790">
        <v>2</v>
      </c>
      <c r="E78" s="790">
        <v>0</v>
      </c>
      <c r="F78" s="790">
        <v>2</v>
      </c>
      <c r="G78" s="790">
        <v>0</v>
      </c>
      <c r="H78" s="790">
        <v>1</v>
      </c>
      <c r="I78" s="791">
        <v>1</v>
      </c>
      <c r="J78" s="791">
        <v>0</v>
      </c>
      <c r="K78" s="790">
        <v>1</v>
      </c>
      <c r="L78" s="790">
        <v>1</v>
      </c>
      <c r="M78" s="791">
        <v>1</v>
      </c>
      <c r="N78" s="791">
        <v>1</v>
      </c>
    </row>
    <row r="79" spans="1:14" x14ac:dyDescent="0.2">
      <c r="A79" s="787" t="s">
        <v>480</v>
      </c>
      <c r="B79" s="786">
        <v>10</v>
      </c>
      <c r="C79" s="786">
        <v>2</v>
      </c>
      <c r="D79" s="786">
        <v>0</v>
      </c>
      <c r="E79" s="786">
        <v>1</v>
      </c>
      <c r="F79" s="788">
        <v>1</v>
      </c>
      <c r="G79" s="786">
        <v>0</v>
      </c>
      <c r="H79" s="788">
        <v>0</v>
      </c>
      <c r="I79" s="786">
        <v>1</v>
      </c>
      <c r="J79" s="786">
        <v>2</v>
      </c>
      <c r="K79" s="786">
        <v>2</v>
      </c>
      <c r="L79" s="788">
        <v>0</v>
      </c>
      <c r="M79" s="786">
        <v>0</v>
      </c>
      <c r="N79" s="786">
        <v>1</v>
      </c>
    </row>
    <row r="80" spans="1:14" x14ac:dyDescent="0.2">
      <c r="A80" s="789" t="s">
        <v>481</v>
      </c>
      <c r="B80" s="790">
        <v>21</v>
      </c>
      <c r="C80" s="790">
        <v>2</v>
      </c>
      <c r="D80" s="790">
        <v>2</v>
      </c>
      <c r="E80" s="790">
        <v>2</v>
      </c>
      <c r="F80" s="790">
        <v>1</v>
      </c>
      <c r="G80" s="790">
        <v>1</v>
      </c>
      <c r="H80" s="790">
        <v>2</v>
      </c>
      <c r="I80" s="790">
        <v>0</v>
      </c>
      <c r="J80" s="791">
        <v>3</v>
      </c>
      <c r="K80" s="791">
        <v>1</v>
      </c>
      <c r="L80" s="790">
        <v>4</v>
      </c>
      <c r="M80" s="791">
        <v>2</v>
      </c>
      <c r="N80" s="790">
        <v>1</v>
      </c>
    </row>
    <row r="81" spans="1:14" x14ac:dyDescent="0.2">
      <c r="A81" s="1064" t="s">
        <v>482</v>
      </c>
      <c r="B81" s="786">
        <v>17</v>
      </c>
      <c r="C81" s="786">
        <v>1</v>
      </c>
      <c r="D81" s="786">
        <v>2</v>
      </c>
      <c r="E81" s="788">
        <v>4</v>
      </c>
      <c r="F81" s="786">
        <v>2</v>
      </c>
      <c r="G81" s="788">
        <v>0</v>
      </c>
      <c r="H81" s="788">
        <v>1</v>
      </c>
      <c r="I81" s="788">
        <v>2</v>
      </c>
      <c r="J81" s="786">
        <v>0</v>
      </c>
      <c r="K81" s="788">
        <v>0</v>
      </c>
      <c r="L81" s="788">
        <v>1</v>
      </c>
      <c r="M81" s="786">
        <v>0</v>
      </c>
      <c r="N81" s="786">
        <v>4</v>
      </c>
    </row>
    <row r="82" spans="1:14" x14ac:dyDescent="0.2">
      <c r="A82" s="789" t="s">
        <v>483</v>
      </c>
      <c r="B82" s="790">
        <v>13</v>
      </c>
      <c r="C82" s="790">
        <v>0</v>
      </c>
      <c r="D82" s="791">
        <v>0</v>
      </c>
      <c r="E82" s="790">
        <v>3</v>
      </c>
      <c r="F82" s="790">
        <v>1</v>
      </c>
      <c r="G82" s="790">
        <v>1</v>
      </c>
      <c r="H82" s="791">
        <v>2</v>
      </c>
      <c r="I82" s="790">
        <v>0</v>
      </c>
      <c r="J82" s="791">
        <v>0</v>
      </c>
      <c r="K82" s="790">
        <v>4</v>
      </c>
      <c r="L82" s="790">
        <v>1</v>
      </c>
      <c r="M82" s="791">
        <v>0</v>
      </c>
      <c r="N82" s="791">
        <v>1</v>
      </c>
    </row>
    <row r="83" spans="1:14" x14ac:dyDescent="0.2">
      <c r="A83" s="787" t="s">
        <v>484</v>
      </c>
      <c r="B83" s="786">
        <v>11</v>
      </c>
      <c r="C83" s="786">
        <v>2</v>
      </c>
      <c r="D83" s="786">
        <v>3</v>
      </c>
      <c r="E83" s="786">
        <v>0</v>
      </c>
      <c r="F83" s="786">
        <v>0</v>
      </c>
      <c r="G83" s="788">
        <v>1</v>
      </c>
      <c r="H83" s="788">
        <v>3</v>
      </c>
      <c r="I83" s="788">
        <v>0</v>
      </c>
      <c r="J83" s="786">
        <v>1</v>
      </c>
      <c r="K83" s="786">
        <v>1</v>
      </c>
      <c r="L83" s="786">
        <v>0</v>
      </c>
      <c r="M83" s="786">
        <v>0</v>
      </c>
      <c r="N83" s="786">
        <v>0</v>
      </c>
    </row>
    <row r="84" spans="1:14" x14ac:dyDescent="0.2">
      <c r="A84" s="789" t="s">
        <v>485</v>
      </c>
      <c r="B84" s="790">
        <v>4</v>
      </c>
      <c r="C84" s="790">
        <v>0</v>
      </c>
      <c r="D84" s="791">
        <v>1</v>
      </c>
      <c r="E84" s="790">
        <v>1</v>
      </c>
      <c r="F84" s="790">
        <v>1</v>
      </c>
      <c r="G84" s="791">
        <v>0</v>
      </c>
      <c r="H84" s="790">
        <v>0</v>
      </c>
      <c r="I84" s="791">
        <v>0</v>
      </c>
      <c r="J84" s="791">
        <v>1</v>
      </c>
      <c r="K84" s="791">
        <v>0</v>
      </c>
      <c r="L84" s="790">
        <v>0</v>
      </c>
      <c r="M84" s="791">
        <v>0</v>
      </c>
      <c r="N84" s="791">
        <v>0</v>
      </c>
    </row>
    <row r="85" spans="1:14" x14ac:dyDescent="0.2">
      <c r="A85" s="787" t="s">
        <v>486</v>
      </c>
      <c r="B85" s="786">
        <v>4</v>
      </c>
      <c r="C85" s="788">
        <v>0</v>
      </c>
      <c r="D85" s="786">
        <v>0</v>
      </c>
      <c r="E85" s="786">
        <v>1</v>
      </c>
      <c r="F85" s="786">
        <v>0</v>
      </c>
      <c r="G85" s="786">
        <v>0</v>
      </c>
      <c r="H85" s="788">
        <v>1</v>
      </c>
      <c r="I85" s="788">
        <v>0</v>
      </c>
      <c r="J85" s="788">
        <v>0</v>
      </c>
      <c r="K85" s="786">
        <v>0</v>
      </c>
      <c r="L85" s="788">
        <v>1</v>
      </c>
      <c r="M85" s="788">
        <v>1</v>
      </c>
      <c r="N85" s="786">
        <v>0</v>
      </c>
    </row>
    <row r="86" spans="1:14" x14ac:dyDescent="0.2">
      <c r="A86" s="789" t="s">
        <v>487</v>
      </c>
      <c r="B86" s="790">
        <v>2</v>
      </c>
      <c r="C86" s="790">
        <v>0</v>
      </c>
      <c r="D86" s="790">
        <v>0</v>
      </c>
      <c r="E86" s="791">
        <v>0</v>
      </c>
      <c r="F86" s="791">
        <v>0</v>
      </c>
      <c r="G86" s="790">
        <v>0</v>
      </c>
      <c r="H86" s="791">
        <v>1</v>
      </c>
      <c r="I86" s="791">
        <v>0</v>
      </c>
      <c r="J86" s="791">
        <v>1</v>
      </c>
      <c r="K86" s="791">
        <v>0</v>
      </c>
      <c r="L86" s="791">
        <v>0</v>
      </c>
      <c r="M86" s="790">
        <v>0</v>
      </c>
      <c r="N86" s="791">
        <v>0</v>
      </c>
    </row>
    <row r="87" spans="1:14" x14ac:dyDescent="0.2">
      <c r="A87" s="787" t="s">
        <v>488</v>
      </c>
      <c r="B87" s="786">
        <v>3</v>
      </c>
      <c r="C87" s="788">
        <v>0</v>
      </c>
      <c r="D87" s="786">
        <v>0</v>
      </c>
      <c r="E87" s="786">
        <v>0</v>
      </c>
      <c r="F87" s="786">
        <v>0</v>
      </c>
      <c r="G87" s="786">
        <v>1</v>
      </c>
      <c r="H87" s="786">
        <v>0</v>
      </c>
      <c r="I87" s="786">
        <v>0</v>
      </c>
      <c r="J87" s="786">
        <v>2</v>
      </c>
      <c r="K87" s="786">
        <v>0</v>
      </c>
      <c r="L87" s="788">
        <v>0</v>
      </c>
      <c r="M87" s="786">
        <v>0</v>
      </c>
      <c r="N87" s="788">
        <v>0</v>
      </c>
    </row>
    <row r="88" spans="1:14" x14ac:dyDescent="0.2">
      <c r="A88" s="789" t="s">
        <v>489</v>
      </c>
      <c r="B88" s="790">
        <v>1</v>
      </c>
      <c r="C88" s="791">
        <v>0</v>
      </c>
      <c r="D88" s="791">
        <v>0</v>
      </c>
      <c r="E88" s="791">
        <v>0</v>
      </c>
      <c r="F88" s="791">
        <v>1</v>
      </c>
      <c r="G88" s="791">
        <v>0</v>
      </c>
      <c r="H88" s="791">
        <v>0</v>
      </c>
      <c r="I88" s="790">
        <v>0</v>
      </c>
      <c r="J88" s="790">
        <v>0</v>
      </c>
      <c r="K88" s="791">
        <v>0</v>
      </c>
      <c r="L88" s="791">
        <v>0</v>
      </c>
      <c r="M88" s="791">
        <v>0</v>
      </c>
      <c r="N88" s="791">
        <v>0</v>
      </c>
    </row>
    <row r="89" spans="1:14" x14ac:dyDescent="0.2">
      <c r="A89" s="792" t="s">
        <v>151</v>
      </c>
      <c r="B89" s="786"/>
      <c r="C89" s="786"/>
      <c r="D89" s="786"/>
      <c r="E89" s="786"/>
      <c r="F89" s="786"/>
      <c r="G89" s="786"/>
      <c r="H89" s="786"/>
      <c r="I89" s="786"/>
      <c r="J89" s="786"/>
      <c r="K89" s="786"/>
      <c r="L89" s="786"/>
      <c r="M89" s="786"/>
      <c r="N89" s="786"/>
    </row>
    <row r="90" spans="1:14" x14ac:dyDescent="0.2">
      <c r="A90" s="789" t="s">
        <v>490</v>
      </c>
      <c r="B90" s="790">
        <v>6994</v>
      </c>
      <c r="C90" s="790">
        <v>584</v>
      </c>
      <c r="D90" s="790">
        <v>575</v>
      </c>
      <c r="E90" s="790">
        <v>564</v>
      </c>
      <c r="F90" s="790">
        <v>580</v>
      </c>
      <c r="G90" s="790">
        <v>527</v>
      </c>
      <c r="H90" s="790">
        <v>663</v>
      </c>
      <c r="I90" s="790">
        <v>502</v>
      </c>
      <c r="J90" s="790">
        <v>638</v>
      </c>
      <c r="K90" s="790">
        <v>646</v>
      </c>
      <c r="L90" s="790">
        <v>646</v>
      </c>
      <c r="M90" s="790">
        <v>509</v>
      </c>
      <c r="N90" s="790">
        <v>560</v>
      </c>
    </row>
    <row r="91" spans="1:14" x14ac:dyDescent="0.2">
      <c r="A91" s="787" t="s">
        <v>491</v>
      </c>
      <c r="B91" s="786">
        <v>19</v>
      </c>
      <c r="C91" s="786">
        <v>3</v>
      </c>
      <c r="D91" s="786">
        <v>0</v>
      </c>
      <c r="E91" s="786">
        <v>1</v>
      </c>
      <c r="F91" s="786">
        <v>7</v>
      </c>
      <c r="G91" s="786">
        <v>0</v>
      </c>
      <c r="H91" s="786">
        <v>1</v>
      </c>
      <c r="I91" s="786">
        <v>0</v>
      </c>
      <c r="J91" s="786">
        <v>1</v>
      </c>
      <c r="K91" s="786">
        <v>1</v>
      </c>
      <c r="L91" s="786">
        <v>3</v>
      </c>
      <c r="M91" s="786">
        <v>1</v>
      </c>
      <c r="N91" s="786">
        <v>1</v>
      </c>
    </row>
    <row r="92" spans="1:14" x14ac:dyDescent="0.2">
      <c r="A92" s="789" t="s">
        <v>492</v>
      </c>
      <c r="B92" s="790">
        <v>9</v>
      </c>
      <c r="C92" s="790">
        <v>0</v>
      </c>
      <c r="D92" s="790">
        <v>1</v>
      </c>
      <c r="E92" s="791">
        <v>1</v>
      </c>
      <c r="F92" s="790">
        <v>0</v>
      </c>
      <c r="G92" s="790">
        <v>4</v>
      </c>
      <c r="H92" s="790">
        <v>0</v>
      </c>
      <c r="I92" s="790">
        <v>0</v>
      </c>
      <c r="J92" s="790">
        <v>0</v>
      </c>
      <c r="K92" s="790">
        <v>1</v>
      </c>
      <c r="L92" s="790">
        <v>0</v>
      </c>
      <c r="M92" s="790">
        <v>0</v>
      </c>
      <c r="N92" s="790">
        <v>2</v>
      </c>
    </row>
    <row r="93" spans="1:14" x14ac:dyDescent="0.2">
      <c r="A93" s="787" t="s">
        <v>494</v>
      </c>
      <c r="B93" s="786">
        <v>26</v>
      </c>
      <c r="C93" s="786">
        <v>7</v>
      </c>
      <c r="D93" s="786">
        <v>0</v>
      </c>
      <c r="E93" s="786">
        <v>1</v>
      </c>
      <c r="F93" s="786">
        <v>0</v>
      </c>
      <c r="G93" s="786">
        <v>0</v>
      </c>
      <c r="H93" s="786">
        <v>3</v>
      </c>
      <c r="I93" s="786">
        <v>0</v>
      </c>
      <c r="J93" s="786">
        <v>1</v>
      </c>
      <c r="K93" s="786">
        <v>0</v>
      </c>
      <c r="L93" s="786">
        <v>1</v>
      </c>
      <c r="M93" s="786">
        <v>10</v>
      </c>
      <c r="N93" s="788">
        <v>3</v>
      </c>
    </row>
    <row r="94" spans="1:14" x14ac:dyDescent="0.2">
      <c r="A94" s="789" t="s">
        <v>495</v>
      </c>
      <c r="B94" s="790">
        <v>1</v>
      </c>
      <c r="C94" s="791">
        <v>0</v>
      </c>
      <c r="D94" s="791">
        <v>0</v>
      </c>
      <c r="E94" s="791">
        <v>0</v>
      </c>
      <c r="F94" s="791">
        <v>0</v>
      </c>
      <c r="G94" s="790">
        <v>0</v>
      </c>
      <c r="H94" s="791">
        <v>0</v>
      </c>
      <c r="I94" s="791">
        <v>0</v>
      </c>
      <c r="J94" s="791">
        <v>0</v>
      </c>
      <c r="K94" s="790">
        <v>0</v>
      </c>
      <c r="L94" s="790">
        <v>0</v>
      </c>
      <c r="M94" s="791">
        <v>0</v>
      </c>
      <c r="N94" s="790">
        <v>1</v>
      </c>
    </row>
    <row r="95" spans="1:14" x14ac:dyDescent="0.2">
      <c r="A95" s="787" t="s">
        <v>496</v>
      </c>
      <c r="B95" s="786">
        <v>3</v>
      </c>
      <c r="C95" s="788">
        <v>2</v>
      </c>
      <c r="D95" s="788">
        <v>0</v>
      </c>
      <c r="E95" s="788">
        <v>0</v>
      </c>
      <c r="F95" s="786">
        <v>0</v>
      </c>
      <c r="G95" s="786">
        <v>0</v>
      </c>
      <c r="H95" s="788">
        <v>0</v>
      </c>
      <c r="I95" s="786">
        <v>0</v>
      </c>
      <c r="J95" s="786">
        <v>0</v>
      </c>
      <c r="K95" s="788">
        <v>0</v>
      </c>
      <c r="L95" s="786">
        <v>1</v>
      </c>
      <c r="M95" s="788">
        <v>0</v>
      </c>
      <c r="N95" s="786">
        <v>0</v>
      </c>
    </row>
    <row r="96" spans="1:14" x14ac:dyDescent="0.2">
      <c r="A96" s="789" t="s">
        <v>497</v>
      </c>
      <c r="B96" s="790">
        <v>2</v>
      </c>
      <c r="C96" s="791">
        <v>0</v>
      </c>
      <c r="D96" s="791">
        <v>0</v>
      </c>
      <c r="E96" s="791">
        <v>0</v>
      </c>
      <c r="F96" s="791">
        <v>0</v>
      </c>
      <c r="G96" s="791">
        <v>1</v>
      </c>
      <c r="H96" s="791">
        <v>0</v>
      </c>
      <c r="I96" s="791">
        <v>0</v>
      </c>
      <c r="J96" s="790">
        <v>0</v>
      </c>
      <c r="K96" s="791">
        <v>1</v>
      </c>
      <c r="L96" s="791">
        <v>0</v>
      </c>
      <c r="M96" s="791">
        <v>0</v>
      </c>
      <c r="N96" s="791">
        <v>0</v>
      </c>
    </row>
    <row r="97" spans="1:14" x14ac:dyDescent="0.2">
      <c r="A97" s="792" t="s">
        <v>150</v>
      </c>
      <c r="B97" s="786"/>
      <c r="C97" s="786"/>
      <c r="D97" s="786"/>
      <c r="E97" s="786"/>
      <c r="F97" s="786"/>
      <c r="G97" s="786"/>
      <c r="H97" s="786"/>
      <c r="I97" s="786"/>
      <c r="J97" s="786"/>
      <c r="K97" s="786"/>
      <c r="L97" s="786"/>
      <c r="M97" s="786"/>
      <c r="N97" s="786"/>
    </row>
    <row r="98" spans="1:14" x14ac:dyDescent="0.2">
      <c r="A98" s="789" t="s">
        <v>498</v>
      </c>
      <c r="B98" s="790">
        <v>801</v>
      </c>
      <c r="C98" s="790">
        <v>63</v>
      </c>
      <c r="D98" s="790">
        <v>57</v>
      </c>
      <c r="E98" s="790">
        <v>58</v>
      </c>
      <c r="F98" s="790">
        <v>81</v>
      </c>
      <c r="G98" s="790">
        <v>51</v>
      </c>
      <c r="H98" s="790">
        <v>76</v>
      </c>
      <c r="I98" s="790">
        <v>62</v>
      </c>
      <c r="J98" s="790">
        <v>72</v>
      </c>
      <c r="K98" s="790">
        <v>65</v>
      </c>
      <c r="L98" s="790">
        <v>73</v>
      </c>
      <c r="M98" s="790">
        <v>65</v>
      </c>
      <c r="N98" s="790">
        <v>78</v>
      </c>
    </row>
    <row r="99" spans="1:14" x14ac:dyDescent="0.2">
      <c r="A99" s="787" t="s">
        <v>499</v>
      </c>
      <c r="B99" s="786">
        <v>25</v>
      </c>
      <c r="C99" s="786">
        <v>1</v>
      </c>
      <c r="D99" s="786">
        <v>2</v>
      </c>
      <c r="E99" s="786">
        <v>5</v>
      </c>
      <c r="F99" s="786">
        <v>4</v>
      </c>
      <c r="G99" s="786">
        <v>5</v>
      </c>
      <c r="H99" s="786">
        <v>2</v>
      </c>
      <c r="I99" s="786">
        <v>0</v>
      </c>
      <c r="J99" s="786">
        <v>3</v>
      </c>
      <c r="K99" s="786">
        <v>0</v>
      </c>
      <c r="L99" s="786">
        <v>3</v>
      </c>
      <c r="M99" s="786">
        <v>0</v>
      </c>
      <c r="N99" s="786">
        <v>0</v>
      </c>
    </row>
    <row r="100" spans="1:14" x14ac:dyDescent="0.2">
      <c r="A100" s="789" t="s">
        <v>500</v>
      </c>
      <c r="B100" s="790">
        <v>13</v>
      </c>
      <c r="C100" s="790">
        <v>0</v>
      </c>
      <c r="D100" s="790">
        <v>2</v>
      </c>
      <c r="E100" s="791">
        <v>2</v>
      </c>
      <c r="F100" s="790">
        <v>0</v>
      </c>
      <c r="G100" s="791">
        <v>1</v>
      </c>
      <c r="H100" s="790">
        <v>1</v>
      </c>
      <c r="I100" s="791">
        <v>2</v>
      </c>
      <c r="J100" s="790">
        <v>1</v>
      </c>
      <c r="K100" s="790">
        <v>2</v>
      </c>
      <c r="L100" s="791">
        <v>0</v>
      </c>
      <c r="M100" s="790">
        <v>2</v>
      </c>
      <c r="N100" s="790">
        <v>0</v>
      </c>
    </row>
    <row r="101" spans="1:14" x14ac:dyDescent="0.2">
      <c r="A101" s="787" t="s">
        <v>501</v>
      </c>
      <c r="B101" s="786">
        <v>12</v>
      </c>
      <c r="C101" s="786">
        <v>0</v>
      </c>
      <c r="D101" s="786">
        <v>2</v>
      </c>
      <c r="E101" s="788">
        <v>1</v>
      </c>
      <c r="F101" s="786">
        <v>1</v>
      </c>
      <c r="G101" s="788">
        <v>3</v>
      </c>
      <c r="H101" s="786">
        <v>0</v>
      </c>
      <c r="I101" s="788">
        <v>0</v>
      </c>
      <c r="J101" s="786">
        <v>0</v>
      </c>
      <c r="K101" s="786">
        <v>2</v>
      </c>
      <c r="L101" s="788">
        <v>0</v>
      </c>
      <c r="M101" s="786">
        <v>3</v>
      </c>
      <c r="N101" s="786">
        <v>0</v>
      </c>
    </row>
    <row r="102" spans="1:14" x14ac:dyDescent="0.2">
      <c r="A102" s="789" t="s">
        <v>502</v>
      </c>
      <c r="B102" s="790">
        <v>20</v>
      </c>
      <c r="C102" s="790">
        <v>0</v>
      </c>
      <c r="D102" s="790">
        <v>2</v>
      </c>
      <c r="E102" s="790">
        <v>2</v>
      </c>
      <c r="F102" s="790">
        <v>2</v>
      </c>
      <c r="G102" s="791">
        <v>3</v>
      </c>
      <c r="H102" s="790">
        <v>1</v>
      </c>
      <c r="I102" s="790">
        <v>3</v>
      </c>
      <c r="J102" s="790">
        <v>3</v>
      </c>
      <c r="K102" s="790">
        <v>1</v>
      </c>
      <c r="L102" s="790">
        <v>1</v>
      </c>
      <c r="M102" s="790">
        <v>2</v>
      </c>
      <c r="N102" s="790">
        <v>0</v>
      </c>
    </row>
    <row r="103" spans="1:14" x14ac:dyDescent="0.2">
      <c r="A103" s="787" t="s">
        <v>503</v>
      </c>
      <c r="B103" s="786">
        <v>26</v>
      </c>
      <c r="C103" s="786">
        <v>2</v>
      </c>
      <c r="D103" s="786">
        <v>2</v>
      </c>
      <c r="E103" s="788">
        <v>7</v>
      </c>
      <c r="F103" s="786">
        <v>2</v>
      </c>
      <c r="G103" s="786">
        <v>3</v>
      </c>
      <c r="H103" s="788">
        <v>3</v>
      </c>
      <c r="I103" s="788">
        <v>2</v>
      </c>
      <c r="J103" s="788">
        <v>3</v>
      </c>
      <c r="K103" s="786">
        <v>0</v>
      </c>
      <c r="L103" s="788">
        <v>0</v>
      </c>
      <c r="M103" s="786">
        <v>1</v>
      </c>
      <c r="N103" s="786">
        <v>1</v>
      </c>
    </row>
    <row r="104" spans="1:14" x14ac:dyDescent="0.2">
      <c r="A104" s="789" t="s">
        <v>504</v>
      </c>
      <c r="B104" s="790">
        <v>108</v>
      </c>
      <c r="C104" s="790">
        <v>9</v>
      </c>
      <c r="D104" s="791">
        <v>15</v>
      </c>
      <c r="E104" s="791">
        <v>8</v>
      </c>
      <c r="F104" s="791">
        <v>12</v>
      </c>
      <c r="G104" s="791">
        <v>11</v>
      </c>
      <c r="H104" s="791">
        <v>9</v>
      </c>
      <c r="I104" s="790">
        <v>9</v>
      </c>
      <c r="J104" s="790">
        <v>4</v>
      </c>
      <c r="K104" s="790">
        <v>11</v>
      </c>
      <c r="L104" s="790">
        <v>9</v>
      </c>
      <c r="M104" s="790">
        <v>5</v>
      </c>
      <c r="N104" s="790">
        <v>6</v>
      </c>
    </row>
    <row r="105" spans="1:14" x14ac:dyDescent="0.2">
      <c r="A105" s="787" t="s">
        <v>505</v>
      </c>
      <c r="B105" s="786">
        <v>38</v>
      </c>
      <c r="C105" s="786">
        <v>5</v>
      </c>
      <c r="D105" s="786">
        <v>3</v>
      </c>
      <c r="E105" s="786">
        <v>5</v>
      </c>
      <c r="F105" s="786">
        <v>6</v>
      </c>
      <c r="G105" s="786">
        <v>2</v>
      </c>
      <c r="H105" s="786">
        <v>3</v>
      </c>
      <c r="I105" s="786">
        <v>1</v>
      </c>
      <c r="J105" s="786">
        <v>2</v>
      </c>
      <c r="K105" s="786">
        <v>7</v>
      </c>
      <c r="L105" s="786">
        <v>1</v>
      </c>
      <c r="M105" s="786">
        <v>1</v>
      </c>
      <c r="N105" s="786">
        <v>2</v>
      </c>
    </row>
    <row r="106" spans="1:14" x14ac:dyDescent="0.2">
      <c r="A106" s="789" t="s">
        <v>506</v>
      </c>
      <c r="B106" s="790">
        <v>21</v>
      </c>
      <c r="C106" s="791">
        <v>1</v>
      </c>
      <c r="D106" s="791">
        <v>1</v>
      </c>
      <c r="E106" s="790">
        <v>2</v>
      </c>
      <c r="F106" s="791">
        <v>0</v>
      </c>
      <c r="G106" s="790">
        <v>1</v>
      </c>
      <c r="H106" s="791">
        <v>6</v>
      </c>
      <c r="I106" s="791">
        <v>3</v>
      </c>
      <c r="J106" s="790">
        <v>5</v>
      </c>
      <c r="K106" s="790">
        <v>0</v>
      </c>
      <c r="L106" s="791">
        <v>1</v>
      </c>
      <c r="M106" s="791">
        <v>0</v>
      </c>
      <c r="N106" s="790">
        <v>1</v>
      </c>
    </row>
    <row r="107" spans="1:14" ht="25.5" x14ac:dyDescent="0.2">
      <c r="A107" s="792" t="s">
        <v>176</v>
      </c>
      <c r="B107" s="786"/>
      <c r="C107" s="786"/>
      <c r="D107" s="786"/>
      <c r="E107" s="786"/>
      <c r="F107" s="786"/>
      <c r="G107" s="786"/>
      <c r="H107" s="786"/>
      <c r="I107" s="786"/>
      <c r="J107" s="786"/>
      <c r="K107" s="786"/>
      <c r="L107" s="786"/>
      <c r="M107" s="786"/>
      <c r="N107" s="786"/>
    </row>
    <row r="108" spans="1:14" x14ac:dyDescent="0.2">
      <c r="A108" s="789" t="s">
        <v>507</v>
      </c>
      <c r="B108" s="790">
        <v>524</v>
      </c>
      <c r="C108" s="790">
        <v>53</v>
      </c>
      <c r="D108" s="790">
        <v>42</v>
      </c>
      <c r="E108" s="790">
        <v>40</v>
      </c>
      <c r="F108" s="790">
        <v>47</v>
      </c>
      <c r="G108" s="790">
        <v>43</v>
      </c>
      <c r="H108" s="790">
        <v>16</v>
      </c>
      <c r="I108" s="790">
        <v>57</v>
      </c>
      <c r="J108" s="790">
        <v>46</v>
      </c>
      <c r="K108" s="790">
        <v>50</v>
      </c>
      <c r="L108" s="790">
        <v>49</v>
      </c>
      <c r="M108" s="790">
        <v>40</v>
      </c>
      <c r="N108" s="790">
        <v>41</v>
      </c>
    </row>
    <row r="109" spans="1:14" x14ac:dyDescent="0.2">
      <c r="A109" s="787" t="s">
        <v>508</v>
      </c>
      <c r="B109" s="786">
        <v>16</v>
      </c>
      <c r="C109" s="786">
        <v>3</v>
      </c>
      <c r="D109" s="788">
        <v>0</v>
      </c>
      <c r="E109" s="788">
        <v>3</v>
      </c>
      <c r="F109" s="786">
        <v>1</v>
      </c>
      <c r="G109" s="788">
        <v>0</v>
      </c>
      <c r="H109" s="786">
        <v>1</v>
      </c>
      <c r="I109" s="786">
        <v>2</v>
      </c>
      <c r="J109" s="788">
        <v>0</v>
      </c>
      <c r="K109" s="786">
        <v>2</v>
      </c>
      <c r="L109" s="788">
        <v>1</v>
      </c>
      <c r="M109" s="788">
        <v>2</v>
      </c>
      <c r="N109" s="786">
        <v>1</v>
      </c>
    </row>
    <row r="110" spans="1:14" x14ac:dyDescent="0.2">
      <c r="A110" s="1061" t="s">
        <v>418</v>
      </c>
      <c r="B110" s="790">
        <v>9793</v>
      </c>
      <c r="C110" s="790">
        <v>791</v>
      </c>
      <c r="D110" s="790">
        <v>759</v>
      </c>
      <c r="E110" s="790">
        <v>730</v>
      </c>
      <c r="F110" s="790">
        <v>851</v>
      </c>
      <c r="G110" s="790">
        <v>766</v>
      </c>
      <c r="H110" s="790">
        <v>870</v>
      </c>
      <c r="I110" s="790">
        <v>839</v>
      </c>
      <c r="J110" s="790">
        <v>857</v>
      </c>
      <c r="K110" s="790">
        <v>936</v>
      </c>
      <c r="L110" s="790">
        <v>858</v>
      </c>
      <c r="M110" s="790">
        <v>800</v>
      </c>
      <c r="N110" s="790">
        <v>736</v>
      </c>
    </row>
    <row r="111" spans="1:14" x14ac:dyDescent="0.2">
      <c r="A111" s="792" t="s">
        <v>174</v>
      </c>
      <c r="B111" s="786"/>
      <c r="C111" s="786"/>
      <c r="D111" s="786"/>
      <c r="E111" s="786"/>
      <c r="F111" s="786"/>
      <c r="G111" s="786"/>
      <c r="H111" s="786"/>
      <c r="I111" s="786"/>
      <c r="J111" s="786"/>
      <c r="K111" s="786"/>
      <c r="L111" s="786"/>
      <c r="M111" s="786"/>
      <c r="N111" s="786"/>
    </row>
    <row r="112" spans="1:14" x14ac:dyDescent="0.2">
      <c r="A112" s="789" t="s">
        <v>509</v>
      </c>
      <c r="B112" s="790">
        <v>508</v>
      </c>
      <c r="C112" s="790">
        <v>47</v>
      </c>
      <c r="D112" s="790">
        <v>53</v>
      </c>
      <c r="E112" s="790">
        <v>40</v>
      </c>
      <c r="F112" s="790">
        <v>37</v>
      </c>
      <c r="G112" s="790">
        <v>33</v>
      </c>
      <c r="H112" s="790">
        <v>49</v>
      </c>
      <c r="I112" s="790">
        <v>49</v>
      </c>
      <c r="J112" s="790">
        <v>37</v>
      </c>
      <c r="K112" s="790">
        <v>59</v>
      </c>
      <c r="L112" s="790">
        <v>31</v>
      </c>
      <c r="M112" s="790">
        <v>36</v>
      </c>
      <c r="N112" s="790">
        <v>37</v>
      </c>
    </row>
    <row r="113" spans="1:14" x14ac:dyDescent="0.2">
      <c r="A113" s="787" t="s">
        <v>510</v>
      </c>
      <c r="B113" s="786">
        <v>37</v>
      </c>
      <c r="C113" s="786">
        <v>2</v>
      </c>
      <c r="D113" s="786">
        <v>2</v>
      </c>
      <c r="E113" s="786">
        <v>4</v>
      </c>
      <c r="F113" s="786">
        <v>8</v>
      </c>
      <c r="G113" s="786">
        <v>2</v>
      </c>
      <c r="H113" s="786">
        <v>3</v>
      </c>
      <c r="I113" s="786">
        <v>1</v>
      </c>
      <c r="J113" s="786">
        <v>3</v>
      </c>
      <c r="K113" s="786">
        <v>1</v>
      </c>
      <c r="L113" s="788">
        <v>5</v>
      </c>
      <c r="M113" s="788">
        <v>2</v>
      </c>
      <c r="N113" s="786">
        <v>4</v>
      </c>
    </row>
    <row r="114" spans="1:14" x14ac:dyDescent="0.2">
      <c r="A114" s="789" t="s">
        <v>511</v>
      </c>
      <c r="B114" s="790">
        <v>5</v>
      </c>
      <c r="C114" s="791">
        <v>0</v>
      </c>
      <c r="D114" s="791">
        <v>1</v>
      </c>
      <c r="E114" s="791">
        <v>0</v>
      </c>
      <c r="F114" s="790">
        <v>0</v>
      </c>
      <c r="G114" s="790">
        <v>0</v>
      </c>
      <c r="H114" s="791">
        <v>1</v>
      </c>
      <c r="I114" s="790">
        <v>0</v>
      </c>
      <c r="J114" s="790">
        <v>1</v>
      </c>
      <c r="K114" s="790">
        <v>0</v>
      </c>
      <c r="L114" s="791">
        <v>1</v>
      </c>
      <c r="M114" s="790">
        <v>1</v>
      </c>
      <c r="N114" s="790">
        <v>0</v>
      </c>
    </row>
    <row r="115" spans="1:14" x14ac:dyDescent="0.2">
      <c r="A115" s="787" t="s">
        <v>512</v>
      </c>
      <c r="B115" s="786">
        <v>5</v>
      </c>
      <c r="C115" s="786">
        <v>0</v>
      </c>
      <c r="D115" s="788">
        <v>1</v>
      </c>
      <c r="E115" s="786">
        <v>0</v>
      </c>
      <c r="F115" s="788">
        <v>0</v>
      </c>
      <c r="G115" s="786">
        <v>1</v>
      </c>
      <c r="H115" s="788">
        <v>1</v>
      </c>
      <c r="I115" s="788">
        <v>0</v>
      </c>
      <c r="J115" s="786">
        <v>1</v>
      </c>
      <c r="K115" s="788">
        <v>0</v>
      </c>
      <c r="L115" s="786">
        <v>1</v>
      </c>
      <c r="M115" s="788">
        <v>0</v>
      </c>
      <c r="N115" s="786">
        <v>0</v>
      </c>
    </row>
    <row r="116" spans="1:14" x14ac:dyDescent="0.2">
      <c r="A116" s="789" t="s">
        <v>513</v>
      </c>
      <c r="B116" s="790">
        <v>52</v>
      </c>
      <c r="C116" s="790">
        <v>4</v>
      </c>
      <c r="D116" s="790">
        <v>3</v>
      </c>
      <c r="E116" s="790">
        <v>6</v>
      </c>
      <c r="F116" s="790">
        <v>3</v>
      </c>
      <c r="G116" s="790">
        <v>7</v>
      </c>
      <c r="H116" s="790">
        <v>5</v>
      </c>
      <c r="I116" s="790">
        <v>3</v>
      </c>
      <c r="J116" s="790">
        <v>4</v>
      </c>
      <c r="K116" s="790">
        <v>4</v>
      </c>
      <c r="L116" s="790">
        <v>5</v>
      </c>
      <c r="M116" s="790">
        <v>4</v>
      </c>
      <c r="N116" s="790">
        <v>4</v>
      </c>
    </row>
    <row r="117" spans="1:14" x14ac:dyDescent="0.2">
      <c r="A117" s="787" t="s">
        <v>514</v>
      </c>
      <c r="B117" s="786">
        <v>56</v>
      </c>
      <c r="C117" s="786">
        <v>6</v>
      </c>
      <c r="D117" s="786">
        <v>5</v>
      </c>
      <c r="E117" s="786">
        <v>3</v>
      </c>
      <c r="F117" s="786">
        <v>4</v>
      </c>
      <c r="G117" s="786">
        <v>2</v>
      </c>
      <c r="H117" s="786">
        <v>7</v>
      </c>
      <c r="I117" s="786">
        <v>7</v>
      </c>
      <c r="J117" s="786">
        <v>3</v>
      </c>
      <c r="K117" s="786">
        <v>3</v>
      </c>
      <c r="L117" s="786">
        <v>8</v>
      </c>
      <c r="M117" s="786">
        <v>4</v>
      </c>
      <c r="N117" s="786">
        <v>4</v>
      </c>
    </row>
    <row r="118" spans="1:14" x14ac:dyDescent="0.2">
      <c r="A118" s="789" t="s">
        <v>515</v>
      </c>
      <c r="B118" s="790">
        <v>5</v>
      </c>
      <c r="C118" s="790">
        <v>1</v>
      </c>
      <c r="D118" s="790">
        <v>1</v>
      </c>
      <c r="E118" s="791">
        <v>0</v>
      </c>
      <c r="F118" s="790">
        <v>0</v>
      </c>
      <c r="G118" s="791">
        <v>0</v>
      </c>
      <c r="H118" s="791">
        <v>1</v>
      </c>
      <c r="I118" s="791">
        <v>0</v>
      </c>
      <c r="J118" s="791">
        <v>1</v>
      </c>
      <c r="K118" s="791">
        <v>1</v>
      </c>
      <c r="L118" s="790">
        <v>0</v>
      </c>
      <c r="M118" s="791">
        <v>0</v>
      </c>
      <c r="N118" s="790">
        <v>0</v>
      </c>
    </row>
    <row r="119" spans="1:14" x14ac:dyDescent="0.2">
      <c r="A119" s="787" t="s">
        <v>516</v>
      </c>
      <c r="B119" s="786">
        <v>146</v>
      </c>
      <c r="C119" s="786">
        <v>8</v>
      </c>
      <c r="D119" s="786">
        <v>10</v>
      </c>
      <c r="E119" s="786">
        <v>10</v>
      </c>
      <c r="F119" s="786">
        <v>13</v>
      </c>
      <c r="G119" s="786">
        <v>6</v>
      </c>
      <c r="H119" s="786">
        <v>6</v>
      </c>
      <c r="I119" s="786">
        <v>12</v>
      </c>
      <c r="J119" s="786">
        <v>19</v>
      </c>
      <c r="K119" s="786">
        <v>26</v>
      </c>
      <c r="L119" s="786">
        <v>16</v>
      </c>
      <c r="M119" s="786">
        <v>11</v>
      </c>
      <c r="N119" s="786">
        <v>9</v>
      </c>
    </row>
    <row r="120" spans="1:14" x14ac:dyDescent="0.2">
      <c r="A120" s="789" t="s">
        <v>517</v>
      </c>
      <c r="B120" s="790">
        <v>27</v>
      </c>
      <c r="C120" s="790">
        <v>8</v>
      </c>
      <c r="D120" s="790">
        <v>2</v>
      </c>
      <c r="E120" s="790">
        <v>1</v>
      </c>
      <c r="F120" s="790">
        <v>2</v>
      </c>
      <c r="G120" s="790">
        <v>1</v>
      </c>
      <c r="H120" s="790">
        <v>0</v>
      </c>
      <c r="I120" s="790">
        <v>3</v>
      </c>
      <c r="J120" s="791">
        <v>1</v>
      </c>
      <c r="K120" s="790">
        <v>1</v>
      </c>
      <c r="L120" s="790">
        <v>1</v>
      </c>
      <c r="M120" s="791">
        <v>3</v>
      </c>
      <c r="N120" s="790">
        <v>4</v>
      </c>
    </row>
    <row r="121" spans="1:14" x14ac:dyDescent="0.2">
      <c r="A121" s="787" t="s">
        <v>518</v>
      </c>
      <c r="B121" s="786">
        <v>20</v>
      </c>
      <c r="C121" s="786">
        <v>5</v>
      </c>
      <c r="D121" s="786">
        <v>0</v>
      </c>
      <c r="E121" s="788">
        <v>1</v>
      </c>
      <c r="F121" s="788">
        <v>3</v>
      </c>
      <c r="G121" s="786">
        <v>1</v>
      </c>
      <c r="H121" s="786">
        <v>1</v>
      </c>
      <c r="I121" s="786">
        <v>3</v>
      </c>
      <c r="J121" s="786">
        <v>2</v>
      </c>
      <c r="K121" s="788">
        <v>0</v>
      </c>
      <c r="L121" s="786">
        <v>0</v>
      </c>
      <c r="M121" s="786">
        <v>3</v>
      </c>
      <c r="N121" s="788">
        <v>1</v>
      </c>
    </row>
    <row r="122" spans="1:14" x14ac:dyDescent="0.2">
      <c r="A122" s="789" t="s">
        <v>519</v>
      </c>
      <c r="B122" s="790">
        <v>136</v>
      </c>
      <c r="C122" s="790">
        <v>5</v>
      </c>
      <c r="D122" s="790">
        <v>13</v>
      </c>
      <c r="E122" s="790">
        <v>16</v>
      </c>
      <c r="F122" s="790">
        <v>15</v>
      </c>
      <c r="G122" s="790">
        <v>11</v>
      </c>
      <c r="H122" s="790">
        <v>14</v>
      </c>
      <c r="I122" s="790">
        <v>13</v>
      </c>
      <c r="J122" s="790">
        <v>14</v>
      </c>
      <c r="K122" s="790">
        <v>3</v>
      </c>
      <c r="L122" s="790">
        <v>12</v>
      </c>
      <c r="M122" s="790">
        <v>11</v>
      </c>
      <c r="N122" s="790">
        <v>9</v>
      </c>
    </row>
    <row r="123" spans="1:14" x14ac:dyDescent="0.2">
      <c r="A123" s="787" t="s">
        <v>520</v>
      </c>
      <c r="B123" s="786">
        <v>31</v>
      </c>
      <c r="C123" s="788">
        <v>4</v>
      </c>
      <c r="D123" s="786">
        <v>3</v>
      </c>
      <c r="E123" s="786">
        <v>2</v>
      </c>
      <c r="F123" s="786">
        <v>2</v>
      </c>
      <c r="G123" s="786">
        <v>3</v>
      </c>
      <c r="H123" s="788">
        <v>1</v>
      </c>
      <c r="I123" s="786">
        <v>2</v>
      </c>
      <c r="J123" s="786">
        <v>5</v>
      </c>
      <c r="K123" s="786">
        <v>1</v>
      </c>
      <c r="L123" s="788">
        <v>4</v>
      </c>
      <c r="M123" s="786">
        <v>3</v>
      </c>
      <c r="N123" s="786">
        <v>1</v>
      </c>
    </row>
    <row r="124" spans="1:14" x14ac:dyDescent="0.2">
      <c r="A124" s="789" t="s">
        <v>521</v>
      </c>
      <c r="B124" s="790">
        <v>4</v>
      </c>
      <c r="C124" s="790">
        <v>1</v>
      </c>
      <c r="D124" s="791">
        <v>0</v>
      </c>
      <c r="E124" s="791">
        <v>1</v>
      </c>
      <c r="F124" s="790">
        <v>0</v>
      </c>
      <c r="G124" s="791">
        <v>0</v>
      </c>
      <c r="H124" s="790">
        <v>0</v>
      </c>
      <c r="I124" s="791">
        <v>0</v>
      </c>
      <c r="J124" s="790">
        <v>0</v>
      </c>
      <c r="K124" s="790">
        <v>0</v>
      </c>
      <c r="L124" s="790">
        <v>1</v>
      </c>
      <c r="M124" s="790">
        <v>0</v>
      </c>
      <c r="N124" s="791">
        <v>1</v>
      </c>
    </row>
    <row r="125" spans="1:14" x14ac:dyDescent="0.2">
      <c r="A125" s="792" t="s">
        <v>148</v>
      </c>
      <c r="B125" s="786"/>
      <c r="C125" s="786"/>
      <c r="D125" s="786"/>
      <c r="E125" s="786"/>
      <c r="F125" s="786"/>
      <c r="G125" s="786"/>
      <c r="H125" s="786"/>
      <c r="I125" s="786"/>
      <c r="J125" s="786"/>
      <c r="K125" s="786"/>
      <c r="L125" s="786"/>
      <c r="M125" s="786"/>
      <c r="N125" s="786"/>
    </row>
    <row r="126" spans="1:14" x14ac:dyDescent="0.2">
      <c r="A126" s="789" t="s">
        <v>148</v>
      </c>
      <c r="B126" s="790">
        <v>355</v>
      </c>
      <c r="C126" s="790">
        <v>22</v>
      </c>
      <c r="D126" s="790">
        <v>29</v>
      </c>
      <c r="E126" s="790">
        <v>32</v>
      </c>
      <c r="F126" s="790">
        <v>25</v>
      </c>
      <c r="G126" s="790">
        <v>44</v>
      </c>
      <c r="H126" s="790">
        <v>20</v>
      </c>
      <c r="I126" s="790">
        <v>39</v>
      </c>
      <c r="J126" s="790">
        <v>13</v>
      </c>
      <c r="K126" s="790">
        <v>33</v>
      </c>
      <c r="L126" s="790">
        <v>29</v>
      </c>
      <c r="M126" s="790">
        <v>25</v>
      </c>
      <c r="N126" s="790">
        <v>44</v>
      </c>
    </row>
    <row r="127" spans="1:14" x14ac:dyDescent="0.2">
      <c r="A127" s="787" t="s">
        <v>522</v>
      </c>
      <c r="B127" s="786">
        <v>2</v>
      </c>
      <c r="C127" s="788">
        <v>1</v>
      </c>
      <c r="D127" s="788">
        <v>0</v>
      </c>
      <c r="E127" s="788">
        <v>0</v>
      </c>
      <c r="F127" s="788">
        <v>0</v>
      </c>
      <c r="G127" s="788">
        <v>0</v>
      </c>
      <c r="H127" s="788">
        <v>0</v>
      </c>
      <c r="I127" s="788">
        <v>1</v>
      </c>
      <c r="J127" s="786">
        <v>0</v>
      </c>
      <c r="K127" s="788">
        <v>0</v>
      </c>
      <c r="L127" s="788">
        <v>0</v>
      </c>
      <c r="M127" s="788">
        <v>0</v>
      </c>
      <c r="N127" s="788">
        <v>0</v>
      </c>
    </row>
    <row r="128" spans="1:14" x14ac:dyDescent="0.2">
      <c r="A128" s="789" t="s">
        <v>523</v>
      </c>
      <c r="B128" s="790">
        <v>1</v>
      </c>
      <c r="C128" s="791">
        <v>0</v>
      </c>
      <c r="D128" s="791">
        <v>0</v>
      </c>
      <c r="E128" s="791">
        <v>0</v>
      </c>
      <c r="F128" s="791">
        <v>0</v>
      </c>
      <c r="G128" s="791">
        <v>0</v>
      </c>
      <c r="H128" s="791">
        <v>1</v>
      </c>
      <c r="I128" s="791">
        <v>0</v>
      </c>
      <c r="J128" s="790">
        <v>0</v>
      </c>
      <c r="K128" s="791">
        <v>0</v>
      </c>
      <c r="L128" s="791">
        <v>0</v>
      </c>
      <c r="M128" s="791">
        <v>0</v>
      </c>
      <c r="N128" s="791">
        <v>0</v>
      </c>
    </row>
    <row r="129" spans="1:14" x14ac:dyDescent="0.2">
      <c r="A129" s="787" t="s">
        <v>524</v>
      </c>
      <c r="B129" s="786">
        <v>36</v>
      </c>
      <c r="C129" s="786">
        <v>4</v>
      </c>
      <c r="D129" s="786">
        <v>2</v>
      </c>
      <c r="E129" s="786">
        <v>2</v>
      </c>
      <c r="F129" s="786">
        <v>10</v>
      </c>
      <c r="G129" s="786">
        <v>3</v>
      </c>
      <c r="H129" s="786">
        <v>4</v>
      </c>
      <c r="I129" s="786">
        <v>2</v>
      </c>
      <c r="J129" s="786">
        <v>4</v>
      </c>
      <c r="K129" s="786">
        <v>2</v>
      </c>
      <c r="L129" s="786">
        <v>1</v>
      </c>
      <c r="M129" s="786">
        <v>2</v>
      </c>
      <c r="N129" s="786">
        <v>0</v>
      </c>
    </row>
    <row r="130" spans="1:14" x14ac:dyDescent="0.2">
      <c r="A130" s="789" t="s">
        <v>525</v>
      </c>
      <c r="B130" s="790">
        <v>1</v>
      </c>
      <c r="C130" s="791">
        <v>0</v>
      </c>
      <c r="D130" s="791">
        <v>0</v>
      </c>
      <c r="E130" s="790">
        <v>0</v>
      </c>
      <c r="F130" s="791">
        <v>1</v>
      </c>
      <c r="G130" s="791">
        <v>0</v>
      </c>
      <c r="H130" s="791">
        <v>0</v>
      </c>
      <c r="I130" s="791">
        <v>0</v>
      </c>
      <c r="J130" s="791">
        <v>0</v>
      </c>
      <c r="K130" s="791">
        <v>0</v>
      </c>
      <c r="L130" s="791">
        <v>0</v>
      </c>
      <c r="M130" s="791">
        <v>0</v>
      </c>
      <c r="N130" s="791">
        <v>0</v>
      </c>
    </row>
    <row r="131" spans="1:14" x14ac:dyDescent="0.2">
      <c r="A131" s="787" t="s">
        <v>526</v>
      </c>
      <c r="B131" s="786">
        <v>2</v>
      </c>
      <c r="C131" s="788">
        <v>0</v>
      </c>
      <c r="D131" s="788">
        <v>1</v>
      </c>
      <c r="E131" s="788">
        <v>0</v>
      </c>
      <c r="F131" s="788">
        <v>0</v>
      </c>
      <c r="G131" s="788">
        <v>1</v>
      </c>
      <c r="H131" s="786">
        <v>0</v>
      </c>
      <c r="I131" s="786">
        <v>0</v>
      </c>
      <c r="J131" s="786">
        <v>0</v>
      </c>
      <c r="K131" s="788">
        <v>0</v>
      </c>
      <c r="L131" s="788">
        <v>0</v>
      </c>
      <c r="M131" s="786">
        <v>0</v>
      </c>
      <c r="N131" s="788">
        <v>0</v>
      </c>
    </row>
    <row r="132" spans="1:14" x14ac:dyDescent="0.2">
      <c r="A132" s="789" t="s">
        <v>527</v>
      </c>
      <c r="B132" s="790">
        <v>4</v>
      </c>
      <c r="C132" s="790">
        <v>0</v>
      </c>
      <c r="D132" s="791">
        <v>0</v>
      </c>
      <c r="E132" s="791">
        <v>0</v>
      </c>
      <c r="F132" s="791">
        <v>2</v>
      </c>
      <c r="G132" s="791">
        <v>0</v>
      </c>
      <c r="H132" s="790">
        <v>2</v>
      </c>
      <c r="I132" s="791">
        <v>0</v>
      </c>
      <c r="J132" s="791">
        <v>0</v>
      </c>
      <c r="K132" s="791">
        <v>0</v>
      </c>
      <c r="L132" s="791">
        <v>0</v>
      </c>
      <c r="M132" s="791">
        <v>0</v>
      </c>
      <c r="N132" s="790">
        <v>0</v>
      </c>
    </row>
    <row r="133" spans="1:14" x14ac:dyDescent="0.2">
      <c r="A133" s="792" t="s">
        <v>147</v>
      </c>
      <c r="B133" s="786"/>
      <c r="C133" s="786"/>
      <c r="D133" s="786"/>
      <c r="E133" s="786"/>
      <c r="F133" s="786"/>
      <c r="G133" s="786"/>
      <c r="H133" s="786"/>
      <c r="I133" s="786"/>
      <c r="J133" s="786"/>
      <c r="K133" s="786"/>
      <c r="L133" s="786"/>
      <c r="M133" s="786"/>
      <c r="N133" s="786"/>
    </row>
    <row r="134" spans="1:14" x14ac:dyDescent="0.2">
      <c r="A134" s="789" t="s">
        <v>528</v>
      </c>
      <c r="B134" s="790">
        <v>4905</v>
      </c>
      <c r="C134" s="790">
        <v>356</v>
      </c>
      <c r="D134" s="790">
        <v>369</v>
      </c>
      <c r="E134" s="790">
        <v>323</v>
      </c>
      <c r="F134" s="790">
        <v>476</v>
      </c>
      <c r="G134" s="790">
        <v>364</v>
      </c>
      <c r="H134" s="790">
        <v>481</v>
      </c>
      <c r="I134" s="790">
        <v>423</v>
      </c>
      <c r="J134" s="790">
        <v>398</v>
      </c>
      <c r="K134" s="790">
        <v>496</v>
      </c>
      <c r="L134" s="790">
        <v>455</v>
      </c>
      <c r="M134" s="790">
        <v>428</v>
      </c>
      <c r="N134" s="790">
        <v>336</v>
      </c>
    </row>
    <row r="135" spans="1:14" ht="25.5" x14ac:dyDescent="0.2">
      <c r="A135" s="787" t="s">
        <v>529</v>
      </c>
      <c r="B135" s="786">
        <v>5</v>
      </c>
      <c r="C135" s="786">
        <v>1</v>
      </c>
      <c r="D135" s="786">
        <v>0</v>
      </c>
      <c r="E135" s="788">
        <v>2</v>
      </c>
      <c r="F135" s="786">
        <v>0</v>
      </c>
      <c r="G135" s="786">
        <v>0</v>
      </c>
      <c r="H135" s="786">
        <v>0</v>
      </c>
      <c r="I135" s="786">
        <v>0</v>
      </c>
      <c r="J135" s="786">
        <v>0</v>
      </c>
      <c r="K135" s="786">
        <v>1</v>
      </c>
      <c r="L135" s="786">
        <v>0</v>
      </c>
      <c r="M135" s="786">
        <v>0</v>
      </c>
      <c r="N135" s="786">
        <v>1</v>
      </c>
    </row>
    <row r="136" spans="1:14" x14ac:dyDescent="0.2">
      <c r="A136" s="789" t="s">
        <v>530</v>
      </c>
      <c r="B136" s="790">
        <v>6</v>
      </c>
      <c r="C136" s="791">
        <v>0</v>
      </c>
      <c r="D136" s="791">
        <v>0</v>
      </c>
      <c r="E136" s="791">
        <v>0</v>
      </c>
      <c r="F136" s="791">
        <v>0</v>
      </c>
      <c r="G136" s="791">
        <v>1</v>
      </c>
      <c r="H136" s="790">
        <v>0</v>
      </c>
      <c r="I136" s="791">
        <v>1</v>
      </c>
      <c r="J136" s="791">
        <v>1</v>
      </c>
      <c r="K136" s="791">
        <v>0</v>
      </c>
      <c r="L136" s="791">
        <v>2</v>
      </c>
      <c r="M136" s="790">
        <v>1</v>
      </c>
      <c r="N136" s="791">
        <v>0</v>
      </c>
    </row>
    <row r="137" spans="1:14" x14ac:dyDescent="0.2">
      <c r="A137" s="787" t="s">
        <v>531</v>
      </c>
      <c r="B137" s="786">
        <v>29</v>
      </c>
      <c r="C137" s="786">
        <v>2</v>
      </c>
      <c r="D137" s="786">
        <v>6</v>
      </c>
      <c r="E137" s="786">
        <v>1</v>
      </c>
      <c r="F137" s="786">
        <v>0</v>
      </c>
      <c r="G137" s="786">
        <v>5</v>
      </c>
      <c r="H137" s="786">
        <v>2</v>
      </c>
      <c r="I137" s="786">
        <v>2</v>
      </c>
      <c r="J137" s="786">
        <v>4</v>
      </c>
      <c r="K137" s="786">
        <v>2</v>
      </c>
      <c r="L137" s="786">
        <v>4</v>
      </c>
      <c r="M137" s="788">
        <v>1</v>
      </c>
      <c r="N137" s="786">
        <v>0</v>
      </c>
    </row>
    <row r="138" spans="1:14" x14ac:dyDescent="0.2">
      <c r="A138" s="789" t="s">
        <v>532</v>
      </c>
      <c r="B138" s="790">
        <v>3</v>
      </c>
      <c r="C138" s="790">
        <v>0</v>
      </c>
      <c r="D138" s="791">
        <v>0</v>
      </c>
      <c r="E138" s="791">
        <v>0</v>
      </c>
      <c r="F138" s="791">
        <v>0</v>
      </c>
      <c r="G138" s="790">
        <v>0</v>
      </c>
      <c r="H138" s="791">
        <v>1</v>
      </c>
      <c r="I138" s="791">
        <v>0</v>
      </c>
      <c r="J138" s="791">
        <v>0</v>
      </c>
      <c r="K138" s="791">
        <v>1</v>
      </c>
      <c r="L138" s="791">
        <v>0</v>
      </c>
      <c r="M138" s="791">
        <v>1</v>
      </c>
      <c r="N138" s="791">
        <v>0</v>
      </c>
    </row>
    <row r="139" spans="1:14" x14ac:dyDescent="0.2">
      <c r="A139" s="787" t="s">
        <v>533</v>
      </c>
      <c r="B139" s="786">
        <v>93</v>
      </c>
      <c r="C139" s="786">
        <v>19</v>
      </c>
      <c r="D139" s="786">
        <v>15</v>
      </c>
      <c r="E139" s="786">
        <v>19</v>
      </c>
      <c r="F139" s="786">
        <v>4</v>
      </c>
      <c r="G139" s="786">
        <v>4</v>
      </c>
      <c r="H139" s="786">
        <v>2</v>
      </c>
      <c r="I139" s="786">
        <v>1</v>
      </c>
      <c r="J139" s="786">
        <v>4</v>
      </c>
      <c r="K139" s="786">
        <v>3</v>
      </c>
      <c r="L139" s="786">
        <v>2</v>
      </c>
      <c r="M139" s="786">
        <v>3</v>
      </c>
      <c r="N139" s="786">
        <v>17</v>
      </c>
    </row>
    <row r="140" spans="1:14" x14ac:dyDescent="0.2">
      <c r="A140" s="789" t="s">
        <v>534</v>
      </c>
      <c r="B140" s="790">
        <v>722</v>
      </c>
      <c r="C140" s="790">
        <v>22</v>
      </c>
      <c r="D140" s="790">
        <v>18</v>
      </c>
      <c r="E140" s="790">
        <v>24</v>
      </c>
      <c r="F140" s="790">
        <v>51</v>
      </c>
      <c r="G140" s="790">
        <v>72</v>
      </c>
      <c r="H140" s="790">
        <v>74</v>
      </c>
      <c r="I140" s="790">
        <v>87</v>
      </c>
      <c r="J140" s="790">
        <v>74</v>
      </c>
      <c r="K140" s="790">
        <v>87</v>
      </c>
      <c r="L140" s="790">
        <v>94</v>
      </c>
      <c r="M140" s="790">
        <v>53</v>
      </c>
      <c r="N140" s="790">
        <v>66</v>
      </c>
    </row>
    <row r="141" spans="1:14" x14ac:dyDescent="0.2">
      <c r="A141" s="787" t="s">
        <v>535</v>
      </c>
      <c r="B141" s="786">
        <v>41</v>
      </c>
      <c r="C141" s="786">
        <v>12</v>
      </c>
      <c r="D141" s="786">
        <v>3</v>
      </c>
      <c r="E141" s="786">
        <v>3</v>
      </c>
      <c r="F141" s="786">
        <v>5</v>
      </c>
      <c r="G141" s="786">
        <v>5</v>
      </c>
      <c r="H141" s="786">
        <v>1</v>
      </c>
      <c r="I141" s="786">
        <v>2</v>
      </c>
      <c r="J141" s="786">
        <v>2</v>
      </c>
      <c r="K141" s="786">
        <v>0</v>
      </c>
      <c r="L141" s="786">
        <v>1</v>
      </c>
      <c r="M141" s="786">
        <v>1</v>
      </c>
      <c r="N141" s="786">
        <v>6</v>
      </c>
    </row>
    <row r="142" spans="1:14" x14ac:dyDescent="0.2">
      <c r="A142" s="789" t="s">
        <v>536</v>
      </c>
      <c r="B142" s="790">
        <v>36</v>
      </c>
      <c r="C142" s="790">
        <v>10</v>
      </c>
      <c r="D142" s="790">
        <v>8</v>
      </c>
      <c r="E142" s="790">
        <v>1</v>
      </c>
      <c r="F142" s="790">
        <v>8</v>
      </c>
      <c r="G142" s="790">
        <v>0</v>
      </c>
      <c r="H142" s="790">
        <v>0</v>
      </c>
      <c r="I142" s="790">
        <v>1</v>
      </c>
      <c r="J142" s="790">
        <v>4</v>
      </c>
      <c r="K142" s="790">
        <v>0</v>
      </c>
      <c r="L142" s="790">
        <v>0</v>
      </c>
      <c r="M142" s="790">
        <v>1</v>
      </c>
      <c r="N142" s="790">
        <v>3</v>
      </c>
    </row>
    <row r="143" spans="1:14" x14ac:dyDescent="0.2">
      <c r="A143" s="787" t="s">
        <v>537</v>
      </c>
      <c r="B143" s="786">
        <v>112</v>
      </c>
      <c r="C143" s="786">
        <v>39</v>
      </c>
      <c r="D143" s="786">
        <v>22</v>
      </c>
      <c r="E143" s="786">
        <v>26</v>
      </c>
      <c r="F143" s="786">
        <v>3</v>
      </c>
      <c r="G143" s="786">
        <v>4</v>
      </c>
      <c r="H143" s="786">
        <v>1</v>
      </c>
      <c r="I143" s="786">
        <v>2</v>
      </c>
      <c r="J143" s="786">
        <v>7</v>
      </c>
      <c r="K143" s="786">
        <v>1</v>
      </c>
      <c r="L143" s="786">
        <v>2</v>
      </c>
      <c r="M143" s="786">
        <v>2</v>
      </c>
      <c r="N143" s="786">
        <v>3</v>
      </c>
    </row>
    <row r="144" spans="1:14" x14ac:dyDescent="0.2">
      <c r="A144" s="789" t="s">
        <v>538</v>
      </c>
      <c r="B144" s="790">
        <v>54</v>
      </c>
      <c r="C144" s="790">
        <v>6</v>
      </c>
      <c r="D144" s="791">
        <v>14</v>
      </c>
      <c r="E144" s="790">
        <v>4</v>
      </c>
      <c r="F144" s="791">
        <v>1</v>
      </c>
      <c r="G144" s="791">
        <v>4</v>
      </c>
      <c r="H144" s="791">
        <v>2</v>
      </c>
      <c r="I144" s="790">
        <v>4</v>
      </c>
      <c r="J144" s="790">
        <v>8</v>
      </c>
      <c r="K144" s="790">
        <v>1</v>
      </c>
      <c r="L144" s="790">
        <v>3</v>
      </c>
      <c r="M144" s="790">
        <v>2</v>
      </c>
      <c r="N144" s="790">
        <v>5</v>
      </c>
    </row>
    <row r="145" spans="1:14" x14ac:dyDescent="0.2">
      <c r="A145" s="787" t="s">
        <v>539</v>
      </c>
      <c r="B145" s="786">
        <v>21</v>
      </c>
      <c r="C145" s="786">
        <v>7</v>
      </c>
      <c r="D145" s="786">
        <v>3</v>
      </c>
      <c r="E145" s="786">
        <v>8</v>
      </c>
      <c r="F145" s="786">
        <v>0</v>
      </c>
      <c r="G145" s="786">
        <v>1</v>
      </c>
      <c r="H145" s="786">
        <v>0</v>
      </c>
      <c r="I145" s="786">
        <v>0</v>
      </c>
      <c r="J145" s="786">
        <v>1</v>
      </c>
      <c r="K145" s="786">
        <v>0</v>
      </c>
      <c r="L145" s="786">
        <v>0</v>
      </c>
      <c r="M145" s="786">
        <v>1</v>
      </c>
      <c r="N145" s="786">
        <v>0</v>
      </c>
    </row>
    <row r="146" spans="1:14" x14ac:dyDescent="0.2">
      <c r="A146" s="789" t="s">
        <v>540</v>
      </c>
      <c r="B146" s="790">
        <v>2</v>
      </c>
      <c r="C146" s="791">
        <v>0</v>
      </c>
      <c r="D146" s="790">
        <v>0</v>
      </c>
      <c r="E146" s="791">
        <v>1</v>
      </c>
      <c r="F146" s="791">
        <v>0</v>
      </c>
      <c r="G146" s="790">
        <v>0</v>
      </c>
      <c r="H146" s="791">
        <v>0</v>
      </c>
      <c r="I146" s="791">
        <v>0</v>
      </c>
      <c r="J146" s="791">
        <v>0</v>
      </c>
      <c r="K146" s="791">
        <v>0</v>
      </c>
      <c r="L146" s="791">
        <v>0</v>
      </c>
      <c r="M146" s="790">
        <v>1</v>
      </c>
      <c r="N146" s="791">
        <v>0</v>
      </c>
    </row>
    <row r="147" spans="1:14" x14ac:dyDescent="0.2">
      <c r="A147" s="787" t="s">
        <v>541</v>
      </c>
      <c r="B147" s="786">
        <v>9</v>
      </c>
      <c r="C147" s="788">
        <v>0</v>
      </c>
      <c r="D147" s="786">
        <v>0</v>
      </c>
      <c r="E147" s="788">
        <v>0</v>
      </c>
      <c r="F147" s="788">
        <v>0</v>
      </c>
      <c r="G147" s="786">
        <v>2</v>
      </c>
      <c r="H147" s="788">
        <v>1</v>
      </c>
      <c r="I147" s="788">
        <v>1</v>
      </c>
      <c r="J147" s="788">
        <v>1</v>
      </c>
      <c r="K147" s="788">
        <v>2</v>
      </c>
      <c r="L147" s="788">
        <v>0</v>
      </c>
      <c r="M147" s="788">
        <v>1</v>
      </c>
      <c r="N147" s="786">
        <v>1</v>
      </c>
    </row>
    <row r="148" spans="1:14" s="776" customFormat="1" x14ac:dyDescent="0.2">
      <c r="A148" s="793" t="s">
        <v>542</v>
      </c>
      <c r="B148" s="794">
        <v>21</v>
      </c>
      <c r="C148" s="795">
        <v>6</v>
      </c>
      <c r="D148" s="795">
        <v>2</v>
      </c>
      <c r="E148" s="795">
        <v>2</v>
      </c>
      <c r="F148" s="795">
        <v>1</v>
      </c>
      <c r="G148" s="794">
        <v>2</v>
      </c>
      <c r="H148" s="794">
        <v>0</v>
      </c>
      <c r="I148" s="794">
        <v>1</v>
      </c>
      <c r="J148" s="794">
        <v>2</v>
      </c>
      <c r="K148" s="795">
        <v>1</v>
      </c>
      <c r="L148" s="794">
        <v>2</v>
      </c>
      <c r="M148" s="795">
        <v>1</v>
      </c>
      <c r="N148" s="794">
        <v>1</v>
      </c>
    </row>
    <row r="149" spans="1:14" x14ac:dyDescent="0.2">
      <c r="A149" s="787" t="s">
        <v>543</v>
      </c>
      <c r="B149" s="786">
        <v>6</v>
      </c>
      <c r="C149" s="788">
        <v>0</v>
      </c>
      <c r="D149" s="788">
        <v>1</v>
      </c>
      <c r="E149" s="788">
        <v>0</v>
      </c>
      <c r="F149" s="788">
        <v>1</v>
      </c>
      <c r="G149" s="788">
        <v>0</v>
      </c>
      <c r="H149" s="786">
        <v>0</v>
      </c>
      <c r="I149" s="786">
        <v>0</v>
      </c>
      <c r="J149" s="786">
        <v>1</v>
      </c>
      <c r="K149" s="788">
        <v>1</v>
      </c>
      <c r="L149" s="786">
        <v>2</v>
      </c>
      <c r="M149" s="788">
        <v>0</v>
      </c>
      <c r="N149" s="788">
        <v>0</v>
      </c>
    </row>
    <row r="150" spans="1:14" x14ac:dyDescent="0.2">
      <c r="A150" s="789" t="s">
        <v>544</v>
      </c>
      <c r="B150" s="790">
        <v>4</v>
      </c>
      <c r="C150" s="790">
        <v>0</v>
      </c>
      <c r="D150" s="791">
        <v>0</v>
      </c>
      <c r="E150" s="791">
        <v>0</v>
      </c>
      <c r="F150" s="791">
        <v>0</v>
      </c>
      <c r="G150" s="791">
        <v>0</v>
      </c>
      <c r="H150" s="791">
        <v>1</v>
      </c>
      <c r="I150" s="790">
        <v>0</v>
      </c>
      <c r="J150" s="791">
        <v>2</v>
      </c>
      <c r="K150" s="790">
        <v>0</v>
      </c>
      <c r="L150" s="791">
        <v>1</v>
      </c>
      <c r="M150" s="791">
        <v>0</v>
      </c>
      <c r="N150" s="791">
        <v>0</v>
      </c>
    </row>
    <row r="151" spans="1:14" x14ac:dyDescent="0.2">
      <c r="A151" s="787" t="s">
        <v>545</v>
      </c>
      <c r="B151" s="786">
        <v>13</v>
      </c>
      <c r="C151" s="786">
        <v>3</v>
      </c>
      <c r="D151" s="786">
        <v>4</v>
      </c>
      <c r="E151" s="786">
        <v>3</v>
      </c>
      <c r="F151" s="786">
        <v>0</v>
      </c>
      <c r="G151" s="786">
        <v>0</v>
      </c>
      <c r="H151" s="786">
        <v>0</v>
      </c>
      <c r="I151" s="786">
        <v>1</v>
      </c>
      <c r="J151" s="786">
        <v>0</v>
      </c>
      <c r="K151" s="786">
        <v>0</v>
      </c>
      <c r="L151" s="786">
        <v>1</v>
      </c>
      <c r="M151" s="786">
        <v>1</v>
      </c>
      <c r="N151" s="786">
        <v>0</v>
      </c>
    </row>
    <row r="152" spans="1:14" x14ac:dyDescent="0.2">
      <c r="A152" s="789" t="s">
        <v>546</v>
      </c>
      <c r="B152" s="790">
        <v>16</v>
      </c>
      <c r="C152" s="791">
        <v>0</v>
      </c>
      <c r="D152" s="791">
        <v>0</v>
      </c>
      <c r="E152" s="791">
        <v>0</v>
      </c>
      <c r="F152" s="790">
        <v>1</v>
      </c>
      <c r="G152" s="791">
        <v>1</v>
      </c>
      <c r="H152" s="790">
        <v>2</v>
      </c>
      <c r="I152" s="791">
        <v>3</v>
      </c>
      <c r="J152" s="790">
        <v>3</v>
      </c>
      <c r="K152" s="791">
        <v>1</v>
      </c>
      <c r="L152" s="791">
        <v>1</v>
      </c>
      <c r="M152" s="791">
        <v>3</v>
      </c>
      <c r="N152" s="790">
        <v>1</v>
      </c>
    </row>
    <row r="153" spans="1:14" x14ac:dyDescent="0.2">
      <c r="A153" s="787" t="s">
        <v>547</v>
      </c>
      <c r="B153" s="786">
        <v>10</v>
      </c>
      <c r="C153" s="788">
        <v>1</v>
      </c>
      <c r="D153" s="788">
        <v>0</v>
      </c>
      <c r="E153" s="788">
        <v>1</v>
      </c>
      <c r="F153" s="788">
        <v>1</v>
      </c>
      <c r="G153" s="788">
        <v>3</v>
      </c>
      <c r="H153" s="788">
        <v>0</v>
      </c>
      <c r="I153" s="788">
        <v>1</v>
      </c>
      <c r="J153" s="788">
        <v>1</v>
      </c>
      <c r="K153" s="788">
        <v>0</v>
      </c>
      <c r="L153" s="788">
        <v>0</v>
      </c>
      <c r="M153" s="786">
        <v>1</v>
      </c>
      <c r="N153" s="788">
        <v>1</v>
      </c>
    </row>
    <row r="154" spans="1:14" ht="25.5" x14ac:dyDescent="0.2">
      <c r="A154" s="789" t="s">
        <v>548</v>
      </c>
      <c r="B154" s="790">
        <v>6</v>
      </c>
      <c r="C154" s="791">
        <v>3</v>
      </c>
      <c r="D154" s="790">
        <v>0</v>
      </c>
      <c r="E154" s="791">
        <v>0</v>
      </c>
      <c r="F154" s="790">
        <v>0</v>
      </c>
      <c r="G154" s="791">
        <v>0</v>
      </c>
      <c r="H154" s="791">
        <v>0</v>
      </c>
      <c r="I154" s="791">
        <v>1</v>
      </c>
      <c r="J154" s="791">
        <v>0</v>
      </c>
      <c r="K154" s="790">
        <v>0</v>
      </c>
      <c r="L154" s="791">
        <v>0</v>
      </c>
      <c r="M154" s="791">
        <v>2</v>
      </c>
      <c r="N154" s="790">
        <v>0</v>
      </c>
    </row>
    <row r="155" spans="1:14" x14ac:dyDescent="0.2">
      <c r="A155" s="787" t="s">
        <v>549</v>
      </c>
      <c r="B155" s="786">
        <v>4</v>
      </c>
      <c r="C155" s="786">
        <v>1</v>
      </c>
      <c r="D155" s="786">
        <v>0</v>
      </c>
      <c r="E155" s="786">
        <v>0</v>
      </c>
      <c r="F155" s="786">
        <v>0</v>
      </c>
      <c r="G155" s="786">
        <v>0</v>
      </c>
      <c r="H155" s="788">
        <v>0</v>
      </c>
      <c r="I155" s="788">
        <v>1</v>
      </c>
      <c r="J155" s="788">
        <v>1</v>
      </c>
      <c r="K155" s="788">
        <v>1</v>
      </c>
      <c r="L155" s="788">
        <v>0</v>
      </c>
      <c r="M155" s="788">
        <v>0</v>
      </c>
      <c r="N155" s="788">
        <v>0</v>
      </c>
    </row>
    <row r="156" spans="1:14" x14ac:dyDescent="0.2">
      <c r="A156" s="789" t="s">
        <v>550</v>
      </c>
      <c r="B156" s="790">
        <v>6</v>
      </c>
      <c r="C156" s="790">
        <v>0</v>
      </c>
      <c r="D156" s="790">
        <v>0</v>
      </c>
      <c r="E156" s="790">
        <v>2</v>
      </c>
      <c r="F156" s="790">
        <v>3</v>
      </c>
      <c r="G156" s="790">
        <v>0</v>
      </c>
      <c r="H156" s="791">
        <v>0</v>
      </c>
      <c r="I156" s="790">
        <v>0</v>
      </c>
      <c r="J156" s="791">
        <v>0</v>
      </c>
      <c r="K156" s="791">
        <v>1</v>
      </c>
      <c r="L156" s="791">
        <v>0</v>
      </c>
      <c r="M156" s="790">
        <v>0</v>
      </c>
      <c r="N156" s="791">
        <v>0</v>
      </c>
    </row>
    <row r="157" spans="1:14" ht="25.5" x14ac:dyDescent="0.2">
      <c r="A157" s="787" t="s">
        <v>551</v>
      </c>
      <c r="B157" s="786">
        <v>6</v>
      </c>
      <c r="C157" s="786">
        <v>0</v>
      </c>
      <c r="D157" s="786">
        <v>1</v>
      </c>
      <c r="E157" s="786">
        <v>0</v>
      </c>
      <c r="F157" s="786">
        <v>0</v>
      </c>
      <c r="G157" s="786">
        <v>1</v>
      </c>
      <c r="H157" s="788">
        <v>1</v>
      </c>
      <c r="I157" s="788">
        <v>0</v>
      </c>
      <c r="J157" s="786">
        <v>0</v>
      </c>
      <c r="K157" s="788">
        <v>0</v>
      </c>
      <c r="L157" s="786">
        <v>2</v>
      </c>
      <c r="M157" s="786">
        <v>0</v>
      </c>
      <c r="N157" s="786">
        <v>1</v>
      </c>
    </row>
    <row r="158" spans="1:14" x14ac:dyDescent="0.2">
      <c r="A158" s="789" t="s">
        <v>552</v>
      </c>
      <c r="B158" s="790">
        <v>3</v>
      </c>
      <c r="C158" s="791">
        <v>0</v>
      </c>
      <c r="D158" s="791">
        <v>0</v>
      </c>
      <c r="E158" s="790">
        <v>0</v>
      </c>
      <c r="F158" s="791">
        <v>0</v>
      </c>
      <c r="G158" s="791">
        <v>1</v>
      </c>
      <c r="H158" s="791">
        <v>1</v>
      </c>
      <c r="I158" s="791">
        <v>0</v>
      </c>
      <c r="J158" s="791">
        <v>0</v>
      </c>
      <c r="K158" s="791">
        <v>0</v>
      </c>
      <c r="L158" s="791">
        <v>1</v>
      </c>
      <c r="M158" s="791">
        <v>0</v>
      </c>
      <c r="N158" s="791">
        <v>0</v>
      </c>
    </row>
    <row r="159" spans="1:14" x14ac:dyDescent="0.2">
      <c r="A159" s="792" t="s">
        <v>173</v>
      </c>
      <c r="B159" s="786"/>
      <c r="C159" s="786"/>
      <c r="D159" s="786"/>
      <c r="E159" s="786"/>
      <c r="F159" s="786"/>
      <c r="G159" s="786"/>
      <c r="H159" s="786"/>
      <c r="I159" s="786"/>
      <c r="J159" s="786"/>
      <c r="K159" s="786"/>
      <c r="L159" s="786"/>
      <c r="M159" s="786"/>
      <c r="N159" s="786"/>
    </row>
    <row r="160" spans="1:14" x14ac:dyDescent="0.2">
      <c r="A160" s="789" t="s">
        <v>553</v>
      </c>
      <c r="B160" s="790">
        <v>167</v>
      </c>
      <c r="C160" s="790">
        <v>16</v>
      </c>
      <c r="D160" s="790">
        <v>13</v>
      </c>
      <c r="E160" s="790">
        <v>18</v>
      </c>
      <c r="F160" s="790">
        <v>6</v>
      </c>
      <c r="G160" s="790">
        <v>19</v>
      </c>
      <c r="H160" s="790">
        <v>10</v>
      </c>
      <c r="I160" s="790">
        <v>18</v>
      </c>
      <c r="J160" s="790">
        <v>15</v>
      </c>
      <c r="K160" s="790">
        <v>13</v>
      </c>
      <c r="L160" s="790">
        <v>15</v>
      </c>
      <c r="M160" s="790">
        <v>16</v>
      </c>
      <c r="N160" s="790">
        <v>8</v>
      </c>
    </row>
    <row r="161" spans="1:14" x14ac:dyDescent="0.2">
      <c r="A161" s="787" t="s">
        <v>554</v>
      </c>
      <c r="B161" s="786">
        <v>8</v>
      </c>
      <c r="C161" s="788">
        <v>0</v>
      </c>
      <c r="D161" s="786">
        <v>0</v>
      </c>
      <c r="E161" s="788">
        <v>1</v>
      </c>
      <c r="F161" s="786">
        <v>1</v>
      </c>
      <c r="G161" s="786">
        <v>0</v>
      </c>
      <c r="H161" s="786">
        <v>0</v>
      </c>
      <c r="I161" s="788">
        <v>0</v>
      </c>
      <c r="J161" s="788">
        <v>4</v>
      </c>
      <c r="K161" s="786">
        <v>0</v>
      </c>
      <c r="L161" s="788">
        <v>1</v>
      </c>
      <c r="M161" s="788">
        <v>0</v>
      </c>
      <c r="N161" s="788">
        <v>1</v>
      </c>
    </row>
    <row r="162" spans="1:14" x14ac:dyDescent="0.2">
      <c r="A162" s="789" t="s">
        <v>555</v>
      </c>
      <c r="B162" s="790">
        <v>16</v>
      </c>
      <c r="C162" s="790">
        <v>0</v>
      </c>
      <c r="D162" s="790">
        <v>2</v>
      </c>
      <c r="E162" s="791">
        <v>3</v>
      </c>
      <c r="F162" s="791">
        <v>1</v>
      </c>
      <c r="G162" s="790">
        <v>0</v>
      </c>
      <c r="H162" s="790">
        <v>2</v>
      </c>
      <c r="I162" s="790">
        <v>0</v>
      </c>
      <c r="J162" s="790">
        <v>1</v>
      </c>
      <c r="K162" s="790">
        <v>4</v>
      </c>
      <c r="L162" s="790">
        <v>1</v>
      </c>
      <c r="M162" s="790">
        <v>1</v>
      </c>
      <c r="N162" s="790">
        <v>1</v>
      </c>
    </row>
    <row r="163" spans="1:14" x14ac:dyDescent="0.2">
      <c r="A163" s="787" t="s">
        <v>556</v>
      </c>
      <c r="B163" s="786">
        <v>8</v>
      </c>
      <c r="C163" s="788">
        <v>0</v>
      </c>
      <c r="D163" s="786">
        <v>1</v>
      </c>
      <c r="E163" s="788">
        <v>1</v>
      </c>
      <c r="F163" s="786">
        <v>1</v>
      </c>
      <c r="G163" s="786">
        <v>0</v>
      </c>
      <c r="H163" s="788">
        <v>0</v>
      </c>
      <c r="I163" s="786">
        <v>0</v>
      </c>
      <c r="J163" s="786">
        <v>1</v>
      </c>
      <c r="K163" s="786">
        <v>0</v>
      </c>
      <c r="L163" s="786">
        <v>0</v>
      </c>
      <c r="M163" s="788">
        <v>2</v>
      </c>
      <c r="N163" s="786">
        <v>2</v>
      </c>
    </row>
    <row r="164" spans="1:14" x14ac:dyDescent="0.2">
      <c r="A164" s="789" t="s">
        <v>557</v>
      </c>
      <c r="B164" s="790">
        <v>254</v>
      </c>
      <c r="C164" s="790">
        <v>30</v>
      </c>
      <c r="D164" s="790">
        <v>10</v>
      </c>
      <c r="E164" s="790">
        <v>9</v>
      </c>
      <c r="F164" s="790">
        <v>20</v>
      </c>
      <c r="G164" s="790">
        <v>20</v>
      </c>
      <c r="H164" s="790">
        <v>22</v>
      </c>
      <c r="I164" s="790">
        <v>16</v>
      </c>
      <c r="J164" s="790">
        <v>26</v>
      </c>
      <c r="K164" s="790">
        <v>26</v>
      </c>
      <c r="L164" s="790">
        <v>17</v>
      </c>
      <c r="M164" s="790">
        <v>31</v>
      </c>
      <c r="N164" s="790">
        <v>27</v>
      </c>
    </row>
    <row r="165" spans="1:14" x14ac:dyDescent="0.2">
      <c r="A165" s="787" t="s">
        <v>558</v>
      </c>
      <c r="B165" s="786">
        <v>18</v>
      </c>
      <c r="C165" s="786">
        <v>2</v>
      </c>
      <c r="D165" s="788">
        <v>1</v>
      </c>
      <c r="E165" s="788">
        <v>1</v>
      </c>
      <c r="F165" s="786">
        <v>5</v>
      </c>
      <c r="G165" s="786">
        <v>2</v>
      </c>
      <c r="H165" s="786">
        <v>3</v>
      </c>
      <c r="I165" s="788">
        <v>1</v>
      </c>
      <c r="J165" s="788">
        <v>1</v>
      </c>
      <c r="K165" s="788">
        <v>1</v>
      </c>
      <c r="L165" s="788">
        <v>0</v>
      </c>
      <c r="M165" s="788">
        <v>0</v>
      </c>
      <c r="N165" s="786">
        <v>1</v>
      </c>
    </row>
    <row r="166" spans="1:14" x14ac:dyDescent="0.2">
      <c r="A166" s="789" t="s">
        <v>559</v>
      </c>
      <c r="B166" s="790">
        <v>23</v>
      </c>
      <c r="C166" s="790">
        <v>1</v>
      </c>
      <c r="D166" s="790">
        <v>2</v>
      </c>
      <c r="E166" s="790">
        <v>2</v>
      </c>
      <c r="F166" s="790">
        <v>0</v>
      </c>
      <c r="G166" s="790">
        <v>1</v>
      </c>
      <c r="H166" s="791">
        <v>0</v>
      </c>
      <c r="I166" s="790">
        <v>2</v>
      </c>
      <c r="J166" s="790">
        <v>2</v>
      </c>
      <c r="K166" s="790">
        <v>3</v>
      </c>
      <c r="L166" s="790">
        <v>2</v>
      </c>
      <c r="M166" s="790">
        <v>3</v>
      </c>
      <c r="N166" s="791">
        <v>5</v>
      </c>
    </row>
    <row r="167" spans="1:14" x14ac:dyDescent="0.2">
      <c r="A167" s="787" t="s">
        <v>560</v>
      </c>
      <c r="B167" s="786">
        <v>18</v>
      </c>
      <c r="C167" s="788">
        <v>2</v>
      </c>
      <c r="D167" s="788">
        <v>0</v>
      </c>
      <c r="E167" s="786">
        <v>0</v>
      </c>
      <c r="F167" s="786">
        <v>1</v>
      </c>
      <c r="G167" s="786">
        <v>2</v>
      </c>
      <c r="H167" s="788">
        <v>0</v>
      </c>
      <c r="I167" s="788">
        <v>4</v>
      </c>
      <c r="J167" s="788">
        <v>4</v>
      </c>
      <c r="K167" s="786">
        <v>1</v>
      </c>
      <c r="L167" s="786">
        <v>1</v>
      </c>
      <c r="M167" s="788">
        <v>1</v>
      </c>
      <c r="N167" s="786">
        <v>2</v>
      </c>
    </row>
    <row r="168" spans="1:14" x14ac:dyDescent="0.2">
      <c r="A168" s="789" t="s">
        <v>221</v>
      </c>
      <c r="B168" s="790">
        <v>26</v>
      </c>
      <c r="C168" s="790">
        <v>1</v>
      </c>
      <c r="D168" s="790">
        <v>1</v>
      </c>
      <c r="E168" s="790">
        <v>1</v>
      </c>
      <c r="F168" s="790">
        <v>2</v>
      </c>
      <c r="G168" s="790">
        <v>2</v>
      </c>
      <c r="H168" s="790">
        <v>3</v>
      </c>
      <c r="I168" s="790">
        <v>1</v>
      </c>
      <c r="J168" s="790">
        <v>3</v>
      </c>
      <c r="K168" s="790">
        <v>1</v>
      </c>
      <c r="L168" s="790">
        <v>2</v>
      </c>
      <c r="M168" s="791">
        <v>2</v>
      </c>
      <c r="N168" s="791">
        <v>7</v>
      </c>
    </row>
    <row r="169" spans="1:14" x14ac:dyDescent="0.2">
      <c r="A169" s="787" t="s">
        <v>562</v>
      </c>
      <c r="B169" s="786">
        <v>17</v>
      </c>
      <c r="C169" s="786">
        <v>0</v>
      </c>
      <c r="D169" s="786">
        <v>1</v>
      </c>
      <c r="E169" s="786">
        <v>0</v>
      </c>
      <c r="F169" s="786">
        <v>3</v>
      </c>
      <c r="G169" s="786">
        <v>2</v>
      </c>
      <c r="H169" s="786">
        <v>1</v>
      </c>
      <c r="I169" s="786">
        <v>1</v>
      </c>
      <c r="J169" s="786">
        <v>1</v>
      </c>
      <c r="K169" s="786">
        <v>0</v>
      </c>
      <c r="L169" s="786">
        <v>0</v>
      </c>
      <c r="M169" s="788">
        <v>4</v>
      </c>
      <c r="N169" s="786">
        <v>4</v>
      </c>
    </row>
    <row r="170" spans="1:14" x14ac:dyDescent="0.2">
      <c r="A170" s="789" t="s">
        <v>563</v>
      </c>
      <c r="B170" s="790">
        <v>5</v>
      </c>
      <c r="C170" s="791">
        <v>1</v>
      </c>
      <c r="D170" s="791">
        <v>0</v>
      </c>
      <c r="E170" s="791">
        <v>0</v>
      </c>
      <c r="F170" s="791">
        <v>1</v>
      </c>
      <c r="G170" s="790">
        <v>2</v>
      </c>
      <c r="H170" s="790">
        <v>0</v>
      </c>
      <c r="I170" s="791">
        <v>0</v>
      </c>
      <c r="J170" s="790">
        <v>0</v>
      </c>
      <c r="K170" s="791">
        <v>1</v>
      </c>
      <c r="L170" s="791">
        <v>0</v>
      </c>
      <c r="M170" s="791">
        <v>0</v>
      </c>
      <c r="N170" s="791">
        <v>0</v>
      </c>
    </row>
    <row r="171" spans="1:14" x14ac:dyDescent="0.2">
      <c r="A171" s="787" t="s">
        <v>564</v>
      </c>
      <c r="B171" s="786">
        <v>2</v>
      </c>
      <c r="C171" s="788">
        <v>0</v>
      </c>
      <c r="D171" s="788">
        <v>0</v>
      </c>
      <c r="E171" s="788">
        <v>0</v>
      </c>
      <c r="F171" s="788">
        <v>0</v>
      </c>
      <c r="G171" s="788">
        <v>0</v>
      </c>
      <c r="H171" s="786">
        <v>0</v>
      </c>
      <c r="I171" s="788">
        <v>0</v>
      </c>
      <c r="J171" s="786">
        <v>1</v>
      </c>
      <c r="K171" s="788">
        <v>0</v>
      </c>
      <c r="L171" s="788">
        <v>0</v>
      </c>
      <c r="M171" s="788">
        <v>1</v>
      </c>
      <c r="N171" s="788">
        <v>0</v>
      </c>
    </row>
    <row r="172" spans="1:14" x14ac:dyDescent="0.2">
      <c r="A172" s="1060" t="s">
        <v>146</v>
      </c>
      <c r="B172" s="790"/>
      <c r="C172" s="790"/>
      <c r="D172" s="790"/>
      <c r="E172" s="790"/>
      <c r="F172" s="790"/>
      <c r="G172" s="790"/>
      <c r="H172" s="790"/>
      <c r="I172" s="790"/>
      <c r="J172" s="790"/>
      <c r="K172" s="790"/>
      <c r="L172" s="790"/>
      <c r="M172" s="790"/>
      <c r="N172" s="790"/>
    </row>
    <row r="173" spans="1:14" x14ac:dyDescent="0.2">
      <c r="A173" s="787" t="s">
        <v>565</v>
      </c>
      <c r="B173" s="786">
        <v>451</v>
      </c>
      <c r="C173" s="786">
        <v>33</v>
      </c>
      <c r="D173" s="786">
        <v>25</v>
      </c>
      <c r="E173" s="786">
        <v>40</v>
      </c>
      <c r="F173" s="786">
        <v>28</v>
      </c>
      <c r="G173" s="786">
        <v>49</v>
      </c>
      <c r="H173" s="786">
        <v>34</v>
      </c>
      <c r="I173" s="786">
        <v>32</v>
      </c>
      <c r="J173" s="786">
        <v>48</v>
      </c>
      <c r="K173" s="786">
        <v>49</v>
      </c>
      <c r="L173" s="786">
        <v>36</v>
      </c>
      <c r="M173" s="786">
        <v>39</v>
      </c>
      <c r="N173" s="786">
        <v>38</v>
      </c>
    </row>
    <row r="174" spans="1:14" x14ac:dyDescent="0.2">
      <c r="A174" s="789" t="s">
        <v>158</v>
      </c>
      <c r="B174" s="790">
        <v>27</v>
      </c>
      <c r="C174" s="790">
        <v>4</v>
      </c>
      <c r="D174" s="790">
        <v>4</v>
      </c>
      <c r="E174" s="790">
        <v>0</v>
      </c>
      <c r="F174" s="790">
        <v>4</v>
      </c>
      <c r="G174" s="790">
        <v>0</v>
      </c>
      <c r="H174" s="790">
        <v>0</v>
      </c>
      <c r="I174" s="790">
        <v>3</v>
      </c>
      <c r="J174" s="790">
        <v>2</v>
      </c>
      <c r="K174" s="790">
        <v>6</v>
      </c>
      <c r="L174" s="790">
        <v>1</v>
      </c>
      <c r="M174" s="790">
        <v>1</v>
      </c>
      <c r="N174" s="791">
        <v>2</v>
      </c>
    </row>
    <row r="175" spans="1:14" x14ac:dyDescent="0.2">
      <c r="A175" s="787" t="s">
        <v>566</v>
      </c>
      <c r="B175" s="786">
        <v>133</v>
      </c>
      <c r="C175" s="786">
        <v>17</v>
      </c>
      <c r="D175" s="786">
        <v>21</v>
      </c>
      <c r="E175" s="786">
        <v>12</v>
      </c>
      <c r="F175" s="786">
        <v>12</v>
      </c>
      <c r="G175" s="786">
        <v>2</v>
      </c>
      <c r="H175" s="786">
        <v>15</v>
      </c>
      <c r="I175" s="786">
        <v>15</v>
      </c>
      <c r="J175" s="786">
        <v>16</v>
      </c>
      <c r="K175" s="786">
        <v>7</v>
      </c>
      <c r="L175" s="786">
        <v>7</v>
      </c>
      <c r="M175" s="786">
        <v>7</v>
      </c>
      <c r="N175" s="786">
        <v>2</v>
      </c>
    </row>
    <row r="176" spans="1:14" x14ac:dyDescent="0.2">
      <c r="A176" s="789" t="s">
        <v>567</v>
      </c>
      <c r="B176" s="790">
        <v>56</v>
      </c>
      <c r="C176" s="790">
        <v>7</v>
      </c>
      <c r="D176" s="790">
        <v>6</v>
      </c>
      <c r="E176" s="790">
        <v>8</v>
      </c>
      <c r="F176" s="790">
        <v>2</v>
      </c>
      <c r="G176" s="790">
        <v>4</v>
      </c>
      <c r="H176" s="790">
        <v>1</v>
      </c>
      <c r="I176" s="790">
        <v>7</v>
      </c>
      <c r="J176" s="790">
        <v>5</v>
      </c>
      <c r="K176" s="790">
        <v>2</v>
      </c>
      <c r="L176" s="790">
        <v>4</v>
      </c>
      <c r="M176" s="790">
        <v>6</v>
      </c>
      <c r="N176" s="790">
        <v>4</v>
      </c>
    </row>
    <row r="177" spans="1:14" x14ac:dyDescent="0.2">
      <c r="A177" s="787" t="s">
        <v>568</v>
      </c>
      <c r="B177" s="786">
        <v>13</v>
      </c>
      <c r="C177" s="786">
        <v>0</v>
      </c>
      <c r="D177" s="788">
        <v>2</v>
      </c>
      <c r="E177" s="788">
        <v>3</v>
      </c>
      <c r="F177" s="786">
        <v>0</v>
      </c>
      <c r="G177" s="786">
        <v>3</v>
      </c>
      <c r="H177" s="788">
        <v>1</v>
      </c>
      <c r="I177" s="788">
        <v>0</v>
      </c>
      <c r="J177" s="786">
        <v>3</v>
      </c>
      <c r="K177" s="786">
        <v>0</v>
      </c>
      <c r="L177" s="786">
        <v>0</v>
      </c>
      <c r="M177" s="786">
        <v>0</v>
      </c>
      <c r="N177" s="786">
        <v>1</v>
      </c>
    </row>
    <row r="178" spans="1:14" x14ac:dyDescent="0.2">
      <c r="A178" s="789" t="s">
        <v>569</v>
      </c>
      <c r="B178" s="790">
        <v>103</v>
      </c>
      <c r="C178" s="790">
        <v>2</v>
      </c>
      <c r="D178" s="790">
        <v>9</v>
      </c>
      <c r="E178" s="790">
        <v>11</v>
      </c>
      <c r="F178" s="790">
        <v>9</v>
      </c>
      <c r="G178" s="790">
        <v>10</v>
      </c>
      <c r="H178" s="790">
        <v>13</v>
      </c>
      <c r="I178" s="790">
        <v>8</v>
      </c>
      <c r="J178" s="790">
        <v>9</v>
      </c>
      <c r="K178" s="790">
        <v>10</v>
      </c>
      <c r="L178" s="790">
        <v>8</v>
      </c>
      <c r="M178" s="790">
        <v>10</v>
      </c>
      <c r="N178" s="790">
        <v>4</v>
      </c>
    </row>
    <row r="179" spans="1:14" x14ac:dyDescent="0.2">
      <c r="A179" s="787" t="s">
        <v>570</v>
      </c>
      <c r="B179" s="786">
        <v>10</v>
      </c>
      <c r="C179" s="788">
        <v>2</v>
      </c>
      <c r="D179" s="786">
        <v>0</v>
      </c>
      <c r="E179" s="786">
        <v>2</v>
      </c>
      <c r="F179" s="788">
        <v>0</v>
      </c>
      <c r="G179" s="786">
        <v>0</v>
      </c>
      <c r="H179" s="786">
        <v>0</v>
      </c>
      <c r="I179" s="786">
        <v>2</v>
      </c>
      <c r="J179" s="786">
        <v>1</v>
      </c>
      <c r="K179" s="786">
        <v>1</v>
      </c>
      <c r="L179" s="786">
        <v>0</v>
      </c>
      <c r="M179" s="786">
        <v>1</v>
      </c>
      <c r="N179" s="788">
        <v>1</v>
      </c>
    </row>
    <row r="180" spans="1:14" x14ac:dyDescent="0.2">
      <c r="A180" s="789" t="s">
        <v>571</v>
      </c>
      <c r="B180" s="790">
        <v>367</v>
      </c>
      <c r="C180" s="790">
        <v>24</v>
      </c>
      <c r="D180" s="790">
        <v>29</v>
      </c>
      <c r="E180" s="790">
        <v>27</v>
      </c>
      <c r="F180" s="790">
        <v>33</v>
      </c>
      <c r="G180" s="790">
        <v>28</v>
      </c>
      <c r="H180" s="790">
        <v>33</v>
      </c>
      <c r="I180" s="790">
        <v>31</v>
      </c>
      <c r="J180" s="790">
        <v>37</v>
      </c>
      <c r="K180" s="790">
        <v>30</v>
      </c>
      <c r="L180" s="790">
        <v>31</v>
      </c>
      <c r="M180" s="790">
        <v>28</v>
      </c>
      <c r="N180" s="790">
        <v>36</v>
      </c>
    </row>
    <row r="181" spans="1:14" x14ac:dyDescent="0.2">
      <c r="A181" s="787" t="s">
        <v>572</v>
      </c>
      <c r="B181" s="786">
        <v>38</v>
      </c>
      <c r="C181" s="786">
        <v>3</v>
      </c>
      <c r="D181" s="786">
        <v>1</v>
      </c>
      <c r="E181" s="786">
        <v>7</v>
      </c>
      <c r="F181" s="786">
        <v>2</v>
      </c>
      <c r="G181" s="786">
        <v>4</v>
      </c>
      <c r="H181" s="786">
        <v>5</v>
      </c>
      <c r="I181" s="786">
        <v>2</v>
      </c>
      <c r="J181" s="786">
        <v>1</v>
      </c>
      <c r="K181" s="786">
        <v>6</v>
      </c>
      <c r="L181" s="786">
        <v>2</v>
      </c>
      <c r="M181" s="786">
        <v>4</v>
      </c>
      <c r="N181" s="786">
        <v>1</v>
      </c>
    </row>
    <row r="182" spans="1:14" x14ac:dyDescent="0.2">
      <c r="A182" s="789" t="s">
        <v>573</v>
      </c>
      <c r="B182" s="790">
        <v>26</v>
      </c>
      <c r="C182" s="790">
        <v>4</v>
      </c>
      <c r="D182" s="790">
        <v>1</v>
      </c>
      <c r="E182" s="790">
        <v>5</v>
      </c>
      <c r="F182" s="790">
        <v>2</v>
      </c>
      <c r="G182" s="790">
        <v>2</v>
      </c>
      <c r="H182" s="790">
        <v>2</v>
      </c>
      <c r="I182" s="790">
        <v>1</v>
      </c>
      <c r="J182" s="790">
        <v>2</v>
      </c>
      <c r="K182" s="790">
        <v>0</v>
      </c>
      <c r="L182" s="790">
        <v>3</v>
      </c>
      <c r="M182" s="790">
        <v>1</v>
      </c>
      <c r="N182" s="790">
        <v>3</v>
      </c>
    </row>
    <row r="183" spans="1:14" x14ac:dyDescent="0.2">
      <c r="A183" s="787" t="s">
        <v>151</v>
      </c>
      <c r="B183" s="786">
        <v>14</v>
      </c>
      <c r="C183" s="788">
        <v>2</v>
      </c>
      <c r="D183" s="788">
        <v>1</v>
      </c>
      <c r="E183" s="788">
        <v>4</v>
      </c>
      <c r="F183" s="786">
        <v>0</v>
      </c>
      <c r="G183" s="786">
        <v>1</v>
      </c>
      <c r="H183" s="786">
        <v>1</v>
      </c>
      <c r="I183" s="788">
        <v>1</v>
      </c>
      <c r="J183" s="786">
        <v>1</v>
      </c>
      <c r="K183" s="786">
        <v>0</v>
      </c>
      <c r="L183" s="788">
        <v>1</v>
      </c>
      <c r="M183" s="786">
        <v>1</v>
      </c>
      <c r="N183" s="786">
        <v>1</v>
      </c>
    </row>
    <row r="184" spans="1:14" x14ac:dyDescent="0.2">
      <c r="A184" s="789" t="s">
        <v>574</v>
      </c>
      <c r="B184" s="790">
        <v>29</v>
      </c>
      <c r="C184" s="790">
        <v>1</v>
      </c>
      <c r="D184" s="790">
        <v>4</v>
      </c>
      <c r="E184" s="790">
        <v>1</v>
      </c>
      <c r="F184" s="790">
        <v>5</v>
      </c>
      <c r="G184" s="790">
        <v>2</v>
      </c>
      <c r="H184" s="791">
        <v>4</v>
      </c>
      <c r="I184" s="790">
        <v>2</v>
      </c>
      <c r="J184" s="790">
        <v>0</v>
      </c>
      <c r="K184" s="791">
        <v>5</v>
      </c>
      <c r="L184" s="790">
        <v>0</v>
      </c>
      <c r="M184" s="790">
        <v>2</v>
      </c>
      <c r="N184" s="790">
        <v>3</v>
      </c>
    </row>
    <row r="185" spans="1:14" x14ac:dyDescent="0.2">
      <c r="A185" s="787" t="s">
        <v>575</v>
      </c>
      <c r="B185" s="786">
        <v>24</v>
      </c>
      <c r="C185" s="786">
        <v>4</v>
      </c>
      <c r="D185" s="786">
        <v>2</v>
      </c>
      <c r="E185" s="786">
        <v>1</v>
      </c>
      <c r="F185" s="788">
        <v>2</v>
      </c>
      <c r="G185" s="786">
        <v>1</v>
      </c>
      <c r="H185" s="786">
        <v>4</v>
      </c>
      <c r="I185" s="786">
        <v>1</v>
      </c>
      <c r="J185" s="786">
        <v>5</v>
      </c>
      <c r="K185" s="788">
        <v>3</v>
      </c>
      <c r="L185" s="786">
        <v>1</v>
      </c>
      <c r="M185" s="786">
        <v>0</v>
      </c>
      <c r="N185" s="788">
        <v>0</v>
      </c>
    </row>
    <row r="186" spans="1:14" x14ac:dyDescent="0.2">
      <c r="A186" s="789" t="s">
        <v>576</v>
      </c>
      <c r="B186" s="790">
        <v>46</v>
      </c>
      <c r="C186" s="790">
        <v>6</v>
      </c>
      <c r="D186" s="790">
        <v>3</v>
      </c>
      <c r="E186" s="790">
        <v>4</v>
      </c>
      <c r="F186" s="790">
        <v>1</v>
      </c>
      <c r="G186" s="790">
        <v>4</v>
      </c>
      <c r="H186" s="790">
        <v>4</v>
      </c>
      <c r="I186" s="790">
        <v>5</v>
      </c>
      <c r="J186" s="790">
        <v>8</v>
      </c>
      <c r="K186" s="790">
        <v>3</v>
      </c>
      <c r="L186" s="790">
        <v>6</v>
      </c>
      <c r="M186" s="790">
        <v>2</v>
      </c>
      <c r="N186" s="790">
        <v>0</v>
      </c>
    </row>
    <row r="187" spans="1:14" x14ac:dyDescent="0.2">
      <c r="A187" s="787" t="s">
        <v>577</v>
      </c>
      <c r="B187" s="786">
        <v>20</v>
      </c>
      <c r="C187" s="786">
        <v>5</v>
      </c>
      <c r="D187" s="786">
        <v>0</v>
      </c>
      <c r="E187" s="786">
        <v>1</v>
      </c>
      <c r="F187" s="786">
        <v>1</v>
      </c>
      <c r="G187" s="788">
        <v>1</v>
      </c>
      <c r="H187" s="786">
        <v>2</v>
      </c>
      <c r="I187" s="786">
        <v>1</v>
      </c>
      <c r="J187" s="788">
        <v>3</v>
      </c>
      <c r="K187" s="786">
        <v>3</v>
      </c>
      <c r="L187" s="786">
        <v>2</v>
      </c>
      <c r="M187" s="788">
        <v>0</v>
      </c>
      <c r="N187" s="788">
        <v>1</v>
      </c>
    </row>
    <row r="188" spans="1:14" x14ac:dyDescent="0.2">
      <c r="A188" s="789" t="s">
        <v>578</v>
      </c>
      <c r="B188" s="790">
        <v>28</v>
      </c>
      <c r="C188" s="791">
        <v>3</v>
      </c>
      <c r="D188" s="791">
        <v>2</v>
      </c>
      <c r="E188" s="791">
        <v>2</v>
      </c>
      <c r="F188" s="791">
        <v>3</v>
      </c>
      <c r="G188" s="791">
        <v>4</v>
      </c>
      <c r="H188" s="791">
        <v>0</v>
      </c>
      <c r="I188" s="790">
        <v>1</v>
      </c>
      <c r="J188" s="791">
        <v>3</v>
      </c>
      <c r="K188" s="791">
        <v>3</v>
      </c>
      <c r="L188" s="791">
        <v>4</v>
      </c>
      <c r="M188" s="790">
        <v>0</v>
      </c>
      <c r="N188" s="791">
        <v>3</v>
      </c>
    </row>
    <row r="189" spans="1:14" x14ac:dyDescent="0.2">
      <c r="A189" s="787" t="s">
        <v>579</v>
      </c>
      <c r="B189" s="786">
        <v>12</v>
      </c>
      <c r="C189" s="788">
        <v>1</v>
      </c>
      <c r="D189" s="786">
        <v>3</v>
      </c>
      <c r="E189" s="786">
        <v>1</v>
      </c>
      <c r="F189" s="786">
        <v>1</v>
      </c>
      <c r="G189" s="786">
        <v>0</v>
      </c>
      <c r="H189" s="788">
        <v>0</v>
      </c>
      <c r="I189" s="788">
        <v>1</v>
      </c>
      <c r="J189" s="786">
        <v>1</v>
      </c>
      <c r="K189" s="786">
        <v>1</v>
      </c>
      <c r="L189" s="786">
        <v>1</v>
      </c>
      <c r="M189" s="786">
        <v>1</v>
      </c>
      <c r="N189" s="786">
        <v>1</v>
      </c>
    </row>
    <row r="190" spans="1:14" x14ac:dyDescent="0.2">
      <c r="A190" s="789" t="s">
        <v>489</v>
      </c>
      <c r="B190" s="790">
        <v>8</v>
      </c>
      <c r="C190" s="791">
        <v>0</v>
      </c>
      <c r="D190" s="791">
        <v>0</v>
      </c>
      <c r="E190" s="791">
        <v>1</v>
      </c>
      <c r="F190" s="791">
        <v>1</v>
      </c>
      <c r="G190" s="790">
        <v>1</v>
      </c>
      <c r="H190" s="790">
        <v>0</v>
      </c>
      <c r="I190" s="790">
        <v>1</v>
      </c>
      <c r="J190" s="791">
        <v>1</v>
      </c>
      <c r="K190" s="791">
        <v>0</v>
      </c>
      <c r="L190" s="790">
        <v>1</v>
      </c>
      <c r="M190" s="791">
        <v>2</v>
      </c>
      <c r="N190" s="791">
        <v>0</v>
      </c>
    </row>
    <row r="191" spans="1:14" x14ac:dyDescent="0.2">
      <c r="A191" s="787" t="s">
        <v>580</v>
      </c>
      <c r="B191" s="786">
        <v>24</v>
      </c>
      <c r="C191" s="786">
        <v>2</v>
      </c>
      <c r="D191" s="786">
        <v>3</v>
      </c>
      <c r="E191" s="786">
        <v>6</v>
      </c>
      <c r="F191" s="786">
        <v>4</v>
      </c>
      <c r="G191" s="788">
        <v>1</v>
      </c>
      <c r="H191" s="786">
        <v>2</v>
      </c>
      <c r="I191" s="788">
        <v>3</v>
      </c>
      <c r="J191" s="786">
        <v>1</v>
      </c>
      <c r="K191" s="786">
        <v>0</v>
      </c>
      <c r="L191" s="788">
        <v>1</v>
      </c>
      <c r="M191" s="788">
        <v>0</v>
      </c>
      <c r="N191" s="786">
        <v>1</v>
      </c>
    </row>
    <row r="192" spans="1:14" x14ac:dyDescent="0.2">
      <c r="A192" s="789" t="s">
        <v>581</v>
      </c>
      <c r="B192" s="790">
        <v>7</v>
      </c>
      <c r="C192" s="790">
        <v>1</v>
      </c>
      <c r="D192" s="790">
        <v>0</v>
      </c>
      <c r="E192" s="790">
        <v>1</v>
      </c>
      <c r="F192" s="790">
        <v>1</v>
      </c>
      <c r="G192" s="791">
        <v>1</v>
      </c>
      <c r="H192" s="790">
        <v>0</v>
      </c>
      <c r="I192" s="791">
        <v>1</v>
      </c>
      <c r="J192" s="790">
        <v>0</v>
      </c>
      <c r="K192" s="790">
        <v>0</v>
      </c>
      <c r="L192" s="791">
        <v>1</v>
      </c>
      <c r="M192" s="791">
        <v>0</v>
      </c>
      <c r="N192" s="790">
        <v>1</v>
      </c>
    </row>
    <row r="193" spans="1:14" x14ac:dyDescent="0.2">
      <c r="A193" s="787" t="s">
        <v>582</v>
      </c>
      <c r="B193" s="786">
        <v>17</v>
      </c>
      <c r="C193" s="786">
        <v>2</v>
      </c>
      <c r="D193" s="786">
        <v>1</v>
      </c>
      <c r="E193" s="786">
        <v>1</v>
      </c>
      <c r="F193" s="788">
        <v>1</v>
      </c>
      <c r="G193" s="788">
        <v>0</v>
      </c>
      <c r="H193" s="788">
        <v>3</v>
      </c>
      <c r="I193" s="788">
        <v>0</v>
      </c>
      <c r="J193" s="786">
        <v>2</v>
      </c>
      <c r="K193" s="788">
        <v>2</v>
      </c>
      <c r="L193" s="788">
        <v>3</v>
      </c>
      <c r="M193" s="788">
        <v>0</v>
      </c>
      <c r="N193" s="786">
        <v>2</v>
      </c>
    </row>
    <row r="194" spans="1:14" x14ac:dyDescent="0.2">
      <c r="A194" s="789" t="s">
        <v>583</v>
      </c>
      <c r="B194" s="790">
        <v>11</v>
      </c>
      <c r="C194" s="791">
        <v>0</v>
      </c>
      <c r="D194" s="790">
        <v>0</v>
      </c>
      <c r="E194" s="790">
        <v>0</v>
      </c>
      <c r="F194" s="791">
        <v>1</v>
      </c>
      <c r="G194" s="790">
        <v>0</v>
      </c>
      <c r="H194" s="791">
        <v>2</v>
      </c>
      <c r="I194" s="790">
        <v>1</v>
      </c>
      <c r="J194" s="791">
        <v>2</v>
      </c>
      <c r="K194" s="790">
        <v>1</v>
      </c>
      <c r="L194" s="791">
        <v>2</v>
      </c>
      <c r="M194" s="791">
        <v>1</v>
      </c>
      <c r="N194" s="790">
        <v>1</v>
      </c>
    </row>
    <row r="195" spans="1:14" x14ac:dyDescent="0.2">
      <c r="A195" s="792" t="s">
        <v>69</v>
      </c>
      <c r="B195" s="786"/>
      <c r="C195" s="786"/>
      <c r="D195" s="786"/>
      <c r="E195" s="786"/>
      <c r="F195" s="786"/>
      <c r="G195" s="786"/>
      <c r="H195" s="786"/>
      <c r="I195" s="786"/>
      <c r="J195" s="786"/>
      <c r="K195" s="786"/>
      <c r="L195" s="786"/>
      <c r="M195" s="786"/>
      <c r="N195" s="786"/>
    </row>
    <row r="196" spans="1:14" x14ac:dyDescent="0.2">
      <c r="A196" s="789" t="s">
        <v>69</v>
      </c>
      <c r="B196" s="790">
        <v>20</v>
      </c>
      <c r="C196" s="790">
        <v>1</v>
      </c>
      <c r="D196" s="790">
        <v>0</v>
      </c>
      <c r="E196" s="790">
        <v>2</v>
      </c>
      <c r="F196" s="790">
        <v>1</v>
      </c>
      <c r="G196" s="790">
        <v>1</v>
      </c>
      <c r="H196" s="790">
        <v>1</v>
      </c>
      <c r="I196" s="790">
        <v>1</v>
      </c>
      <c r="J196" s="790">
        <v>2</v>
      </c>
      <c r="K196" s="790">
        <v>0</v>
      </c>
      <c r="L196" s="790">
        <v>1</v>
      </c>
      <c r="M196" s="790">
        <v>4</v>
      </c>
      <c r="N196" s="790">
        <v>6</v>
      </c>
    </row>
    <row r="197" spans="1:14" x14ac:dyDescent="0.2">
      <c r="A197" s="787" t="s">
        <v>584</v>
      </c>
      <c r="B197" s="786">
        <v>120</v>
      </c>
      <c r="C197" s="786">
        <v>4</v>
      </c>
      <c r="D197" s="786">
        <v>13</v>
      </c>
      <c r="E197" s="786">
        <v>8</v>
      </c>
      <c r="F197" s="786">
        <v>13</v>
      </c>
      <c r="G197" s="786">
        <v>8</v>
      </c>
      <c r="H197" s="786">
        <v>9</v>
      </c>
      <c r="I197" s="786">
        <v>6</v>
      </c>
      <c r="J197" s="786">
        <v>18</v>
      </c>
      <c r="K197" s="786">
        <v>14</v>
      </c>
      <c r="L197" s="786">
        <v>9</v>
      </c>
      <c r="M197" s="786">
        <v>15</v>
      </c>
      <c r="N197" s="786">
        <v>3</v>
      </c>
    </row>
    <row r="198" spans="1:14" x14ac:dyDescent="0.2">
      <c r="A198" s="789" t="s">
        <v>585</v>
      </c>
      <c r="B198" s="790">
        <v>61</v>
      </c>
      <c r="C198" s="790">
        <v>4</v>
      </c>
      <c r="D198" s="790">
        <v>6</v>
      </c>
      <c r="E198" s="790">
        <v>8</v>
      </c>
      <c r="F198" s="790">
        <v>3</v>
      </c>
      <c r="G198" s="790">
        <v>4</v>
      </c>
      <c r="H198" s="790">
        <v>7</v>
      </c>
      <c r="I198" s="790">
        <v>3</v>
      </c>
      <c r="J198" s="790">
        <v>5</v>
      </c>
      <c r="K198" s="790">
        <v>7</v>
      </c>
      <c r="L198" s="790">
        <v>6</v>
      </c>
      <c r="M198" s="790">
        <v>5</v>
      </c>
      <c r="N198" s="790">
        <v>3</v>
      </c>
    </row>
    <row r="199" spans="1:14" x14ac:dyDescent="0.2">
      <c r="A199" s="798" t="s">
        <v>18</v>
      </c>
      <c r="B199" s="786">
        <v>850</v>
      </c>
      <c r="C199" s="786">
        <v>74</v>
      </c>
      <c r="D199" s="786">
        <v>55</v>
      </c>
      <c r="E199" s="786">
        <v>72</v>
      </c>
      <c r="F199" s="786">
        <v>61</v>
      </c>
      <c r="G199" s="786">
        <v>70</v>
      </c>
      <c r="H199" s="786">
        <v>84</v>
      </c>
      <c r="I199" s="786">
        <v>90</v>
      </c>
      <c r="J199" s="786">
        <v>69</v>
      </c>
      <c r="K199" s="786">
        <v>86</v>
      </c>
      <c r="L199" s="786">
        <v>60</v>
      </c>
      <c r="M199" s="786">
        <v>60</v>
      </c>
      <c r="N199" s="786">
        <v>69</v>
      </c>
    </row>
    <row r="200" spans="1:14" x14ac:dyDescent="0.2">
      <c r="A200" s="1060" t="s">
        <v>172</v>
      </c>
      <c r="B200" s="790"/>
      <c r="C200" s="790"/>
      <c r="D200" s="790"/>
      <c r="E200" s="790"/>
      <c r="F200" s="790"/>
      <c r="G200" s="790"/>
      <c r="H200" s="790"/>
      <c r="I200" s="790"/>
      <c r="J200" s="790"/>
      <c r="K200" s="790"/>
      <c r="L200" s="790"/>
      <c r="M200" s="790"/>
      <c r="N200" s="790"/>
    </row>
    <row r="201" spans="1:14" x14ac:dyDescent="0.2">
      <c r="A201" s="787" t="s">
        <v>144</v>
      </c>
      <c r="B201" s="786">
        <v>83</v>
      </c>
      <c r="C201" s="786">
        <v>4</v>
      </c>
      <c r="D201" s="786">
        <v>2</v>
      </c>
      <c r="E201" s="786">
        <v>5</v>
      </c>
      <c r="F201" s="786">
        <v>5</v>
      </c>
      <c r="G201" s="786">
        <v>6</v>
      </c>
      <c r="H201" s="786">
        <v>8</v>
      </c>
      <c r="I201" s="786">
        <v>12</v>
      </c>
      <c r="J201" s="786">
        <v>5</v>
      </c>
      <c r="K201" s="786">
        <v>7</v>
      </c>
      <c r="L201" s="788">
        <v>8</v>
      </c>
      <c r="M201" s="788">
        <v>12</v>
      </c>
      <c r="N201" s="786">
        <v>9</v>
      </c>
    </row>
    <row r="202" spans="1:14" x14ac:dyDescent="0.2">
      <c r="A202" s="789" t="s">
        <v>586</v>
      </c>
      <c r="B202" s="790">
        <v>36</v>
      </c>
      <c r="C202" s="790">
        <v>0</v>
      </c>
      <c r="D202" s="790">
        <v>8</v>
      </c>
      <c r="E202" s="790">
        <v>1</v>
      </c>
      <c r="F202" s="790">
        <v>3</v>
      </c>
      <c r="G202" s="790">
        <v>4</v>
      </c>
      <c r="H202" s="790">
        <v>1</v>
      </c>
      <c r="I202" s="790">
        <v>4</v>
      </c>
      <c r="J202" s="790">
        <v>3</v>
      </c>
      <c r="K202" s="790">
        <v>7</v>
      </c>
      <c r="L202" s="790">
        <v>1</v>
      </c>
      <c r="M202" s="790">
        <v>4</v>
      </c>
      <c r="N202" s="790">
        <v>0</v>
      </c>
    </row>
    <row r="203" spans="1:14" x14ac:dyDescent="0.2">
      <c r="A203" s="787" t="s">
        <v>587</v>
      </c>
      <c r="B203" s="786">
        <v>16</v>
      </c>
      <c r="C203" s="786">
        <v>0</v>
      </c>
      <c r="D203" s="786">
        <v>0</v>
      </c>
      <c r="E203" s="788">
        <v>1</v>
      </c>
      <c r="F203" s="786">
        <v>3</v>
      </c>
      <c r="G203" s="788">
        <v>2</v>
      </c>
      <c r="H203" s="786">
        <v>1</v>
      </c>
      <c r="I203" s="788">
        <v>1</v>
      </c>
      <c r="J203" s="788">
        <v>2</v>
      </c>
      <c r="K203" s="786">
        <v>1</v>
      </c>
      <c r="L203" s="788">
        <v>2</v>
      </c>
      <c r="M203" s="786">
        <v>0</v>
      </c>
      <c r="N203" s="786">
        <v>3</v>
      </c>
    </row>
    <row r="204" spans="1:14" x14ac:dyDescent="0.2">
      <c r="A204" s="789" t="s">
        <v>588</v>
      </c>
      <c r="B204" s="790">
        <v>13</v>
      </c>
      <c r="C204" s="790">
        <v>0</v>
      </c>
      <c r="D204" s="790">
        <v>0</v>
      </c>
      <c r="E204" s="790">
        <v>0</v>
      </c>
      <c r="F204" s="790">
        <v>0</v>
      </c>
      <c r="G204" s="790">
        <v>2</v>
      </c>
      <c r="H204" s="790">
        <v>3</v>
      </c>
      <c r="I204" s="790">
        <v>2</v>
      </c>
      <c r="J204" s="790">
        <v>3</v>
      </c>
      <c r="K204" s="791">
        <v>0</v>
      </c>
      <c r="L204" s="790">
        <v>2</v>
      </c>
      <c r="M204" s="791">
        <v>0</v>
      </c>
      <c r="N204" s="791">
        <v>1</v>
      </c>
    </row>
    <row r="205" spans="1:14" x14ac:dyDescent="0.2">
      <c r="A205" s="787" t="s">
        <v>589</v>
      </c>
      <c r="B205" s="786">
        <v>13</v>
      </c>
      <c r="C205" s="788">
        <v>1</v>
      </c>
      <c r="D205" s="786">
        <v>0</v>
      </c>
      <c r="E205" s="786">
        <v>3</v>
      </c>
      <c r="F205" s="786">
        <v>1</v>
      </c>
      <c r="G205" s="786">
        <v>1</v>
      </c>
      <c r="H205" s="788">
        <v>3</v>
      </c>
      <c r="I205" s="788">
        <v>1</v>
      </c>
      <c r="J205" s="788">
        <v>1</v>
      </c>
      <c r="K205" s="786">
        <v>1</v>
      </c>
      <c r="L205" s="786">
        <v>1</v>
      </c>
      <c r="M205" s="788">
        <v>0</v>
      </c>
      <c r="N205" s="786">
        <v>0</v>
      </c>
    </row>
    <row r="206" spans="1:14" x14ac:dyDescent="0.2">
      <c r="A206" s="789" t="s">
        <v>590</v>
      </c>
      <c r="B206" s="790">
        <v>42</v>
      </c>
      <c r="C206" s="790">
        <v>3</v>
      </c>
      <c r="D206" s="790">
        <v>1</v>
      </c>
      <c r="E206" s="791">
        <v>3</v>
      </c>
      <c r="F206" s="791">
        <v>3</v>
      </c>
      <c r="G206" s="790">
        <v>4</v>
      </c>
      <c r="H206" s="790">
        <v>3</v>
      </c>
      <c r="I206" s="790">
        <v>4</v>
      </c>
      <c r="J206" s="790">
        <v>7</v>
      </c>
      <c r="K206" s="790">
        <v>1</v>
      </c>
      <c r="L206" s="790">
        <v>6</v>
      </c>
      <c r="M206" s="790">
        <v>1</v>
      </c>
      <c r="N206" s="790">
        <v>6</v>
      </c>
    </row>
    <row r="207" spans="1:14" x14ac:dyDescent="0.2">
      <c r="A207" s="787" t="s">
        <v>591</v>
      </c>
      <c r="B207" s="786">
        <v>6</v>
      </c>
      <c r="C207" s="786">
        <v>1</v>
      </c>
      <c r="D207" s="786">
        <v>0</v>
      </c>
      <c r="E207" s="788">
        <v>0</v>
      </c>
      <c r="F207" s="788">
        <v>1</v>
      </c>
      <c r="G207" s="786">
        <v>0</v>
      </c>
      <c r="H207" s="786">
        <v>1</v>
      </c>
      <c r="I207" s="786">
        <v>0</v>
      </c>
      <c r="J207" s="786">
        <v>1</v>
      </c>
      <c r="K207" s="786">
        <v>0</v>
      </c>
      <c r="L207" s="786">
        <v>1</v>
      </c>
      <c r="M207" s="786">
        <v>1</v>
      </c>
      <c r="N207" s="786">
        <v>0</v>
      </c>
    </row>
    <row r="208" spans="1:14" x14ac:dyDescent="0.2">
      <c r="A208" s="789" t="s">
        <v>592</v>
      </c>
      <c r="B208" s="790">
        <v>3</v>
      </c>
      <c r="C208" s="791">
        <v>1</v>
      </c>
      <c r="D208" s="791">
        <v>0</v>
      </c>
      <c r="E208" s="791">
        <v>1</v>
      </c>
      <c r="F208" s="791">
        <v>0</v>
      </c>
      <c r="G208" s="790">
        <v>0</v>
      </c>
      <c r="H208" s="791">
        <v>0</v>
      </c>
      <c r="I208" s="791">
        <v>0</v>
      </c>
      <c r="J208" s="790">
        <v>0</v>
      </c>
      <c r="K208" s="791">
        <v>0</v>
      </c>
      <c r="L208" s="791">
        <v>0</v>
      </c>
      <c r="M208" s="790">
        <v>0</v>
      </c>
      <c r="N208" s="790">
        <v>1</v>
      </c>
    </row>
    <row r="209" spans="1:14" x14ac:dyDescent="0.2">
      <c r="A209" s="787" t="s">
        <v>594</v>
      </c>
      <c r="B209" s="786">
        <v>2</v>
      </c>
      <c r="C209" s="788">
        <v>0</v>
      </c>
      <c r="D209" s="788">
        <v>1</v>
      </c>
      <c r="E209" s="788">
        <v>0</v>
      </c>
      <c r="F209" s="786">
        <v>0</v>
      </c>
      <c r="G209" s="788">
        <v>0</v>
      </c>
      <c r="H209" s="788">
        <v>0</v>
      </c>
      <c r="I209" s="788">
        <v>0</v>
      </c>
      <c r="J209" s="788">
        <v>0</v>
      </c>
      <c r="K209" s="786">
        <v>0</v>
      </c>
      <c r="L209" s="786">
        <v>1</v>
      </c>
      <c r="M209" s="788">
        <v>0</v>
      </c>
      <c r="N209" s="788">
        <v>0</v>
      </c>
    </row>
    <row r="210" spans="1:14" x14ac:dyDescent="0.2">
      <c r="A210" s="789" t="s">
        <v>596</v>
      </c>
      <c r="B210" s="790">
        <v>2</v>
      </c>
      <c r="C210" s="791">
        <v>0</v>
      </c>
      <c r="D210" s="791">
        <v>0</v>
      </c>
      <c r="E210" s="791">
        <v>0</v>
      </c>
      <c r="F210" s="791">
        <v>0</v>
      </c>
      <c r="G210" s="790">
        <v>0</v>
      </c>
      <c r="H210" s="791">
        <v>0</v>
      </c>
      <c r="I210" s="791">
        <v>0</v>
      </c>
      <c r="J210" s="791">
        <v>1</v>
      </c>
      <c r="K210" s="791">
        <v>0</v>
      </c>
      <c r="L210" s="791">
        <v>0</v>
      </c>
      <c r="M210" s="791">
        <v>0</v>
      </c>
      <c r="N210" s="791">
        <v>1</v>
      </c>
    </row>
    <row r="211" spans="1:14" x14ac:dyDescent="0.2">
      <c r="A211" s="792" t="s">
        <v>143</v>
      </c>
      <c r="B211" s="786"/>
      <c r="C211" s="786"/>
      <c r="D211" s="786"/>
      <c r="E211" s="786"/>
      <c r="F211" s="786"/>
      <c r="G211" s="786"/>
      <c r="H211" s="786"/>
      <c r="I211" s="786"/>
      <c r="J211" s="786"/>
      <c r="K211" s="786"/>
      <c r="L211" s="786"/>
      <c r="M211" s="786"/>
      <c r="N211" s="786"/>
    </row>
    <row r="212" spans="1:14" x14ac:dyDescent="0.2">
      <c r="A212" s="789" t="s">
        <v>597</v>
      </c>
      <c r="B212" s="790">
        <v>52</v>
      </c>
      <c r="C212" s="790">
        <v>7</v>
      </c>
      <c r="D212" s="790">
        <v>3</v>
      </c>
      <c r="E212" s="791">
        <v>5</v>
      </c>
      <c r="F212" s="790">
        <v>2</v>
      </c>
      <c r="G212" s="790">
        <v>3</v>
      </c>
      <c r="H212" s="790">
        <v>6</v>
      </c>
      <c r="I212" s="790">
        <v>8</v>
      </c>
      <c r="J212" s="790">
        <v>4</v>
      </c>
      <c r="K212" s="790">
        <v>3</v>
      </c>
      <c r="L212" s="790">
        <v>3</v>
      </c>
      <c r="M212" s="790">
        <v>5</v>
      </c>
      <c r="N212" s="790">
        <v>3</v>
      </c>
    </row>
    <row r="213" spans="1:14" x14ac:dyDescent="0.2">
      <c r="A213" s="787" t="s">
        <v>598</v>
      </c>
      <c r="B213" s="786">
        <v>15</v>
      </c>
      <c r="C213" s="786">
        <v>3</v>
      </c>
      <c r="D213" s="786">
        <v>1</v>
      </c>
      <c r="E213" s="786">
        <v>0</v>
      </c>
      <c r="F213" s="788">
        <v>0</v>
      </c>
      <c r="G213" s="786">
        <v>1</v>
      </c>
      <c r="H213" s="788">
        <v>3</v>
      </c>
      <c r="I213" s="786">
        <v>2</v>
      </c>
      <c r="J213" s="786">
        <v>0</v>
      </c>
      <c r="K213" s="788">
        <v>3</v>
      </c>
      <c r="L213" s="788">
        <v>1</v>
      </c>
      <c r="M213" s="788">
        <v>1</v>
      </c>
      <c r="N213" s="788">
        <v>0</v>
      </c>
    </row>
    <row r="214" spans="1:14" x14ac:dyDescent="0.2">
      <c r="A214" s="789" t="s">
        <v>599</v>
      </c>
      <c r="B214" s="790">
        <v>10</v>
      </c>
      <c r="C214" s="791">
        <v>0</v>
      </c>
      <c r="D214" s="791">
        <v>0</v>
      </c>
      <c r="E214" s="791">
        <v>2</v>
      </c>
      <c r="F214" s="790">
        <v>2</v>
      </c>
      <c r="G214" s="790">
        <v>0</v>
      </c>
      <c r="H214" s="790">
        <v>2</v>
      </c>
      <c r="I214" s="791">
        <v>0</v>
      </c>
      <c r="J214" s="790">
        <v>0</v>
      </c>
      <c r="K214" s="791">
        <v>0</v>
      </c>
      <c r="L214" s="791">
        <v>1</v>
      </c>
      <c r="M214" s="791">
        <v>0</v>
      </c>
      <c r="N214" s="791">
        <v>3</v>
      </c>
    </row>
    <row r="215" spans="1:14" x14ac:dyDescent="0.2">
      <c r="A215" s="787" t="s">
        <v>600</v>
      </c>
      <c r="B215" s="786">
        <v>6</v>
      </c>
      <c r="C215" s="788">
        <v>1</v>
      </c>
      <c r="D215" s="788">
        <v>0</v>
      </c>
      <c r="E215" s="786">
        <v>0</v>
      </c>
      <c r="F215" s="788">
        <v>1</v>
      </c>
      <c r="G215" s="788">
        <v>2</v>
      </c>
      <c r="H215" s="788">
        <v>0</v>
      </c>
      <c r="I215" s="788">
        <v>1</v>
      </c>
      <c r="J215" s="786">
        <v>0</v>
      </c>
      <c r="K215" s="788">
        <v>1</v>
      </c>
      <c r="L215" s="786">
        <v>0</v>
      </c>
      <c r="M215" s="786">
        <v>0</v>
      </c>
      <c r="N215" s="788">
        <v>0</v>
      </c>
    </row>
    <row r="216" spans="1:14" x14ac:dyDescent="0.2">
      <c r="A216" s="1060" t="s">
        <v>142</v>
      </c>
      <c r="B216" s="790"/>
      <c r="C216" s="790"/>
      <c r="D216" s="790"/>
      <c r="E216" s="790"/>
      <c r="F216" s="790"/>
      <c r="G216" s="790"/>
      <c r="H216" s="790"/>
      <c r="I216" s="790"/>
      <c r="J216" s="790"/>
      <c r="K216" s="790"/>
      <c r="L216" s="790"/>
      <c r="M216" s="790"/>
      <c r="N216" s="790"/>
    </row>
    <row r="217" spans="1:14" x14ac:dyDescent="0.2">
      <c r="A217" s="787" t="s">
        <v>142</v>
      </c>
      <c r="B217" s="786">
        <v>115</v>
      </c>
      <c r="C217" s="786">
        <v>10</v>
      </c>
      <c r="D217" s="786">
        <v>2</v>
      </c>
      <c r="E217" s="786">
        <v>9</v>
      </c>
      <c r="F217" s="786">
        <v>11</v>
      </c>
      <c r="G217" s="786">
        <v>10</v>
      </c>
      <c r="H217" s="786">
        <v>16</v>
      </c>
      <c r="I217" s="786">
        <v>9</v>
      </c>
      <c r="J217" s="786">
        <v>10</v>
      </c>
      <c r="K217" s="786">
        <v>10</v>
      </c>
      <c r="L217" s="786">
        <v>9</v>
      </c>
      <c r="M217" s="786">
        <v>10</v>
      </c>
      <c r="N217" s="786">
        <v>9</v>
      </c>
    </row>
    <row r="218" spans="1:14" x14ac:dyDescent="0.2">
      <c r="A218" s="789" t="s">
        <v>602</v>
      </c>
      <c r="B218" s="790">
        <v>18</v>
      </c>
      <c r="C218" s="790">
        <v>3</v>
      </c>
      <c r="D218" s="791">
        <v>0</v>
      </c>
      <c r="E218" s="790">
        <v>2</v>
      </c>
      <c r="F218" s="790">
        <v>1</v>
      </c>
      <c r="G218" s="790">
        <v>3</v>
      </c>
      <c r="H218" s="791">
        <v>1</v>
      </c>
      <c r="I218" s="790">
        <v>1</v>
      </c>
      <c r="J218" s="791">
        <v>0</v>
      </c>
      <c r="K218" s="790">
        <v>3</v>
      </c>
      <c r="L218" s="790">
        <v>1</v>
      </c>
      <c r="M218" s="790">
        <v>2</v>
      </c>
      <c r="N218" s="790">
        <v>1</v>
      </c>
    </row>
    <row r="219" spans="1:14" x14ac:dyDescent="0.2">
      <c r="A219" s="787" t="s">
        <v>603</v>
      </c>
      <c r="B219" s="786">
        <v>3</v>
      </c>
      <c r="C219" s="788">
        <v>1</v>
      </c>
      <c r="D219" s="788">
        <v>0</v>
      </c>
      <c r="E219" s="786">
        <v>0</v>
      </c>
      <c r="F219" s="788">
        <v>0</v>
      </c>
      <c r="G219" s="788">
        <v>1</v>
      </c>
      <c r="H219" s="788">
        <v>1</v>
      </c>
      <c r="I219" s="786">
        <v>0</v>
      </c>
      <c r="J219" s="786">
        <v>0</v>
      </c>
      <c r="K219" s="786">
        <v>0</v>
      </c>
      <c r="L219" s="788">
        <v>0</v>
      </c>
      <c r="M219" s="788">
        <v>0</v>
      </c>
      <c r="N219" s="788">
        <v>0</v>
      </c>
    </row>
    <row r="220" spans="1:14" x14ac:dyDescent="0.2">
      <c r="A220" s="789" t="s">
        <v>604</v>
      </c>
      <c r="B220" s="790">
        <v>5</v>
      </c>
      <c r="C220" s="791">
        <v>1</v>
      </c>
      <c r="D220" s="791">
        <v>0</v>
      </c>
      <c r="E220" s="790">
        <v>0</v>
      </c>
      <c r="F220" s="791">
        <v>0</v>
      </c>
      <c r="G220" s="791">
        <v>0</v>
      </c>
      <c r="H220" s="791">
        <v>1</v>
      </c>
      <c r="I220" s="790">
        <v>0</v>
      </c>
      <c r="J220" s="790">
        <v>1</v>
      </c>
      <c r="K220" s="790">
        <v>1</v>
      </c>
      <c r="L220" s="791">
        <v>0</v>
      </c>
      <c r="M220" s="791">
        <v>1</v>
      </c>
      <c r="N220" s="791">
        <v>0</v>
      </c>
    </row>
    <row r="221" spans="1:14" x14ac:dyDescent="0.2">
      <c r="A221" s="792" t="s">
        <v>171</v>
      </c>
      <c r="B221" s="786"/>
      <c r="C221" s="786"/>
      <c r="D221" s="786"/>
      <c r="E221" s="786"/>
      <c r="F221" s="786"/>
      <c r="G221" s="786"/>
      <c r="H221" s="786"/>
      <c r="I221" s="786"/>
      <c r="J221" s="786"/>
      <c r="K221" s="786"/>
      <c r="L221" s="786"/>
      <c r="M221" s="786"/>
      <c r="N221" s="786"/>
    </row>
    <row r="222" spans="1:14" x14ac:dyDescent="0.2">
      <c r="A222" s="789" t="s">
        <v>141</v>
      </c>
      <c r="B222" s="790">
        <v>53</v>
      </c>
      <c r="C222" s="791">
        <v>5</v>
      </c>
      <c r="D222" s="790">
        <v>7</v>
      </c>
      <c r="E222" s="790">
        <v>5</v>
      </c>
      <c r="F222" s="790">
        <v>4</v>
      </c>
      <c r="G222" s="790">
        <v>5</v>
      </c>
      <c r="H222" s="791">
        <v>4</v>
      </c>
      <c r="I222" s="790">
        <v>5</v>
      </c>
      <c r="J222" s="790">
        <v>3</v>
      </c>
      <c r="K222" s="790">
        <v>3</v>
      </c>
      <c r="L222" s="790">
        <v>3</v>
      </c>
      <c r="M222" s="790">
        <v>5</v>
      </c>
      <c r="N222" s="790">
        <v>4</v>
      </c>
    </row>
    <row r="223" spans="1:14" x14ac:dyDescent="0.2">
      <c r="A223" s="787" t="s">
        <v>605</v>
      </c>
      <c r="B223" s="786">
        <v>4</v>
      </c>
      <c r="C223" s="788">
        <v>0</v>
      </c>
      <c r="D223" s="786">
        <v>1</v>
      </c>
      <c r="E223" s="788">
        <v>0</v>
      </c>
      <c r="F223" s="788">
        <v>0</v>
      </c>
      <c r="G223" s="786">
        <v>2</v>
      </c>
      <c r="H223" s="788">
        <v>0</v>
      </c>
      <c r="I223" s="788">
        <v>1</v>
      </c>
      <c r="J223" s="788">
        <v>0</v>
      </c>
      <c r="K223" s="788">
        <v>0</v>
      </c>
      <c r="L223" s="788">
        <v>0</v>
      </c>
      <c r="M223" s="788">
        <v>0</v>
      </c>
      <c r="N223" s="788">
        <v>0</v>
      </c>
    </row>
    <row r="224" spans="1:14" x14ac:dyDescent="0.2">
      <c r="A224" s="789" t="s">
        <v>606</v>
      </c>
      <c r="B224" s="790">
        <v>1</v>
      </c>
      <c r="C224" s="791">
        <v>0</v>
      </c>
      <c r="D224" s="791">
        <v>0</v>
      </c>
      <c r="E224" s="791">
        <v>0</v>
      </c>
      <c r="F224" s="791">
        <v>0</v>
      </c>
      <c r="G224" s="790">
        <v>0</v>
      </c>
      <c r="H224" s="790">
        <v>0</v>
      </c>
      <c r="I224" s="791">
        <v>1</v>
      </c>
      <c r="J224" s="791">
        <v>0</v>
      </c>
      <c r="K224" s="791">
        <v>0</v>
      </c>
      <c r="L224" s="791">
        <v>0</v>
      </c>
      <c r="M224" s="791">
        <v>0</v>
      </c>
      <c r="N224" s="790">
        <v>0</v>
      </c>
    </row>
    <row r="225" spans="1:14" x14ac:dyDescent="0.2">
      <c r="A225" s="787" t="s">
        <v>608</v>
      </c>
      <c r="B225" s="786">
        <v>29</v>
      </c>
      <c r="C225" s="786">
        <v>1</v>
      </c>
      <c r="D225" s="786">
        <v>7</v>
      </c>
      <c r="E225" s="786">
        <v>4</v>
      </c>
      <c r="F225" s="786">
        <v>1</v>
      </c>
      <c r="G225" s="786">
        <v>5</v>
      </c>
      <c r="H225" s="786">
        <v>1</v>
      </c>
      <c r="I225" s="786">
        <v>3</v>
      </c>
      <c r="J225" s="786">
        <v>3</v>
      </c>
      <c r="K225" s="786">
        <v>3</v>
      </c>
      <c r="L225" s="788">
        <v>0</v>
      </c>
      <c r="M225" s="788">
        <v>0</v>
      </c>
      <c r="N225" s="786">
        <v>1</v>
      </c>
    </row>
    <row r="226" spans="1:14" x14ac:dyDescent="0.2">
      <c r="A226" s="789" t="s">
        <v>609</v>
      </c>
      <c r="B226" s="790">
        <v>5</v>
      </c>
      <c r="C226" s="790">
        <v>1</v>
      </c>
      <c r="D226" s="790">
        <v>0</v>
      </c>
      <c r="E226" s="790">
        <v>0</v>
      </c>
      <c r="F226" s="790">
        <v>0</v>
      </c>
      <c r="G226" s="790">
        <v>0</v>
      </c>
      <c r="H226" s="791">
        <v>0</v>
      </c>
      <c r="I226" s="791">
        <v>2</v>
      </c>
      <c r="J226" s="790">
        <v>0</v>
      </c>
      <c r="K226" s="791">
        <v>1</v>
      </c>
      <c r="L226" s="790">
        <v>0</v>
      </c>
      <c r="M226" s="790">
        <v>1</v>
      </c>
      <c r="N226" s="791">
        <v>0</v>
      </c>
    </row>
    <row r="227" spans="1:14" x14ac:dyDescent="0.2">
      <c r="A227" s="787" t="s">
        <v>610</v>
      </c>
      <c r="B227" s="786">
        <v>9</v>
      </c>
      <c r="C227" s="788">
        <v>1</v>
      </c>
      <c r="D227" s="788">
        <v>0</v>
      </c>
      <c r="E227" s="786">
        <v>1</v>
      </c>
      <c r="F227" s="786">
        <v>1</v>
      </c>
      <c r="G227" s="788">
        <v>0</v>
      </c>
      <c r="H227" s="788">
        <v>0</v>
      </c>
      <c r="I227" s="788">
        <v>0</v>
      </c>
      <c r="J227" s="788">
        <v>2</v>
      </c>
      <c r="K227" s="788">
        <v>2</v>
      </c>
      <c r="L227" s="788">
        <v>0</v>
      </c>
      <c r="M227" s="788">
        <v>1</v>
      </c>
      <c r="N227" s="786">
        <v>1</v>
      </c>
    </row>
    <row r="228" spans="1:14" x14ac:dyDescent="0.2">
      <c r="A228" s="789" t="s">
        <v>611</v>
      </c>
      <c r="B228" s="790">
        <v>6</v>
      </c>
      <c r="C228" s="790">
        <v>0</v>
      </c>
      <c r="D228" s="791">
        <v>0</v>
      </c>
      <c r="E228" s="790">
        <v>0</v>
      </c>
      <c r="F228" s="791">
        <v>0</v>
      </c>
      <c r="G228" s="791">
        <v>1</v>
      </c>
      <c r="H228" s="791">
        <v>0</v>
      </c>
      <c r="I228" s="790">
        <v>1</v>
      </c>
      <c r="J228" s="791">
        <v>0</v>
      </c>
      <c r="K228" s="791">
        <v>1</v>
      </c>
      <c r="L228" s="791">
        <v>0</v>
      </c>
      <c r="M228" s="790">
        <v>0</v>
      </c>
      <c r="N228" s="791">
        <v>3</v>
      </c>
    </row>
    <row r="229" spans="1:14" x14ac:dyDescent="0.2">
      <c r="A229" s="787" t="s">
        <v>612</v>
      </c>
      <c r="B229" s="786">
        <v>3</v>
      </c>
      <c r="C229" s="788">
        <v>0</v>
      </c>
      <c r="D229" s="788">
        <v>0</v>
      </c>
      <c r="E229" s="788">
        <v>0</v>
      </c>
      <c r="F229" s="786">
        <v>0</v>
      </c>
      <c r="G229" s="788">
        <v>0</v>
      </c>
      <c r="H229" s="788">
        <v>1</v>
      </c>
      <c r="I229" s="788">
        <v>0</v>
      </c>
      <c r="J229" s="788">
        <v>1</v>
      </c>
      <c r="K229" s="788">
        <v>0</v>
      </c>
      <c r="L229" s="788">
        <v>1</v>
      </c>
      <c r="M229" s="788">
        <v>0</v>
      </c>
      <c r="N229" s="788">
        <v>0</v>
      </c>
    </row>
    <row r="230" spans="1:14" x14ac:dyDescent="0.2">
      <c r="A230" s="1060" t="s">
        <v>140</v>
      </c>
      <c r="B230" s="790"/>
      <c r="C230" s="790"/>
      <c r="D230" s="790"/>
      <c r="E230" s="790"/>
      <c r="F230" s="790"/>
      <c r="G230" s="790"/>
      <c r="H230" s="790"/>
      <c r="I230" s="790"/>
      <c r="J230" s="790"/>
      <c r="K230" s="790"/>
      <c r="L230" s="790"/>
      <c r="M230" s="790"/>
      <c r="N230" s="790"/>
    </row>
    <row r="231" spans="1:14" x14ac:dyDescent="0.2">
      <c r="A231" s="787" t="s">
        <v>613</v>
      </c>
      <c r="B231" s="786">
        <v>145</v>
      </c>
      <c r="C231" s="786">
        <v>15</v>
      </c>
      <c r="D231" s="786">
        <v>9</v>
      </c>
      <c r="E231" s="786">
        <v>16</v>
      </c>
      <c r="F231" s="786">
        <v>7</v>
      </c>
      <c r="G231" s="786">
        <v>5</v>
      </c>
      <c r="H231" s="786">
        <v>15</v>
      </c>
      <c r="I231" s="786">
        <v>16</v>
      </c>
      <c r="J231" s="786">
        <v>14</v>
      </c>
      <c r="K231" s="786">
        <v>26</v>
      </c>
      <c r="L231" s="786">
        <v>7</v>
      </c>
      <c r="M231" s="786">
        <v>7</v>
      </c>
      <c r="N231" s="786">
        <v>8</v>
      </c>
    </row>
    <row r="232" spans="1:14" x14ac:dyDescent="0.2">
      <c r="A232" s="789" t="s">
        <v>614</v>
      </c>
      <c r="B232" s="790">
        <v>2</v>
      </c>
      <c r="C232" s="790">
        <v>0</v>
      </c>
      <c r="D232" s="791">
        <v>0</v>
      </c>
      <c r="E232" s="791">
        <v>0</v>
      </c>
      <c r="F232" s="790">
        <v>1</v>
      </c>
      <c r="G232" s="790">
        <v>0</v>
      </c>
      <c r="H232" s="791">
        <v>0</v>
      </c>
      <c r="I232" s="790">
        <v>0</v>
      </c>
      <c r="J232" s="790">
        <v>1</v>
      </c>
      <c r="K232" s="790">
        <v>0</v>
      </c>
      <c r="L232" s="791">
        <v>0</v>
      </c>
      <c r="M232" s="790">
        <v>0</v>
      </c>
      <c r="N232" s="791">
        <v>0</v>
      </c>
    </row>
    <row r="233" spans="1:14" s="746" customFormat="1" x14ac:dyDescent="0.2">
      <c r="A233" s="787" t="s">
        <v>615</v>
      </c>
      <c r="B233" s="786">
        <v>2</v>
      </c>
      <c r="C233" s="788">
        <v>0</v>
      </c>
      <c r="D233" s="788">
        <v>0</v>
      </c>
      <c r="E233" s="786">
        <v>0</v>
      </c>
      <c r="F233" s="788">
        <v>1</v>
      </c>
      <c r="G233" s="788">
        <v>0</v>
      </c>
      <c r="H233" s="788">
        <v>0</v>
      </c>
      <c r="I233" s="788">
        <v>0</v>
      </c>
      <c r="J233" s="788">
        <v>0</v>
      </c>
      <c r="K233" s="788">
        <v>0</v>
      </c>
      <c r="L233" s="788">
        <v>0</v>
      </c>
      <c r="M233" s="788">
        <v>0</v>
      </c>
      <c r="N233" s="788">
        <v>1</v>
      </c>
    </row>
    <row r="234" spans="1:14" x14ac:dyDescent="0.2">
      <c r="A234" s="789" t="s">
        <v>616</v>
      </c>
      <c r="B234" s="790">
        <v>23</v>
      </c>
      <c r="C234" s="790">
        <v>1</v>
      </c>
      <c r="D234" s="790">
        <v>2</v>
      </c>
      <c r="E234" s="790">
        <v>5</v>
      </c>
      <c r="F234" s="790">
        <v>3</v>
      </c>
      <c r="G234" s="790">
        <v>2</v>
      </c>
      <c r="H234" s="790">
        <v>3</v>
      </c>
      <c r="I234" s="790">
        <v>1</v>
      </c>
      <c r="J234" s="790">
        <v>2</v>
      </c>
      <c r="K234" s="790">
        <v>0</v>
      </c>
      <c r="L234" s="790">
        <v>1</v>
      </c>
      <c r="M234" s="790">
        <v>0</v>
      </c>
      <c r="N234" s="790">
        <v>3</v>
      </c>
    </row>
    <row r="235" spans="1:14" x14ac:dyDescent="0.2">
      <c r="A235" s="787" t="s">
        <v>140</v>
      </c>
      <c r="B235" s="786">
        <v>4</v>
      </c>
      <c r="C235" s="786">
        <v>0</v>
      </c>
      <c r="D235" s="786">
        <v>0</v>
      </c>
      <c r="E235" s="786">
        <v>0</v>
      </c>
      <c r="F235" s="786">
        <v>0</v>
      </c>
      <c r="G235" s="786">
        <v>0</v>
      </c>
      <c r="H235" s="786">
        <v>0</v>
      </c>
      <c r="I235" s="786">
        <v>1</v>
      </c>
      <c r="J235" s="786">
        <v>0</v>
      </c>
      <c r="K235" s="786">
        <v>1</v>
      </c>
      <c r="L235" s="786">
        <v>0</v>
      </c>
      <c r="M235" s="786">
        <v>0</v>
      </c>
      <c r="N235" s="786">
        <v>2</v>
      </c>
    </row>
    <row r="236" spans="1:14" x14ac:dyDescent="0.2">
      <c r="A236" s="789" t="s">
        <v>617</v>
      </c>
      <c r="B236" s="790">
        <v>5</v>
      </c>
      <c r="C236" s="791">
        <v>0</v>
      </c>
      <c r="D236" s="791">
        <v>1</v>
      </c>
      <c r="E236" s="790">
        <v>0</v>
      </c>
      <c r="F236" s="790">
        <v>0</v>
      </c>
      <c r="G236" s="791">
        <v>1</v>
      </c>
      <c r="H236" s="791">
        <v>0</v>
      </c>
      <c r="I236" s="791">
        <v>0</v>
      </c>
      <c r="J236" s="790">
        <v>0</v>
      </c>
      <c r="K236" s="790">
        <v>1</v>
      </c>
      <c r="L236" s="791">
        <v>2</v>
      </c>
      <c r="M236" s="790">
        <v>0</v>
      </c>
      <c r="N236" s="790">
        <v>0</v>
      </c>
    </row>
    <row r="237" spans="1:14" x14ac:dyDescent="0.2">
      <c r="A237" s="787" t="s">
        <v>618</v>
      </c>
      <c r="B237" s="786">
        <v>6</v>
      </c>
      <c r="C237" s="788">
        <v>0</v>
      </c>
      <c r="D237" s="788">
        <v>0</v>
      </c>
      <c r="E237" s="786">
        <v>1</v>
      </c>
      <c r="F237" s="786">
        <v>1</v>
      </c>
      <c r="G237" s="788">
        <v>1</v>
      </c>
      <c r="H237" s="788">
        <v>1</v>
      </c>
      <c r="I237" s="788">
        <v>0</v>
      </c>
      <c r="J237" s="786">
        <v>0</v>
      </c>
      <c r="K237" s="786">
        <v>0</v>
      </c>
      <c r="L237" s="788">
        <v>0</v>
      </c>
      <c r="M237" s="786">
        <v>0</v>
      </c>
      <c r="N237" s="786">
        <v>2</v>
      </c>
    </row>
    <row r="238" spans="1:14" x14ac:dyDescent="0.2">
      <c r="A238" s="1060" t="s">
        <v>139</v>
      </c>
      <c r="B238" s="790"/>
      <c r="C238" s="790"/>
      <c r="D238" s="790"/>
      <c r="E238" s="790"/>
      <c r="F238" s="790"/>
      <c r="G238" s="790"/>
      <c r="H238" s="790"/>
      <c r="I238" s="790"/>
      <c r="J238" s="790"/>
      <c r="K238" s="790"/>
      <c r="L238" s="790"/>
      <c r="M238" s="790"/>
      <c r="N238" s="790"/>
    </row>
    <row r="239" spans="1:14" x14ac:dyDescent="0.2">
      <c r="A239" s="787" t="s">
        <v>139</v>
      </c>
      <c r="B239" s="786">
        <v>72</v>
      </c>
      <c r="C239" s="786">
        <v>13</v>
      </c>
      <c r="D239" s="786">
        <v>6</v>
      </c>
      <c r="E239" s="786">
        <v>6</v>
      </c>
      <c r="F239" s="786">
        <v>8</v>
      </c>
      <c r="G239" s="786">
        <v>8</v>
      </c>
      <c r="H239" s="786">
        <v>6</v>
      </c>
      <c r="I239" s="786">
        <v>8</v>
      </c>
      <c r="J239" s="786">
        <v>3</v>
      </c>
      <c r="K239" s="786">
        <v>6</v>
      </c>
      <c r="L239" s="786">
        <v>4</v>
      </c>
      <c r="M239" s="786">
        <v>3</v>
      </c>
      <c r="N239" s="786">
        <v>1</v>
      </c>
    </row>
    <row r="240" spans="1:14" x14ac:dyDescent="0.2">
      <c r="A240" s="789" t="s">
        <v>619</v>
      </c>
      <c r="B240" s="790">
        <v>1</v>
      </c>
      <c r="C240" s="790">
        <v>0</v>
      </c>
      <c r="D240" s="790">
        <v>0</v>
      </c>
      <c r="E240" s="790">
        <v>0</v>
      </c>
      <c r="F240" s="790">
        <v>0</v>
      </c>
      <c r="G240" s="790">
        <v>0</v>
      </c>
      <c r="H240" s="790">
        <v>0</v>
      </c>
      <c r="I240" s="790">
        <v>0</v>
      </c>
      <c r="J240" s="790">
        <v>0</v>
      </c>
      <c r="K240" s="790">
        <v>0</v>
      </c>
      <c r="L240" s="790">
        <v>1</v>
      </c>
      <c r="M240" s="790">
        <v>0</v>
      </c>
      <c r="N240" s="790">
        <v>0</v>
      </c>
    </row>
    <row r="241" spans="1:14" x14ac:dyDescent="0.2">
      <c r="A241" s="787" t="s">
        <v>620</v>
      </c>
      <c r="B241" s="786">
        <v>34</v>
      </c>
      <c r="C241" s="786">
        <v>1</v>
      </c>
      <c r="D241" s="786">
        <v>3</v>
      </c>
      <c r="E241" s="786">
        <v>2</v>
      </c>
      <c r="F241" s="786">
        <v>0</v>
      </c>
      <c r="G241" s="786">
        <v>0</v>
      </c>
      <c r="H241" s="786">
        <v>3</v>
      </c>
      <c r="I241" s="786">
        <v>6</v>
      </c>
      <c r="J241" s="786">
        <v>1</v>
      </c>
      <c r="K241" s="786">
        <v>4</v>
      </c>
      <c r="L241" s="786">
        <v>3</v>
      </c>
      <c r="M241" s="786">
        <v>5</v>
      </c>
      <c r="N241" s="786">
        <v>6</v>
      </c>
    </row>
    <row r="242" spans="1:14" x14ac:dyDescent="0.2">
      <c r="A242" s="789" t="s">
        <v>621</v>
      </c>
      <c r="B242" s="790"/>
      <c r="C242" s="790"/>
      <c r="D242" s="790"/>
      <c r="E242" s="790"/>
      <c r="F242" s="791"/>
      <c r="G242" s="791"/>
      <c r="H242" s="791"/>
      <c r="I242" s="790"/>
      <c r="J242" s="791"/>
      <c r="K242" s="791"/>
      <c r="L242" s="791"/>
      <c r="M242" s="791"/>
      <c r="N242" s="790"/>
    </row>
    <row r="243" spans="1:14" x14ac:dyDescent="0.2">
      <c r="A243" s="798" t="s">
        <v>25</v>
      </c>
      <c r="B243" s="786"/>
      <c r="C243" s="786"/>
      <c r="D243" s="786"/>
      <c r="E243" s="786"/>
      <c r="F243" s="786"/>
      <c r="G243" s="786"/>
      <c r="H243" s="786"/>
      <c r="I243" s="786"/>
      <c r="J243" s="786"/>
      <c r="K243" s="786"/>
      <c r="L243" s="786"/>
      <c r="M243" s="786"/>
      <c r="N243" s="786"/>
    </row>
    <row r="244" spans="1:14" s="746" customFormat="1" x14ac:dyDescent="0.2">
      <c r="A244" s="1060" t="s">
        <v>137</v>
      </c>
      <c r="B244" s="790">
        <v>72</v>
      </c>
      <c r="C244" s="790">
        <v>3</v>
      </c>
      <c r="D244" s="790">
        <v>4</v>
      </c>
      <c r="E244" s="790">
        <v>8</v>
      </c>
      <c r="F244" s="790">
        <v>8</v>
      </c>
      <c r="G244" s="790">
        <v>9</v>
      </c>
      <c r="H244" s="790">
        <v>14</v>
      </c>
      <c r="I244" s="790">
        <v>9</v>
      </c>
      <c r="J244" s="790">
        <v>4</v>
      </c>
      <c r="K244" s="790">
        <v>4</v>
      </c>
      <c r="L244" s="790">
        <v>3</v>
      </c>
      <c r="M244" s="790">
        <v>1</v>
      </c>
      <c r="N244" s="790">
        <v>5</v>
      </c>
    </row>
    <row r="245" spans="1:14" x14ac:dyDescent="0.2">
      <c r="A245" s="787" t="s">
        <v>622</v>
      </c>
      <c r="B245" s="786">
        <v>32</v>
      </c>
      <c r="C245" s="788">
        <v>1</v>
      </c>
      <c r="D245" s="786">
        <v>1</v>
      </c>
      <c r="E245" s="786">
        <v>3</v>
      </c>
      <c r="F245" s="786">
        <v>2</v>
      </c>
      <c r="G245" s="786">
        <v>7</v>
      </c>
      <c r="H245" s="788">
        <v>5</v>
      </c>
      <c r="I245" s="786">
        <v>6</v>
      </c>
      <c r="J245" s="786">
        <v>3</v>
      </c>
      <c r="K245" s="786">
        <v>0</v>
      </c>
      <c r="L245" s="786">
        <v>1</v>
      </c>
      <c r="M245" s="786">
        <v>0</v>
      </c>
      <c r="N245" s="786">
        <v>3</v>
      </c>
    </row>
    <row r="246" spans="1:14" x14ac:dyDescent="0.2">
      <c r="A246" s="789" t="s">
        <v>623</v>
      </c>
      <c r="B246" s="790">
        <v>2</v>
      </c>
      <c r="C246" s="791">
        <v>0</v>
      </c>
      <c r="D246" s="791">
        <v>0</v>
      </c>
      <c r="E246" s="791">
        <v>1</v>
      </c>
      <c r="F246" s="790">
        <v>0</v>
      </c>
      <c r="G246" s="791">
        <v>0</v>
      </c>
      <c r="H246" s="791">
        <v>0</v>
      </c>
      <c r="I246" s="790">
        <v>0</v>
      </c>
      <c r="J246" s="791">
        <v>0</v>
      </c>
      <c r="K246" s="791">
        <v>1</v>
      </c>
      <c r="L246" s="791">
        <v>0</v>
      </c>
      <c r="M246" s="791">
        <v>0</v>
      </c>
      <c r="N246" s="790">
        <v>0</v>
      </c>
    </row>
    <row r="247" spans="1:14" x14ac:dyDescent="0.2">
      <c r="A247" s="787" t="s">
        <v>624</v>
      </c>
      <c r="B247" s="786">
        <v>38</v>
      </c>
      <c r="C247" s="786">
        <v>2</v>
      </c>
      <c r="D247" s="786">
        <v>3</v>
      </c>
      <c r="E247" s="786">
        <v>4</v>
      </c>
      <c r="F247" s="786">
        <v>6</v>
      </c>
      <c r="G247" s="786">
        <v>2</v>
      </c>
      <c r="H247" s="786">
        <v>9</v>
      </c>
      <c r="I247" s="786">
        <v>3</v>
      </c>
      <c r="J247" s="786">
        <v>1</v>
      </c>
      <c r="K247" s="786">
        <v>3</v>
      </c>
      <c r="L247" s="786">
        <v>2</v>
      </c>
      <c r="M247" s="788">
        <v>1</v>
      </c>
      <c r="N247" s="786">
        <v>2</v>
      </c>
    </row>
    <row r="248" spans="1:14" s="777" customFormat="1" x14ac:dyDescent="0.2">
      <c r="A248" s="1061" t="s">
        <v>169</v>
      </c>
      <c r="B248" s="1222">
        <v>521</v>
      </c>
      <c r="C248" s="1222">
        <v>42</v>
      </c>
      <c r="D248" s="1222">
        <v>30</v>
      </c>
      <c r="E248" s="1222">
        <v>36</v>
      </c>
      <c r="F248" s="1222">
        <v>52</v>
      </c>
      <c r="G248" s="1222">
        <v>47</v>
      </c>
      <c r="H248" s="1222">
        <v>52</v>
      </c>
      <c r="I248" s="1222">
        <v>50</v>
      </c>
      <c r="J248" s="1222">
        <v>46</v>
      </c>
      <c r="K248" s="1222">
        <v>43</v>
      </c>
      <c r="L248" s="1222">
        <v>53</v>
      </c>
      <c r="M248" s="1222">
        <v>31</v>
      </c>
      <c r="N248" s="1222">
        <v>39</v>
      </c>
    </row>
    <row r="249" spans="1:14" x14ac:dyDescent="0.2">
      <c r="A249" s="944" t="s">
        <v>709</v>
      </c>
      <c r="B249" s="1062"/>
      <c r="C249" s="1062"/>
      <c r="D249" s="1062"/>
      <c r="E249" s="1063"/>
      <c r="F249" s="1062"/>
      <c r="G249" s="1062"/>
      <c r="H249" s="1062"/>
      <c r="I249" s="1062"/>
      <c r="J249" s="1062"/>
      <c r="K249" s="1062"/>
      <c r="L249" s="1062"/>
      <c r="M249" s="1062"/>
      <c r="N249" s="966"/>
    </row>
    <row r="250" spans="1:14" x14ac:dyDescent="0.2">
      <c r="A250" s="774" t="s">
        <v>816</v>
      </c>
      <c r="B250" s="1062"/>
      <c r="C250" s="1062"/>
      <c r="D250" s="1063"/>
      <c r="E250" s="1063"/>
      <c r="F250" s="1063"/>
      <c r="G250" s="1063"/>
      <c r="H250" s="1063"/>
      <c r="I250" s="1063"/>
      <c r="J250" s="1063"/>
      <c r="K250" s="1063"/>
      <c r="L250" s="1063"/>
      <c r="M250" s="1063"/>
      <c r="N250" s="966"/>
    </row>
    <row r="251" spans="1:14" x14ac:dyDescent="0.2">
      <c r="A251" s="253"/>
      <c r="B251" s="516"/>
      <c r="C251" s="515"/>
      <c r="D251" s="515"/>
      <c r="E251" s="516"/>
      <c r="F251" s="516"/>
      <c r="G251" s="515"/>
      <c r="H251" s="515"/>
      <c r="I251" s="515"/>
      <c r="J251" s="515"/>
      <c r="K251" s="515"/>
      <c r="L251" s="515"/>
      <c r="M251" s="516"/>
    </row>
    <row r="252" spans="1:14" x14ac:dyDescent="0.2">
      <c r="A252" s="253"/>
      <c r="B252" s="515"/>
      <c r="C252" s="516"/>
      <c r="D252" s="516"/>
      <c r="E252" s="516"/>
      <c r="F252" s="516"/>
      <c r="G252" s="515"/>
      <c r="H252" s="515"/>
      <c r="I252" s="515"/>
      <c r="J252" s="515"/>
      <c r="K252" s="515"/>
      <c r="L252" s="516"/>
      <c r="M252" s="516"/>
    </row>
    <row r="253" spans="1:14" x14ac:dyDescent="0.2">
      <c r="A253" s="252"/>
      <c r="B253" s="515"/>
      <c r="C253" s="515"/>
      <c r="D253" s="516"/>
      <c r="E253" s="516"/>
      <c r="F253" s="515"/>
      <c r="G253" s="515"/>
      <c r="H253" s="515"/>
      <c r="I253" s="515"/>
      <c r="J253" s="515"/>
      <c r="K253" s="515"/>
      <c r="L253" s="515"/>
      <c r="M253" s="515"/>
    </row>
    <row r="254" spans="1:14" x14ac:dyDescent="0.2">
      <c r="A254" s="253"/>
      <c r="B254" s="516"/>
      <c r="C254" s="516"/>
      <c r="D254" s="515"/>
      <c r="E254" s="515"/>
      <c r="F254" s="515"/>
      <c r="G254" s="515"/>
      <c r="H254" s="515"/>
      <c r="I254" s="515"/>
      <c r="J254" s="515"/>
      <c r="K254" s="515"/>
      <c r="L254" s="515"/>
      <c r="M254" s="515"/>
    </row>
    <row r="255" spans="1:14" x14ac:dyDescent="0.2">
      <c r="A255" s="252"/>
      <c r="B255" s="516"/>
      <c r="C255" s="516"/>
      <c r="D255" s="516"/>
      <c r="E255" s="516"/>
      <c r="F255" s="516"/>
      <c r="G255" s="516"/>
      <c r="H255" s="516"/>
      <c r="I255" s="516"/>
      <c r="J255" s="516"/>
      <c r="K255" s="516"/>
      <c r="L255" s="516"/>
      <c r="M255" s="516"/>
    </row>
    <row r="256" spans="1:14" x14ac:dyDescent="0.2">
      <c r="A256" s="252"/>
      <c r="B256" s="516"/>
      <c r="C256" s="516"/>
      <c r="D256" s="516"/>
      <c r="E256" s="516"/>
      <c r="F256" s="516"/>
      <c r="G256" s="516"/>
      <c r="H256" s="516"/>
      <c r="I256" s="516"/>
      <c r="J256" s="516"/>
      <c r="K256" s="516"/>
      <c r="L256" s="516"/>
      <c r="M256" s="516"/>
    </row>
    <row r="257" spans="1:13" x14ac:dyDescent="0.2">
      <c r="A257" s="252"/>
      <c r="B257" s="515"/>
      <c r="C257" s="515"/>
      <c r="D257" s="515"/>
      <c r="E257" s="516"/>
      <c r="F257" s="515"/>
      <c r="G257" s="515"/>
      <c r="H257" s="515"/>
      <c r="I257" s="515"/>
      <c r="J257" s="515"/>
      <c r="K257" s="515"/>
      <c r="L257" s="515"/>
      <c r="M257" s="515"/>
    </row>
    <row r="258" spans="1:13" x14ac:dyDescent="0.2">
      <c r="A258" s="253"/>
      <c r="B258" s="515"/>
      <c r="C258" s="515"/>
      <c r="D258" s="515"/>
      <c r="E258" s="515"/>
      <c r="F258" s="516"/>
      <c r="G258" s="515"/>
      <c r="H258" s="515"/>
      <c r="I258" s="515"/>
      <c r="J258" s="515"/>
      <c r="K258" s="515"/>
      <c r="L258" s="515"/>
      <c r="M258" s="515"/>
    </row>
    <row r="259" spans="1:13" x14ac:dyDescent="0.2">
      <c r="A259" s="252"/>
      <c r="B259" s="516"/>
      <c r="C259" s="516"/>
      <c r="D259" s="516"/>
      <c r="E259" s="516"/>
      <c r="F259" s="516"/>
      <c r="G259" s="516"/>
      <c r="H259" s="516"/>
      <c r="I259" s="516"/>
      <c r="J259" s="516"/>
      <c r="K259" s="516"/>
      <c r="L259" s="516"/>
      <c r="M259" s="516"/>
    </row>
    <row r="260" spans="1:13" x14ac:dyDescent="0.2">
      <c r="A260" s="253"/>
      <c r="B260" s="515"/>
      <c r="C260" s="515"/>
      <c r="D260" s="515"/>
      <c r="E260" s="515"/>
      <c r="F260" s="515"/>
      <c r="G260" s="515"/>
      <c r="H260" s="515"/>
      <c r="I260" s="515"/>
      <c r="J260" s="515"/>
      <c r="K260" s="515"/>
      <c r="L260" s="515"/>
      <c r="M260" s="515"/>
    </row>
    <row r="261" spans="1:13" x14ac:dyDescent="0.2">
      <c r="A261" s="252"/>
      <c r="B261" s="516"/>
      <c r="C261" s="515"/>
      <c r="D261" s="516"/>
      <c r="E261" s="515"/>
      <c r="F261" s="516"/>
      <c r="G261" s="515"/>
      <c r="H261" s="515"/>
      <c r="I261" s="515"/>
      <c r="J261" s="515"/>
      <c r="K261" s="515"/>
      <c r="L261" s="515"/>
      <c r="M261" s="515"/>
    </row>
    <row r="262" spans="1:13" x14ac:dyDescent="0.2">
      <c r="A262" s="252"/>
      <c r="B262" s="516"/>
      <c r="C262" s="515"/>
      <c r="D262" s="516"/>
      <c r="E262" s="515"/>
      <c r="F262" s="515"/>
      <c r="G262" s="516"/>
      <c r="H262" s="516"/>
      <c r="I262" s="516"/>
      <c r="J262" s="516"/>
      <c r="K262" s="516"/>
      <c r="L262" s="515"/>
      <c r="M262" s="515"/>
    </row>
    <row r="263" spans="1:13" x14ac:dyDescent="0.2">
      <c r="A263" s="252"/>
      <c r="B263" s="516"/>
      <c r="C263" s="516"/>
      <c r="D263" s="516"/>
      <c r="E263" s="516"/>
      <c r="F263" s="516"/>
      <c r="G263" s="516"/>
      <c r="H263" s="516"/>
      <c r="I263" s="516"/>
      <c r="J263" s="516"/>
      <c r="K263" s="516"/>
      <c r="L263" s="516"/>
      <c r="M263" s="516"/>
    </row>
    <row r="264" spans="1:13" x14ac:dyDescent="0.2">
      <c r="A264" s="252"/>
      <c r="B264" s="516"/>
      <c r="C264" s="516"/>
      <c r="D264" s="516"/>
      <c r="E264" s="516"/>
      <c r="F264" s="516"/>
      <c r="G264" s="516"/>
      <c r="H264" s="516"/>
      <c r="I264" s="516"/>
      <c r="J264" s="516"/>
      <c r="K264" s="516"/>
      <c r="L264" s="516"/>
      <c r="M264" s="516"/>
    </row>
    <row r="265" spans="1:13" x14ac:dyDescent="0.2">
      <c r="A265" s="253"/>
      <c r="B265" s="515"/>
      <c r="C265" s="515"/>
      <c r="D265" s="515"/>
      <c r="E265" s="515"/>
      <c r="F265" s="515"/>
      <c r="G265" s="515"/>
      <c r="H265" s="515"/>
      <c r="I265" s="515"/>
      <c r="J265" s="515"/>
      <c r="K265" s="515"/>
      <c r="L265" s="515"/>
      <c r="M265" s="515"/>
    </row>
    <row r="266" spans="1:13" x14ac:dyDescent="0.2">
      <c r="A266" s="252"/>
      <c r="B266" s="516"/>
      <c r="C266" s="516"/>
      <c r="D266" s="516"/>
      <c r="E266" s="516"/>
      <c r="F266" s="516"/>
      <c r="G266" s="516"/>
      <c r="H266" s="516"/>
      <c r="I266" s="516"/>
      <c r="J266" s="516"/>
      <c r="K266" s="516"/>
      <c r="L266" s="516"/>
      <c r="M266" s="516"/>
    </row>
    <row r="267" spans="1:13" x14ac:dyDescent="0.2">
      <c r="A267" s="253"/>
      <c r="B267" s="515"/>
      <c r="C267" s="515"/>
      <c r="D267" s="515"/>
      <c r="E267" s="515"/>
      <c r="F267" s="516"/>
      <c r="G267" s="515"/>
      <c r="H267" s="515"/>
      <c r="I267" s="515"/>
      <c r="J267" s="515"/>
      <c r="K267" s="515"/>
      <c r="L267" s="515"/>
      <c r="M267" s="515"/>
    </row>
    <row r="268" spans="1:13" x14ac:dyDescent="0.2">
      <c r="A268" s="351"/>
      <c r="B268" s="517"/>
      <c r="C268" s="517"/>
      <c r="D268" s="517"/>
      <c r="E268" s="517"/>
      <c r="F268" s="517"/>
      <c r="G268" s="518"/>
      <c r="H268" s="518"/>
      <c r="I268" s="518"/>
      <c r="J268" s="518"/>
      <c r="K268" s="518"/>
      <c r="L268" s="517"/>
      <c r="M268" s="517"/>
    </row>
    <row r="269" spans="1:13" x14ac:dyDescent="0.2">
      <c r="A269" s="252"/>
      <c r="B269" s="516"/>
      <c r="C269" s="516"/>
      <c r="D269" s="516"/>
      <c r="E269" s="516"/>
      <c r="F269" s="516"/>
      <c r="G269" s="515"/>
      <c r="H269" s="515"/>
      <c r="I269" s="515"/>
      <c r="J269" s="515"/>
      <c r="K269" s="515"/>
      <c r="L269" s="516"/>
      <c r="M269" s="516"/>
    </row>
    <row r="270" spans="1:13" x14ac:dyDescent="0.2">
      <c r="A270" s="252"/>
      <c r="B270" s="516"/>
      <c r="C270" s="516"/>
      <c r="D270" s="515"/>
      <c r="E270" s="516"/>
      <c r="F270" s="516"/>
      <c r="G270" s="515"/>
      <c r="H270" s="515"/>
      <c r="I270" s="515"/>
      <c r="J270" s="515"/>
      <c r="K270" s="515"/>
      <c r="L270" s="516"/>
      <c r="M270" s="516"/>
    </row>
    <row r="271" spans="1:13" x14ac:dyDescent="0.2">
      <c r="A271" s="252"/>
      <c r="B271" s="515"/>
      <c r="C271" s="516"/>
      <c r="D271" s="516"/>
      <c r="E271" s="515"/>
      <c r="F271" s="516"/>
      <c r="G271" s="515"/>
      <c r="H271" s="515"/>
      <c r="I271" s="515"/>
      <c r="J271" s="515"/>
      <c r="K271" s="515"/>
      <c r="L271" s="515"/>
      <c r="M271" s="515"/>
    </row>
    <row r="272" spans="1:13" x14ac:dyDescent="0.2">
      <c r="A272" s="252"/>
      <c r="B272" s="516"/>
      <c r="C272" s="515"/>
      <c r="D272" s="516"/>
      <c r="E272" s="516"/>
      <c r="F272" s="515"/>
      <c r="G272" s="515"/>
      <c r="H272" s="515"/>
      <c r="I272" s="515"/>
      <c r="J272" s="515"/>
      <c r="K272" s="515"/>
      <c r="L272" s="515"/>
      <c r="M272" s="516"/>
    </row>
    <row r="273" spans="1:13" x14ac:dyDescent="0.2">
      <c r="A273" s="351"/>
      <c r="B273" s="517"/>
      <c r="C273" s="517"/>
      <c r="D273" s="517"/>
      <c r="E273" s="517"/>
      <c r="F273" s="517"/>
      <c r="G273" s="517"/>
      <c r="H273" s="517"/>
      <c r="I273" s="517"/>
      <c r="J273" s="517"/>
      <c r="K273" s="517"/>
      <c r="L273" s="517"/>
      <c r="M273" s="517"/>
    </row>
  </sheetData>
  <mergeCells count="4">
    <mergeCell ref="A2:N2"/>
    <mergeCell ref="A4:A5"/>
    <mergeCell ref="B4:B5"/>
    <mergeCell ref="C4:N4"/>
  </mergeCells>
  <hyperlinks>
    <hyperlink ref="O4" location="indice!B50" display="INICIO"/>
  </hyperlinks>
  <printOptions horizontalCentered="1"/>
  <pageMargins left="0.19685039370078741" right="0.19685039370078741" top="1.5354330708661419" bottom="0.74803149606299213" header="0.19685039370078741" footer="0.31496062992125984"/>
  <pageSetup paperSize="9" scale="62" firstPageNumber="97" orientation="landscape" useFirstPageNumber="1" r:id="rId1"/>
  <headerFooter scaleWithDoc="0">
    <oddHeader>&amp;C&amp;G</oddHeader>
    <oddFooter>&amp;C&amp;P</oddFooter>
  </headerFooter>
  <rowBreaks count="7" manualBreakCount="7">
    <brk id="36" max="13" man="1"/>
    <brk id="71" max="13" man="1"/>
    <brk id="106" max="13" man="1"/>
    <brk id="142" max="13" man="1"/>
    <brk id="177" max="13" man="1"/>
    <brk id="214" max="13" man="1"/>
    <brk id="250" max="13" man="1"/>
  </rowBreaks>
  <legacyDrawingHF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dimension ref="A2:Q21"/>
  <sheetViews>
    <sheetView zoomScaleNormal="100" workbookViewId="0">
      <selection activeCell="S7" sqref="S7"/>
    </sheetView>
  </sheetViews>
  <sheetFormatPr baseColWidth="10" defaultColWidth="15.140625" defaultRowHeight="12.75" x14ac:dyDescent="0.2"/>
  <cols>
    <col min="1" max="1" width="17.140625" style="1" customWidth="1"/>
    <col min="2" max="3" width="9.28515625" style="381" customWidth="1"/>
    <col min="4" max="15" width="9.28515625" style="1" customWidth="1"/>
    <col min="16" max="16" width="11.85546875" style="1" customWidth="1"/>
    <col min="17" max="16384" width="15.140625" style="1"/>
  </cols>
  <sheetData>
    <row r="2" spans="1:17" s="647" customFormat="1" ht="31.5" customHeight="1" x14ac:dyDescent="0.25">
      <c r="A2" s="1424" t="s">
        <v>818</v>
      </c>
      <c r="B2" s="1424"/>
      <c r="C2" s="1424"/>
      <c r="D2" s="1424"/>
      <c r="E2" s="1424"/>
      <c r="F2" s="1424"/>
      <c r="G2" s="1424"/>
      <c r="H2" s="1424"/>
      <c r="I2" s="1424"/>
      <c r="J2" s="1424"/>
      <c r="K2" s="1424"/>
      <c r="L2" s="1424"/>
      <c r="M2" s="1424"/>
      <c r="N2" s="1424"/>
      <c r="O2" s="1424"/>
      <c r="P2" s="1424"/>
    </row>
    <row r="3" spans="1:17" s="647" customFormat="1" ht="15" x14ac:dyDescent="0.25">
      <c r="A3" s="802"/>
      <c r="B3" s="802"/>
      <c r="C3" s="802"/>
      <c r="D3" s="802"/>
      <c r="E3" s="802"/>
      <c r="F3" s="802"/>
      <c r="G3" s="802"/>
      <c r="H3" s="802"/>
      <c r="I3" s="802"/>
      <c r="J3" s="802"/>
      <c r="K3" s="802"/>
      <c r="L3" s="802"/>
      <c r="M3" s="802"/>
      <c r="N3" s="802"/>
      <c r="O3" s="802"/>
      <c r="P3" s="802"/>
    </row>
    <row r="4" spans="1:17" s="648" customFormat="1" ht="15" x14ac:dyDescent="0.25">
      <c r="A4" s="1425" t="s">
        <v>196</v>
      </c>
      <c r="B4" s="1422" t="s">
        <v>862</v>
      </c>
      <c r="C4" s="803"/>
      <c r="D4" s="1422" t="s">
        <v>661</v>
      </c>
      <c r="E4" s="1423"/>
      <c r="F4" s="1423"/>
      <c r="G4" s="1423"/>
      <c r="H4" s="1423"/>
      <c r="I4" s="1423"/>
      <c r="J4" s="1423"/>
      <c r="K4" s="1423"/>
      <c r="L4" s="1423"/>
      <c r="M4" s="1423"/>
      <c r="N4" s="1423"/>
      <c r="O4" s="1423"/>
      <c r="P4" s="1423"/>
      <c r="Q4" s="751" t="s">
        <v>85</v>
      </c>
    </row>
    <row r="5" spans="1:17" s="648" customFormat="1" ht="45" x14ac:dyDescent="0.25">
      <c r="A5" s="1426"/>
      <c r="B5" s="1423"/>
      <c r="C5" s="1055" t="s">
        <v>29</v>
      </c>
      <c r="D5" s="803" t="s">
        <v>57</v>
      </c>
      <c r="E5" s="803" t="s">
        <v>58</v>
      </c>
      <c r="F5" s="803" t="s">
        <v>59</v>
      </c>
      <c r="G5" s="803" t="s">
        <v>60</v>
      </c>
      <c r="H5" s="803" t="s">
        <v>61</v>
      </c>
      <c r="I5" s="803" t="s">
        <v>62</v>
      </c>
      <c r="J5" s="803" t="s">
        <v>63</v>
      </c>
      <c r="K5" s="803" t="s">
        <v>64</v>
      </c>
      <c r="L5" s="803" t="s">
        <v>65</v>
      </c>
      <c r="M5" s="803" t="s">
        <v>66</v>
      </c>
      <c r="N5" s="803" t="s">
        <v>67</v>
      </c>
      <c r="O5" s="803" t="s">
        <v>68</v>
      </c>
      <c r="P5" s="803" t="s">
        <v>42</v>
      </c>
      <c r="Q5" s="804"/>
    </row>
    <row r="6" spans="1:17" s="777" customFormat="1" ht="17.25" customHeight="1" x14ac:dyDescent="0.2">
      <c r="A6" s="1223" t="s">
        <v>863</v>
      </c>
      <c r="B6" s="805">
        <v>25692</v>
      </c>
      <c r="C6" s="805">
        <v>1</v>
      </c>
      <c r="D6" s="522">
        <v>107</v>
      </c>
      <c r="E6" s="522">
        <v>1484</v>
      </c>
      <c r="F6" s="522">
        <v>3667</v>
      </c>
      <c r="G6" s="522">
        <v>4553</v>
      </c>
      <c r="H6" s="522">
        <v>4423</v>
      </c>
      <c r="I6" s="522">
        <v>3760</v>
      </c>
      <c r="J6" s="522">
        <v>2855</v>
      </c>
      <c r="K6" s="522">
        <v>2150</v>
      </c>
      <c r="L6" s="522">
        <v>1316</v>
      </c>
      <c r="M6" s="522">
        <v>731</v>
      </c>
      <c r="N6" s="522">
        <v>361</v>
      </c>
      <c r="O6" s="522">
        <v>275</v>
      </c>
      <c r="P6" s="522">
        <v>9</v>
      </c>
      <c r="Q6" s="523"/>
    </row>
    <row r="7" spans="1:17" ht="17.25" customHeight="1" x14ac:dyDescent="0.2">
      <c r="A7" s="799" t="s">
        <v>30</v>
      </c>
      <c r="B7" s="806">
        <v>7</v>
      </c>
      <c r="C7" s="806">
        <v>0</v>
      </c>
      <c r="D7" s="800">
        <v>6</v>
      </c>
      <c r="E7" s="800">
        <v>0</v>
      </c>
      <c r="F7" s="801">
        <v>0</v>
      </c>
      <c r="G7" s="800">
        <v>1</v>
      </c>
      <c r="H7" s="801">
        <v>0</v>
      </c>
      <c r="I7" s="800">
        <v>0</v>
      </c>
      <c r="J7" s="801">
        <v>0</v>
      </c>
      <c r="K7" s="800">
        <v>0</v>
      </c>
      <c r="L7" s="801">
        <v>0</v>
      </c>
      <c r="M7" s="801">
        <v>0</v>
      </c>
      <c r="N7" s="801">
        <v>0</v>
      </c>
      <c r="O7" s="801">
        <v>0</v>
      </c>
      <c r="P7" s="801">
        <v>0</v>
      </c>
      <c r="Q7" s="254"/>
    </row>
    <row r="8" spans="1:17" ht="17.25" customHeight="1" x14ac:dyDescent="0.2">
      <c r="A8" s="519" t="s">
        <v>31</v>
      </c>
      <c r="B8" s="807">
        <v>598</v>
      </c>
      <c r="C8" s="807">
        <v>1</v>
      </c>
      <c r="D8" s="520">
        <v>55</v>
      </c>
      <c r="E8" s="520">
        <v>408</v>
      </c>
      <c r="F8" s="520">
        <v>104</v>
      </c>
      <c r="G8" s="520">
        <v>20</v>
      </c>
      <c r="H8" s="520">
        <v>6</v>
      </c>
      <c r="I8" s="521">
        <v>1</v>
      </c>
      <c r="J8" s="520">
        <v>1</v>
      </c>
      <c r="K8" s="521">
        <v>2</v>
      </c>
      <c r="L8" s="521">
        <v>0</v>
      </c>
      <c r="M8" s="520">
        <v>0</v>
      </c>
      <c r="N8" s="521">
        <v>0</v>
      </c>
      <c r="O8" s="520">
        <v>0</v>
      </c>
      <c r="P8" s="521">
        <v>0</v>
      </c>
      <c r="Q8" s="254"/>
    </row>
    <row r="9" spans="1:17" ht="17.25" customHeight="1" x14ac:dyDescent="0.2">
      <c r="A9" s="799" t="s">
        <v>32</v>
      </c>
      <c r="B9" s="806">
        <v>2637</v>
      </c>
      <c r="C9" s="806">
        <v>0</v>
      </c>
      <c r="D9" s="800">
        <v>27</v>
      </c>
      <c r="E9" s="800">
        <v>707</v>
      </c>
      <c r="F9" s="800">
        <v>1442</v>
      </c>
      <c r="G9" s="800">
        <v>344</v>
      </c>
      <c r="H9" s="800">
        <v>84</v>
      </c>
      <c r="I9" s="800">
        <v>21</v>
      </c>
      <c r="J9" s="800">
        <v>4</v>
      </c>
      <c r="K9" s="800">
        <v>5</v>
      </c>
      <c r="L9" s="800">
        <v>1</v>
      </c>
      <c r="M9" s="800">
        <v>1</v>
      </c>
      <c r="N9" s="801">
        <v>0</v>
      </c>
      <c r="O9" s="801">
        <v>1</v>
      </c>
      <c r="P9" s="800">
        <v>0</v>
      </c>
      <c r="Q9" s="254"/>
    </row>
    <row r="10" spans="1:17" ht="17.25" customHeight="1" x14ac:dyDescent="0.2">
      <c r="A10" s="519" t="s">
        <v>33</v>
      </c>
      <c r="B10" s="807">
        <v>4053</v>
      </c>
      <c r="C10" s="807">
        <v>0</v>
      </c>
      <c r="D10" s="520">
        <v>9</v>
      </c>
      <c r="E10" s="520">
        <v>256</v>
      </c>
      <c r="F10" s="520">
        <v>1412</v>
      </c>
      <c r="G10" s="520">
        <v>1794</v>
      </c>
      <c r="H10" s="520">
        <v>434</v>
      </c>
      <c r="I10" s="520">
        <v>95</v>
      </c>
      <c r="J10" s="520">
        <v>28</v>
      </c>
      <c r="K10" s="520">
        <v>15</v>
      </c>
      <c r="L10" s="520">
        <v>5</v>
      </c>
      <c r="M10" s="520">
        <v>1</v>
      </c>
      <c r="N10" s="520">
        <v>0</v>
      </c>
      <c r="O10" s="520">
        <v>3</v>
      </c>
      <c r="P10" s="520">
        <v>1</v>
      </c>
      <c r="Q10" s="254"/>
    </row>
    <row r="11" spans="1:17" ht="17.25" customHeight="1" x14ac:dyDescent="0.2">
      <c r="A11" s="799" t="s">
        <v>34</v>
      </c>
      <c r="B11" s="806">
        <v>4389</v>
      </c>
      <c r="C11" s="806">
        <v>0</v>
      </c>
      <c r="D11" s="800">
        <v>6</v>
      </c>
      <c r="E11" s="800">
        <v>79</v>
      </c>
      <c r="F11" s="800">
        <v>493</v>
      </c>
      <c r="G11" s="800">
        <v>1603</v>
      </c>
      <c r="H11" s="800">
        <v>1688</v>
      </c>
      <c r="I11" s="800">
        <v>374</v>
      </c>
      <c r="J11" s="800">
        <v>92</v>
      </c>
      <c r="K11" s="800">
        <v>34</v>
      </c>
      <c r="L11" s="800">
        <v>11</v>
      </c>
      <c r="M11" s="800">
        <v>4</v>
      </c>
      <c r="N11" s="801">
        <v>1</v>
      </c>
      <c r="O11" s="801">
        <v>4</v>
      </c>
      <c r="P11" s="800">
        <v>0</v>
      </c>
      <c r="Q11" s="254"/>
    </row>
    <row r="12" spans="1:17" ht="17.25" customHeight="1" x14ac:dyDescent="0.2">
      <c r="A12" s="519" t="s">
        <v>35</v>
      </c>
      <c r="B12" s="807">
        <v>3909</v>
      </c>
      <c r="C12" s="807">
        <v>0</v>
      </c>
      <c r="D12" s="521">
        <v>2</v>
      </c>
      <c r="E12" s="520">
        <v>18</v>
      </c>
      <c r="F12" s="520">
        <v>131</v>
      </c>
      <c r="G12" s="520">
        <v>535</v>
      </c>
      <c r="H12" s="520">
        <v>1393</v>
      </c>
      <c r="I12" s="520">
        <v>1359</v>
      </c>
      <c r="J12" s="520">
        <v>342</v>
      </c>
      <c r="K12" s="520">
        <v>88</v>
      </c>
      <c r="L12" s="520">
        <v>29</v>
      </c>
      <c r="M12" s="520">
        <v>7</v>
      </c>
      <c r="N12" s="520">
        <v>3</v>
      </c>
      <c r="O12" s="521">
        <v>2</v>
      </c>
      <c r="P12" s="521">
        <v>0</v>
      </c>
      <c r="Q12" s="254"/>
    </row>
    <row r="13" spans="1:17" ht="17.25" customHeight="1" x14ac:dyDescent="0.2">
      <c r="A13" s="799" t="s">
        <v>36</v>
      </c>
      <c r="B13" s="806">
        <v>3467</v>
      </c>
      <c r="C13" s="806">
        <v>0</v>
      </c>
      <c r="D13" s="800">
        <v>1</v>
      </c>
      <c r="E13" s="800">
        <v>13</v>
      </c>
      <c r="F13" s="800">
        <v>57</v>
      </c>
      <c r="G13" s="800">
        <v>135</v>
      </c>
      <c r="H13" s="800">
        <v>571</v>
      </c>
      <c r="I13" s="800">
        <v>1219</v>
      </c>
      <c r="J13" s="800">
        <v>1050</v>
      </c>
      <c r="K13" s="800">
        <v>305</v>
      </c>
      <c r="L13" s="800">
        <v>78</v>
      </c>
      <c r="M13" s="800">
        <v>26</v>
      </c>
      <c r="N13" s="800">
        <v>8</v>
      </c>
      <c r="O13" s="800">
        <v>3</v>
      </c>
      <c r="P13" s="800">
        <v>1</v>
      </c>
      <c r="Q13" s="254"/>
    </row>
    <row r="14" spans="1:17" ht="17.25" customHeight="1" x14ac:dyDescent="0.2">
      <c r="A14" s="519" t="s">
        <v>37</v>
      </c>
      <c r="B14" s="807">
        <v>2669</v>
      </c>
      <c r="C14" s="807">
        <v>0</v>
      </c>
      <c r="D14" s="521">
        <v>0</v>
      </c>
      <c r="E14" s="520">
        <v>2</v>
      </c>
      <c r="F14" s="520">
        <v>18</v>
      </c>
      <c r="G14" s="520">
        <v>67</v>
      </c>
      <c r="H14" s="520">
        <v>155</v>
      </c>
      <c r="I14" s="520">
        <v>462</v>
      </c>
      <c r="J14" s="520">
        <v>873</v>
      </c>
      <c r="K14" s="520">
        <v>811</v>
      </c>
      <c r="L14" s="520">
        <v>219</v>
      </c>
      <c r="M14" s="520">
        <v>47</v>
      </c>
      <c r="N14" s="520">
        <v>10</v>
      </c>
      <c r="O14" s="520">
        <v>5</v>
      </c>
      <c r="P14" s="520">
        <v>0</v>
      </c>
      <c r="Q14" s="254"/>
    </row>
    <row r="15" spans="1:17" ht="17.25" customHeight="1" x14ac:dyDescent="0.2">
      <c r="A15" s="799" t="s">
        <v>38</v>
      </c>
      <c r="B15" s="806">
        <v>1749</v>
      </c>
      <c r="C15" s="806">
        <v>0</v>
      </c>
      <c r="D15" s="801">
        <v>0</v>
      </c>
      <c r="E15" s="801">
        <v>0</v>
      </c>
      <c r="F15" s="800">
        <v>4</v>
      </c>
      <c r="G15" s="800">
        <v>33</v>
      </c>
      <c r="H15" s="800">
        <v>60</v>
      </c>
      <c r="I15" s="800">
        <v>134</v>
      </c>
      <c r="J15" s="800">
        <v>325</v>
      </c>
      <c r="K15" s="800">
        <v>574</v>
      </c>
      <c r="L15" s="800">
        <v>455</v>
      </c>
      <c r="M15" s="800">
        <v>120</v>
      </c>
      <c r="N15" s="800">
        <v>33</v>
      </c>
      <c r="O15" s="800">
        <v>10</v>
      </c>
      <c r="P15" s="800">
        <v>1</v>
      </c>
      <c r="Q15" s="254"/>
    </row>
    <row r="16" spans="1:17" ht="17.25" customHeight="1" x14ac:dyDescent="0.2">
      <c r="A16" s="519" t="s">
        <v>39</v>
      </c>
      <c r="B16" s="807">
        <v>1093</v>
      </c>
      <c r="C16" s="807">
        <v>0</v>
      </c>
      <c r="D16" s="521">
        <v>0</v>
      </c>
      <c r="E16" s="521">
        <v>1</v>
      </c>
      <c r="F16" s="521">
        <v>3</v>
      </c>
      <c r="G16" s="520">
        <v>11</v>
      </c>
      <c r="H16" s="520">
        <v>16</v>
      </c>
      <c r="I16" s="520">
        <v>58</v>
      </c>
      <c r="J16" s="520">
        <v>80</v>
      </c>
      <c r="K16" s="520">
        <v>216</v>
      </c>
      <c r="L16" s="520">
        <v>352</v>
      </c>
      <c r="M16" s="520">
        <v>265</v>
      </c>
      <c r="N16" s="520">
        <v>63</v>
      </c>
      <c r="O16" s="520">
        <v>28</v>
      </c>
      <c r="P16" s="521">
        <v>0</v>
      </c>
      <c r="Q16" s="254"/>
    </row>
    <row r="17" spans="1:17" ht="17.25" customHeight="1" x14ac:dyDescent="0.2">
      <c r="A17" s="799" t="s">
        <v>40</v>
      </c>
      <c r="B17" s="806">
        <v>567</v>
      </c>
      <c r="C17" s="806">
        <v>0</v>
      </c>
      <c r="D17" s="800">
        <v>0</v>
      </c>
      <c r="E17" s="801">
        <v>0</v>
      </c>
      <c r="F17" s="800">
        <v>0</v>
      </c>
      <c r="G17" s="800">
        <v>4</v>
      </c>
      <c r="H17" s="800">
        <v>9</v>
      </c>
      <c r="I17" s="800">
        <v>14</v>
      </c>
      <c r="J17" s="800">
        <v>38</v>
      </c>
      <c r="K17" s="800">
        <v>53</v>
      </c>
      <c r="L17" s="800">
        <v>117</v>
      </c>
      <c r="M17" s="800">
        <v>180</v>
      </c>
      <c r="N17" s="800">
        <v>110</v>
      </c>
      <c r="O17" s="800">
        <v>40</v>
      </c>
      <c r="P17" s="800">
        <v>2</v>
      </c>
      <c r="Q17" s="254"/>
    </row>
    <row r="18" spans="1:17" ht="17.25" customHeight="1" x14ac:dyDescent="0.2">
      <c r="A18" s="519" t="s">
        <v>41</v>
      </c>
      <c r="B18" s="807">
        <v>545</v>
      </c>
      <c r="C18" s="807">
        <v>0</v>
      </c>
      <c r="D18" s="521">
        <v>1</v>
      </c>
      <c r="E18" s="520">
        <v>0</v>
      </c>
      <c r="F18" s="520">
        <v>3</v>
      </c>
      <c r="G18" s="520">
        <v>6</v>
      </c>
      <c r="H18" s="520">
        <v>6</v>
      </c>
      <c r="I18" s="520">
        <v>21</v>
      </c>
      <c r="J18" s="520">
        <v>21</v>
      </c>
      <c r="K18" s="520">
        <v>46</v>
      </c>
      <c r="L18" s="520">
        <v>49</v>
      </c>
      <c r="M18" s="520">
        <v>80</v>
      </c>
      <c r="N18" s="520">
        <v>131</v>
      </c>
      <c r="O18" s="520">
        <v>178</v>
      </c>
      <c r="P18" s="520">
        <v>3</v>
      </c>
      <c r="Q18" s="254"/>
    </row>
    <row r="19" spans="1:17" ht="17.25" customHeight="1" x14ac:dyDescent="0.2">
      <c r="A19" s="799" t="s">
        <v>42</v>
      </c>
      <c r="B19" s="806">
        <v>9</v>
      </c>
      <c r="C19" s="806">
        <v>0</v>
      </c>
      <c r="D19" s="801">
        <v>0</v>
      </c>
      <c r="E19" s="800">
        <v>0</v>
      </c>
      <c r="F19" s="800">
        <v>0</v>
      </c>
      <c r="G19" s="800">
        <v>0</v>
      </c>
      <c r="H19" s="800">
        <v>1</v>
      </c>
      <c r="I19" s="800">
        <v>2</v>
      </c>
      <c r="J19" s="801">
        <v>1</v>
      </c>
      <c r="K19" s="800">
        <v>1</v>
      </c>
      <c r="L19" s="800">
        <v>0</v>
      </c>
      <c r="M19" s="800">
        <v>0</v>
      </c>
      <c r="N19" s="800">
        <v>2</v>
      </c>
      <c r="O19" s="800">
        <v>1</v>
      </c>
      <c r="P19" s="800">
        <v>1</v>
      </c>
      <c r="Q19" s="254"/>
    </row>
    <row r="20" spans="1:17" x14ac:dyDescent="0.2">
      <c r="A20" s="252"/>
      <c r="B20" s="515"/>
      <c r="C20" s="515"/>
      <c r="D20" s="253"/>
      <c r="E20" s="252"/>
      <c r="F20" s="252"/>
      <c r="G20" s="252"/>
      <c r="H20" s="252"/>
      <c r="I20" s="252"/>
      <c r="J20" s="252"/>
      <c r="K20" s="252"/>
      <c r="L20" s="252"/>
      <c r="M20" s="252"/>
      <c r="N20" s="252"/>
      <c r="O20" s="252"/>
      <c r="P20" s="252"/>
      <c r="Q20" s="254"/>
    </row>
    <row r="21" spans="1:17" x14ac:dyDescent="0.2">
      <c r="A21" s="774" t="s">
        <v>816</v>
      </c>
      <c r="B21" s="515"/>
      <c r="C21" s="515"/>
      <c r="D21" s="252"/>
      <c r="E21" s="252"/>
      <c r="F21" s="252"/>
      <c r="G21" s="252"/>
      <c r="H21" s="252"/>
      <c r="I21" s="252"/>
      <c r="J21" s="252"/>
      <c r="K21" s="253"/>
      <c r="L21" s="253"/>
      <c r="M21" s="252"/>
      <c r="N21" s="252"/>
      <c r="O21" s="252"/>
      <c r="P21" s="252"/>
      <c r="Q21" s="254"/>
    </row>
  </sheetData>
  <mergeCells count="4">
    <mergeCell ref="B4:B5"/>
    <mergeCell ref="D4:P4"/>
    <mergeCell ref="A2:P2"/>
    <mergeCell ref="A4:A5"/>
  </mergeCells>
  <hyperlinks>
    <hyperlink ref="Q4" location="indice!B51" display="INICIO"/>
  </hyperlinks>
  <printOptions horizontalCentered="1"/>
  <pageMargins left="0.19685039370078741" right="0.19685039370078741" top="1.5354330708661419" bottom="0.74803149606299213" header="0.19685039370078741" footer="0.31496062992125984"/>
  <pageSetup paperSize="9" scale="90" firstPageNumber="104" orientation="landscape" useFirstPageNumber="1" r:id="rId1"/>
  <headerFooter>
    <oddHeader>&amp;C&amp;G</oddHeader>
    <oddFooter>&amp;C&amp;P</oddFooter>
  </headerFooter>
  <legacyDrawingHF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3"/>
  <dimension ref="A2:P22"/>
  <sheetViews>
    <sheetView zoomScaleNormal="100" workbookViewId="0">
      <selection activeCell="A6" sqref="A6"/>
    </sheetView>
  </sheetViews>
  <sheetFormatPr baseColWidth="10" defaultColWidth="17" defaultRowHeight="12.75" x14ac:dyDescent="0.2"/>
  <cols>
    <col min="1" max="1" width="18.85546875" style="1" customWidth="1"/>
    <col min="2" max="2" width="13.5703125" style="1" customWidth="1"/>
    <col min="3" max="14" width="9.28515625" style="1" customWidth="1"/>
    <col min="15" max="15" width="11.85546875" style="1" customWidth="1"/>
    <col min="16" max="16384" width="17" style="1"/>
  </cols>
  <sheetData>
    <row r="2" spans="1:16" s="647" customFormat="1" ht="32.25" customHeight="1" x14ac:dyDescent="0.25">
      <c r="A2" s="1429" t="s">
        <v>819</v>
      </c>
      <c r="B2" s="1429"/>
      <c r="C2" s="1429"/>
      <c r="D2" s="1429"/>
      <c r="E2" s="1429"/>
      <c r="F2" s="1429"/>
      <c r="G2" s="1429"/>
      <c r="H2" s="1429"/>
      <c r="I2" s="1429"/>
      <c r="J2" s="1429"/>
      <c r="K2" s="1429"/>
      <c r="L2" s="1429"/>
      <c r="M2" s="1429"/>
      <c r="N2" s="1429"/>
      <c r="O2" s="1429"/>
    </row>
    <row r="3" spans="1:16" s="647" customFormat="1" ht="15" x14ac:dyDescent="0.25">
      <c r="A3" s="810"/>
      <c r="B3" s="810"/>
      <c r="C3" s="810"/>
      <c r="D3" s="810"/>
      <c r="E3" s="810"/>
      <c r="F3" s="810"/>
      <c r="G3" s="810"/>
      <c r="H3" s="810"/>
      <c r="I3" s="810"/>
      <c r="J3" s="810"/>
      <c r="K3" s="810"/>
      <c r="L3" s="810"/>
      <c r="M3" s="810"/>
      <c r="N3" s="810"/>
      <c r="O3" s="810"/>
    </row>
    <row r="4" spans="1:16" s="3" customFormat="1" ht="15" x14ac:dyDescent="0.25">
      <c r="A4" s="1427" t="s">
        <v>197</v>
      </c>
      <c r="B4" s="1430" t="s">
        <v>862</v>
      </c>
      <c r="C4" s="1432" t="s">
        <v>196</v>
      </c>
      <c r="D4" s="1433"/>
      <c r="E4" s="1433"/>
      <c r="F4" s="1433"/>
      <c r="G4" s="1433"/>
      <c r="H4" s="1433"/>
      <c r="I4" s="1433"/>
      <c r="J4" s="1433"/>
      <c r="K4" s="1433"/>
      <c r="L4" s="1433"/>
      <c r="M4" s="1433"/>
      <c r="N4" s="1433"/>
      <c r="O4" s="1433"/>
      <c r="P4" s="812"/>
    </row>
    <row r="5" spans="1:16" s="3" customFormat="1" ht="35.25" customHeight="1" x14ac:dyDescent="0.25">
      <c r="A5" s="1428"/>
      <c r="B5" s="1431"/>
      <c r="C5" s="811" t="s">
        <v>57</v>
      </c>
      <c r="D5" s="811" t="s">
        <v>58</v>
      </c>
      <c r="E5" s="811" t="s">
        <v>59</v>
      </c>
      <c r="F5" s="811" t="s">
        <v>60</v>
      </c>
      <c r="G5" s="811" t="s">
        <v>61</v>
      </c>
      <c r="H5" s="811" t="s">
        <v>62</v>
      </c>
      <c r="I5" s="811" t="s">
        <v>63</v>
      </c>
      <c r="J5" s="811" t="s">
        <v>64</v>
      </c>
      <c r="K5" s="811" t="s">
        <v>65</v>
      </c>
      <c r="L5" s="811" t="s">
        <v>66</v>
      </c>
      <c r="M5" s="811" t="s">
        <v>67</v>
      </c>
      <c r="N5" s="811" t="s">
        <v>68</v>
      </c>
      <c r="O5" s="811" t="s">
        <v>42</v>
      </c>
      <c r="P5" s="680" t="s">
        <v>85</v>
      </c>
    </row>
    <row r="6" spans="1:16" s="777" customFormat="1" ht="16.5" customHeight="1" x14ac:dyDescent="0.2">
      <c r="A6" s="1224" t="s">
        <v>863</v>
      </c>
      <c r="B6" s="813">
        <v>25692</v>
      </c>
      <c r="C6" s="813">
        <v>7</v>
      </c>
      <c r="D6" s="813">
        <v>598</v>
      </c>
      <c r="E6" s="813">
        <v>2637</v>
      </c>
      <c r="F6" s="813">
        <v>4053</v>
      </c>
      <c r="G6" s="813">
        <v>4389</v>
      </c>
      <c r="H6" s="813">
        <v>3909</v>
      </c>
      <c r="I6" s="813">
        <v>3467</v>
      </c>
      <c r="J6" s="813">
        <v>2669</v>
      </c>
      <c r="K6" s="813">
        <v>1749</v>
      </c>
      <c r="L6" s="813">
        <v>1093</v>
      </c>
      <c r="M6" s="813">
        <v>567</v>
      </c>
      <c r="N6" s="813">
        <v>545</v>
      </c>
      <c r="O6" s="813">
        <v>9</v>
      </c>
      <c r="P6" s="527"/>
    </row>
    <row r="7" spans="1:16" ht="16.5" customHeight="1" x14ac:dyDescent="0.2">
      <c r="A7" s="545" t="s">
        <v>70</v>
      </c>
      <c r="B7" s="808">
        <v>174</v>
      </c>
      <c r="C7" s="809">
        <v>0</v>
      </c>
      <c r="D7" s="808">
        <v>24</v>
      </c>
      <c r="E7" s="808">
        <v>42</v>
      </c>
      <c r="F7" s="808">
        <v>32</v>
      </c>
      <c r="G7" s="808">
        <v>26</v>
      </c>
      <c r="H7" s="808">
        <v>15</v>
      </c>
      <c r="I7" s="808">
        <v>11</v>
      </c>
      <c r="J7" s="808">
        <v>10</v>
      </c>
      <c r="K7" s="808">
        <v>7</v>
      </c>
      <c r="L7" s="809">
        <v>3</v>
      </c>
      <c r="M7" s="808">
        <v>1</v>
      </c>
      <c r="N7" s="808">
        <v>3</v>
      </c>
      <c r="O7" s="809">
        <v>0</v>
      </c>
      <c r="P7" s="255"/>
    </row>
    <row r="8" spans="1:16" ht="16.5" customHeight="1" x14ac:dyDescent="0.2">
      <c r="A8" s="524" t="s">
        <v>71</v>
      </c>
      <c r="B8" s="525">
        <v>473</v>
      </c>
      <c r="C8" s="525">
        <v>3</v>
      </c>
      <c r="D8" s="525">
        <v>81</v>
      </c>
      <c r="E8" s="525">
        <v>138</v>
      </c>
      <c r="F8" s="525">
        <v>107</v>
      </c>
      <c r="G8" s="525">
        <v>62</v>
      </c>
      <c r="H8" s="525">
        <v>27</v>
      </c>
      <c r="I8" s="525">
        <v>21</v>
      </c>
      <c r="J8" s="525">
        <v>9</v>
      </c>
      <c r="K8" s="525">
        <v>6</v>
      </c>
      <c r="L8" s="525">
        <v>5</v>
      </c>
      <c r="M8" s="525">
        <v>6</v>
      </c>
      <c r="N8" s="525">
        <v>8</v>
      </c>
      <c r="O8" s="526">
        <v>0</v>
      </c>
      <c r="P8" s="255"/>
    </row>
    <row r="9" spans="1:16" ht="16.5" customHeight="1" x14ac:dyDescent="0.2">
      <c r="A9" s="545" t="s">
        <v>72</v>
      </c>
      <c r="B9" s="808">
        <v>657</v>
      </c>
      <c r="C9" s="808">
        <v>1</v>
      </c>
      <c r="D9" s="808">
        <v>117</v>
      </c>
      <c r="E9" s="808">
        <v>192</v>
      </c>
      <c r="F9" s="808">
        <v>149</v>
      </c>
      <c r="G9" s="808">
        <v>83</v>
      </c>
      <c r="H9" s="808">
        <v>51</v>
      </c>
      <c r="I9" s="808">
        <v>19</v>
      </c>
      <c r="J9" s="808">
        <v>12</v>
      </c>
      <c r="K9" s="808">
        <v>13</v>
      </c>
      <c r="L9" s="808">
        <v>9</v>
      </c>
      <c r="M9" s="808">
        <v>3</v>
      </c>
      <c r="N9" s="808">
        <v>8</v>
      </c>
      <c r="O9" s="809">
        <v>0</v>
      </c>
      <c r="P9" s="255"/>
    </row>
    <row r="10" spans="1:16" ht="16.5" customHeight="1" x14ac:dyDescent="0.2">
      <c r="A10" s="524" t="s">
        <v>73</v>
      </c>
      <c r="B10" s="525">
        <v>861</v>
      </c>
      <c r="C10" s="525">
        <v>3</v>
      </c>
      <c r="D10" s="525">
        <v>146</v>
      </c>
      <c r="E10" s="525">
        <v>274</v>
      </c>
      <c r="F10" s="525">
        <v>208</v>
      </c>
      <c r="G10" s="525">
        <v>106</v>
      </c>
      <c r="H10" s="525">
        <v>53</v>
      </c>
      <c r="I10" s="525">
        <v>23</v>
      </c>
      <c r="J10" s="525">
        <v>16</v>
      </c>
      <c r="K10" s="525">
        <v>11</v>
      </c>
      <c r="L10" s="525">
        <v>8</v>
      </c>
      <c r="M10" s="525">
        <v>5</v>
      </c>
      <c r="N10" s="525">
        <v>7</v>
      </c>
      <c r="O10" s="525">
        <v>1</v>
      </c>
      <c r="P10" s="255"/>
    </row>
    <row r="11" spans="1:16" ht="16.5" customHeight="1" x14ac:dyDescent="0.2">
      <c r="A11" s="545" t="s">
        <v>74</v>
      </c>
      <c r="B11" s="808">
        <v>1051</v>
      </c>
      <c r="C11" s="808">
        <v>0</v>
      </c>
      <c r="D11" s="808">
        <v>107</v>
      </c>
      <c r="E11" s="808">
        <v>332</v>
      </c>
      <c r="F11" s="808">
        <v>270</v>
      </c>
      <c r="G11" s="808">
        <v>146</v>
      </c>
      <c r="H11" s="808">
        <v>72</v>
      </c>
      <c r="I11" s="808">
        <v>42</v>
      </c>
      <c r="J11" s="808">
        <v>37</v>
      </c>
      <c r="K11" s="808">
        <v>15</v>
      </c>
      <c r="L11" s="808">
        <v>11</v>
      </c>
      <c r="M11" s="808">
        <v>9</v>
      </c>
      <c r="N11" s="808">
        <v>10</v>
      </c>
      <c r="O11" s="808">
        <v>0</v>
      </c>
      <c r="P11" s="255"/>
    </row>
    <row r="12" spans="1:16" ht="16.5" customHeight="1" x14ac:dyDescent="0.2">
      <c r="A12" s="524" t="s">
        <v>75</v>
      </c>
      <c r="B12" s="525">
        <v>1163</v>
      </c>
      <c r="C12" s="525">
        <v>0</v>
      </c>
      <c r="D12" s="525">
        <v>65</v>
      </c>
      <c r="E12" s="525">
        <v>393</v>
      </c>
      <c r="F12" s="525">
        <v>302</v>
      </c>
      <c r="G12" s="525">
        <v>175</v>
      </c>
      <c r="H12" s="525">
        <v>88</v>
      </c>
      <c r="I12" s="525">
        <v>60</v>
      </c>
      <c r="J12" s="525">
        <v>31</v>
      </c>
      <c r="K12" s="525">
        <v>27</v>
      </c>
      <c r="L12" s="525">
        <v>11</v>
      </c>
      <c r="M12" s="525">
        <v>8</v>
      </c>
      <c r="N12" s="525">
        <v>3</v>
      </c>
      <c r="O12" s="525">
        <v>0</v>
      </c>
      <c r="P12" s="255"/>
    </row>
    <row r="13" spans="1:16" ht="16.5" customHeight="1" x14ac:dyDescent="0.2">
      <c r="A13" s="545" t="s">
        <v>76</v>
      </c>
      <c r="B13" s="808">
        <v>1310</v>
      </c>
      <c r="C13" s="809">
        <v>0</v>
      </c>
      <c r="D13" s="808">
        <v>45</v>
      </c>
      <c r="E13" s="808">
        <v>414</v>
      </c>
      <c r="F13" s="808">
        <v>392</v>
      </c>
      <c r="G13" s="808">
        <v>226</v>
      </c>
      <c r="H13" s="808">
        <v>105</v>
      </c>
      <c r="I13" s="808">
        <v>59</v>
      </c>
      <c r="J13" s="808">
        <v>30</v>
      </c>
      <c r="K13" s="808">
        <v>11</v>
      </c>
      <c r="L13" s="808">
        <v>16</v>
      </c>
      <c r="M13" s="808">
        <v>6</v>
      </c>
      <c r="N13" s="808">
        <v>6</v>
      </c>
      <c r="O13" s="808">
        <v>0</v>
      </c>
      <c r="P13" s="255"/>
    </row>
    <row r="14" spans="1:16" ht="16.5" customHeight="1" x14ac:dyDescent="0.2">
      <c r="A14" s="524" t="s">
        <v>77</v>
      </c>
      <c r="B14" s="525">
        <v>1244</v>
      </c>
      <c r="C14" s="526">
        <v>0</v>
      </c>
      <c r="D14" s="525">
        <v>6</v>
      </c>
      <c r="E14" s="525">
        <v>326</v>
      </c>
      <c r="F14" s="525">
        <v>410</v>
      </c>
      <c r="G14" s="525">
        <v>240</v>
      </c>
      <c r="H14" s="525">
        <v>108</v>
      </c>
      <c r="I14" s="525">
        <v>65</v>
      </c>
      <c r="J14" s="525">
        <v>37</v>
      </c>
      <c r="K14" s="525">
        <v>23</v>
      </c>
      <c r="L14" s="525">
        <v>12</v>
      </c>
      <c r="M14" s="525">
        <v>9</v>
      </c>
      <c r="N14" s="525">
        <v>8</v>
      </c>
      <c r="O14" s="526">
        <v>0</v>
      </c>
      <c r="P14" s="255"/>
    </row>
    <row r="15" spans="1:16" ht="16.5" customHeight="1" x14ac:dyDescent="0.2">
      <c r="A15" s="545" t="s">
        <v>78</v>
      </c>
      <c r="B15" s="808">
        <v>1104</v>
      </c>
      <c r="C15" s="809">
        <v>0</v>
      </c>
      <c r="D15" s="808">
        <v>4</v>
      </c>
      <c r="E15" s="808">
        <v>227</v>
      </c>
      <c r="F15" s="808">
        <v>337</v>
      </c>
      <c r="G15" s="808">
        <v>241</v>
      </c>
      <c r="H15" s="808">
        <v>122</v>
      </c>
      <c r="I15" s="808">
        <v>68</v>
      </c>
      <c r="J15" s="808">
        <v>46</v>
      </c>
      <c r="K15" s="808">
        <v>27</v>
      </c>
      <c r="L15" s="808">
        <v>19</v>
      </c>
      <c r="M15" s="808">
        <v>6</v>
      </c>
      <c r="N15" s="808">
        <v>7</v>
      </c>
      <c r="O15" s="808">
        <v>0</v>
      </c>
      <c r="P15" s="255"/>
    </row>
    <row r="16" spans="1:16" ht="16.5" customHeight="1" x14ac:dyDescent="0.2">
      <c r="A16" s="524" t="s">
        <v>79</v>
      </c>
      <c r="B16" s="525">
        <v>1061</v>
      </c>
      <c r="C16" s="526">
        <v>0</v>
      </c>
      <c r="D16" s="526">
        <v>1</v>
      </c>
      <c r="E16" s="525">
        <v>149</v>
      </c>
      <c r="F16" s="525">
        <v>366</v>
      </c>
      <c r="G16" s="525">
        <v>251</v>
      </c>
      <c r="H16" s="525">
        <v>148</v>
      </c>
      <c r="I16" s="525">
        <v>75</v>
      </c>
      <c r="J16" s="525">
        <v>35</v>
      </c>
      <c r="K16" s="525">
        <v>17</v>
      </c>
      <c r="L16" s="525">
        <v>8</v>
      </c>
      <c r="M16" s="525">
        <v>8</v>
      </c>
      <c r="N16" s="525">
        <v>3</v>
      </c>
      <c r="O16" s="525">
        <v>0</v>
      </c>
      <c r="P16" s="255"/>
    </row>
    <row r="17" spans="1:16" ht="16.5" customHeight="1" x14ac:dyDescent="0.2">
      <c r="A17" s="545" t="s">
        <v>80</v>
      </c>
      <c r="B17" s="808">
        <v>4401</v>
      </c>
      <c r="C17" s="809">
        <v>0</v>
      </c>
      <c r="D17" s="808">
        <v>2</v>
      </c>
      <c r="E17" s="808">
        <v>149</v>
      </c>
      <c r="F17" s="808">
        <v>1298</v>
      </c>
      <c r="G17" s="808">
        <v>1449</v>
      </c>
      <c r="H17" s="808">
        <v>718</v>
      </c>
      <c r="I17" s="808">
        <v>342</v>
      </c>
      <c r="J17" s="808">
        <v>187</v>
      </c>
      <c r="K17" s="808">
        <v>122</v>
      </c>
      <c r="L17" s="808">
        <v>69</v>
      </c>
      <c r="M17" s="808">
        <v>27</v>
      </c>
      <c r="N17" s="808">
        <v>36</v>
      </c>
      <c r="O17" s="808">
        <v>2</v>
      </c>
      <c r="P17" s="255"/>
    </row>
    <row r="18" spans="1:16" ht="16.5" customHeight="1" x14ac:dyDescent="0.2">
      <c r="A18" s="524" t="s">
        <v>30</v>
      </c>
      <c r="B18" s="525">
        <v>3891</v>
      </c>
      <c r="C18" s="526">
        <v>0</v>
      </c>
      <c r="D18" s="526">
        <v>0</v>
      </c>
      <c r="E18" s="525">
        <v>1</v>
      </c>
      <c r="F18" s="525">
        <v>180</v>
      </c>
      <c r="G18" s="525">
        <v>1227</v>
      </c>
      <c r="H18" s="525">
        <v>1233</v>
      </c>
      <c r="I18" s="525">
        <v>706</v>
      </c>
      <c r="J18" s="525">
        <v>291</v>
      </c>
      <c r="K18" s="525">
        <v>153</v>
      </c>
      <c r="L18" s="525">
        <v>50</v>
      </c>
      <c r="M18" s="525">
        <v>21</v>
      </c>
      <c r="N18" s="525">
        <v>27</v>
      </c>
      <c r="O18" s="525">
        <v>2</v>
      </c>
      <c r="P18" s="255"/>
    </row>
    <row r="19" spans="1:16" ht="16.5" customHeight="1" x14ac:dyDescent="0.2">
      <c r="A19" s="545" t="s">
        <v>81</v>
      </c>
      <c r="B19" s="808">
        <v>8301</v>
      </c>
      <c r="C19" s="809">
        <v>0</v>
      </c>
      <c r="D19" s="809">
        <v>0</v>
      </c>
      <c r="E19" s="809">
        <v>0</v>
      </c>
      <c r="F19" s="808">
        <v>2</v>
      </c>
      <c r="G19" s="808">
        <v>157</v>
      </c>
      <c r="H19" s="808">
        <v>1169</v>
      </c>
      <c r="I19" s="808">
        <v>1976</v>
      </c>
      <c r="J19" s="808">
        <v>1928</v>
      </c>
      <c r="K19" s="808">
        <v>1317</v>
      </c>
      <c r="L19" s="808">
        <v>872</v>
      </c>
      <c r="M19" s="808">
        <v>457</v>
      </c>
      <c r="N19" s="808">
        <v>419</v>
      </c>
      <c r="O19" s="808">
        <v>4</v>
      </c>
      <c r="P19" s="255"/>
    </row>
    <row r="20" spans="1:16" x14ac:dyDescent="0.2">
      <c r="A20" s="662" t="s">
        <v>42</v>
      </c>
      <c r="B20" s="4">
        <v>1</v>
      </c>
      <c r="C20" s="4">
        <v>0</v>
      </c>
      <c r="D20" s="4">
        <v>0</v>
      </c>
      <c r="E20" s="4">
        <v>0</v>
      </c>
      <c r="F20" s="4">
        <v>0</v>
      </c>
      <c r="G20" s="4">
        <v>0</v>
      </c>
      <c r="H20" s="4">
        <v>0</v>
      </c>
      <c r="I20" s="4">
        <v>0</v>
      </c>
      <c r="J20" s="4">
        <v>0</v>
      </c>
      <c r="K20" s="4">
        <v>0</v>
      </c>
      <c r="L20" s="4">
        <v>0</v>
      </c>
      <c r="M20" s="4">
        <v>1</v>
      </c>
      <c r="N20" s="4">
        <v>0</v>
      </c>
      <c r="O20" s="4">
        <v>0</v>
      </c>
      <c r="P20" s="255"/>
    </row>
    <row r="21" spans="1:16" x14ac:dyDescent="0.2">
      <c r="P21" s="255"/>
    </row>
    <row r="22" spans="1:16" x14ac:dyDescent="0.2">
      <c r="A22" s="774" t="s">
        <v>816</v>
      </c>
    </row>
  </sheetData>
  <mergeCells count="4">
    <mergeCell ref="A4:A5"/>
    <mergeCell ref="A2:O2"/>
    <mergeCell ref="B4:B5"/>
    <mergeCell ref="C4:O4"/>
  </mergeCells>
  <hyperlinks>
    <hyperlink ref="P5" location="indice!B52" display="INICIO"/>
  </hyperlinks>
  <printOptions horizontalCentered="1"/>
  <pageMargins left="0.19685039370078741" right="0.19685039370078741" top="1.5354330708661419" bottom="0.74803149606299213" header="0.19685039370078741" footer="0.31496062992125984"/>
  <pageSetup paperSize="9" scale="92" firstPageNumber="105" orientation="landscape" useFirstPageNumber="1" r:id="rId1"/>
  <headerFooter>
    <oddHeader>&amp;C&amp;G</oddHeader>
    <oddFooter>&amp;C&amp;P</oddFooter>
  </headerFooter>
  <legacyDrawingHF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4"/>
  <dimension ref="A2:Q22"/>
  <sheetViews>
    <sheetView zoomScaleNormal="100" workbookViewId="0">
      <selection activeCell="Q9" sqref="Q9"/>
    </sheetView>
  </sheetViews>
  <sheetFormatPr baseColWidth="10" defaultColWidth="14.28515625" defaultRowHeight="12.75" x14ac:dyDescent="0.2"/>
  <cols>
    <col min="1" max="1" width="17.5703125" style="1" customWidth="1"/>
    <col min="2" max="2" width="14.28515625" style="381"/>
    <col min="3" max="3" width="12.28515625" style="381" bestFit="1" customWidth="1"/>
    <col min="4" max="4" width="8.42578125" style="381" customWidth="1"/>
    <col min="5" max="15" width="9.28515625" style="381" customWidth="1"/>
    <col min="16" max="16" width="11.5703125" style="381" customWidth="1"/>
    <col min="17" max="16384" width="14.28515625" style="1"/>
  </cols>
  <sheetData>
    <row r="2" spans="1:17" s="647" customFormat="1" ht="30" customHeight="1" x14ac:dyDescent="0.25">
      <c r="A2" s="1435" t="s">
        <v>820</v>
      </c>
      <c r="B2" s="1435"/>
      <c r="C2" s="1435"/>
      <c r="D2" s="1435"/>
      <c r="E2" s="1435"/>
      <c r="F2" s="1435"/>
      <c r="G2" s="1435"/>
      <c r="H2" s="1435"/>
      <c r="I2" s="1435"/>
      <c r="J2" s="1435"/>
      <c r="K2" s="1435"/>
      <c r="L2" s="1435"/>
      <c r="M2" s="1435"/>
      <c r="N2" s="1435"/>
      <c r="O2" s="1435"/>
      <c r="P2" s="1435"/>
    </row>
    <row r="3" spans="1:17" s="647" customFormat="1" ht="15" x14ac:dyDescent="0.25">
      <c r="A3" s="817"/>
      <c r="B3" s="817"/>
      <c r="C3" s="817"/>
      <c r="D3" s="817"/>
      <c r="E3" s="817"/>
      <c r="F3" s="817"/>
      <c r="G3" s="817"/>
      <c r="H3" s="817"/>
      <c r="I3" s="817"/>
      <c r="J3" s="817"/>
      <c r="K3" s="817"/>
      <c r="L3" s="817"/>
      <c r="M3" s="817"/>
      <c r="N3" s="817"/>
      <c r="O3" s="817"/>
      <c r="P3" s="817"/>
    </row>
    <row r="4" spans="1:17" s="603" customFormat="1" ht="15" x14ac:dyDescent="0.25">
      <c r="A4" s="1434" t="s">
        <v>197</v>
      </c>
      <c r="B4" s="1434" t="s">
        <v>862</v>
      </c>
      <c r="C4" s="818"/>
      <c r="D4" s="1434" t="s">
        <v>662</v>
      </c>
      <c r="E4" s="1436"/>
      <c r="F4" s="1436"/>
      <c r="G4" s="1436"/>
      <c r="H4" s="1436"/>
      <c r="I4" s="1436"/>
      <c r="J4" s="1436"/>
      <c r="K4" s="1436"/>
      <c r="L4" s="1436"/>
      <c r="M4" s="1436"/>
      <c r="N4" s="1436"/>
      <c r="O4" s="1436"/>
      <c r="P4" s="1436"/>
      <c r="Q4" s="819"/>
    </row>
    <row r="5" spans="1:17" s="603" customFormat="1" ht="45" x14ac:dyDescent="0.25">
      <c r="A5" s="1434"/>
      <c r="B5" s="1436"/>
      <c r="C5" s="1056" t="s">
        <v>29</v>
      </c>
      <c r="D5" s="818" t="s">
        <v>57</v>
      </c>
      <c r="E5" s="818" t="s">
        <v>58</v>
      </c>
      <c r="F5" s="818" t="s">
        <v>59</v>
      </c>
      <c r="G5" s="818" t="s">
        <v>60</v>
      </c>
      <c r="H5" s="818" t="s">
        <v>61</v>
      </c>
      <c r="I5" s="818" t="s">
        <v>62</v>
      </c>
      <c r="J5" s="818" t="s">
        <v>63</v>
      </c>
      <c r="K5" s="818" t="s">
        <v>64</v>
      </c>
      <c r="L5" s="818" t="s">
        <v>65</v>
      </c>
      <c r="M5" s="818" t="s">
        <v>66</v>
      </c>
      <c r="N5" s="818" t="s">
        <v>67</v>
      </c>
      <c r="O5" s="818" t="s">
        <v>68</v>
      </c>
      <c r="P5" s="818" t="s">
        <v>42</v>
      </c>
      <c r="Q5" s="751" t="s">
        <v>85</v>
      </c>
    </row>
    <row r="6" spans="1:17" s="2" customFormat="1" ht="15.75" customHeight="1" x14ac:dyDescent="0.2">
      <c r="A6" s="1225" t="s">
        <v>863</v>
      </c>
      <c r="B6" s="532">
        <v>25692</v>
      </c>
      <c r="C6" s="532">
        <v>1</v>
      </c>
      <c r="D6" s="532">
        <v>107</v>
      </c>
      <c r="E6" s="532">
        <v>1484</v>
      </c>
      <c r="F6" s="532">
        <v>3667</v>
      </c>
      <c r="G6" s="532">
        <v>4553</v>
      </c>
      <c r="H6" s="532">
        <v>4423</v>
      </c>
      <c r="I6" s="532">
        <v>3760</v>
      </c>
      <c r="J6" s="532">
        <v>2855</v>
      </c>
      <c r="K6" s="532">
        <v>2150</v>
      </c>
      <c r="L6" s="532">
        <v>1316</v>
      </c>
      <c r="M6" s="532">
        <v>731</v>
      </c>
      <c r="N6" s="532">
        <v>361</v>
      </c>
      <c r="O6" s="532">
        <v>275</v>
      </c>
      <c r="P6" s="532">
        <v>9</v>
      </c>
      <c r="Q6" s="528"/>
    </row>
    <row r="7" spans="1:17" s="2" customFormat="1" ht="15.75" customHeight="1" x14ac:dyDescent="0.2">
      <c r="A7" s="814" t="s">
        <v>70</v>
      </c>
      <c r="B7" s="815">
        <v>174</v>
      </c>
      <c r="C7" s="815">
        <v>0</v>
      </c>
      <c r="D7" s="815">
        <v>12</v>
      </c>
      <c r="E7" s="815">
        <v>38</v>
      </c>
      <c r="F7" s="815">
        <v>43</v>
      </c>
      <c r="G7" s="815">
        <v>29</v>
      </c>
      <c r="H7" s="815">
        <v>15</v>
      </c>
      <c r="I7" s="815">
        <v>14</v>
      </c>
      <c r="J7" s="815">
        <v>9</v>
      </c>
      <c r="K7" s="815">
        <v>3</v>
      </c>
      <c r="L7" s="815">
        <v>6</v>
      </c>
      <c r="M7" s="815">
        <v>4</v>
      </c>
      <c r="N7" s="816">
        <v>1</v>
      </c>
      <c r="O7" s="816">
        <v>0</v>
      </c>
      <c r="P7" s="816">
        <v>0</v>
      </c>
      <c r="Q7" s="528"/>
    </row>
    <row r="8" spans="1:17" ht="15.75" customHeight="1" x14ac:dyDescent="0.2">
      <c r="A8" s="529" t="s">
        <v>71</v>
      </c>
      <c r="B8" s="530">
        <v>473</v>
      </c>
      <c r="C8" s="530">
        <v>1</v>
      </c>
      <c r="D8" s="530">
        <v>24</v>
      </c>
      <c r="E8" s="530">
        <v>121</v>
      </c>
      <c r="F8" s="530">
        <v>161</v>
      </c>
      <c r="G8" s="530">
        <v>73</v>
      </c>
      <c r="H8" s="530">
        <v>45</v>
      </c>
      <c r="I8" s="530">
        <v>17</v>
      </c>
      <c r="J8" s="530">
        <v>9</v>
      </c>
      <c r="K8" s="530">
        <v>10</v>
      </c>
      <c r="L8" s="530">
        <v>6</v>
      </c>
      <c r="M8" s="530">
        <v>6</v>
      </c>
      <c r="N8" s="530">
        <v>0</v>
      </c>
      <c r="O8" s="531">
        <v>0</v>
      </c>
      <c r="P8" s="531">
        <v>0</v>
      </c>
      <c r="Q8" s="256"/>
    </row>
    <row r="9" spans="1:17" ht="15.75" customHeight="1" x14ac:dyDescent="0.2">
      <c r="A9" s="814" t="s">
        <v>72</v>
      </c>
      <c r="B9" s="815">
        <v>657</v>
      </c>
      <c r="C9" s="815">
        <v>0</v>
      </c>
      <c r="D9" s="815">
        <v>23</v>
      </c>
      <c r="E9" s="815">
        <v>205</v>
      </c>
      <c r="F9" s="815">
        <v>187</v>
      </c>
      <c r="G9" s="815">
        <v>109</v>
      </c>
      <c r="H9" s="815">
        <v>60</v>
      </c>
      <c r="I9" s="815">
        <v>27</v>
      </c>
      <c r="J9" s="815">
        <v>18</v>
      </c>
      <c r="K9" s="815">
        <v>13</v>
      </c>
      <c r="L9" s="815">
        <v>8</v>
      </c>
      <c r="M9" s="815">
        <v>1</v>
      </c>
      <c r="N9" s="815">
        <v>2</v>
      </c>
      <c r="O9" s="815">
        <v>4</v>
      </c>
      <c r="P9" s="815">
        <v>0</v>
      </c>
      <c r="Q9" s="256"/>
    </row>
    <row r="10" spans="1:17" ht="15.75" customHeight="1" x14ac:dyDescent="0.2">
      <c r="A10" s="529" t="s">
        <v>73</v>
      </c>
      <c r="B10" s="530">
        <v>861</v>
      </c>
      <c r="C10" s="530">
        <v>0</v>
      </c>
      <c r="D10" s="530">
        <v>22</v>
      </c>
      <c r="E10" s="530">
        <v>270</v>
      </c>
      <c r="F10" s="530">
        <v>269</v>
      </c>
      <c r="G10" s="530">
        <v>138</v>
      </c>
      <c r="H10" s="530">
        <v>74</v>
      </c>
      <c r="I10" s="530">
        <v>39</v>
      </c>
      <c r="J10" s="530">
        <v>21</v>
      </c>
      <c r="K10" s="530">
        <v>12</v>
      </c>
      <c r="L10" s="530">
        <v>6</v>
      </c>
      <c r="M10" s="530">
        <v>5</v>
      </c>
      <c r="N10" s="531">
        <v>2</v>
      </c>
      <c r="O10" s="530">
        <v>3</v>
      </c>
      <c r="P10" s="531">
        <v>0</v>
      </c>
      <c r="Q10" s="256"/>
    </row>
    <row r="11" spans="1:17" ht="15.75" customHeight="1" x14ac:dyDescent="0.2">
      <c r="A11" s="814" t="s">
        <v>74</v>
      </c>
      <c r="B11" s="815">
        <v>1051</v>
      </c>
      <c r="C11" s="815">
        <v>0</v>
      </c>
      <c r="D11" s="815">
        <v>21</v>
      </c>
      <c r="E11" s="815">
        <v>268</v>
      </c>
      <c r="F11" s="815">
        <v>326</v>
      </c>
      <c r="G11" s="815">
        <v>201</v>
      </c>
      <c r="H11" s="815">
        <v>92</v>
      </c>
      <c r="I11" s="815">
        <v>49</v>
      </c>
      <c r="J11" s="815">
        <v>40</v>
      </c>
      <c r="K11" s="815">
        <v>31</v>
      </c>
      <c r="L11" s="815">
        <v>12</v>
      </c>
      <c r="M11" s="815">
        <v>4</v>
      </c>
      <c r="N11" s="815">
        <v>6</v>
      </c>
      <c r="O11" s="816">
        <v>1</v>
      </c>
      <c r="P11" s="815">
        <v>0</v>
      </c>
      <c r="Q11" s="256"/>
    </row>
    <row r="12" spans="1:17" ht="15.75" customHeight="1" x14ac:dyDescent="0.2">
      <c r="A12" s="529" t="s">
        <v>75</v>
      </c>
      <c r="B12" s="530">
        <v>1163</v>
      </c>
      <c r="C12" s="530">
        <v>0</v>
      </c>
      <c r="D12" s="530">
        <v>5</v>
      </c>
      <c r="E12" s="530">
        <v>230</v>
      </c>
      <c r="F12" s="530">
        <v>405</v>
      </c>
      <c r="G12" s="530">
        <v>277</v>
      </c>
      <c r="H12" s="530">
        <v>103</v>
      </c>
      <c r="I12" s="530">
        <v>54</v>
      </c>
      <c r="J12" s="530">
        <v>41</v>
      </c>
      <c r="K12" s="530">
        <v>26</v>
      </c>
      <c r="L12" s="530">
        <v>15</v>
      </c>
      <c r="M12" s="530">
        <v>2</v>
      </c>
      <c r="N12" s="530">
        <v>2</v>
      </c>
      <c r="O12" s="530">
        <v>3</v>
      </c>
      <c r="P12" s="530">
        <v>0</v>
      </c>
      <c r="Q12" s="256"/>
    </row>
    <row r="13" spans="1:17" ht="15.75" customHeight="1" x14ac:dyDescent="0.2">
      <c r="A13" s="814" t="s">
        <v>76</v>
      </c>
      <c r="B13" s="815">
        <v>1310</v>
      </c>
      <c r="C13" s="815">
        <v>0</v>
      </c>
      <c r="D13" s="815">
        <v>0</v>
      </c>
      <c r="E13" s="815">
        <v>178</v>
      </c>
      <c r="F13" s="815">
        <v>488</v>
      </c>
      <c r="G13" s="815">
        <v>347</v>
      </c>
      <c r="H13" s="815">
        <v>140</v>
      </c>
      <c r="I13" s="815">
        <v>66</v>
      </c>
      <c r="J13" s="815">
        <v>35</v>
      </c>
      <c r="K13" s="815">
        <v>29</v>
      </c>
      <c r="L13" s="815">
        <v>17</v>
      </c>
      <c r="M13" s="815">
        <v>6</v>
      </c>
      <c r="N13" s="815">
        <v>3</v>
      </c>
      <c r="O13" s="815">
        <v>1</v>
      </c>
      <c r="P13" s="816">
        <v>0</v>
      </c>
      <c r="Q13" s="256"/>
    </row>
    <row r="14" spans="1:17" ht="15.75" customHeight="1" x14ac:dyDescent="0.2">
      <c r="A14" s="529" t="s">
        <v>77</v>
      </c>
      <c r="B14" s="530">
        <v>1244</v>
      </c>
      <c r="C14" s="530">
        <v>0</v>
      </c>
      <c r="D14" s="531">
        <v>0</v>
      </c>
      <c r="E14" s="530">
        <v>96</v>
      </c>
      <c r="F14" s="530">
        <v>488</v>
      </c>
      <c r="G14" s="530">
        <v>329</v>
      </c>
      <c r="H14" s="530">
        <v>149</v>
      </c>
      <c r="I14" s="530">
        <v>81</v>
      </c>
      <c r="J14" s="530">
        <v>40</v>
      </c>
      <c r="K14" s="530">
        <v>31</v>
      </c>
      <c r="L14" s="530">
        <v>23</v>
      </c>
      <c r="M14" s="530">
        <v>2</v>
      </c>
      <c r="N14" s="530">
        <v>3</v>
      </c>
      <c r="O14" s="531">
        <v>1</v>
      </c>
      <c r="P14" s="530">
        <v>1</v>
      </c>
      <c r="Q14" s="256"/>
    </row>
    <row r="15" spans="1:17" ht="15.75" customHeight="1" x14ac:dyDescent="0.2">
      <c r="A15" s="814" t="s">
        <v>78</v>
      </c>
      <c r="B15" s="815">
        <v>1104</v>
      </c>
      <c r="C15" s="815">
        <v>0</v>
      </c>
      <c r="D15" s="816">
        <v>0</v>
      </c>
      <c r="E15" s="815">
        <v>43</v>
      </c>
      <c r="F15" s="815">
        <v>361</v>
      </c>
      <c r="G15" s="815">
        <v>341</v>
      </c>
      <c r="H15" s="815">
        <v>159</v>
      </c>
      <c r="I15" s="815">
        <v>89</v>
      </c>
      <c r="J15" s="815">
        <v>44</v>
      </c>
      <c r="K15" s="815">
        <v>32</v>
      </c>
      <c r="L15" s="815">
        <v>18</v>
      </c>
      <c r="M15" s="815">
        <v>8</v>
      </c>
      <c r="N15" s="815">
        <v>7</v>
      </c>
      <c r="O15" s="815">
        <v>1</v>
      </c>
      <c r="P15" s="815">
        <v>1</v>
      </c>
      <c r="Q15" s="256"/>
    </row>
    <row r="16" spans="1:17" ht="15.75" customHeight="1" x14ac:dyDescent="0.2">
      <c r="A16" s="529" t="s">
        <v>79</v>
      </c>
      <c r="B16" s="530">
        <v>1061</v>
      </c>
      <c r="C16" s="530">
        <v>0</v>
      </c>
      <c r="D16" s="531">
        <v>0</v>
      </c>
      <c r="E16" s="530">
        <v>25</v>
      </c>
      <c r="F16" s="530">
        <v>327</v>
      </c>
      <c r="G16" s="530">
        <v>337</v>
      </c>
      <c r="H16" s="530">
        <v>184</v>
      </c>
      <c r="I16" s="530">
        <v>79</v>
      </c>
      <c r="J16" s="530">
        <v>53</v>
      </c>
      <c r="K16" s="530">
        <v>32</v>
      </c>
      <c r="L16" s="530">
        <v>16</v>
      </c>
      <c r="M16" s="530">
        <v>6</v>
      </c>
      <c r="N16" s="531">
        <v>1</v>
      </c>
      <c r="O16" s="531">
        <v>1</v>
      </c>
      <c r="P16" s="530">
        <v>0</v>
      </c>
      <c r="Q16" s="256"/>
    </row>
    <row r="17" spans="1:17" ht="15.75" customHeight="1" x14ac:dyDescent="0.2">
      <c r="A17" s="814" t="s">
        <v>80</v>
      </c>
      <c r="B17" s="815">
        <v>4401</v>
      </c>
      <c r="C17" s="815">
        <v>0</v>
      </c>
      <c r="D17" s="816">
        <v>0</v>
      </c>
      <c r="E17" s="815">
        <v>10</v>
      </c>
      <c r="F17" s="815">
        <v>594</v>
      </c>
      <c r="G17" s="815">
        <v>1738</v>
      </c>
      <c r="H17" s="815">
        <v>1132</v>
      </c>
      <c r="I17" s="815">
        <v>471</v>
      </c>
      <c r="J17" s="815">
        <v>203</v>
      </c>
      <c r="K17" s="815">
        <v>118</v>
      </c>
      <c r="L17" s="815">
        <v>75</v>
      </c>
      <c r="M17" s="815">
        <v>40</v>
      </c>
      <c r="N17" s="815">
        <v>7</v>
      </c>
      <c r="O17" s="815">
        <v>11</v>
      </c>
      <c r="P17" s="815">
        <v>2</v>
      </c>
      <c r="Q17" s="256"/>
    </row>
    <row r="18" spans="1:17" ht="15.75" customHeight="1" x14ac:dyDescent="0.2">
      <c r="A18" s="529" t="s">
        <v>30</v>
      </c>
      <c r="B18" s="530">
        <v>3891</v>
      </c>
      <c r="C18" s="530">
        <v>0</v>
      </c>
      <c r="D18" s="531">
        <v>0</v>
      </c>
      <c r="E18" s="531">
        <v>0</v>
      </c>
      <c r="F18" s="530">
        <v>18</v>
      </c>
      <c r="G18" s="530">
        <v>623</v>
      </c>
      <c r="H18" s="530">
        <v>1618</v>
      </c>
      <c r="I18" s="530">
        <v>960</v>
      </c>
      <c r="J18" s="530">
        <v>367</v>
      </c>
      <c r="K18" s="530">
        <v>171</v>
      </c>
      <c r="L18" s="530">
        <v>77</v>
      </c>
      <c r="M18" s="530">
        <v>35</v>
      </c>
      <c r="N18" s="530">
        <v>13</v>
      </c>
      <c r="O18" s="530">
        <v>9</v>
      </c>
      <c r="P18" s="530">
        <v>0</v>
      </c>
      <c r="Q18" s="256"/>
    </row>
    <row r="19" spans="1:17" ht="15.75" customHeight="1" x14ac:dyDescent="0.2">
      <c r="A19" s="814" t="s">
        <v>81</v>
      </c>
      <c r="B19" s="815">
        <v>8301</v>
      </c>
      <c r="C19" s="815">
        <v>0</v>
      </c>
      <c r="D19" s="816">
        <v>0</v>
      </c>
      <c r="E19" s="816">
        <v>0</v>
      </c>
      <c r="F19" s="816">
        <v>0</v>
      </c>
      <c r="G19" s="815">
        <v>11</v>
      </c>
      <c r="H19" s="815">
        <v>652</v>
      </c>
      <c r="I19" s="815">
        <v>1814</v>
      </c>
      <c r="J19" s="815">
        <v>1975</v>
      </c>
      <c r="K19" s="815">
        <v>1642</v>
      </c>
      <c r="L19" s="815">
        <v>1037</v>
      </c>
      <c r="M19" s="815">
        <v>611</v>
      </c>
      <c r="N19" s="815">
        <v>314</v>
      </c>
      <c r="O19" s="815">
        <v>240</v>
      </c>
      <c r="P19" s="815">
        <v>5</v>
      </c>
      <c r="Q19" s="256"/>
    </row>
    <row r="20" spans="1:17" x14ac:dyDescent="0.2">
      <c r="A20" s="662" t="s">
        <v>42</v>
      </c>
      <c r="B20" s="382">
        <v>1</v>
      </c>
      <c r="C20" s="382">
        <v>0</v>
      </c>
      <c r="D20" s="382">
        <v>0</v>
      </c>
      <c r="E20" s="382">
        <v>0</v>
      </c>
      <c r="F20" s="382">
        <v>0</v>
      </c>
      <c r="G20" s="382">
        <v>0</v>
      </c>
      <c r="H20" s="382">
        <v>0</v>
      </c>
      <c r="I20" s="382">
        <v>0</v>
      </c>
      <c r="J20" s="382">
        <v>0</v>
      </c>
      <c r="K20" s="382">
        <v>0</v>
      </c>
      <c r="L20" s="382">
        <v>0</v>
      </c>
      <c r="M20" s="382">
        <v>1</v>
      </c>
      <c r="N20" s="382">
        <v>0</v>
      </c>
      <c r="O20" s="382">
        <v>0</v>
      </c>
      <c r="P20" s="382">
        <v>0</v>
      </c>
      <c r="Q20" s="256"/>
    </row>
    <row r="21" spans="1:17" x14ac:dyDescent="0.2">
      <c r="A21" s="662"/>
      <c r="B21" s="382"/>
      <c r="C21" s="382"/>
      <c r="D21" s="382"/>
      <c r="E21" s="382"/>
      <c r="F21" s="382"/>
      <c r="G21" s="382"/>
      <c r="H21" s="382"/>
      <c r="I21" s="382"/>
      <c r="J21" s="382"/>
      <c r="K21" s="382"/>
      <c r="L21" s="382"/>
      <c r="M21" s="382"/>
      <c r="N21" s="382"/>
      <c r="O21" s="382"/>
      <c r="P21" s="382"/>
      <c r="Q21" s="256"/>
    </row>
    <row r="22" spans="1:17" x14ac:dyDescent="0.2">
      <c r="A22" s="774" t="s">
        <v>816</v>
      </c>
      <c r="Q22" s="256"/>
    </row>
  </sheetData>
  <mergeCells count="4">
    <mergeCell ref="A4:A5"/>
    <mergeCell ref="A2:P2"/>
    <mergeCell ref="B4:B5"/>
    <mergeCell ref="D4:P4"/>
  </mergeCells>
  <hyperlinks>
    <hyperlink ref="Q5" location="indice!B53" display="INICIO"/>
  </hyperlinks>
  <printOptions horizontalCentered="1"/>
  <pageMargins left="0.19685039370078741" right="0.19685039370078741" top="1.5354330708661419" bottom="0.74803149606299213" header="0.19685039370078741" footer="0.31496062992125984"/>
  <pageSetup paperSize="9" scale="86" firstPageNumber="106" orientation="landscape" useFirstPageNumber="1" r:id="rId1"/>
  <headerFooter>
    <oddHeader>&amp;C&amp;G</oddHeader>
    <oddFooter>&amp;C&amp;P</oddFooter>
  </headerFooter>
  <legacyDrawingHF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5"/>
  <dimension ref="A2:M22"/>
  <sheetViews>
    <sheetView zoomScaleNormal="100" workbookViewId="0">
      <selection activeCell="M8" sqref="M8"/>
    </sheetView>
  </sheetViews>
  <sheetFormatPr baseColWidth="10" defaultRowHeight="12.75" x14ac:dyDescent="0.2"/>
  <cols>
    <col min="1" max="1" width="19.5703125" style="1" customWidth="1"/>
    <col min="2" max="2" width="11.42578125" style="1"/>
    <col min="3" max="11" width="12.28515625" style="1" customWidth="1"/>
    <col min="12" max="16384" width="11.42578125" style="1"/>
  </cols>
  <sheetData>
    <row r="2" spans="1:13" s="3" customFormat="1" ht="38.25" customHeight="1" x14ac:dyDescent="0.25">
      <c r="A2" s="1441" t="s">
        <v>821</v>
      </c>
      <c r="B2" s="1441"/>
      <c r="C2" s="1441"/>
      <c r="D2" s="1441"/>
      <c r="E2" s="1441"/>
      <c r="F2" s="1441"/>
      <c r="G2" s="1441"/>
      <c r="H2" s="1441"/>
      <c r="I2" s="1441"/>
      <c r="J2" s="1441"/>
      <c r="K2" s="1441"/>
      <c r="L2" s="824"/>
    </row>
    <row r="3" spans="1:13" s="3" customFormat="1" ht="15" x14ac:dyDescent="0.25">
      <c r="A3" s="823"/>
      <c r="B3" s="823"/>
      <c r="C3" s="823"/>
      <c r="D3" s="823"/>
      <c r="E3" s="823"/>
      <c r="F3" s="823"/>
      <c r="G3" s="823"/>
      <c r="H3" s="823"/>
      <c r="I3" s="823"/>
      <c r="J3" s="823"/>
      <c r="K3" s="823"/>
      <c r="L3" s="824"/>
    </row>
    <row r="4" spans="1:13" s="3" customFormat="1" ht="15" customHeight="1" x14ac:dyDescent="0.25">
      <c r="A4" s="1442" t="s">
        <v>197</v>
      </c>
      <c r="B4" s="1437" t="s">
        <v>862</v>
      </c>
      <c r="C4" s="1439" t="s">
        <v>663</v>
      </c>
      <c r="D4" s="1440"/>
      <c r="E4" s="1440"/>
      <c r="F4" s="1440"/>
      <c r="G4" s="1440"/>
      <c r="H4" s="1440"/>
      <c r="I4" s="1440"/>
      <c r="J4" s="1440"/>
      <c r="K4" s="1440"/>
      <c r="L4" s="825"/>
      <c r="M4" s="680" t="s">
        <v>85</v>
      </c>
    </row>
    <row r="5" spans="1:13" s="603" customFormat="1" ht="30" x14ac:dyDescent="0.25">
      <c r="A5" s="1443"/>
      <c r="B5" s="1438"/>
      <c r="C5" s="826" t="s">
        <v>49</v>
      </c>
      <c r="D5" s="826" t="s">
        <v>628</v>
      </c>
      <c r="E5" s="826" t="s">
        <v>629</v>
      </c>
      <c r="F5" s="826" t="s">
        <v>630</v>
      </c>
      <c r="G5" s="826" t="s">
        <v>631</v>
      </c>
      <c r="H5" s="826" t="s">
        <v>632</v>
      </c>
      <c r="I5" s="826" t="s">
        <v>633</v>
      </c>
      <c r="J5" s="826" t="s">
        <v>639</v>
      </c>
      <c r="K5" s="826" t="s">
        <v>627</v>
      </c>
      <c r="L5" s="827"/>
    </row>
    <row r="6" spans="1:13" s="777" customFormat="1" ht="15.75" customHeight="1" x14ac:dyDescent="0.2">
      <c r="A6" s="1226" t="s">
        <v>863</v>
      </c>
      <c r="B6" s="1227">
        <v>25692</v>
      </c>
      <c r="C6" s="1227">
        <v>24256</v>
      </c>
      <c r="D6" s="1227">
        <v>776</v>
      </c>
      <c r="E6" s="1227">
        <v>393</v>
      </c>
      <c r="F6" s="1227">
        <v>93</v>
      </c>
      <c r="G6" s="1227">
        <v>26</v>
      </c>
      <c r="H6" s="1227">
        <v>7</v>
      </c>
      <c r="I6" s="1227">
        <v>10</v>
      </c>
      <c r="J6" s="1227">
        <v>29</v>
      </c>
      <c r="K6" s="1227">
        <v>102</v>
      </c>
      <c r="L6" s="1228"/>
    </row>
    <row r="7" spans="1:13" s="2" customFormat="1" ht="15.75" customHeight="1" x14ac:dyDescent="0.2">
      <c r="A7" s="820" t="s">
        <v>70</v>
      </c>
      <c r="B7" s="821">
        <v>174</v>
      </c>
      <c r="C7" s="821">
        <v>170</v>
      </c>
      <c r="D7" s="821">
        <v>2</v>
      </c>
      <c r="E7" s="822">
        <v>0</v>
      </c>
      <c r="F7" s="822">
        <v>0</v>
      </c>
      <c r="G7" s="822">
        <v>0</v>
      </c>
      <c r="H7" s="822">
        <v>0</v>
      </c>
      <c r="I7" s="822">
        <v>0</v>
      </c>
      <c r="J7" s="822">
        <v>1</v>
      </c>
      <c r="K7" s="821">
        <v>1</v>
      </c>
      <c r="L7" s="533"/>
    </row>
    <row r="8" spans="1:13" ht="15.75" customHeight="1" x14ac:dyDescent="0.2">
      <c r="A8" s="534" t="s">
        <v>71</v>
      </c>
      <c r="B8" s="535">
        <v>473</v>
      </c>
      <c r="C8" s="535">
        <v>464</v>
      </c>
      <c r="D8" s="535">
        <v>6</v>
      </c>
      <c r="E8" s="535">
        <v>2</v>
      </c>
      <c r="F8" s="535">
        <v>0</v>
      </c>
      <c r="G8" s="536">
        <v>0</v>
      </c>
      <c r="H8" s="536">
        <v>0</v>
      </c>
      <c r="I8" s="536">
        <v>0</v>
      </c>
      <c r="J8" s="536">
        <v>1</v>
      </c>
      <c r="K8" s="536">
        <v>0</v>
      </c>
      <c r="L8" s="533"/>
    </row>
    <row r="9" spans="1:13" ht="15.75" customHeight="1" x14ac:dyDescent="0.2">
      <c r="A9" s="820" t="s">
        <v>72</v>
      </c>
      <c r="B9" s="821">
        <v>657</v>
      </c>
      <c r="C9" s="821">
        <v>642</v>
      </c>
      <c r="D9" s="821">
        <v>10</v>
      </c>
      <c r="E9" s="821">
        <v>1</v>
      </c>
      <c r="F9" s="821">
        <v>2</v>
      </c>
      <c r="G9" s="822">
        <v>0</v>
      </c>
      <c r="H9" s="822">
        <v>0</v>
      </c>
      <c r="I9" s="821">
        <v>1</v>
      </c>
      <c r="J9" s="821">
        <v>0</v>
      </c>
      <c r="K9" s="821">
        <v>1</v>
      </c>
      <c r="L9" s="533"/>
    </row>
    <row r="10" spans="1:13" ht="15.75" customHeight="1" x14ac:dyDescent="0.2">
      <c r="A10" s="534" t="s">
        <v>73</v>
      </c>
      <c r="B10" s="535">
        <v>861</v>
      </c>
      <c r="C10" s="535">
        <v>837</v>
      </c>
      <c r="D10" s="535">
        <v>14</v>
      </c>
      <c r="E10" s="535">
        <v>4</v>
      </c>
      <c r="F10" s="535">
        <v>0</v>
      </c>
      <c r="G10" s="536">
        <v>0</v>
      </c>
      <c r="H10" s="535">
        <v>0</v>
      </c>
      <c r="I10" s="535">
        <v>1</v>
      </c>
      <c r="J10" s="536">
        <v>0</v>
      </c>
      <c r="K10" s="535">
        <v>5</v>
      </c>
      <c r="L10" s="533"/>
    </row>
    <row r="11" spans="1:13" ht="15.75" customHeight="1" x14ac:dyDescent="0.2">
      <c r="A11" s="820" t="s">
        <v>74</v>
      </c>
      <c r="B11" s="821">
        <v>1051</v>
      </c>
      <c r="C11" s="821">
        <v>1020</v>
      </c>
      <c r="D11" s="821">
        <v>21</v>
      </c>
      <c r="E11" s="821">
        <v>4</v>
      </c>
      <c r="F11" s="821">
        <v>3</v>
      </c>
      <c r="G11" s="822">
        <v>0</v>
      </c>
      <c r="H11" s="822">
        <v>0</v>
      </c>
      <c r="I11" s="822">
        <v>0</v>
      </c>
      <c r="J11" s="822">
        <v>0</v>
      </c>
      <c r="K11" s="821">
        <v>3</v>
      </c>
      <c r="L11" s="533"/>
    </row>
    <row r="12" spans="1:13" ht="15.75" customHeight="1" x14ac:dyDescent="0.2">
      <c r="A12" s="534" t="s">
        <v>75</v>
      </c>
      <c r="B12" s="535">
        <v>1163</v>
      </c>
      <c r="C12" s="535">
        <v>1116</v>
      </c>
      <c r="D12" s="535">
        <v>27</v>
      </c>
      <c r="E12" s="535">
        <v>14</v>
      </c>
      <c r="F12" s="535">
        <v>0</v>
      </c>
      <c r="G12" s="536">
        <v>0</v>
      </c>
      <c r="H12" s="536">
        <v>0</v>
      </c>
      <c r="I12" s="535">
        <v>1</v>
      </c>
      <c r="J12" s="536">
        <v>1</v>
      </c>
      <c r="K12" s="535">
        <v>4</v>
      </c>
      <c r="L12" s="533"/>
    </row>
    <row r="13" spans="1:13" ht="15.75" customHeight="1" x14ac:dyDescent="0.2">
      <c r="A13" s="820" t="s">
        <v>76</v>
      </c>
      <c r="B13" s="821">
        <v>1310</v>
      </c>
      <c r="C13" s="821">
        <v>1238</v>
      </c>
      <c r="D13" s="821">
        <v>50</v>
      </c>
      <c r="E13" s="821">
        <v>15</v>
      </c>
      <c r="F13" s="821">
        <v>2</v>
      </c>
      <c r="G13" s="821">
        <v>0</v>
      </c>
      <c r="H13" s="822">
        <v>0</v>
      </c>
      <c r="I13" s="821">
        <v>0</v>
      </c>
      <c r="J13" s="822">
        <v>0</v>
      </c>
      <c r="K13" s="821">
        <v>5</v>
      </c>
      <c r="L13" s="533"/>
    </row>
    <row r="14" spans="1:13" ht="15.75" customHeight="1" x14ac:dyDescent="0.2">
      <c r="A14" s="534" t="s">
        <v>77</v>
      </c>
      <c r="B14" s="535">
        <v>1244</v>
      </c>
      <c r="C14" s="535">
        <v>1173</v>
      </c>
      <c r="D14" s="535">
        <v>41</v>
      </c>
      <c r="E14" s="535">
        <v>21</v>
      </c>
      <c r="F14" s="535">
        <v>5</v>
      </c>
      <c r="G14" s="536">
        <v>2</v>
      </c>
      <c r="H14" s="536">
        <v>0</v>
      </c>
      <c r="I14" s="536">
        <v>0</v>
      </c>
      <c r="J14" s="536">
        <v>1</v>
      </c>
      <c r="K14" s="535">
        <v>1</v>
      </c>
      <c r="L14" s="533"/>
    </row>
    <row r="15" spans="1:13" ht="15.75" customHeight="1" x14ac:dyDescent="0.2">
      <c r="A15" s="820" t="s">
        <v>78</v>
      </c>
      <c r="B15" s="821">
        <v>1104</v>
      </c>
      <c r="C15" s="821">
        <v>1042</v>
      </c>
      <c r="D15" s="821">
        <v>36</v>
      </c>
      <c r="E15" s="821">
        <v>17</v>
      </c>
      <c r="F15" s="821">
        <v>3</v>
      </c>
      <c r="G15" s="821">
        <v>2</v>
      </c>
      <c r="H15" s="822">
        <v>0</v>
      </c>
      <c r="I15" s="821">
        <v>0</v>
      </c>
      <c r="J15" s="822">
        <v>2</v>
      </c>
      <c r="K15" s="821">
        <v>2</v>
      </c>
      <c r="L15" s="533"/>
    </row>
    <row r="16" spans="1:13" ht="15.75" customHeight="1" x14ac:dyDescent="0.2">
      <c r="A16" s="534" t="s">
        <v>79</v>
      </c>
      <c r="B16" s="535">
        <v>1061</v>
      </c>
      <c r="C16" s="535">
        <v>1008</v>
      </c>
      <c r="D16" s="535">
        <v>30</v>
      </c>
      <c r="E16" s="535">
        <v>16</v>
      </c>
      <c r="F16" s="535">
        <v>4</v>
      </c>
      <c r="G16" s="535">
        <v>0</v>
      </c>
      <c r="H16" s="536">
        <v>1</v>
      </c>
      <c r="I16" s="536">
        <v>0</v>
      </c>
      <c r="J16" s="536">
        <v>0</v>
      </c>
      <c r="K16" s="535">
        <v>2</v>
      </c>
      <c r="L16" s="533"/>
    </row>
    <row r="17" spans="1:12" ht="15.75" customHeight="1" x14ac:dyDescent="0.2">
      <c r="A17" s="820" t="s">
        <v>80</v>
      </c>
      <c r="B17" s="821">
        <v>4401</v>
      </c>
      <c r="C17" s="821">
        <v>4077</v>
      </c>
      <c r="D17" s="821">
        <v>153</v>
      </c>
      <c r="E17" s="821">
        <v>102</v>
      </c>
      <c r="F17" s="821">
        <v>24</v>
      </c>
      <c r="G17" s="821">
        <v>4</v>
      </c>
      <c r="H17" s="821">
        <v>1</v>
      </c>
      <c r="I17" s="821">
        <v>2</v>
      </c>
      <c r="J17" s="821">
        <v>9</v>
      </c>
      <c r="K17" s="821">
        <v>29</v>
      </c>
      <c r="L17" s="533"/>
    </row>
    <row r="18" spans="1:12" ht="15.75" customHeight="1" x14ac:dyDescent="0.2">
      <c r="A18" s="534" t="s">
        <v>30</v>
      </c>
      <c r="B18" s="535">
        <v>3891</v>
      </c>
      <c r="C18" s="535">
        <v>3505</v>
      </c>
      <c r="D18" s="535">
        <v>203</v>
      </c>
      <c r="E18" s="535">
        <v>119</v>
      </c>
      <c r="F18" s="535">
        <v>26</v>
      </c>
      <c r="G18" s="535">
        <v>10</v>
      </c>
      <c r="H18" s="536">
        <v>1</v>
      </c>
      <c r="I18" s="535">
        <v>3</v>
      </c>
      <c r="J18" s="535">
        <v>6</v>
      </c>
      <c r="K18" s="535">
        <v>18</v>
      </c>
      <c r="L18" s="533"/>
    </row>
    <row r="19" spans="1:12" ht="15.75" customHeight="1" x14ac:dyDescent="0.2">
      <c r="A19" s="820" t="s">
        <v>81</v>
      </c>
      <c r="B19" s="821">
        <v>8301</v>
      </c>
      <c r="C19" s="821">
        <v>7963</v>
      </c>
      <c r="D19" s="821">
        <v>183</v>
      </c>
      <c r="E19" s="821">
        <v>78</v>
      </c>
      <c r="F19" s="821">
        <v>24</v>
      </c>
      <c r="G19" s="821">
        <v>8</v>
      </c>
      <c r="H19" s="821">
        <v>4</v>
      </c>
      <c r="I19" s="821">
        <v>2</v>
      </c>
      <c r="J19" s="821">
        <v>8</v>
      </c>
      <c r="K19" s="821">
        <v>31</v>
      </c>
      <c r="L19" s="533"/>
    </row>
    <row r="20" spans="1:12" x14ac:dyDescent="0.2">
      <c r="A20" s="1065" t="s">
        <v>42</v>
      </c>
      <c r="B20" s="257">
        <v>1</v>
      </c>
      <c r="C20" s="257">
        <v>1</v>
      </c>
      <c r="D20" s="257">
        <v>0</v>
      </c>
      <c r="E20" s="257">
        <v>0</v>
      </c>
      <c r="F20" s="257">
        <v>0</v>
      </c>
      <c r="G20" s="257">
        <v>0</v>
      </c>
      <c r="H20" s="257">
        <v>0</v>
      </c>
      <c r="I20" s="257">
        <v>0</v>
      </c>
      <c r="J20" s="257">
        <v>0</v>
      </c>
      <c r="K20" s="257">
        <v>0</v>
      </c>
      <c r="L20" s="257"/>
    </row>
    <row r="21" spans="1:12" x14ac:dyDescent="0.2">
      <c r="A21" s="1065"/>
      <c r="B21" s="257"/>
      <c r="C21" s="257"/>
      <c r="D21" s="257"/>
      <c r="E21" s="257"/>
      <c r="F21" s="257"/>
      <c r="G21" s="257"/>
      <c r="H21" s="257"/>
      <c r="I21" s="257"/>
      <c r="J21" s="257"/>
      <c r="K21" s="257"/>
      <c r="L21" s="257"/>
    </row>
    <row r="22" spans="1:12" x14ac:dyDescent="0.2">
      <c r="A22" s="774" t="s">
        <v>816</v>
      </c>
      <c r="B22" s="257"/>
      <c r="C22" s="257"/>
      <c r="D22" s="257"/>
      <c r="E22" s="257"/>
      <c r="F22" s="257"/>
      <c r="G22" s="257"/>
      <c r="H22" s="257"/>
      <c r="I22" s="257"/>
      <c r="J22" s="257"/>
      <c r="K22" s="257"/>
      <c r="L22" s="257"/>
    </row>
  </sheetData>
  <mergeCells count="4">
    <mergeCell ref="B4:B5"/>
    <mergeCell ref="C4:K4"/>
    <mergeCell ref="A2:K2"/>
    <mergeCell ref="A4:A5"/>
  </mergeCells>
  <hyperlinks>
    <hyperlink ref="M4" location="indice!B54" display="INICIO"/>
  </hyperlinks>
  <printOptions horizontalCentered="1"/>
  <pageMargins left="0.19685039370078741" right="0.19685039370078741" top="1.5354330708661419" bottom="0.74803149606299213" header="0.19685039370078741" footer="0.31496062992125984"/>
  <pageSetup paperSize="9" scale="95" firstPageNumber="107" orientation="landscape" useFirstPageNumber="1" r:id="rId1"/>
  <headerFooter>
    <oddHeader>&amp;C&amp;G</oddHeader>
    <oddFooter>&amp;C&amp;P</oddFooter>
  </headerFooter>
  <legacyDrawingHF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6"/>
  <dimension ref="A2:M22"/>
  <sheetViews>
    <sheetView zoomScaleNormal="100" workbookViewId="0">
      <selection activeCell="A7" sqref="A7"/>
    </sheetView>
  </sheetViews>
  <sheetFormatPr baseColWidth="10" defaultColWidth="18.7109375" defaultRowHeight="12.75" x14ac:dyDescent="0.2"/>
  <cols>
    <col min="1" max="1" width="18.28515625" style="1" customWidth="1"/>
    <col min="2" max="12" width="12.140625" style="1" customWidth="1"/>
    <col min="13" max="16384" width="18.7109375" style="1"/>
  </cols>
  <sheetData>
    <row r="2" spans="1:13" s="3" customFormat="1" ht="30.75" customHeight="1" x14ac:dyDescent="0.25">
      <c r="A2" s="1444" t="s">
        <v>822</v>
      </c>
      <c r="B2" s="1444"/>
      <c r="C2" s="1444"/>
      <c r="D2" s="1444"/>
      <c r="E2" s="1444"/>
      <c r="F2" s="1444"/>
      <c r="G2" s="1444"/>
      <c r="H2" s="1444"/>
      <c r="I2" s="1444"/>
      <c r="J2" s="1444"/>
      <c r="K2" s="1444"/>
      <c r="L2" s="832"/>
    </row>
    <row r="3" spans="1:13" s="3" customFormat="1" ht="15" x14ac:dyDescent="0.25">
      <c r="A3" s="831"/>
      <c r="B3" s="831"/>
      <c r="C3" s="831"/>
      <c r="D3" s="831"/>
      <c r="E3" s="831"/>
      <c r="F3" s="831"/>
      <c r="G3" s="831"/>
      <c r="H3" s="831"/>
      <c r="I3" s="831"/>
      <c r="J3" s="831"/>
      <c r="K3" s="831"/>
      <c r="L3" s="832"/>
    </row>
    <row r="4" spans="1:13" s="3" customFormat="1" ht="25.5" customHeight="1" x14ac:dyDescent="0.25">
      <c r="A4" s="1445" t="s">
        <v>197</v>
      </c>
      <c r="B4" s="1446" t="s">
        <v>862</v>
      </c>
      <c r="C4" s="1446" t="s">
        <v>664</v>
      </c>
      <c r="D4" s="1447"/>
      <c r="E4" s="1447"/>
      <c r="F4" s="1447"/>
      <c r="G4" s="1447"/>
      <c r="H4" s="1447"/>
      <c r="I4" s="1447"/>
      <c r="J4" s="1447"/>
      <c r="K4" s="1447"/>
      <c r="L4" s="832"/>
    </row>
    <row r="5" spans="1:13" s="603" customFormat="1" ht="30" x14ac:dyDescent="0.25">
      <c r="A5" s="1445"/>
      <c r="B5" s="1447"/>
      <c r="C5" s="929" t="s">
        <v>49</v>
      </c>
      <c r="D5" s="929" t="s">
        <v>628</v>
      </c>
      <c r="E5" s="929" t="s">
        <v>629</v>
      </c>
      <c r="F5" s="929" t="s">
        <v>630</v>
      </c>
      <c r="G5" s="929" t="s">
        <v>631</v>
      </c>
      <c r="H5" s="929" t="s">
        <v>632</v>
      </c>
      <c r="I5" s="929" t="s">
        <v>633</v>
      </c>
      <c r="J5" s="929" t="s">
        <v>639</v>
      </c>
      <c r="K5" s="929" t="s">
        <v>627</v>
      </c>
      <c r="L5" s="833"/>
      <c r="M5" s="751" t="s">
        <v>85</v>
      </c>
    </row>
    <row r="6" spans="1:13" s="2" customFormat="1" ht="18.75" customHeight="1" x14ac:dyDescent="0.2">
      <c r="A6" s="1229" t="s">
        <v>863</v>
      </c>
      <c r="B6" s="539">
        <v>25692</v>
      </c>
      <c r="C6" s="539">
        <v>12107</v>
      </c>
      <c r="D6" s="539">
        <v>7788</v>
      </c>
      <c r="E6" s="539">
        <v>4364</v>
      </c>
      <c r="F6" s="539">
        <v>1088</v>
      </c>
      <c r="G6" s="539">
        <v>215</v>
      </c>
      <c r="H6" s="539">
        <v>47</v>
      </c>
      <c r="I6" s="539">
        <v>25</v>
      </c>
      <c r="J6" s="539">
        <v>22</v>
      </c>
      <c r="K6" s="539">
        <v>36</v>
      </c>
      <c r="L6" s="537"/>
    </row>
    <row r="7" spans="1:13" s="2" customFormat="1" ht="18.75" customHeight="1" x14ac:dyDescent="0.2">
      <c r="A7" s="828" t="s">
        <v>70</v>
      </c>
      <c r="B7" s="829">
        <v>174</v>
      </c>
      <c r="C7" s="829">
        <v>149</v>
      </c>
      <c r="D7" s="829">
        <v>19</v>
      </c>
      <c r="E7" s="829">
        <v>4</v>
      </c>
      <c r="F7" s="829">
        <v>1</v>
      </c>
      <c r="G7" s="830">
        <v>0</v>
      </c>
      <c r="H7" s="830">
        <v>0</v>
      </c>
      <c r="I7" s="830">
        <v>1</v>
      </c>
      <c r="J7" s="830">
        <v>0</v>
      </c>
      <c r="K7" s="829">
        <v>0</v>
      </c>
      <c r="L7" s="537"/>
    </row>
    <row r="8" spans="1:13" ht="18.75" customHeight="1" x14ac:dyDescent="0.2">
      <c r="A8" s="538" t="s">
        <v>71</v>
      </c>
      <c r="B8" s="539">
        <v>473</v>
      </c>
      <c r="C8" s="539">
        <v>363</v>
      </c>
      <c r="D8" s="539">
        <v>90</v>
      </c>
      <c r="E8" s="539">
        <v>16</v>
      </c>
      <c r="F8" s="539">
        <v>2</v>
      </c>
      <c r="G8" s="540">
        <v>0</v>
      </c>
      <c r="H8" s="540">
        <v>0</v>
      </c>
      <c r="I8" s="540">
        <v>1</v>
      </c>
      <c r="J8" s="540">
        <v>1</v>
      </c>
      <c r="K8" s="540">
        <v>0</v>
      </c>
      <c r="L8" s="537"/>
    </row>
    <row r="9" spans="1:13" ht="18.75" customHeight="1" x14ac:dyDescent="0.2">
      <c r="A9" s="828" t="s">
        <v>72</v>
      </c>
      <c r="B9" s="829">
        <v>657</v>
      </c>
      <c r="C9" s="829">
        <v>438</v>
      </c>
      <c r="D9" s="829">
        <v>191</v>
      </c>
      <c r="E9" s="829">
        <v>23</v>
      </c>
      <c r="F9" s="829">
        <v>5</v>
      </c>
      <c r="G9" s="830">
        <v>0</v>
      </c>
      <c r="H9" s="830">
        <v>0</v>
      </c>
      <c r="I9" s="830">
        <v>0</v>
      </c>
      <c r="J9" s="830">
        <v>0</v>
      </c>
      <c r="K9" s="829">
        <v>0</v>
      </c>
      <c r="L9" s="537"/>
    </row>
    <row r="10" spans="1:13" ht="18.75" customHeight="1" x14ac:dyDescent="0.2">
      <c r="A10" s="538" t="s">
        <v>73</v>
      </c>
      <c r="B10" s="539">
        <v>861</v>
      </c>
      <c r="C10" s="539">
        <v>493</v>
      </c>
      <c r="D10" s="539">
        <v>305</v>
      </c>
      <c r="E10" s="539">
        <v>58</v>
      </c>
      <c r="F10" s="539">
        <v>3</v>
      </c>
      <c r="G10" s="539">
        <v>0</v>
      </c>
      <c r="H10" s="540">
        <v>0</v>
      </c>
      <c r="I10" s="539">
        <v>0</v>
      </c>
      <c r="J10" s="539">
        <v>1</v>
      </c>
      <c r="K10" s="539">
        <v>1</v>
      </c>
      <c r="L10" s="537"/>
    </row>
    <row r="11" spans="1:13" ht="18.75" customHeight="1" x14ac:dyDescent="0.2">
      <c r="A11" s="828" t="s">
        <v>74</v>
      </c>
      <c r="B11" s="829">
        <v>1051</v>
      </c>
      <c r="C11" s="829">
        <v>500</v>
      </c>
      <c r="D11" s="829">
        <v>464</v>
      </c>
      <c r="E11" s="829">
        <v>74</v>
      </c>
      <c r="F11" s="829">
        <v>9</v>
      </c>
      <c r="G11" s="829">
        <v>2</v>
      </c>
      <c r="H11" s="829">
        <v>0</v>
      </c>
      <c r="I11" s="829">
        <v>0</v>
      </c>
      <c r="J11" s="830">
        <v>1</v>
      </c>
      <c r="K11" s="829">
        <v>1</v>
      </c>
      <c r="L11" s="537"/>
    </row>
    <row r="12" spans="1:13" ht="18.75" customHeight="1" x14ac:dyDescent="0.2">
      <c r="A12" s="538" t="s">
        <v>75</v>
      </c>
      <c r="B12" s="539">
        <v>1163</v>
      </c>
      <c r="C12" s="539">
        <v>511</v>
      </c>
      <c r="D12" s="539">
        <v>502</v>
      </c>
      <c r="E12" s="539">
        <v>127</v>
      </c>
      <c r="F12" s="539">
        <v>14</v>
      </c>
      <c r="G12" s="539">
        <v>6</v>
      </c>
      <c r="H12" s="540">
        <v>1</v>
      </c>
      <c r="I12" s="539">
        <v>0</v>
      </c>
      <c r="J12" s="539">
        <v>0</v>
      </c>
      <c r="K12" s="539">
        <v>2</v>
      </c>
      <c r="L12" s="537"/>
    </row>
    <row r="13" spans="1:13" ht="18.75" customHeight="1" x14ac:dyDescent="0.2">
      <c r="A13" s="828" t="s">
        <v>76</v>
      </c>
      <c r="B13" s="829">
        <v>1310</v>
      </c>
      <c r="C13" s="829">
        <v>547</v>
      </c>
      <c r="D13" s="829">
        <v>576</v>
      </c>
      <c r="E13" s="829">
        <v>163</v>
      </c>
      <c r="F13" s="829">
        <v>17</v>
      </c>
      <c r="G13" s="829">
        <v>3</v>
      </c>
      <c r="H13" s="829">
        <v>1</v>
      </c>
      <c r="I13" s="829">
        <v>1</v>
      </c>
      <c r="J13" s="829">
        <v>1</v>
      </c>
      <c r="K13" s="829">
        <v>1</v>
      </c>
      <c r="L13" s="537"/>
    </row>
    <row r="14" spans="1:13" ht="18.75" customHeight="1" x14ac:dyDescent="0.2">
      <c r="A14" s="538" t="s">
        <v>77</v>
      </c>
      <c r="B14" s="539">
        <v>1244</v>
      </c>
      <c r="C14" s="539">
        <v>481</v>
      </c>
      <c r="D14" s="539">
        <v>532</v>
      </c>
      <c r="E14" s="539">
        <v>200</v>
      </c>
      <c r="F14" s="539">
        <v>27</v>
      </c>
      <c r="G14" s="539">
        <v>2</v>
      </c>
      <c r="H14" s="540">
        <v>0</v>
      </c>
      <c r="I14" s="539">
        <v>0</v>
      </c>
      <c r="J14" s="539">
        <v>1</v>
      </c>
      <c r="K14" s="539">
        <v>1</v>
      </c>
      <c r="L14" s="537"/>
    </row>
    <row r="15" spans="1:13" ht="18.75" customHeight="1" x14ac:dyDescent="0.2">
      <c r="A15" s="828" t="s">
        <v>78</v>
      </c>
      <c r="B15" s="829">
        <v>1104</v>
      </c>
      <c r="C15" s="829">
        <v>412</v>
      </c>
      <c r="D15" s="829">
        <v>428</v>
      </c>
      <c r="E15" s="829">
        <v>227</v>
      </c>
      <c r="F15" s="829">
        <v>26</v>
      </c>
      <c r="G15" s="829">
        <v>8</v>
      </c>
      <c r="H15" s="829">
        <v>0</v>
      </c>
      <c r="I15" s="829">
        <v>1</v>
      </c>
      <c r="J15" s="830">
        <v>0</v>
      </c>
      <c r="K15" s="829">
        <v>2</v>
      </c>
      <c r="L15" s="537"/>
    </row>
    <row r="16" spans="1:13" ht="18.75" customHeight="1" x14ac:dyDescent="0.2">
      <c r="A16" s="538" t="s">
        <v>79</v>
      </c>
      <c r="B16" s="539">
        <v>1061</v>
      </c>
      <c r="C16" s="539">
        <v>356</v>
      </c>
      <c r="D16" s="539">
        <v>402</v>
      </c>
      <c r="E16" s="539">
        <v>239</v>
      </c>
      <c r="F16" s="539">
        <v>56</v>
      </c>
      <c r="G16" s="539">
        <v>5</v>
      </c>
      <c r="H16" s="539">
        <v>1</v>
      </c>
      <c r="I16" s="539">
        <v>0</v>
      </c>
      <c r="J16" s="540">
        <v>0</v>
      </c>
      <c r="K16" s="540">
        <v>2</v>
      </c>
      <c r="L16" s="537"/>
    </row>
    <row r="17" spans="1:12" ht="18.75" customHeight="1" x14ac:dyDescent="0.2">
      <c r="A17" s="828" t="s">
        <v>80</v>
      </c>
      <c r="B17" s="829">
        <v>4401</v>
      </c>
      <c r="C17" s="829">
        <v>1164</v>
      </c>
      <c r="D17" s="829">
        <v>1552</v>
      </c>
      <c r="E17" s="829">
        <v>1305</v>
      </c>
      <c r="F17" s="829">
        <v>317</v>
      </c>
      <c r="G17" s="829">
        <v>43</v>
      </c>
      <c r="H17" s="829">
        <v>9</v>
      </c>
      <c r="I17" s="829">
        <v>2</v>
      </c>
      <c r="J17" s="829">
        <v>4</v>
      </c>
      <c r="K17" s="829">
        <v>5</v>
      </c>
      <c r="L17" s="537"/>
    </row>
    <row r="18" spans="1:12" ht="18.75" customHeight="1" x14ac:dyDescent="0.2">
      <c r="A18" s="538" t="s">
        <v>30</v>
      </c>
      <c r="B18" s="539">
        <v>3891</v>
      </c>
      <c r="C18" s="539">
        <v>1060</v>
      </c>
      <c r="D18" s="539">
        <v>1123</v>
      </c>
      <c r="E18" s="539">
        <v>1221</v>
      </c>
      <c r="F18" s="539">
        <v>386</v>
      </c>
      <c r="G18" s="539">
        <v>74</v>
      </c>
      <c r="H18" s="539">
        <v>15</v>
      </c>
      <c r="I18" s="539">
        <v>4</v>
      </c>
      <c r="J18" s="539">
        <v>3</v>
      </c>
      <c r="K18" s="539">
        <v>5</v>
      </c>
      <c r="L18" s="537"/>
    </row>
    <row r="19" spans="1:12" ht="18.75" customHeight="1" x14ac:dyDescent="0.2">
      <c r="A19" s="828" t="s">
        <v>81</v>
      </c>
      <c r="B19" s="829">
        <v>8301</v>
      </c>
      <c r="C19" s="829">
        <v>5632</v>
      </c>
      <c r="D19" s="829">
        <v>1604</v>
      </c>
      <c r="E19" s="829">
        <v>707</v>
      </c>
      <c r="F19" s="829">
        <v>225</v>
      </c>
      <c r="G19" s="829">
        <v>72</v>
      </c>
      <c r="H19" s="829">
        <v>20</v>
      </c>
      <c r="I19" s="829">
        <v>15</v>
      </c>
      <c r="J19" s="829">
        <v>10</v>
      </c>
      <c r="K19" s="829">
        <v>16</v>
      </c>
      <c r="L19" s="537"/>
    </row>
    <row r="20" spans="1:12" x14ac:dyDescent="0.2">
      <c r="A20" s="1057" t="s">
        <v>42</v>
      </c>
      <c r="B20" s="258">
        <v>1</v>
      </c>
      <c r="C20" s="258">
        <v>1</v>
      </c>
      <c r="D20" s="258">
        <v>0</v>
      </c>
      <c r="E20" s="258">
        <v>0</v>
      </c>
      <c r="F20" s="258">
        <v>0</v>
      </c>
      <c r="G20" s="258">
        <v>0</v>
      </c>
      <c r="H20" s="258">
        <v>0</v>
      </c>
      <c r="I20" s="258">
        <v>0</v>
      </c>
      <c r="J20" s="258">
        <v>0</v>
      </c>
      <c r="K20" s="258">
        <v>0</v>
      </c>
      <c r="L20" s="258"/>
    </row>
    <row r="21" spans="1:12" x14ac:dyDescent="0.2">
      <c r="A21" s="1057"/>
      <c r="B21" s="258"/>
      <c r="C21" s="258"/>
      <c r="D21" s="258"/>
      <c r="E21" s="258"/>
      <c r="F21" s="258"/>
      <c r="G21" s="258"/>
      <c r="H21" s="258"/>
      <c r="I21" s="258"/>
      <c r="J21" s="258"/>
      <c r="K21" s="258"/>
      <c r="L21" s="258"/>
    </row>
    <row r="22" spans="1:12" x14ac:dyDescent="0.2">
      <c r="A22" s="774" t="s">
        <v>816</v>
      </c>
      <c r="B22" s="258"/>
      <c r="C22" s="258"/>
      <c r="D22" s="258"/>
      <c r="E22" s="258"/>
      <c r="F22" s="258"/>
      <c r="G22" s="258"/>
      <c r="H22" s="258"/>
      <c r="I22" s="258"/>
      <c r="J22" s="258"/>
      <c r="K22" s="258"/>
      <c r="L22" s="258"/>
    </row>
  </sheetData>
  <mergeCells count="4">
    <mergeCell ref="A2:K2"/>
    <mergeCell ref="A4:A5"/>
    <mergeCell ref="B4:B5"/>
    <mergeCell ref="C4:K4"/>
  </mergeCells>
  <hyperlinks>
    <hyperlink ref="M5" location="indice!B55" display="INICIO"/>
  </hyperlinks>
  <printOptions horizontalCentered="1"/>
  <pageMargins left="0.19685039370078741" right="0.19685039370078741" top="1.5354330708661419" bottom="0.74803149606299213" header="0.19685039370078741" footer="0.31496062992125984"/>
  <pageSetup paperSize="9" scale="95" firstPageNumber="108" orientation="landscape" useFirstPageNumber="1" r:id="rId1"/>
  <headerFooter>
    <oddHeader>&amp;C&amp;G</oddHeader>
    <oddFooter>&amp;C&amp;P</oddFooter>
  </headerFooter>
  <legacyDrawingHF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276"/>
  <sheetViews>
    <sheetView zoomScale="85" zoomScaleNormal="85" workbookViewId="0">
      <selection activeCell="A255" sqref="A255"/>
    </sheetView>
  </sheetViews>
  <sheetFormatPr baseColWidth="10" defaultRowHeight="12.75" x14ac:dyDescent="0.2"/>
  <cols>
    <col min="1" max="1" width="33.85546875" style="920" customWidth="1"/>
    <col min="2" max="2" width="15.140625" style="1160" customWidth="1"/>
    <col min="3" max="13" width="19.140625" style="920" customWidth="1"/>
    <col min="14" max="14" width="15.7109375" style="920" customWidth="1"/>
    <col min="15" max="16384" width="11.42578125" style="920"/>
  </cols>
  <sheetData>
    <row r="2" spans="1:14" ht="35.25" customHeight="1" x14ac:dyDescent="0.2">
      <c r="A2" s="1448" t="s">
        <v>823</v>
      </c>
      <c r="B2" s="1448"/>
      <c r="C2" s="1448"/>
      <c r="D2" s="1448"/>
      <c r="E2" s="1448"/>
      <c r="F2" s="1448"/>
      <c r="G2" s="1448"/>
      <c r="H2" s="1448"/>
      <c r="I2" s="1448"/>
      <c r="J2" s="1448"/>
      <c r="K2" s="1448"/>
      <c r="L2" s="1448"/>
      <c r="M2" s="952"/>
      <c r="N2" s="952"/>
    </row>
    <row r="4" spans="1:14" ht="15" customHeight="1" x14ac:dyDescent="0.25">
      <c r="A4" s="1453" t="s">
        <v>683</v>
      </c>
      <c r="B4" s="1452" t="s">
        <v>862</v>
      </c>
      <c r="C4" s="1452" t="s">
        <v>712</v>
      </c>
      <c r="D4" s="1452"/>
      <c r="E4" s="1452"/>
      <c r="F4" s="1452"/>
      <c r="G4" s="1452"/>
      <c r="H4" s="1452"/>
      <c r="I4" s="1452"/>
      <c r="J4" s="1452"/>
      <c r="K4" s="1452"/>
      <c r="L4" s="1452"/>
      <c r="M4" s="1149"/>
      <c r="N4" s="963" t="s">
        <v>85</v>
      </c>
    </row>
    <row r="5" spans="1:14" ht="25.5" x14ac:dyDescent="0.2">
      <c r="A5" s="1454"/>
      <c r="B5" s="1452"/>
      <c r="C5" s="961" t="s">
        <v>111</v>
      </c>
      <c r="D5" s="961" t="s">
        <v>223</v>
      </c>
      <c r="E5" s="961" t="s">
        <v>110</v>
      </c>
      <c r="F5" s="961" t="s">
        <v>109</v>
      </c>
      <c r="G5" s="961" t="s">
        <v>108</v>
      </c>
      <c r="H5" s="961" t="s">
        <v>403</v>
      </c>
      <c r="I5" s="961" t="s">
        <v>220</v>
      </c>
      <c r="J5" s="961" t="s">
        <v>107</v>
      </c>
      <c r="K5" s="961" t="s">
        <v>219</v>
      </c>
      <c r="L5" s="961" t="s">
        <v>106</v>
      </c>
      <c r="M5" s="1149" t="s">
        <v>847</v>
      </c>
    </row>
    <row r="6" spans="1:14" s="1155" customFormat="1" ht="22.5" customHeight="1" x14ac:dyDescent="0.2">
      <c r="A6" s="1156" t="s">
        <v>863</v>
      </c>
      <c r="B6" s="1154">
        <v>25692</v>
      </c>
      <c r="C6" s="1154">
        <v>62</v>
      </c>
      <c r="D6" s="1154">
        <v>79</v>
      </c>
      <c r="E6" s="1154">
        <v>3010</v>
      </c>
      <c r="F6" s="1154">
        <v>6927</v>
      </c>
      <c r="G6" s="1154">
        <v>1674</v>
      </c>
      <c r="H6" s="1154">
        <v>8924</v>
      </c>
      <c r="I6" s="1154">
        <v>651</v>
      </c>
      <c r="J6" s="1154">
        <v>2333</v>
      </c>
      <c r="K6" s="1154">
        <v>22</v>
      </c>
      <c r="L6" s="1154">
        <v>1941</v>
      </c>
      <c r="M6" s="1154">
        <v>69</v>
      </c>
    </row>
    <row r="7" spans="1:14" s="1155" customFormat="1" ht="22.5" customHeight="1" x14ac:dyDescent="0.2">
      <c r="A7" s="1161" t="s">
        <v>417</v>
      </c>
      <c r="B7" s="1230"/>
      <c r="C7" s="1230"/>
      <c r="D7" s="1230"/>
      <c r="E7" s="1230"/>
      <c r="F7" s="1230"/>
      <c r="G7" s="1230"/>
      <c r="H7" s="1230"/>
      <c r="I7" s="1230"/>
      <c r="J7" s="1230"/>
      <c r="K7" s="1230"/>
      <c r="L7" s="1230"/>
      <c r="M7" s="1230"/>
    </row>
    <row r="8" spans="1:14" s="1155" customFormat="1" ht="22.5" customHeight="1" x14ac:dyDescent="0.2">
      <c r="A8" s="1150" t="s">
        <v>159</v>
      </c>
      <c r="B8" s="1154">
        <v>1787</v>
      </c>
      <c r="C8" s="1154">
        <v>10</v>
      </c>
      <c r="D8" s="1154">
        <v>6</v>
      </c>
      <c r="E8" s="1154">
        <v>449</v>
      </c>
      <c r="F8" s="1154">
        <v>421</v>
      </c>
      <c r="G8" s="1154">
        <v>170</v>
      </c>
      <c r="H8" s="1154">
        <v>251</v>
      </c>
      <c r="I8" s="1154">
        <v>27</v>
      </c>
      <c r="J8" s="1154">
        <v>398</v>
      </c>
      <c r="K8" s="1154">
        <v>4</v>
      </c>
      <c r="L8" s="1154">
        <v>40</v>
      </c>
      <c r="M8" s="1154">
        <v>11</v>
      </c>
    </row>
    <row r="9" spans="1:14" ht="22.5" customHeight="1" x14ac:dyDescent="0.2">
      <c r="A9" s="1159" t="s">
        <v>49</v>
      </c>
      <c r="B9" s="1158">
        <v>7</v>
      </c>
      <c r="C9" s="1158">
        <v>3</v>
      </c>
      <c r="D9" s="1158">
        <v>0</v>
      </c>
      <c r="E9" s="1158">
        <v>1</v>
      </c>
      <c r="F9" s="1158">
        <v>0</v>
      </c>
      <c r="G9" s="1158">
        <v>0</v>
      </c>
      <c r="H9" s="1158">
        <v>0</v>
      </c>
      <c r="I9" s="1158">
        <v>0</v>
      </c>
      <c r="J9" s="1158">
        <v>0</v>
      </c>
      <c r="K9" s="1158">
        <v>0</v>
      </c>
      <c r="L9" s="1158">
        <v>0</v>
      </c>
      <c r="M9" s="1158">
        <v>3</v>
      </c>
    </row>
    <row r="10" spans="1:14" ht="22.5" customHeight="1" x14ac:dyDescent="0.2">
      <c r="A10" s="1152" t="s">
        <v>223</v>
      </c>
      <c r="B10" s="1153">
        <v>6</v>
      </c>
      <c r="C10" s="1153">
        <v>1</v>
      </c>
      <c r="D10" s="1153">
        <v>1</v>
      </c>
      <c r="E10" s="1153">
        <v>1</v>
      </c>
      <c r="F10" s="1153">
        <v>0</v>
      </c>
      <c r="G10" s="1153">
        <v>2</v>
      </c>
      <c r="H10" s="1153">
        <v>0</v>
      </c>
      <c r="I10" s="1153">
        <v>0</v>
      </c>
      <c r="J10" s="1153">
        <v>0</v>
      </c>
      <c r="K10" s="1153">
        <v>0</v>
      </c>
      <c r="L10" s="1153">
        <v>0</v>
      </c>
      <c r="M10" s="1153">
        <v>1</v>
      </c>
    </row>
    <row r="11" spans="1:14" ht="22.5" customHeight="1" x14ac:dyDescent="0.2">
      <c r="A11" s="1159" t="s">
        <v>110</v>
      </c>
      <c r="B11" s="1158">
        <v>509</v>
      </c>
      <c r="C11" s="1158">
        <v>5</v>
      </c>
      <c r="D11" s="1158">
        <v>4</v>
      </c>
      <c r="E11" s="1158">
        <v>309</v>
      </c>
      <c r="F11" s="1158">
        <v>84</v>
      </c>
      <c r="G11" s="1158">
        <v>42</v>
      </c>
      <c r="H11" s="1158">
        <v>24</v>
      </c>
      <c r="I11" s="1158">
        <v>4</v>
      </c>
      <c r="J11" s="1158">
        <v>22</v>
      </c>
      <c r="K11" s="1158">
        <v>1</v>
      </c>
      <c r="L11" s="1158">
        <v>8</v>
      </c>
      <c r="M11" s="1158">
        <v>6</v>
      </c>
    </row>
    <row r="12" spans="1:14" ht="22.5" customHeight="1" x14ac:dyDescent="0.2">
      <c r="A12" s="1152" t="s">
        <v>109</v>
      </c>
      <c r="B12" s="1153">
        <v>413</v>
      </c>
      <c r="C12" s="1153">
        <v>0</v>
      </c>
      <c r="D12" s="1153">
        <v>0</v>
      </c>
      <c r="E12" s="1153">
        <v>68</v>
      </c>
      <c r="F12" s="1153">
        <v>221</v>
      </c>
      <c r="G12" s="1153">
        <v>13</v>
      </c>
      <c r="H12" s="1153">
        <v>18</v>
      </c>
      <c r="I12" s="1153">
        <v>2</v>
      </c>
      <c r="J12" s="1153">
        <v>80</v>
      </c>
      <c r="K12" s="1153">
        <v>1</v>
      </c>
      <c r="L12" s="1153">
        <v>10</v>
      </c>
      <c r="M12" s="1153">
        <v>0</v>
      </c>
    </row>
    <row r="13" spans="1:14" ht="22.5" customHeight="1" x14ac:dyDescent="0.2">
      <c r="A13" s="1159" t="s">
        <v>848</v>
      </c>
      <c r="B13" s="1158">
        <v>186</v>
      </c>
      <c r="C13" s="1158">
        <v>0</v>
      </c>
      <c r="D13" s="1158">
        <v>0</v>
      </c>
      <c r="E13" s="1158">
        <v>35</v>
      </c>
      <c r="F13" s="1158">
        <v>14</v>
      </c>
      <c r="G13" s="1158">
        <v>81</v>
      </c>
      <c r="H13" s="1158">
        <v>43</v>
      </c>
      <c r="I13" s="1158">
        <v>2</v>
      </c>
      <c r="J13" s="1158">
        <v>9</v>
      </c>
      <c r="K13" s="1158">
        <v>0</v>
      </c>
      <c r="L13" s="1158">
        <v>1</v>
      </c>
      <c r="M13" s="1158">
        <v>1</v>
      </c>
    </row>
    <row r="14" spans="1:14" ht="22.5" customHeight="1" x14ac:dyDescent="0.2">
      <c r="A14" s="1152" t="s">
        <v>849</v>
      </c>
      <c r="B14" s="1153">
        <v>229</v>
      </c>
      <c r="C14" s="1153">
        <v>0</v>
      </c>
      <c r="D14" s="1153">
        <v>1</v>
      </c>
      <c r="E14" s="1153">
        <v>14</v>
      </c>
      <c r="F14" s="1153">
        <v>36</v>
      </c>
      <c r="G14" s="1153">
        <v>22</v>
      </c>
      <c r="H14" s="1153">
        <v>100</v>
      </c>
      <c r="I14" s="1153">
        <v>4</v>
      </c>
      <c r="J14" s="1153">
        <v>49</v>
      </c>
      <c r="K14" s="1153">
        <v>0</v>
      </c>
      <c r="L14" s="1153">
        <v>3</v>
      </c>
      <c r="M14" s="1153">
        <v>0</v>
      </c>
    </row>
    <row r="15" spans="1:14" ht="22.5" customHeight="1" x14ac:dyDescent="0.2">
      <c r="A15" s="1159" t="s">
        <v>220</v>
      </c>
      <c r="B15" s="1158">
        <v>24</v>
      </c>
      <c r="C15" s="1158">
        <v>0</v>
      </c>
      <c r="D15" s="1158">
        <v>0</v>
      </c>
      <c r="E15" s="1158">
        <v>2</v>
      </c>
      <c r="F15" s="1158">
        <v>2</v>
      </c>
      <c r="G15" s="1158">
        <v>2</v>
      </c>
      <c r="H15" s="1158">
        <v>8</v>
      </c>
      <c r="I15" s="1158">
        <v>7</v>
      </c>
      <c r="J15" s="1158">
        <v>3</v>
      </c>
      <c r="K15" s="1158">
        <v>0</v>
      </c>
      <c r="L15" s="1158">
        <v>0</v>
      </c>
      <c r="M15" s="1158">
        <v>0</v>
      </c>
    </row>
    <row r="16" spans="1:14" ht="22.5" customHeight="1" x14ac:dyDescent="0.2">
      <c r="A16" s="1152" t="s">
        <v>107</v>
      </c>
      <c r="B16" s="1153">
        <v>371</v>
      </c>
      <c r="C16" s="1153">
        <v>0</v>
      </c>
      <c r="D16" s="1153">
        <v>0</v>
      </c>
      <c r="E16" s="1153">
        <v>13</v>
      </c>
      <c r="F16" s="1153">
        <v>60</v>
      </c>
      <c r="G16" s="1153">
        <v>4</v>
      </c>
      <c r="H16" s="1153">
        <v>54</v>
      </c>
      <c r="I16" s="1153">
        <v>7</v>
      </c>
      <c r="J16" s="1153">
        <v>227</v>
      </c>
      <c r="K16" s="1153">
        <v>1</v>
      </c>
      <c r="L16" s="1153">
        <v>5</v>
      </c>
      <c r="M16" s="1153">
        <v>0</v>
      </c>
    </row>
    <row r="17" spans="1:13" ht="22.5" customHeight="1" x14ac:dyDescent="0.2">
      <c r="A17" s="1159" t="s">
        <v>219</v>
      </c>
      <c r="B17" s="1158">
        <v>9</v>
      </c>
      <c r="C17" s="1158">
        <v>0</v>
      </c>
      <c r="D17" s="1158">
        <v>0</v>
      </c>
      <c r="E17" s="1158">
        <v>0</v>
      </c>
      <c r="F17" s="1158">
        <v>0</v>
      </c>
      <c r="G17" s="1158">
        <v>0</v>
      </c>
      <c r="H17" s="1158">
        <v>2</v>
      </c>
      <c r="I17" s="1158">
        <v>0</v>
      </c>
      <c r="J17" s="1158">
        <v>6</v>
      </c>
      <c r="K17" s="1158">
        <v>1</v>
      </c>
      <c r="L17" s="1158">
        <v>0</v>
      </c>
      <c r="M17" s="1158">
        <v>0</v>
      </c>
    </row>
    <row r="18" spans="1:13" ht="22.5" customHeight="1" x14ac:dyDescent="0.2">
      <c r="A18" s="1152" t="s">
        <v>106</v>
      </c>
      <c r="B18" s="1153">
        <v>29</v>
      </c>
      <c r="C18" s="1153">
        <v>1</v>
      </c>
      <c r="D18" s="1153">
        <v>0</v>
      </c>
      <c r="E18" s="1153">
        <v>5</v>
      </c>
      <c r="F18" s="1153">
        <v>3</v>
      </c>
      <c r="G18" s="1153">
        <v>3</v>
      </c>
      <c r="H18" s="1153">
        <v>2</v>
      </c>
      <c r="I18" s="1153">
        <v>1</v>
      </c>
      <c r="J18" s="1153">
        <v>1</v>
      </c>
      <c r="K18" s="1153">
        <v>0</v>
      </c>
      <c r="L18" s="1153">
        <v>13</v>
      </c>
      <c r="M18" s="1153">
        <v>0</v>
      </c>
    </row>
    <row r="19" spans="1:13" ht="22.5" customHeight="1" x14ac:dyDescent="0.2">
      <c r="A19" s="1157" t="s">
        <v>847</v>
      </c>
      <c r="B19" s="1158">
        <v>4</v>
      </c>
      <c r="C19" s="1158">
        <v>0</v>
      </c>
      <c r="D19" s="1158">
        <v>0</v>
      </c>
      <c r="E19" s="1158">
        <v>1</v>
      </c>
      <c r="F19" s="1158">
        <v>1</v>
      </c>
      <c r="G19" s="1158">
        <v>1</v>
      </c>
      <c r="H19" s="1158">
        <v>0</v>
      </c>
      <c r="I19" s="1158">
        <v>0</v>
      </c>
      <c r="J19" s="1158">
        <v>1</v>
      </c>
      <c r="K19" s="1158">
        <v>0</v>
      </c>
      <c r="L19" s="1158">
        <v>0</v>
      </c>
      <c r="M19" s="1158">
        <v>0</v>
      </c>
    </row>
    <row r="20" spans="1:13" s="1155" customFormat="1" ht="22.5" customHeight="1" x14ac:dyDescent="0.2">
      <c r="A20" s="1150" t="s">
        <v>158</v>
      </c>
      <c r="B20" s="1154">
        <v>281</v>
      </c>
      <c r="C20" s="1154">
        <v>0</v>
      </c>
      <c r="D20" s="1154">
        <v>0</v>
      </c>
      <c r="E20" s="1154">
        <v>61</v>
      </c>
      <c r="F20" s="1154">
        <v>56</v>
      </c>
      <c r="G20" s="1154">
        <v>11</v>
      </c>
      <c r="H20" s="1154">
        <v>68</v>
      </c>
      <c r="I20" s="1154">
        <v>12</v>
      </c>
      <c r="J20" s="1154">
        <v>60</v>
      </c>
      <c r="K20" s="1154">
        <v>0</v>
      </c>
      <c r="L20" s="1154">
        <v>12</v>
      </c>
      <c r="M20" s="1154">
        <v>1</v>
      </c>
    </row>
    <row r="21" spans="1:13" ht="22.5" customHeight="1" x14ac:dyDescent="0.2">
      <c r="A21" s="1159" t="s">
        <v>110</v>
      </c>
      <c r="B21" s="1158">
        <v>54</v>
      </c>
      <c r="C21" s="1158">
        <v>0</v>
      </c>
      <c r="D21" s="1158">
        <v>0</v>
      </c>
      <c r="E21" s="1158">
        <v>37</v>
      </c>
      <c r="F21" s="1158">
        <v>11</v>
      </c>
      <c r="G21" s="1158">
        <v>0</v>
      </c>
      <c r="H21" s="1158">
        <v>4</v>
      </c>
      <c r="I21" s="1158">
        <v>1</v>
      </c>
      <c r="J21" s="1158">
        <v>1</v>
      </c>
      <c r="K21" s="1158">
        <v>0</v>
      </c>
      <c r="L21" s="1158">
        <v>0</v>
      </c>
      <c r="M21" s="1158">
        <v>0</v>
      </c>
    </row>
    <row r="22" spans="1:13" ht="22.5" customHeight="1" x14ac:dyDescent="0.2">
      <c r="A22" s="1152" t="s">
        <v>109</v>
      </c>
      <c r="B22" s="1153">
        <v>58</v>
      </c>
      <c r="C22" s="1153">
        <v>0</v>
      </c>
      <c r="D22" s="1153">
        <v>0</v>
      </c>
      <c r="E22" s="1153">
        <v>8</v>
      </c>
      <c r="F22" s="1153">
        <v>37</v>
      </c>
      <c r="G22" s="1153">
        <v>0</v>
      </c>
      <c r="H22" s="1153">
        <v>3</v>
      </c>
      <c r="I22" s="1153">
        <v>0</v>
      </c>
      <c r="J22" s="1153">
        <v>9</v>
      </c>
      <c r="K22" s="1153">
        <v>0</v>
      </c>
      <c r="L22" s="1153">
        <v>1</v>
      </c>
      <c r="M22" s="1153">
        <v>0</v>
      </c>
    </row>
    <row r="23" spans="1:13" ht="22.5" customHeight="1" x14ac:dyDescent="0.2">
      <c r="A23" s="1159" t="s">
        <v>848</v>
      </c>
      <c r="B23" s="1158">
        <v>11</v>
      </c>
      <c r="C23" s="1158">
        <v>0</v>
      </c>
      <c r="D23" s="1158">
        <v>0</v>
      </c>
      <c r="E23" s="1158">
        <v>1</v>
      </c>
      <c r="F23" s="1158">
        <v>0</v>
      </c>
      <c r="G23" s="1158">
        <v>8</v>
      </c>
      <c r="H23" s="1158">
        <v>0</v>
      </c>
      <c r="I23" s="1158">
        <v>0</v>
      </c>
      <c r="J23" s="1158">
        <v>1</v>
      </c>
      <c r="K23" s="1158">
        <v>0</v>
      </c>
      <c r="L23" s="1158">
        <v>1</v>
      </c>
      <c r="M23" s="1158">
        <v>0</v>
      </c>
    </row>
    <row r="24" spans="1:13" ht="22.5" customHeight="1" x14ac:dyDescent="0.2">
      <c r="A24" s="1152" t="s">
        <v>849</v>
      </c>
      <c r="B24" s="1153">
        <v>65</v>
      </c>
      <c r="C24" s="1153">
        <v>0</v>
      </c>
      <c r="D24" s="1153">
        <v>0</v>
      </c>
      <c r="E24" s="1153">
        <v>6</v>
      </c>
      <c r="F24" s="1153">
        <v>2</v>
      </c>
      <c r="G24" s="1153">
        <v>2</v>
      </c>
      <c r="H24" s="1153">
        <v>38</v>
      </c>
      <c r="I24" s="1153">
        <v>7</v>
      </c>
      <c r="J24" s="1153">
        <v>7</v>
      </c>
      <c r="K24" s="1153">
        <v>0</v>
      </c>
      <c r="L24" s="1153">
        <v>3</v>
      </c>
      <c r="M24" s="1153">
        <v>0</v>
      </c>
    </row>
    <row r="25" spans="1:13" ht="22.5" customHeight="1" x14ac:dyDescent="0.2">
      <c r="A25" s="1159" t="s">
        <v>220</v>
      </c>
      <c r="B25" s="1158">
        <v>18</v>
      </c>
      <c r="C25" s="1158">
        <v>0</v>
      </c>
      <c r="D25" s="1158">
        <v>0</v>
      </c>
      <c r="E25" s="1158">
        <v>3</v>
      </c>
      <c r="F25" s="1158">
        <v>1</v>
      </c>
      <c r="G25" s="1158">
        <v>0</v>
      </c>
      <c r="H25" s="1158">
        <v>6</v>
      </c>
      <c r="I25" s="1158">
        <v>4</v>
      </c>
      <c r="J25" s="1158">
        <v>2</v>
      </c>
      <c r="K25" s="1158">
        <v>0</v>
      </c>
      <c r="L25" s="1158">
        <v>2</v>
      </c>
      <c r="M25" s="1158">
        <v>0</v>
      </c>
    </row>
    <row r="26" spans="1:13" ht="22.5" customHeight="1" x14ac:dyDescent="0.2">
      <c r="A26" s="1152" t="s">
        <v>107</v>
      </c>
      <c r="B26" s="1153">
        <v>57</v>
      </c>
      <c r="C26" s="1153">
        <v>0</v>
      </c>
      <c r="D26" s="1153">
        <v>0</v>
      </c>
      <c r="E26" s="1153">
        <v>1</v>
      </c>
      <c r="F26" s="1153">
        <v>3</v>
      </c>
      <c r="G26" s="1153">
        <v>0</v>
      </c>
      <c r="H26" s="1153">
        <v>13</v>
      </c>
      <c r="I26" s="1153">
        <v>0</v>
      </c>
      <c r="J26" s="1153">
        <v>38</v>
      </c>
      <c r="K26" s="1153">
        <v>0</v>
      </c>
      <c r="L26" s="1153">
        <v>2</v>
      </c>
      <c r="M26" s="1153">
        <v>0</v>
      </c>
    </row>
    <row r="27" spans="1:13" ht="22.5" customHeight="1" x14ac:dyDescent="0.2">
      <c r="A27" s="1159" t="s">
        <v>106</v>
      </c>
      <c r="B27" s="1158">
        <v>17</v>
      </c>
      <c r="C27" s="1158">
        <v>0</v>
      </c>
      <c r="D27" s="1158">
        <v>0</v>
      </c>
      <c r="E27" s="1158">
        <v>5</v>
      </c>
      <c r="F27" s="1158">
        <v>2</v>
      </c>
      <c r="G27" s="1158">
        <v>1</v>
      </c>
      <c r="H27" s="1158">
        <v>4</v>
      </c>
      <c r="I27" s="1158">
        <v>0</v>
      </c>
      <c r="J27" s="1158">
        <v>2</v>
      </c>
      <c r="K27" s="1158">
        <v>0</v>
      </c>
      <c r="L27" s="1158">
        <v>3</v>
      </c>
      <c r="M27" s="1158">
        <v>0</v>
      </c>
    </row>
    <row r="28" spans="1:13" ht="22.5" customHeight="1" x14ac:dyDescent="0.2">
      <c r="A28" s="1150" t="s">
        <v>847</v>
      </c>
      <c r="B28" s="1153">
        <v>1</v>
      </c>
      <c r="C28" s="1153">
        <v>0</v>
      </c>
      <c r="D28" s="1153">
        <v>0</v>
      </c>
      <c r="E28" s="1153">
        <v>0</v>
      </c>
      <c r="F28" s="1153">
        <v>0</v>
      </c>
      <c r="G28" s="1153">
        <v>0</v>
      </c>
      <c r="H28" s="1153">
        <v>0</v>
      </c>
      <c r="I28" s="1153">
        <v>0</v>
      </c>
      <c r="J28" s="1153">
        <v>0</v>
      </c>
      <c r="K28" s="1153">
        <v>0</v>
      </c>
      <c r="L28" s="1153">
        <v>0</v>
      </c>
      <c r="M28" s="1153">
        <v>1</v>
      </c>
    </row>
    <row r="29" spans="1:13" s="1155" customFormat="1" ht="22.5" customHeight="1" x14ac:dyDescent="0.2">
      <c r="A29" s="1157" t="s">
        <v>157</v>
      </c>
      <c r="B29" s="1230">
        <v>548</v>
      </c>
      <c r="C29" s="1230">
        <v>10</v>
      </c>
      <c r="D29" s="1230">
        <v>6</v>
      </c>
      <c r="E29" s="1230">
        <v>262</v>
      </c>
      <c r="F29" s="1230">
        <v>102</v>
      </c>
      <c r="G29" s="1230">
        <v>11</v>
      </c>
      <c r="H29" s="1230">
        <v>53</v>
      </c>
      <c r="I29" s="1230">
        <v>6</v>
      </c>
      <c r="J29" s="1230">
        <v>72</v>
      </c>
      <c r="K29" s="1230">
        <v>0</v>
      </c>
      <c r="L29" s="1230">
        <v>12</v>
      </c>
      <c r="M29" s="1230">
        <v>14</v>
      </c>
    </row>
    <row r="30" spans="1:13" ht="22.5" customHeight="1" x14ac:dyDescent="0.2">
      <c r="A30" s="1152" t="s">
        <v>49</v>
      </c>
      <c r="B30" s="1153">
        <v>5</v>
      </c>
      <c r="C30" s="1153">
        <v>3</v>
      </c>
      <c r="D30" s="1153">
        <v>0</v>
      </c>
      <c r="E30" s="1153">
        <v>1</v>
      </c>
      <c r="F30" s="1153">
        <v>0</v>
      </c>
      <c r="G30" s="1153">
        <v>0</v>
      </c>
      <c r="H30" s="1153">
        <v>0</v>
      </c>
      <c r="I30" s="1153">
        <v>0</v>
      </c>
      <c r="J30" s="1153">
        <v>0</v>
      </c>
      <c r="K30" s="1153">
        <v>0</v>
      </c>
      <c r="L30" s="1153">
        <v>0</v>
      </c>
      <c r="M30" s="1153">
        <v>1</v>
      </c>
    </row>
    <row r="31" spans="1:13" ht="22.5" customHeight="1" x14ac:dyDescent="0.2">
      <c r="A31" s="1159" t="s">
        <v>223</v>
      </c>
      <c r="B31" s="1158">
        <v>6</v>
      </c>
      <c r="C31" s="1158">
        <v>0</v>
      </c>
      <c r="D31" s="1158">
        <v>1</v>
      </c>
      <c r="E31" s="1158">
        <v>5</v>
      </c>
      <c r="F31" s="1158">
        <v>0</v>
      </c>
      <c r="G31" s="1158">
        <v>0</v>
      </c>
      <c r="H31" s="1158">
        <v>0</v>
      </c>
      <c r="I31" s="1158">
        <v>0</v>
      </c>
      <c r="J31" s="1158">
        <v>0</v>
      </c>
      <c r="K31" s="1158">
        <v>0</v>
      </c>
      <c r="L31" s="1158">
        <v>0</v>
      </c>
      <c r="M31" s="1158">
        <v>0</v>
      </c>
    </row>
    <row r="32" spans="1:13" ht="22.5" customHeight="1" x14ac:dyDescent="0.2">
      <c r="A32" s="1152" t="s">
        <v>110</v>
      </c>
      <c r="B32" s="1153">
        <v>314</v>
      </c>
      <c r="C32" s="1153">
        <v>7</v>
      </c>
      <c r="D32" s="1153">
        <v>4</v>
      </c>
      <c r="E32" s="1153">
        <v>212</v>
      </c>
      <c r="F32" s="1153">
        <v>42</v>
      </c>
      <c r="G32" s="1153">
        <v>1</v>
      </c>
      <c r="H32" s="1153">
        <v>17</v>
      </c>
      <c r="I32" s="1153">
        <v>0</v>
      </c>
      <c r="J32" s="1153">
        <v>17</v>
      </c>
      <c r="K32" s="1153">
        <v>0</v>
      </c>
      <c r="L32" s="1153">
        <v>5</v>
      </c>
      <c r="M32" s="1153">
        <v>9</v>
      </c>
    </row>
    <row r="33" spans="1:13" ht="22.5" customHeight="1" x14ac:dyDescent="0.2">
      <c r="A33" s="1159" t="s">
        <v>109</v>
      </c>
      <c r="B33" s="1158">
        <v>105</v>
      </c>
      <c r="C33" s="1158">
        <v>0</v>
      </c>
      <c r="D33" s="1158">
        <v>0</v>
      </c>
      <c r="E33" s="1158">
        <v>26</v>
      </c>
      <c r="F33" s="1158">
        <v>53</v>
      </c>
      <c r="G33" s="1158">
        <v>1</v>
      </c>
      <c r="H33" s="1158">
        <v>10</v>
      </c>
      <c r="I33" s="1158">
        <v>1</v>
      </c>
      <c r="J33" s="1158">
        <v>13</v>
      </c>
      <c r="K33" s="1158">
        <v>0</v>
      </c>
      <c r="L33" s="1158">
        <v>0</v>
      </c>
      <c r="M33" s="1158">
        <v>1</v>
      </c>
    </row>
    <row r="34" spans="1:13" ht="22.5" customHeight="1" x14ac:dyDescent="0.2">
      <c r="A34" s="1152" t="s">
        <v>848</v>
      </c>
      <c r="B34" s="1153">
        <v>6</v>
      </c>
      <c r="C34" s="1153">
        <v>0</v>
      </c>
      <c r="D34" s="1153">
        <v>0</v>
      </c>
      <c r="E34" s="1153">
        <v>0</v>
      </c>
      <c r="F34" s="1153">
        <v>0</v>
      </c>
      <c r="G34" s="1153">
        <v>5</v>
      </c>
      <c r="H34" s="1153">
        <v>1</v>
      </c>
      <c r="I34" s="1153">
        <v>0</v>
      </c>
      <c r="J34" s="1153">
        <v>0</v>
      </c>
      <c r="K34" s="1153">
        <v>0</v>
      </c>
      <c r="L34" s="1153">
        <v>0</v>
      </c>
      <c r="M34" s="1153">
        <v>0</v>
      </c>
    </row>
    <row r="35" spans="1:13" ht="22.5" customHeight="1" x14ac:dyDescent="0.2">
      <c r="A35" s="1159" t="s">
        <v>849</v>
      </c>
      <c r="B35" s="1158">
        <v>34</v>
      </c>
      <c r="C35" s="1158">
        <v>0</v>
      </c>
      <c r="D35" s="1158">
        <v>0</v>
      </c>
      <c r="E35" s="1158">
        <v>8</v>
      </c>
      <c r="F35" s="1158">
        <v>0</v>
      </c>
      <c r="G35" s="1158">
        <v>1</v>
      </c>
      <c r="H35" s="1158">
        <v>15</v>
      </c>
      <c r="I35" s="1158">
        <v>0</v>
      </c>
      <c r="J35" s="1158">
        <v>9</v>
      </c>
      <c r="K35" s="1158">
        <v>0</v>
      </c>
      <c r="L35" s="1158">
        <v>1</v>
      </c>
      <c r="M35" s="1158">
        <v>0</v>
      </c>
    </row>
    <row r="36" spans="1:13" ht="22.5" customHeight="1" x14ac:dyDescent="0.2">
      <c r="A36" s="1152" t="s">
        <v>220</v>
      </c>
      <c r="B36" s="1153">
        <v>6</v>
      </c>
      <c r="C36" s="1153">
        <v>0</v>
      </c>
      <c r="D36" s="1153">
        <v>0</v>
      </c>
      <c r="E36" s="1153">
        <v>1</v>
      </c>
      <c r="F36" s="1153">
        <v>0</v>
      </c>
      <c r="G36" s="1153">
        <v>1</v>
      </c>
      <c r="H36" s="1153">
        <v>0</v>
      </c>
      <c r="I36" s="1153">
        <v>4</v>
      </c>
      <c r="J36" s="1153">
        <v>0</v>
      </c>
      <c r="K36" s="1153">
        <v>0</v>
      </c>
      <c r="L36" s="1153">
        <v>0</v>
      </c>
      <c r="M36" s="1153">
        <v>0</v>
      </c>
    </row>
    <row r="37" spans="1:13" ht="22.5" customHeight="1" x14ac:dyDescent="0.2">
      <c r="A37" s="1159" t="s">
        <v>107</v>
      </c>
      <c r="B37" s="1158">
        <v>54</v>
      </c>
      <c r="C37" s="1158">
        <v>0</v>
      </c>
      <c r="D37" s="1158">
        <v>0</v>
      </c>
      <c r="E37" s="1158">
        <v>5</v>
      </c>
      <c r="F37" s="1158">
        <v>6</v>
      </c>
      <c r="G37" s="1158">
        <v>2</v>
      </c>
      <c r="H37" s="1158">
        <v>8</v>
      </c>
      <c r="I37" s="1158">
        <v>0</v>
      </c>
      <c r="J37" s="1158">
        <v>33</v>
      </c>
      <c r="K37" s="1158">
        <v>0</v>
      </c>
      <c r="L37" s="1158">
        <v>0</v>
      </c>
      <c r="M37" s="1158">
        <v>0</v>
      </c>
    </row>
    <row r="38" spans="1:13" ht="22.5" customHeight="1" x14ac:dyDescent="0.2">
      <c r="A38" s="1152" t="s">
        <v>106</v>
      </c>
      <c r="B38" s="1153">
        <v>10</v>
      </c>
      <c r="C38" s="1153">
        <v>0</v>
      </c>
      <c r="D38" s="1153">
        <v>1</v>
      </c>
      <c r="E38" s="1153">
        <v>1</v>
      </c>
      <c r="F38" s="1153">
        <v>0</v>
      </c>
      <c r="G38" s="1153">
        <v>0</v>
      </c>
      <c r="H38" s="1153">
        <v>2</v>
      </c>
      <c r="I38" s="1153">
        <v>0</v>
      </c>
      <c r="J38" s="1153">
        <v>0</v>
      </c>
      <c r="K38" s="1153">
        <v>0</v>
      </c>
      <c r="L38" s="1153">
        <v>6</v>
      </c>
      <c r="M38" s="1153">
        <v>0</v>
      </c>
    </row>
    <row r="39" spans="1:13" ht="22.5" customHeight="1" x14ac:dyDescent="0.2">
      <c r="A39" s="1157" t="s">
        <v>847</v>
      </c>
      <c r="B39" s="1158">
        <v>8</v>
      </c>
      <c r="C39" s="1158">
        <v>0</v>
      </c>
      <c r="D39" s="1158">
        <v>0</v>
      </c>
      <c r="E39" s="1158">
        <v>3</v>
      </c>
      <c r="F39" s="1158">
        <v>1</v>
      </c>
      <c r="G39" s="1158">
        <v>0</v>
      </c>
      <c r="H39" s="1158">
        <v>0</v>
      </c>
      <c r="I39" s="1158">
        <v>1</v>
      </c>
      <c r="J39" s="1158">
        <v>0</v>
      </c>
      <c r="K39" s="1158">
        <v>0</v>
      </c>
      <c r="L39" s="1158">
        <v>0</v>
      </c>
      <c r="M39" s="1158">
        <v>3</v>
      </c>
    </row>
    <row r="40" spans="1:13" s="1155" customFormat="1" ht="22.5" customHeight="1" x14ac:dyDescent="0.2">
      <c r="A40" s="1150" t="s">
        <v>156</v>
      </c>
      <c r="B40" s="1154">
        <v>284</v>
      </c>
      <c r="C40" s="1154">
        <v>0</v>
      </c>
      <c r="D40" s="1154">
        <v>0</v>
      </c>
      <c r="E40" s="1154">
        <v>39</v>
      </c>
      <c r="F40" s="1154">
        <v>51</v>
      </c>
      <c r="G40" s="1154">
        <v>104</v>
      </c>
      <c r="H40" s="1154">
        <v>65</v>
      </c>
      <c r="I40" s="1154">
        <v>6</v>
      </c>
      <c r="J40" s="1154">
        <v>5</v>
      </c>
      <c r="K40" s="1154">
        <v>1</v>
      </c>
      <c r="L40" s="1154">
        <v>12</v>
      </c>
      <c r="M40" s="1154">
        <v>1</v>
      </c>
    </row>
    <row r="41" spans="1:13" ht="22.5" customHeight="1" x14ac:dyDescent="0.2">
      <c r="A41" s="1159" t="s">
        <v>223</v>
      </c>
      <c r="B41" s="1158">
        <v>5</v>
      </c>
      <c r="C41" s="1158">
        <v>0</v>
      </c>
      <c r="D41" s="1158">
        <v>0</v>
      </c>
      <c r="E41" s="1158">
        <v>1</v>
      </c>
      <c r="F41" s="1158">
        <v>1</v>
      </c>
      <c r="G41" s="1158">
        <v>1</v>
      </c>
      <c r="H41" s="1158">
        <v>2</v>
      </c>
      <c r="I41" s="1158">
        <v>0</v>
      </c>
      <c r="J41" s="1158">
        <v>0</v>
      </c>
      <c r="K41" s="1158">
        <v>0</v>
      </c>
      <c r="L41" s="1158">
        <v>0</v>
      </c>
      <c r="M41" s="1158">
        <v>0</v>
      </c>
    </row>
    <row r="42" spans="1:13" ht="22.5" customHeight="1" x14ac:dyDescent="0.2">
      <c r="A42" s="1152" t="s">
        <v>110</v>
      </c>
      <c r="B42" s="1153">
        <v>76</v>
      </c>
      <c r="C42" s="1153">
        <v>0</v>
      </c>
      <c r="D42" s="1153">
        <v>0</v>
      </c>
      <c r="E42" s="1153">
        <v>29</v>
      </c>
      <c r="F42" s="1153">
        <v>18</v>
      </c>
      <c r="G42" s="1153">
        <v>19</v>
      </c>
      <c r="H42" s="1153">
        <v>6</v>
      </c>
      <c r="I42" s="1153">
        <v>1</v>
      </c>
      <c r="J42" s="1153">
        <v>0</v>
      </c>
      <c r="K42" s="1153">
        <v>1</v>
      </c>
      <c r="L42" s="1153">
        <v>1</v>
      </c>
      <c r="M42" s="1153">
        <v>1</v>
      </c>
    </row>
    <row r="43" spans="1:13" ht="22.5" customHeight="1" x14ac:dyDescent="0.2">
      <c r="A43" s="1159" t="s">
        <v>109</v>
      </c>
      <c r="B43" s="1158">
        <v>32</v>
      </c>
      <c r="C43" s="1158">
        <v>0</v>
      </c>
      <c r="D43" s="1158">
        <v>0</v>
      </c>
      <c r="E43" s="1158">
        <v>5</v>
      </c>
      <c r="F43" s="1158">
        <v>10</v>
      </c>
      <c r="G43" s="1158">
        <v>11</v>
      </c>
      <c r="H43" s="1158">
        <v>1</v>
      </c>
      <c r="I43" s="1158">
        <v>0</v>
      </c>
      <c r="J43" s="1158">
        <v>1</v>
      </c>
      <c r="K43" s="1158">
        <v>0</v>
      </c>
      <c r="L43" s="1158">
        <v>4</v>
      </c>
      <c r="M43" s="1158">
        <v>0</v>
      </c>
    </row>
    <row r="44" spans="1:13" ht="22.5" customHeight="1" x14ac:dyDescent="0.2">
      <c r="A44" s="1152" t="s">
        <v>848</v>
      </c>
      <c r="B44" s="1153">
        <v>94</v>
      </c>
      <c r="C44" s="1153">
        <v>0</v>
      </c>
      <c r="D44" s="1153">
        <v>0</v>
      </c>
      <c r="E44" s="1153">
        <v>3</v>
      </c>
      <c r="F44" s="1153">
        <v>13</v>
      </c>
      <c r="G44" s="1153">
        <v>49</v>
      </c>
      <c r="H44" s="1153">
        <v>25</v>
      </c>
      <c r="I44" s="1153">
        <v>1</v>
      </c>
      <c r="J44" s="1153">
        <v>0</v>
      </c>
      <c r="K44" s="1153">
        <v>0</v>
      </c>
      <c r="L44" s="1153">
        <v>3</v>
      </c>
      <c r="M44" s="1153">
        <v>0</v>
      </c>
    </row>
    <row r="45" spans="1:13" ht="22.5" customHeight="1" x14ac:dyDescent="0.2">
      <c r="A45" s="1159" t="s">
        <v>849</v>
      </c>
      <c r="B45" s="1158">
        <v>61</v>
      </c>
      <c r="C45" s="1158">
        <v>0</v>
      </c>
      <c r="D45" s="1158">
        <v>0</v>
      </c>
      <c r="E45" s="1158">
        <v>1</v>
      </c>
      <c r="F45" s="1158">
        <v>8</v>
      </c>
      <c r="G45" s="1158">
        <v>21</v>
      </c>
      <c r="H45" s="1158">
        <v>25</v>
      </c>
      <c r="I45" s="1158">
        <v>2</v>
      </c>
      <c r="J45" s="1158">
        <v>2</v>
      </c>
      <c r="K45" s="1158">
        <v>0</v>
      </c>
      <c r="L45" s="1158">
        <v>2</v>
      </c>
      <c r="M45" s="1158">
        <v>0</v>
      </c>
    </row>
    <row r="46" spans="1:13" ht="22.5" customHeight="1" x14ac:dyDescent="0.2">
      <c r="A46" s="1152" t="s">
        <v>220</v>
      </c>
      <c r="B46" s="1153">
        <v>2</v>
      </c>
      <c r="C46" s="1153">
        <v>0</v>
      </c>
      <c r="D46" s="1153">
        <v>0</v>
      </c>
      <c r="E46" s="1153">
        <v>0</v>
      </c>
      <c r="F46" s="1153">
        <v>0</v>
      </c>
      <c r="G46" s="1153">
        <v>0</v>
      </c>
      <c r="H46" s="1153">
        <v>2</v>
      </c>
      <c r="I46" s="1153">
        <v>0</v>
      </c>
      <c r="J46" s="1153">
        <v>0</v>
      </c>
      <c r="K46" s="1153">
        <v>0</v>
      </c>
      <c r="L46" s="1153">
        <v>0</v>
      </c>
      <c r="M46" s="1153">
        <v>0</v>
      </c>
    </row>
    <row r="47" spans="1:13" ht="22.5" customHeight="1" x14ac:dyDescent="0.2">
      <c r="A47" s="1159" t="s">
        <v>107</v>
      </c>
      <c r="B47" s="1158">
        <v>6</v>
      </c>
      <c r="C47" s="1158">
        <v>0</v>
      </c>
      <c r="D47" s="1158">
        <v>0</v>
      </c>
      <c r="E47" s="1158">
        <v>0</v>
      </c>
      <c r="F47" s="1158">
        <v>0</v>
      </c>
      <c r="G47" s="1158">
        <v>0</v>
      </c>
      <c r="H47" s="1158">
        <v>3</v>
      </c>
      <c r="I47" s="1158">
        <v>2</v>
      </c>
      <c r="J47" s="1158">
        <v>1</v>
      </c>
      <c r="K47" s="1158">
        <v>0</v>
      </c>
      <c r="L47" s="1158">
        <v>0</v>
      </c>
      <c r="M47" s="1158">
        <v>0</v>
      </c>
    </row>
    <row r="48" spans="1:13" ht="22.5" customHeight="1" x14ac:dyDescent="0.2">
      <c r="A48" s="1152" t="s">
        <v>106</v>
      </c>
      <c r="B48" s="1153">
        <v>8</v>
      </c>
      <c r="C48" s="1153">
        <v>0</v>
      </c>
      <c r="D48" s="1153">
        <v>0</v>
      </c>
      <c r="E48" s="1153">
        <v>0</v>
      </c>
      <c r="F48" s="1153">
        <v>1</v>
      </c>
      <c r="G48" s="1153">
        <v>3</v>
      </c>
      <c r="H48" s="1153">
        <v>1</v>
      </c>
      <c r="I48" s="1153">
        <v>0</v>
      </c>
      <c r="J48" s="1153">
        <v>1</v>
      </c>
      <c r="K48" s="1153">
        <v>0</v>
      </c>
      <c r="L48" s="1153">
        <v>2</v>
      </c>
      <c r="M48" s="1153">
        <v>0</v>
      </c>
    </row>
    <row r="49" spans="1:13" s="1155" customFormat="1" ht="22.5" customHeight="1" x14ac:dyDescent="0.2">
      <c r="A49" s="1157" t="s">
        <v>155</v>
      </c>
      <c r="B49" s="1230">
        <v>557</v>
      </c>
      <c r="C49" s="1230">
        <v>2</v>
      </c>
      <c r="D49" s="1230">
        <v>2</v>
      </c>
      <c r="E49" s="1230">
        <v>130</v>
      </c>
      <c r="F49" s="1230">
        <v>288</v>
      </c>
      <c r="G49" s="1230">
        <v>27</v>
      </c>
      <c r="H49" s="1230">
        <v>52</v>
      </c>
      <c r="I49" s="1230">
        <v>5</v>
      </c>
      <c r="J49" s="1230">
        <v>37</v>
      </c>
      <c r="K49" s="1230">
        <v>0</v>
      </c>
      <c r="L49" s="1230">
        <v>11</v>
      </c>
      <c r="M49" s="1230">
        <v>3</v>
      </c>
    </row>
    <row r="50" spans="1:13" ht="22.5" customHeight="1" x14ac:dyDescent="0.2">
      <c r="A50" s="1152" t="s">
        <v>49</v>
      </c>
      <c r="B50" s="1153">
        <v>3</v>
      </c>
      <c r="C50" s="1153">
        <v>0</v>
      </c>
      <c r="D50" s="1153">
        <v>0</v>
      </c>
      <c r="E50" s="1153">
        <v>0</v>
      </c>
      <c r="F50" s="1153">
        <v>1</v>
      </c>
      <c r="G50" s="1153">
        <v>2</v>
      </c>
      <c r="H50" s="1153">
        <v>0</v>
      </c>
      <c r="I50" s="1153">
        <v>0</v>
      </c>
      <c r="J50" s="1153">
        <v>0</v>
      </c>
      <c r="K50" s="1153">
        <v>0</v>
      </c>
      <c r="L50" s="1153">
        <v>0</v>
      </c>
      <c r="M50" s="1153">
        <v>0</v>
      </c>
    </row>
    <row r="51" spans="1:13" ht="22.5" customHeight="1" x14ac:dyDescent="0.2">
      <c r="A51" s="1159" t="s">
        <v>223</v>
      </c>
      <c r="B51" s="1158">
        <v>4</v>
      </c>
      <c r="C51" s="1158">
        <v>0</v>
      </c>
      <c r="D51" s="1158">
        <v>0</v>
      </c>
      <c r="E51" s="1158">
        <v>3</v>
      </c>
      <c r="F51" s="1158">
        <v>1</v>
      </c>
      <c r="G51" s="1158">
        <v>0</v>
      </c>
      <c r="H51" s="1158">
        <v>0</v>
      </c>
      <c r="I51" s="1158">
        <v>0</v>
      </c>
      <c r="J51" s="1158">
        <v>0</v>
      </c>
      <c r="K51" s="1158">
        <v>0</v>
      </c>
      <c r="L51" s="1158">
        <v>0</v>
      </c>
      <c r="M51" s="1158">
        <v>0</v>
      </c>
    </row>
    <row r="52" spans="1:13" ht="22.5" customHeight="1" x14ac:dyDescent="0.2">
      <c r="A52" s="1152" t="s">
        <v>110</v>
      </c>
      <c r="B52" s="1153">
        <v>139</v>
      </c>
      <c r="C52" s="1153">
        <v>2</v>
      </c>
      <c r="D52" s="1153">
        <v>1</v>
      </c>
      <c r="E52" s="1153">
        <v>85</v>
      </c>
      <c r="F52" s="1153">
        <v>38</v>
      </c>
      <c r="G52" s="1153">
        <v>1</v>
      </c>
      <c r="H52" s="1153">
        <v>8</v>
      </c>
      <c r="I52" s="1153">
        <v>0</v>
      </c>
      <c r="J52" s="1153">
        <v>1</v>
      </c>
      <c r="K52" s="1153">
        <v>0</v>
      </c>
      <c r="L52" s="1153">
        <v>1</v>
      </c>
      <c r="M52" s="1153">
        <v>2</v>
      </c>
    </row>
    <row r="53" spans="1:13" ht="22.5" customHeight="1" x14ac:dyDescent="0.2">
      <c r="A53" s="1159" t="s">
        <v>109</v>
      </c>
      <c r="B53" s="1158">
        <v>277</v>
      </c>
      <c r="C53" s="1158">
        <v>0</v>
      </c>
      <c r="D53" s="1158">
        <v>1</v>
      </c>
      <c r="E53" s="1158">
        <v>33</v>
      </c>
      <c r="F53" s="1158">
        <v>215</v>
      </c>
      <c r="G53" s="1158">
        <v>4</v>
      </c>
      <c r="H53" s="1158">
        <v>9</v>
      </c>
      <c r="I53" s="1158">
        <v>0</v>
      </c>
      <c r="J53" s="1158">
        <v>9</v>
      </c>
      <c r="K53" s="1158">
        <v>0</v>
      </c>
      <c r="L53" s="1158">
        <v>6</v>
      </c>
      <c r="M53" s="1158">
        <v>0</v>
      </c>
    </row>
    <row r="54" spans="1:13" ht="22.5" customHeight="1" x14ac:dyDescent="0.2">
      <c r="A54" s="1152" t="s">
        <v>848</v>
      </c>
      <c r="B54" s="1153">
        <v>33</v>
      </c>
      <c r="C54" s="1153">
        <v>0</v>
      </c>
      <c r="D54" s="1153">
        <v>0</v>
      </c>
      <c r="E54" s="1153">
        <v>4</v>
      </c>
      <c r="F54" s="1153">
        <v>7</v>
      </c>
      <c r="G54" s="1153">
        <v>16</v>
      </c>
      <c r="H54" s="1153">
        <v>3</v>
      </c>
      <c r="I54" s="1153">
        <v>0</v>
      </c>
      <c r="J54" s="1153">
        <v>1</v>
      </c>
      <c r="K54" s="1153">
        <v>0</v>
      </c>
      <c r="L54" s="1153">
        <v>2</v>
      </c>
      <c r="M54" s="1153">
        <v>0</v>
      </c>
    </row>
    <row r="55" spans="1:13" ht="22.5" customHeight="1" x14ac:dyDescent="0.2">
      <c r="A55" s="1159" t="s">
        <v>849</v>
      </c>
      <c r="B55" s="1158">
        <v>59</v>
      </c>
      <c r="C55" s="1158">
        <v>0</v>
      </c>
      <c r="D55" s="1158">
        <v>0</v>
      </c>
      <c r="E55" s="1158">
        <v>3</v>
      </c>
      <c r="F55" s="1158">
        <v>15</v>
      </c>
      <c r="G55" s="1158">
        <v>4</v>
      </c>
      <c r="H55" s="1158">
        <v>25</v>
      </c>
      <c r="I55" s="1158">
        <v>4</v>
      </c>
      <c r="J55" s="1158">
        <v>7</v>
      </c>
      <c r="K55" s="1158">
        <v>0</v>
      </c>
      <c r="L55" s="1158">
        <v>0</v>
      </c>
      <c r="M55" s="1158">
        <v>1</v>
      </c>
    </row>
    <row r="56" spans="1:13" ht="22.5" customHeight="1" x14ac:dyDescent="0.2">
      <c r="A56" s="1152" t="s">
        <v>220</v>
      </c>
      <c r="B56" s="1153">
        <v>7</v>
      </c>
      <c r="C56" s="1153">
        <v>0</v>
      </c>
      <c r="D56" s="1153">
        <v>0</v>
      </c>
      <c r="E56" s="1153">
        <v>0</v>
      </c>
      <c r="F56" s="1153">
        <v>1</v>
      </c>
      <c r="G56" s="1153">
        <v>0</v>
      </c>
      <c r="H56" s="1153">
        <v>3</v>
      </c>
      <c r="I56" s="1153">
        <v>1</v>
      </c>
      <c r="J56" s="1153">
        <v>1</v>
      </c>
      <c r="K56" s="1153">
        <v>0</v>
      </c>
      <c r="L56" s="1153">
        <v>1</v>
      </c>
      <c r="M56" s="1153">
        <v>0</v>
      </c>
    </row>
    <row r="57" spans="1:13" ht="22.5" customHeight="1" x14ac:dyDescent="0.2">
      <c r="A57" s="1159" t="s">
        <v>107</v>
      </c>
      <c r="B57" s="1158">
        <v>32</v>
      </c>
      <c r="C57" s="1158">
        <v>0</v>
      </c>
      <c r="D57" s="1158">
        <v>0</v>
      </c>
      <c r="E57" s="1158">
        <v>1</v>
      </c>
      <c r="F57" s="1158">
        <v>9</v>
      </c>
      <c r="G57" s="1158">
        <v>0</v>
      </c>
      <c r="H57" s="1158">
        <v>4</v>
      </c>
      <c r="I57" s="1158">
        <v>0</v>
      </c>
      <c r="J57" s="1158">
        <v>18</v>
      </c>
      <c r="K57" s="1158">
        <v>0</v>
      </c>
      <c r="L57" s="1158">
        <v>0</v>
      </c>
      <c r="M57" s="1158">
        <v>0</v>
      </c>
    </row>
    <row r="58" spans="1:13" ht="22.5" customHeight="1" x14ac:dyDescent="0.2">
      <c r="A58" s="1152" t="s">
        <v>106</v>
      </c>
      <c r="B58" s="1153">
        <v>3</v>
      </c>
      <c r="C58" s="1153">
        <v>0</v>
      </c>
      <c r="D58" s="1153">
        <v>0</v>
      </c>
      <c r="E58" s="1153">
        <v>1</v>
      </c>
      <c r="F58" s="1153">
        <v>1</v>
      </c>
      <c r="G58" s="1153">
        <v>0</v>
      </c>
      <c r="H58" s="1153">
        <v>0</v>
      </c>
      <c r="I58" s="1153">
        <v>0</v>
      </c>
      <c r="J58" s="1153">
        <v>0</v>
      </c>
      <c r="K58" s="1153">
        <v>0</v>
      </c>
      <c r="L58" s="1153">
        <v>1</v>
      </c>
      <c r="M58" s="1153">
        <v>0</v>
      </c>
    </row>
    <row r="59" spans="1:13" s="1155" customFormat="1" ht="22.5" customHeight="1" x14ac:dyDescent="0.2">
      <c r="A59" s="1157" t="s">
        <v>154</v>
      </c>
      <c r="B59" s="1230">
        <v>791</v>
      </c>
      <c r="C59" s="1230">
        <v>0</v>
      </c>
      <c r="D59" s="1230">
        <v>9</v>
      </c>
      <c r="E59" s="1230">
        <v>200</v>
      </c>
      <c r="F59" s="1230">
        <v>175</v>
      </c>
      <c r="G59" s="1230">
        <v>41</v>
      </c>
      <c r="H59" s="1230">
        <v>173</v>
      </c>
      <c r="I59" s="1230">
        <v>13</v>
      </c>
      <c r="J59" s="1230">
        <v>155</v>
      </c>
      <c r="K59" s="1230">
        <v>2</v>
      </c>
      <c r="L59" s="1230">
        <v>15</v>
      </c>
      <c r="M59" s="1230">
        <v>8</v>
      </c>
    </row>
    <row r="60" spans="1:13" ht="22.5" customHeight="1" x14ac:dyDescent="0.2">
      <c r="A60" s="1152" t="s">
        <v>223</v>
      </c>
      <c r="B60" s="1153">
        <v>5</v>
      </c>
      <c r="C60" s="1153">
        <v>0</v>
      </c>
      <c r="D60" s="1153">
        <v>3</v>
      </c>
      <c r="E60" s="1153">
        <v>2</v>
      </c>
      <c r="F60" s="1153">
        <v>0</v>
      </c>
      <c r="G60" s="1153">
        <v>0</v>
      </c>
      <c r="H60" s="1153">
        <v>0</v>
      </c>
      <c r="I60" s="1153">
        <v>0</v>
      </c>
      <c r="J60" s="1153">
        <v>0</v>
      </c>
      <c r="K60" s="1153">
        <v>0</v>
      </c>
      <c r="L60" s="1153">
        <v>0</v>
      </c>
      <c r="M60" s="1153">
        <v>0</v>
      </c>
    </row>
    <row r="61" spans="1:13" ht="22.5" customHeight="1" x14ac:dyDescent="0.2">
      <c r="A61" s="1159" t="s">
        <v>110</v>
      </c>
      <c r="B61" s="1158">
        <v>203</v>
      </c>
      <c r="C61" s="1158">
        <v>0</v>
      </c>
      <c r="D61" s="1158">
        <v>6</v>
      </c>
      <c r="E61" s="1158">
        <v>145</v>
      </c>
      <c r="F61" s="1158">
        <v>28</v>
      </c>
      <c r="G61" s="1158">
        <v>4</v>
      </c>
      <c r="H61" s="1158">
        <v>9</v>
      </c>
      <c r="I61" s="1158">
        <v>1</v>
      </c>
      <c r="J61" s="1158">
        <v>5</v>
      </c>
      <c r="K61" s="1158">
        <v>0</v>
      </c>
      <c r="L61" s="1158">
        <v>2</v>
      </c>
      <c r="M61" s="1158">
        <v>3</v>
      </c>
    </row>
    <row r="62" spans="1:13" ht="22.5" customHeight="1" x14ac:dyDescent="0.2">
      <c r="A62" s="1152" t="s">
        <v>109</v>
      </c>
      <c r="B62" s="1153">
        <v>187</v>
      </c>
      <c r="C62" s="1153">
        <v>0</v>
      </c>
      <c r="D62" s="1153">
        <v>0</v>
      </c>
      <c r="E62" s="1153">
        <v>29</v>
      </c>
      <c r="F62" s="1153">
        <v>95</v>
      </c>
      <c r="G62" s="1153">
        <v>3</v>
      </c>
      <c r="H62" s="1153">
        <v>32</v>
      </c>
      <c r="I62" s="1153">
        <v>7</v>
      </c>
      <c r="J62" s="1153">
        <v>17</v>
      </c>
      <c r="K62" s="1153">
        <v>0</v>
      </c>
      <c r="L62" s="1153">
        <v>3</v>
      </c>
      <c r="M62" s="1153">
        <v>1</v>
      </c>
    </row>
    <row r="63" spans="1:13" ht="22.5" customHeight="1" x14ac:dyDescent="0.2">
      <c r="A63" s="1159" t="s">
        <v>848</v>
      </c>
      <c r="B63" s="1158">
        <v>38</v>
      </c>
      <c r="C63" s="1158">
        <v>0</v>
      </c>
      <c r="D63" s="1158">
        <v>0</v>
      </c>
      <c r="E63" s="1158">
        <v>2</v>
      </c>
      <c r="F63" s="1158">
        <v>3</v>
      </c>
      <c r="G63" s="1158">
        <v>30</v>
      </c>
      <c r="H63" s="1158">
        <v>2</v>
      </c>
      <c r="I63" s="1158">
        <v>0</v>
      </c>
      <c r="J63" s="1158">
        <v>0</v>
      </c>
      <c r="K63" s="1158">
        <v>0</v>
      </c>
      <c r="L63" s="1158">
        <v>0</v>
      </c>
      <c r="M63" s="1158">
        <v>1</v>
      </c>
    </row>
    <row r="64" spans="1:13" ht="22.5" customHeight="1" x14ac:dyDescent="0.2">
      <c r="A64" s="1152" t="s">
        <v>849</v>
      </c>
      <c r="B64" s="1153">
        <v>177</v>
      </c>
      <c r="C64" s="1153">
        <v>0</v>
      </c>
      <c r="D64" s="1153">
        <v>0</v>
      </c>
      <c r="E64" s="1153">
        <v>13</v>
      </c>
      <c r="F64" s="1153">
        <v>30</v>
      </c>
      <c r="G64" s="1153">
        <v>4</v>
      </c>
      <c r="H64" s="1153">
        <v>106</v>
      </c>
      <c r="I64" s="1153">
        <v>1</v>
      </c>
      <c r="J64" s="1153">
        <v>19</v>
      </c>
      <c r="K64" s="1153">
        <v>0</v>
      </c>
      <c r="L64" s="1153">
        <v>3</v>
      </c>
      <c r="M64" s="1153">
        <v>1</v>
      </c>
    </row>
    <row r="65" spans="1:13" ht="22.5" customHeight="1" x14ac:dyDescent="0.2">
      <c r="A65" s="1159" t="s">
        <v>220</v>
      </c>
      <c r="B65" s="1158">
        <v>14</v>
      </c>
      <c r="C65" s="1158">
        <v>0</v>
      </c>
      <c r="D65" s="1158">
        <v>0</v>
      </c>
      <c r="E65" s="1158">
        <v>2</v>
      </c>
      <c r="F65" s="1158">
        <v>3</v>
      </c>
      <c r="G65" s="1158">
        <v>0</v>
      </c>
      <c r="H65" s="1158">
        <v>2</v>
      </c>
      <c r="I65" s="1158">
        <v>2</v>
      </c>
      <c r="J65" s="1158">
        <v>5</v>
      </c>
      <c r="K65" s="1158">
        <v>0</v>
      </c>
      <c r="L65" s="1158">
        <v>0</v>
      </c>
      <c r="M65" s="1158">
        <v>0</v>
      </c>
    </row>
    <row r="66" spans="1:13" ht="22.5" customHeight="1" x14ac:dyDescent="0.2">
      <c r="A66" s="1152" t="s">
        <v>107</v>
      </c>
      <c r="B66" s="1153">
        <v>157</v>
      </c>
      <c r="C66" s="1153">
        <v>0</v>
      </c>
      <c r="D66" s="1153">
        <v>0</v>
      </c>
      <c r="E66" s="1153">
        <v>5</v>
      </c>
      <c r="F66" s="1153">
        <v>14</v>
      </c>
      <c r="G66" s="1153">
        <v>0</v>
      </c>
      <c r="H66" s="1153">
        <v>22</v>
      </c>
      <c r="I66" s="1153">
        <v>2</v>
      </c>
      <c r="J66" s="1153">
        <v>108</v>
      </c>
      <c r="K66" s="1153">
        <v>0</v>
      </c>
      <c r="L66" s="1153">
        <v>6</v>
      </c>
      <c r="M66" s="1153">
        <v>0</v>
      </c>
    </row>
    <row r="67" spans="1:13" ht="22.5" customHeight="1" x14ac:dyDescent="0.2">
      <c r="A67" s="1159" t="s">
        <v>219</v>
      </c>
      <c r="B67" s="1158">
        <v>2</v>
      </c>
      <c r="C67" s="1158">
        <v>0</v>
      </c>
      <c r="D67" s="1158">
        <v>0</v>
      </c>
      <c r="E67" s="1158">
        <v>0</v>
      </c>
      <c r="F67" s="1158">
        <v>0</v>
      </c>
      <c r="G67" s="1158">
        <v>0</v>
      </c>
      <c r="H67" s="1158">
        <v>0</v>
      </c>
      <c r="I67" s="1158">
        <v>0</v>
      </c>
      <c r="J67" s="1158">
        <v>0</v>
      </c>
      <c r="K67" s="1158">
        <v>2</v>
      </c>
      <c r="L67" s="1158">
        <v>0</v>
      </c>
      <c r="M67" s="1158">
        <v>0</v>
      </c>
    </row>
    <row r="68" spans="1:13" ht="22.5" customHeight="1" x14ac:dyDescent="0.2">
      <c r="A68" s="1152" t="s">
        <v>106</v>
      </c>
      <c r="B68" s="1153">
        <v>6</v>
      </c>
      <c r="C68" s="1153">
        <v>0</v>
      </c>
      <c r="D68" s="1153">
        <v>0</v>
      </c>
      <c r="E68" s="1153">
        <v>2</v>
      </c>
      <c r="F68" s="1153">
        <v>2</v>
      </c>
      <c r="G68" s="1153">
        <v>0</v>
      </c>
      <c r="H68" s="1153">
        <v>0</v>
      </c>
      <c r="I68" s="1153">
        <v>0</v>
      </c>
      <c r="J68" s="1153">
        <v>1</v>
      </c>
      <c r="K68" s="1153">
        <v>0</v>
      </c>
      <c r="L68" s="1153">
        <v>1</v>
      </c>
      <c r="M68" s="1153">
        <v>0</v>
      </c>
    </row>
    <row r="69" spans="1:13" ht="22.5" customHeight="1" x14ac:dyDescent="0.2">
      <c r="A69" s="1157" t="s">
        <v>847</v>
      </c>
      <c r="B69" s="1158">
        <v>2</v>
      </c>
      <c r="C69" s="1158">
        <v>0</v>
      </c>
      <c r="D69" s="1158">
        <v>0</v>
      </c>
      <c r="E69" s="1158">
        <v>0</v>
      </c>
      <c r="F69" s="1158">
        <v>0</v>
      </c>
      <c r="G69" s="1158">
        <v>0</v>
      </c>
      <c r="H69" s="1158">
        <v>0</v>
      </c>
      <c r="I69" s="1158">
        <v>0</v>
      </c>
      <c r="J69" s="1158">
        <v>0</v>
      </c>
      <c r="K69" s="1158">
        <v>0</v>
      </c>
      <c r="L69" s="1158">
        <v>0</v>
      </c>
      <c r="M69" s="1158">
        <v>2</v>
      </c>
    </row>
    <row r="70" spans="1:13" s="1155" customFormat="1" ht="22.5" customHeight="1" x14ac:dyDescent="0.2">
      <c r="A70" s="1150" t="s">
        <v>153</v>
      </c>
      <c r="B70" s="1154">
        <v>866</v>
      </c>
      <c r="C70" s="1154">
        <v>1</v>
      </c>
      <c r="D70" s="1154">
        <v>0</v>
      </c>
      <c r="E70" s="1154">
        <v>216</v>
      </c>
      <c r="F70" s="1154">
        <v>324</v>
      </c>
      <c r="G70" s="1154">
        <v>27</v>
      </c>
      <c r="H70" s="1154">
        <v>36</v>
      </c>
      <c r="I70" s="1154">
        <v>11</v>
      </c>
      <c r="J70" s="1154">
        <v>43</v>
      </c>
      <c r="K70" s="1154">
        <v>1</v>
      </c>
      <c r="L70" s="1154">
        <v>206</v>
      </c>
      <c r="M70" s="1154">
        <v>1</v>
      </c>
    </row>
    <row r="71" spans="1:13" ht="22.5" customHeight="1" x14ac:dyDescent="0.2">
      <c r="A71" s="1159" t="s">
        <v>49</v>
      </c>
      <c r="B71" s="1158">
        <v>1</v>
      </c>
      <c r="C71" s="1158">
        <v>1</v>
      </c>
      <c r="D71" s="1158">
        <v>0</v>
      </c>
      <c r="E71" s="1158">
        <v>0</v>
      </c>
      <c r="F71" s="1158">
        <v>0</v>
      </c>
      <c r="G71" s="1158">
        <v>0</v>
      </c>
      <c r="H71" s="1158">
        <v>0</v>
      </c>
      <c r="I71" s="1158">
        <v>0</v>
      </c>
      <c r="J71" s="1158">
        <v>0</v>
      </c>
      <c r="K71" s="1158">
        <v>0</v>
      </c>
      <c r="L71" s="1158">
        <v>0</v>
      </c>
      <c r="M71" s="1158">
        <v>0</v>
      </c>
    </row>
    <row r="72" spans="1:13" ht="22.5" customHeight="1" x14ac:dyDescent="0.2">
      <c r="A72" s="1152" t="s">
        <v>110</v>
      </c>
      <c r="B72" s="1153">
        <v>211</v>
      </c>
      <c r="C72" s="1153">
        <v>0</v>
      </c>
      <c r="D72" s="1153">
        <v>0</v>
      </c>
      <c r="E72" s="1153">
        <v>136</v>
      </c>
      <c r="F72" s="1153">
        <v>44</v>
      </c>
      <c r="G72" s="1153">
        <v>0</v>
      </c>
      <c r="H72" s="1153">
        <v>2</v>
      </c>
      <c r="I72" s="1153">
        <v>1</v>
      </c>
      <c r="J72" s="1153">
        <v>0</v>
      </c>
      <c r="K72" s="1153">
        <v>1</v>
      </c>
      <c r="L72" s="1153">
        <v>26</v>
      </c>
      <c r="M72" s="1153">
        <v>1</v>
      </c>
    </row>
    <row r="73" spans="1:13" ht="22.5" customHeight="1" x14ac:dyDescent="0.2">
      <c r="A73" s="1159" t="s">
        <v>109</v>
      </c>
      <c r="B73" s="1158">
        <v>380</v>
      </c>
      <c r="C73" s="1158">
        <v>0</v>
      </c>
      <c r="D73" s="1158">
        <v>0</v>
      </c>
      <c r="E73" s="1158">
        <v>57</v>
      </c>
      <c r="F73" s="1158">
        <v>241</v>
      </c>
      <c r="G73" s="1158">
        <v>1</v>
      </c>
      <c r="H73" s="1158">
        <v>5</v>
      </c>
      <c r="I73" s="1158">
        <v>5</v>
      </c>
      <c r="J73" s="1158">
        <v>10</v>
      </c>
      <c r="K73" s="1158">
        <v>0</v>
      </c>
      <c r="L73" s="1158">
        <v>61</v>
      </c>
      <c r="M73" s="1158">
        <v>0</v>
      </c>
    </row>
    <row r="74" spans="1:13" ht="22.5" customHeight="1" x14ac:dyDescent="0.2">
      <c r="A74" s="1152" t="s">
        <v>848</v>
      </c>
      <c r="B74" s="1153">
        <v>29</v>
      </c>
      <c r="C74" s="1153">
        <v>0</v>
      </c>
      <c r="D74" s="1153">
        <v>0</v>
      </c>
      <c r="E74" s="1153">
        <v>0</v>
      </c>
      <c r="F74" s="1153">
        <v>4</v>
      </c>
      <c r="G74" s="1153">
        <v>19</v>
      </c>
      <c r="H74" s="1153">
        <v>3</v>
      </c>
      <c r="I74" s="1153">
        <v>1</v>
      </c>
      <c r="J74" s="1153">
        <v>1</v>
      </c>
      <c r="K74" s="1153">
        <v>0</v>
      </c>
      <c r="L74" s="1153">
        <v>1</v>
      </c>
      <c r="M74" s="1153">
        <v>0</v>
      </c>
    </row>
    <row r="75" spans="1:13" ht="22.5" customHeight="1" x14ac:dyDescent="0.2">
      <c r="A75" s="1159" t="s">
        <v>849</v>
      </c>
      <c r="B75" s="1158">
        <v>32</v>
      </c>
      <c r="C75" s="1158">
        <v>0</v>
      </c>
      <c r="D75" s="1158">
        <v>0</v>
      </c>
      <c r="E75" s="1158">
        <v>0</v>
      </c>
      <c r="F75" s="1158">
        <v>8</v>
      </c>
      <c r="G75" s="1158">
        <v>4</v>
      </c>
      <c r="H75" s="1158">
        <v>19</v>
      </c>
      <c r="I75" s="1158">
        <v>1</v>
      </c>
      <c r="J75" s="1158">
        <v>0</v>
      </c>
      <c r="K75" s="1158">
        <v>0</v>
      </c>
      <c r="L75" s="1158">
        <v>0</v>
      </c>
      <c r="M75" s="1158">
        <v>0</v>
      </c>
    </row>
    <row r="76" spans="1:13" ht="22.5" customHeight="1" x14ac:dyDescent="0.2">
      <c r="A76" s="1152" t="s">
        <v>220</v>
      </c>
      <c r="B76" s="1153">
        <v>14</v>
      </c>
      <c r="C76" s="1153">
        <v>0</v>
      </c>
      <c r="D76" s="1153">
        <v>0</v>
      </c>
      <c r="E76" s="1153">
        <v>1</v>
      </c>
      <c r="F76" s="1153">
        <v>8</v>
      </c>
      <c r="G76" s="1153">
        <v>1</v>
      </c>
      <c r="H76" s="1153">
        <v>1</v>
      </c>
      <c r="I76" s="1153">
        <v>2</v>
      </c>
      <c r="J76" s="1153">
        <v>0</v>
      </c>
      <c r="K76" s="1153">
        <v>0</v>
      </c>
      <c r="L76" s="1153">
        <v>1</v>
      </c>
      <c r="M76" s="1153">
        <v>0</v>
      </c>
    </row>
    <row r="77" spans="1:13" ht="22.5" customHeight="1" x14ac:dyDescent="0.2">
      <c r="A77" s="1159" t="s">
        <v>107</v>
      </c>
      <c r="B77" s="1158">
        <v>51</v>
      </c>
      <c r="C77" s="1158">
        <v>0</v>
      </c>
      <c r="D77" s="1158">
        <v>0</v>
      </c>
      <c r="E77" s="1158">
        <v>1</v>
      </c>
      <c r="F77" s="1158">
        <v>11</v>
      </c>
      <c r="G77" s="1158">
        <v>1</v>
      </c>
      <c r="H77" s="1158">
        <v>5</v>
      </c>
      <c r="I77" s="1158">
        <v>0</v>
      </c>
      <c r="J77" s="1158">
        <v>31</v>
      </c>
      <c r="K77" s="1158">
        <v>0</v>
      </c>
      <c r="L77" s="1158">
        <v>2</v>
      </c>
      <c r="M77" s="1158">
        <v>0</v>
      </c>
    </row>
    <row r="78" spans="1:13" ht="22.5" customHeight="1" x14ac:dyDescent="0.2">
      <c r="A78" s="1152" t="s">
        <v>106</v>
      </c>
      <c r="B78" s="1153">
        <v>147</v>
      </c>
      <c r="C78" s="1153">
        <v>0</v>
      </c>
      <c r="D78" s="1153">
        <v>0</v>
      </c>
      <c r="E78" s="1153">
        <v>21</v>
      </c>
      <c r="F78" s="1153">
        <v>8</v>
      </c>
      <c r="G78" s="1153">
        <v>0</v>
      </c>
      <c r="H78" s="1153">
        <v>1</v>
      </c>
      <c r="I78" s="1153">
        <v>1</v>
      </c>
      <c r="J78" s="1153">
        <v>1</v>
      </c>
      <c r="K78" s="1153">
        <v>0</v>
      </c>
      <c r="L78" s="1153">
        <v>115</v>
      </c>
      <c r="M78" s="1153">
        <v>0</v>
      </c>
    </row>
    <row r="79" spans="1:13" ht="22.5" customHeight="1" x14ac:dyDescent="0.2">
      <c r="A79" s="1157" t="s">
        <v>847</v>
      </c>
      <c r="B79" s="1158">
        <v>1</v>
      </c>
      <c r="C79" s="1158">
        <v>0</v>
      </c>
      <c r="D79" s="1158">
        <v>0</v>
      </c>
      <c r="E79" s="1158">
        <v>0</v>
      </c>
      <c r="F79" s="1158">
        <v>0</v>
      </c>
      <c r="G79" s="1158">
        <v>1</v>
      </c>
      <c r="H79" s="1158">
        <v>0</v>
      </c>
      <c r="I79" s="1158">
        <v>0</v>
      </c>
      <c r="J79" s="1158">
        <v>0</v>
      </c>
      <c r="K79" s="1158">
        <v>0</v>
      </c>
      <c r="L79" s="1158">
        <v>0</v>
      </c>
      <c r="M79" s="1158">
        <v>0</v>
      </c>
    </row>
    <row r="80" spans="1:13" s="1155" customFormat="1" ht="22.5" customHeight="1" x14ac:dyDescent="0.2">
      <c r="A80" s="1150" t="s">
        <v>152</v>
      </c>
      <c r="B80" s="1154">
        <v>684</v>
      </c>
      <c r="C80" s="1154">
        <v>2</v>
      </c>
      <c r="D80" s="1154">
        <v>7</v>
      </c>
      <c r="E80" s="1154">
        <v>103</v>
      </c>
      <c r="F80" s="1154">
        <v>120</v>
      </c>
      <c r="G80" s="1154">
        <v>59</v>
      </c>
      <c r="H80" s="1154">
        <v>125</v>
      </c>
      <c r="I80" s="1154">
        <v>83</v>
      </c>
      <c r="J80" s="1154">
        <v>150</v>
      </c>
      <c r="K80" s="1154">
        <v>1</v>
      </c>
      <c r="L80" s="1154">
        <v>33</v>
      </c>
      <c r="M80" s="1154">
        <v>1</v>
      </c>
    </row>
    <row r="81" spans="1:13" ht="22.5" customHeight="1" x14ac:dyDescent="0.2">
      <c r="A81" s="1159" t="s">
        <v>49</v>
      </c>
      <c r="B81" s="1158">
        <v>1</v>
      </c>
      <c r="C81" s="1158">
        <v>1</v>
      </c>
      <c r="D81" s="1158">
        <v>0</v>
      </c>
      <c r="E81" s="1158">
        <v>0</v>
      </c>
      <c r="F81" s="1158">
        <v>0</v>
      </c>
      <c r="G81" s="1158">
        <v>0</v>
      </c>
      <c r="H81" s="1158">
        <v>0</v>
      </c>
      <c r="I81" s="1158">
        <v>0</v>
      </c>
      <c r="J81" s="1158">
        <v>0</v>
      </c>
      <c r="K81" s="1158">
        <v>0</v>
      </c>
      <c r="L81" s="1158">
        <v>0</v>
      </c>
      <c r="M81" s="1158">
        <v>0</v>
      </c>
    </row>
    <row r="82" spans="1:13" ht="22.5" customHeight="1" x14ac:dyDescent="0.2">
      <c r="A82" s="1152" t="s">
        <v>223</v>
      </c>
      <c r="B82" s="1153">
        <v>5</v>
      </c>
      <c r="C82" s="1153">
        <v>0</v>
      </c>
      <c r="D82" s="1153">
        <v>1</v>
      </c>
      <c r="E82" s="1153">
        <v>2</v>
      </c>
      <c r="F82" s="1153">
        <v>1</v>
      </c>
      <c r="G82" s="1153">
        <v>0</v>
      </c>
      <c r="H82" s="1153">
        <v>0</v>
      </c>
      <c r="I82" s="1153">
        <v>1</v>
      </c>
      <c r="J82" s="1153">
        <v>0</v>
      </c>
      <c r="K82" s="1153">
        <v>0</v>
      </c>
      <c r="L82" s="1153">
        <v>0</v>
      </c>
      <c r="M82" s="1153">
        <v>0</v>
      </c>
    </row>
    <row r="83" spans="1:13" ht="22.5" customHeight="1" x14ac:dyDescent="0.2">
      <c r="A83" s="1159" t="s">
        <v>110</v>
      </c>
      <c r="B83" s="1158">
        <v>115</v>
      </c>
      <c r="C83" s="1158">
        <v>1</v>
      </c>
      <c r="D83" s="1158">
        <v>2</v>
      </c>
      <c r="E83" s="1158">
        <v>55</v>
      </c>
      <c r="F83" s="1158">
        <v>23</v>
      </c>
      <c r="G83" s="1158">
        <v>5</v>
      </c>
      <c r="H83" s="1158">
        <v>17</v>
      </c>
      <c r="I83" s="1158">
        <v>2</v>
      </c>
      <c r="J83" s="1158">
        <v>2</v>
      </c>
      <c r="K83" s="1158">
        <v>0</v>
      </c>
      <c r="L83" s="1158">
        <v>7</v>
      </c>
      <c r="M83" s="1158">
        <v>1</v>
      </c>
    </row>
    <row r="84" spans="1:13" ht="22.5" customHeight="1" x14ac:dyDescent="0.2">
      <c r="A84" s="1152" t="s">
        <v>109</v>
      </c>
      <c r="B84" s="1153">
        <v>104</v>
      </c>
      <c r="C84" s="1153">
        <v>0</v>
      </c>
      <c r="D84" s="1153">
        <v>2</v>
      </c>
      <c r="E84" s="1153">
        <v>23</v>
      </c>
      <c r="F84" s="1153">
        <v>40</v>
      </c>
      <c r="G84" s="1153">
        <v>9</v>
      </c>
      <c r="H84" s="1153">
        <v>11</v>
      </c>
      <c r="I84" s="1153">
        <v>1</v>
      </c>
      <c r="J84" s="1153">
        <v>13</v>
      </c>
      <c r="K84" s="1153">
        <v>0</v>
      </c>
      <c r="L84" s="1153">
        <v>5</v>
      </c>
      <c r="M84" s="1153">
        <v>0</v>
      </c>
    </row>
    <row r="85" spans="1:13" ht="22.5" customHeight="1" x14ac:dyDescent="0.2">
      <c r="A85" s="1159" t="s">
        <v>848</v>
      </c>
      <c r="B85" s="1158">
        <v>53</v>
      </c>
      <c r="C85" s="1158">
        <v>0</v>
      </c>
      <c r="D85" s="1158">
        <v>1</v>
      </c>
      <c r="E85" s="1158">
        <v>7</v>
      </c>
      <c r="F85" s="1158">
        <v>8</v>
      </c>
      <c r="G85" s="1158">
        <v>19</v>
      </c>
      <c r="H85" s="1158">
        <v>10</v>
      </c>
      <c r="I85" s="1158">
        <v>4</v>
      </c>
      <c r="J85" s="1158">
        <v>4</v>
      </c>
      <c r="K85" s="1158">
        <v>0</v>
      </c>
      <c r="L85" s="1158">
        <v>0</v>
      </c>
      <c r="M85" s="1158">
        <v>0</v>
      </c>
    </row>
    <row r="86" spans="1:13" ht="22.5" customHeight="1" x14ac:dyDescent="0.2">
      <c r="A86" s="1152" t="s">
        <v>849</v>
      </c>
      <c r="B86" s="1153">
        <v>140</v>
      </c>
      <c r="C86" s="1153">
        <v>0</v>
      </c>
      <c r="D86" s="1153">
        <v>1</v>
      </c>
      <c r="E86" s="1153">
        <v>11</v>
      </c>
      <c r="F86" s="1153">
        <v>22</v>
      </c>
      <c r="G86" s="1153">
        <v>15</v>
      </c>
      <c r="H86" s="1153">
        <v>48</v>
      </c>
      <c r="I86" s="1153">
        <v>10</v>
      </c>
      <c r="J86" s="1153">
        <v>29</v>
      </c>
      <c r="K86" s="1153">
        <v>0</v>
      </c>
      <c r="L86" s="1153">
        <v>4</v>
      </c>
      <c r="M86" s="1153">
        <v>0</v>
      </c>
    </row>
    <row r="87" spans="1:13" ht="22.5" customHeight="1" x14ac:dyDescent="0.2">
      <c r="A87" s="1159" t="s">
        <v>220</v>
      </c>
      <c r="B87" s="1158">
        <v>107</v>
      </c>
      <c r="C87" s="1158">
        <v>0</v>
      </c>
      <c r="D87" s="1158">
        <v>0</v>
      </c>
      <c r="E87" s="1158">
        <v>1</v>
      </c>
      <c r="F87" s="1158">
        <v>6</v>
      </c>
      <c r="G87" s="1158">
        <v>10</v>
      </c>
      <c r="H87" s="1158">
        <v>19</v>
      </c>
      <c r="I87" s="1158">
        <v>54</v>
      </c>
      <c r="J87" s="1158">
        <v>16</v>
      </c>
      <c r="K87" s="1158">
        <v>0</v>
      </c>
      <c r="L87" s="1158">
        <v>1</v>
      </c>
      <c r="M87" s="1158">
        <v>0</v>
      </c>
    </row>
    <row r="88" spans="1:13" ht="22.5" customHeight="1" x14ac:dyDescent="0.2">
      <c r="A88" s="1152" t="s">
        <v>107</v>
      </c>
      <c r="B88" s="1153">
        <v>128</v>
      </c>
      <c r="C88" s="1153">
        <v>0</v>
      </c>
      <c r="D88" s="1153">
        <v>0</v>
      </c>
      <c r="E88" s="1153">
        <v>2</v>
      </c>
      <c r="F88" s="1153">
        <v>15</v>
      </c>
      <c r="G88" s="1153">
        <v>0</v>
      </c>
      <c r="H88" s="1153">
        <v>15</v>
      </c>
      <c r="I88" s="1153">
        <v>11</v>
      </c>
      <c r="J88" s="1153">
        <v>80</v>
      </c>
      <c r="K88" s="1153">
        <v>0</v>
      </c>
      <c r="L88" s="1153">
        <v>5</v>
      </c>
      <c r="M88" s="1153">
        <v>0</v>
      </c>
    </row>
    <row r="89" spans="1:13" ht="22.5" customHeight="1" x14ac:dyDescent="0.2">
      <c r="A89" s="1159" t="s">
        <v>219</v>
      </c>
      <c r="B89" s="1158">
        <v>3</v>
      </c>
      <c r="C89" s="1158">
        <v>0</v>
      </c>
      <c r="D89" s="1158">
        <v>0</v>
      </c>
      <c r="E89" s="1158">
        <v>0</v>
      </c>
      <c r="F89" s="1158">
        <v>0</v>
      </c>
      <c r="G89" s="1158">
        <v>0</v>
      </c>
      <c r="H89" s="1158">
        <v>1</v>
      </c>
      <c r="I89" s="1158">
        <v>0</v>
      </c>
      <c r="J89" s="1158">
        <v>0</v>
      </c>
      <c r="K89" s="1158">
        <v>1</v>
      </c>
      <c r="L89" s="1158">
        <v>1</v>
      </c>
      <c r="M89" s="1158">
        <v>0</v>
      </c>
    </row>
    <row r="90" spans="1:13" ht="22.5" customHeight="1" x14ac:dyDescent="0.2">
      <c r="A90" s="1152" t="s">
        <v>106</v>
      </c>
      <c r="B90" s="1153">
        <v>27</v>
      </c>
      <c r="C90" s="1153">
        <v>0</v>
      </c>
      <c r="D90" s="1153">
        <v>0</v>
      </c>
      <c r="E90" s="1153">
        <v>1</v>
      </c>
      <c r="F90" s="1153">
        <v>5</v>
      </c>
      <c r="G90" s="1153">
        <v>1</v>
      </c>
      <c r="H90" s="1153">
        <v>4</v>
      </c>
      <c r="I90" s="1153">
        <v>0</v>
      </c>
      <c r="J90" s="1153">
        <v>6</v>
      </c>
      <c r="K90" s="1153">
        <v>0</v>
      </c>
      <c r="L90" s="1153">
        <v>10</v>
      </c>
      <c r="M90" s="1153">
        <v>0</v>
      </c>
    </row>
    <row r="91" spans="1:13" ht="22.5" customHeight="1" x14ac:dyDescent="0.2">
      <c r="A91" s="1157" t="s">
        <v>847</v>
      </c>
      <c r="B91" s="1158">
        <v>1</v>
      </c>
      <c r="C91" s="1158">
        <v>0</v>
      </c>
      <c r="D91" s="1158">
        <v>0</v>
      </c>
      <c r="E91" s="1158">
        <v>1</v>
      </c>
      <c r="F91" s="1158">
        <v>0</v>
      </c>
      <c r="G91" s="1158">
        <v>0</v>
      </c>
      <c r="H91" s="1158">
        <v>0</v>
      </c>
      <c r="I91" s="1158">
        <v>0</v>
      </c>
      <c r="J91" s="1158">
        <v>0</v>
      </c>
      <c r="K91" s="1158">
        <v>0</v>
      </c>
      <c r="L91" s="1158">
        <v>0</v>
      </c>
      <c r="M91" s="1158">
        <v>0</v>
      </c>
    </row>
    <row r="92" spans="1:13" s="1155" customFormat="1" ht="22.5" customHeight="1" x14ac:dyDescent="0.2">
      <c r="A92" s="1150" t="s">
        <v>151</v>
      </c>
      <c r="B92" s="1154">
        <v>7054</v>
      </c>
      <c r="C92" s="1154">
        <v>5</v>
      </c>
      <c r="D92" s="1154">
        <v>3</v>
      </c>
      <c r="E92" s="1154">
        <v>155</v>
      </c>
      <c r="F92" s="1154">
        <v>949</v>
      </c>
      <c r="G92" s="1154">
        <v>177</v>
      </c>
      <c r="H92" s="1154">
        <v>5368</v>
      </c>
      <c r="I92" s="1154">
        <v>147</v>
      </c>
      <c r="J92" s="1154">
        <v>194</v>
      </c>
      <c r="K92" s="1154">
        <v>2</v>
      </c>
      <c r="L92" s="1154">
        <v>49</v>
      </c>
      <c r="M92" s="1154">
        <v>5</v>
      </c>
    </row>
    <row r="93" spans="1:13" ht="22.5" customHeight="1" x14ac:dyDescent="0.2">
      <c r="A93" s="1159" t="s">
        <v>49</v>
      </c>
      <c r="B93" s="1158">
        <v>2</v>
      </c>
      <c r="C93" s="1158">
        <v>2</v>
      </c>
      <c r="D93" s="1158">
        <v>0</v>
      </c>
      <c r="E93" s="1158">
        <v>0</v>
      </c>
      <c r="F93" s="1158">
        <v>0</v>
      </c>
      <c r="G93" s="1158">
        <v>0</v>
      </c>
      <c r="H93" s="1158">
        <v>0</v>
      </c>
      <c r="I93" s="1158">
        <v>0</v>
      </c>
      <c r="J93" s="1158">
        <v>0</v>
      </c>
      <c r="K93" s="1158">
        <v>0</v>
      </c>
      <c r="L93" s="1158">
        <v>0</v>
      </c>
      <c r="M93" s="1158">
        <v>0</v>
      </c>
    </row>
    <row r="94" spans="1:13" ht="22.5" customHeight="1" x14ac:dyDescent="0.2">
      <c r="A94" s="1152" t="s">
        <v>223</v>
      </c>
      <c r="B94" s="1153">
        <v>4</v>
      </c>
      <c r="C94" s="1153">
        <v>0</v>
      </c>
      <c r="D94" s="1153">
        <v>1</v>
      </c>
      <c r="E94" s="1153">
        <v>1</v>
      </c>
      <c r="F94" s="1153">
        <v>0</v>
      </c>
      <c r="G94" s="1153">
        <v>1</v>
      </c>
      <c r="H94" s="1153">
        <v>0</v>
      </c>
      <c r="I94" s="1153">
        <v>0</v>
      </c>
      <c r="J94" s="1153">
        <v>1</v>
      </c>
      <c r="K94" s="1153">
        <v>0</v>
      </c>
      <c r="L94" s="1153">
        <v>0</v>
      </c>
      <c r="M94" s="1153">
        <v>0</v>
      </c>
    </row>
    <row r="95" spans="1:13" ht="22.5" customHeight="1" x14ac:dyDescent="0.2">
      <c r="A95" s="1159" t="s">
        <v>110</v>
      </c>
      <c r="B95" s="1158">
        <v>139</v>
      </c>
      <c r="C95" s="1158">
        <v>0</v>
      </c>
      <c r="D95" s="1158">
        <v>0</v>
      </c>
      <c r="E95" s="1158">
        <v>81</v>
      </c>
      <c r="F95" s="1158">
        <v>40</v>
      </c>
      <c r="G95" s="1158">
        <v>5</v>
      </c>
      <c r="H95" s="1158">
        <v>6</v>
      </c>
      <c r="I95" s="1158">
        <v>2</v>
      </c>
      <c r="J95" s="1158">
        <v>4</v>
      </c>
      <c r="K95" s="1158">
        <v>0</v>
      </c>
      <c r="L95" s="1158">
        <v>1</v>
      </c>
      <c r="M95" s="1158">
        <v>0</v>
      </c>
    </row>
    <row r="96" spans="1:13" ht="22.5" customHeight="1" x14ac:dyDescent="0.2">
      <c r="A96" s="1152" t="s">
        <v>109</v>
      </c>
      <c r="B96" s="1153">
        <v>862</v>
      </c>
      <c r="C96" s="1153">
        <v>1</v>
      </c>
      <c r="D96" s="1153">
        <v>0</v>
      </c>
      <c r="E96" s="1153">
        <v>45</v>
      </c>
      <c r="F96" s="1153">
        <v>741</v>
      </c>
      <c r="G96" s="1153">
        <v>16</v>
      </c>
      <c r="H96" s="1153">
        <v>39</v>
      </c>
      <c r="I96" s="1153">
        <v>1</v>
      </c>
      <c r="J96" s="1153">
        <v>14</v>
      </c>
      <c r="K96" s="1153">
        <v>0</v>
      </c>
      <c r="L96" s="1153">
        <v>5</v>
      </c>
      <c r="M96" s="1153">
        <v>0</v>
      </c>
    </row>
    <row r="97" spans="1:13" ht="22.5" customHeight="1" x14ac:dyDescent="0.2">
      <c r="A97" s="1159" t="s">
        <v>848</v>
      </c>
      <c r="B97" s="1158">
        <v>207</v>
      </c>
      <c r="C97" s="1158">
        <v>1</v>
      </c>
      <c r="D97" s="1158">
        <v>1</v>
      </c>
      <c r="E97" s="1158">
        <v>12</v>
      </c>
      <c r="F97" s="1158">
        <v>30</v>
      </c>
      <c r="G97" s="1158">
        <v>94</v>
      </c>
      <c r="H97" s="1158">
        <v>58</v>
      </c>
      <c r="I97" s="1158">
        <v>2</v>
      </c>
      <c r="J97" s="1158">
        <v>6</v>
      </c>
      <c r="K97" s="1158">
        <v>1</v>
      </c>
      <c r="L97" s="1158">
        <v>1</v>
      </c>
      <c r="M97" s="1158">
        <v>1</v>
      </c>
    </row>
    <row r="98" spans="1:13" ht="22.5" customHeight="1" x14ac:dyDescent="0.2">
      <c r="A98" s="1152" t="s">
        <v>849</v>
      </c>
      <c r="B98" s="1153">
        <v>5422</v>
      </c>
      <c r="C98" s="1153">
        <v>1</v>
      </c>
      <c r="D98" s="1153">
        <v>1</v>
      </c>
      <c r="E98" s="1153">
        <v>15</v>
      </c>
      <c r="F98" s="1153">
        <v>96</v>
      </c>
      <c r="G98" s="1153">
        <v>54</v>
      </c>
      <c r="H98" s="1153">
        <v>5042</v>
      </c>
      <c r="I98" s="1153">
        <v>103</v>
      </c>
      <c r="J98" s="1153">
        <v>82</v>
      </c>
      <c r="K98" s="1153">
        <v>0</v>
      </c>
      <c r="L98" s="1153">
        <v>27</v>
      </c>
      <c r="M98" s="1153">
        <v>1</v>
      </c>
    </row>
    <row r="99" spans="1:13" ht="22.5" customHeight="1" x14ac:dyDescent="0.2">
      <c r="A99" s="1159" t="s">
        <v>220</v>
      </c>
      <c r="B99" s="1158">
        <v>147</v>
      </c>
      <c r="C99" s="1158">
        <v>0</v>
      </c>
      <c r="D99" s="1158">
        <v>0</v>
      </c>
      <c r="E99" s="1158">
        <v>0</v>
      </c>
      <c r="F99" s="1158">
        <v>9</v>
      </c>
      <c r="G99" s="1158">
        <v>1</v>
      </c>
      <c r="H99" s="1158">
        <v>95</v>
      </c>
      <c r="I99" s="1158">
        <v>31</v>
      </c>
      <c r="J99" s="1158">
        <v>10</v>
      </c>
      <c r="K99" s="1158">
        <v>0</v>
      </c>
      <c r="L99" s="1158">
        <v>1</v>
      </c>
      <c r="M99" s="1158">
        <v>0</v>
      </c>
    </row>
    <row r="100" spans="1:13" ht="22.5" customHeight="1" x14ac:dyDescent="0.2">
      <c r="A100" s="1152" t="s">
        <v>107</v>
      </c>
      <c r="B100" s="1153">
        <v>201</v>
      </c>
      <c r="C100" s="1153">
        <v>0</v>
      </c>
      <c r="D100" s="1153">
        <v>0</v>
      </c>
      <c r="E100" s="1153">
        <v>0</v>
      </c>
      <c r="F100" s="1153">
        <v>24</v>
      </c>
      <c r="G100" s="1153">
        <v>3</v>
      </c>
      <c r="H100" s="1153">
        <v>90</v>
      </c>
      <c r="I100" s="1153">
        <v>8</v>
      </c>
      <c r="J100" s="1153">
        <v>73</v>
      </c>
      <c r="K100" s="1153">
        <v>1</v>
      </c>
      <c r="L100" s="1153">
        <v>2</v>
      </c>
      <c r="M100" s="1153">
        <v>0</v>
      </c>
    </row>
    <row r="101" spans="1:13" ht="22.5" customHeight="1" x14ac:dyDescent="0.2">
      <c r="A101" s="1159" t="s">
        <v>219</v>
      </c>
      <c r="B101" s="1158">
        <v>4</v>
      </c>
      <c r="C101" s="1158">
        <v>0</v>
      </c>
      <c r="D101" s="1158">
        <v>0</v>
      </c>
      <c r="E101" s="1158">
        <v>0</v>
      </c>
      <c r="F101" s="1158">
        <v>0</v>
      </c>
      <c r="G101" s="1158">
        <v>0</v>
      </c>
      <c r="H101" s="1158">
        <v>2</v>
      </c>
      <c r="I101" s="1158">
        <v>0</v>
      </c>
      <c r="J101" s="1158">
        <v>2</v>
      </c>
      <c r="K101" s="1158">
        <v>0</v>
      </c>
      <c r="L101" s="1158">
        <v>0</v>
      </c>
      <c r="M101" s="1158">
        <v>0</v>
      </c>
    </row>
    <row r="102" spans="1:13" ht="22.5" customHeight="1" x14ac:dyDescent="0.2">
      <c r="A102" s="1152" t="s">
        <v>106</v>
      </c>
      <c r="B102" s="1153">
        <v>61</v>
      </c>
      <c r="C102" s="1153">
        <v>0</v>
      </c>
      <c r="D102" s="1153">
        <v>0</v>
      </c>
      <c r="E102" s="1153">
        <v>0</v>
      </c>
      <c r="F102" s="1153">
        <v>9</v>
      </c>
      <c r="G102" s="1153">
        <v>3</v>
      </c>
      <c r="H102" s="1153">
        <v>35</v>
      </c>
      <c r="I102" s="1153">
        <v>0</v>
      </c>
      <c r="J102" s="1153">
        <v>2</v>
      </c>
      <c r="K102" s="1153">
        <v>0</v>
      </c>
      <c r="L102" s="1153">
        <v>12</v>
      </c>
      <c r="M102" s="1153">
        <v>0</v>
      </c>
    </row>
    <row r="103" spans="1:13" ht="22.5" customHeight="1" x14ac:dyDescent="0.2">
      <c r="A103" s="1157" t="s">
        <v>847</v>
      </c>
      <c r="B103" s="1158">
        <v>5</v>
      </c>
      <c r="C103" s="1158">
        <v>0</v>
      </c>
      <c r="D103" s="1158">
        <v>0</v>
      </c>
      <c r="E103" s="1158">
        <v>1</v>
      </c>
      <c r="F103" s="1158">
        <v>0</v>
      </c>
      <c r="G103" s="1158">
        <v>0</v>
      </c>
      <c r="H103" s="1158">
        <v>1</v>
      </c>
      <c r="I103" s="1158">
        <v>0</v>
      </c>
      <c r="J103" s="1158">
        <v>0</v>
      </c>
      <c r="K103" s="1158">
        <v>0</v>
      </c>
      <c r="L103" s="1158">
        <v>0</v>
      </c>
      <c r="M103" s="1158">
        <v>3</v>
      </c>
    </row>
    <row r="104" spans="1:13" s="1155" customFormat="1" ht="22.5" customHeight="1" x14ac:dyDescent="0.2">
      <c r="A104" s="1150" t="s">
        <v>150</v>
      </c>
      <c r="B104" s="1154">
        <v>1064</v>
      </c>
      <c r="C104" s="1154">
        <v>2</v>
      </c>
      <c r="D104" s="1154">
        <v>4</v>
      </c>
      <c r="E104" s="1154">
        <v>220</v>
      </c>
      <c r="F104" s="1154">
        <v>202</v>
      </c>
      <c r="G104" s="1154">
        <v>223</v>
      </c>
      <c r="H104" s="1154">
        <v>200</v>
      </c>
      <c r="I104" s="1154">
        <v>40</v>
      </c>
      <c r="J104" s="1154">
        <v>142</v>
      </c>
      <c r="K104" s="1154">
        <v>0</v>
      </c>
      <c r="L104" s="1154">
        <v>27</v>
      </c>
      <c r="M104" s="1154">
        <v>4</v>
      </c>
    </row>
    <row r="105" spans="1:13" ht="22.5" customHeight="1" x14ac:dyDescent="0.2">
      <c r="A105" s="1159" t="s">
        <v>223</v>
      </c>
      <c r="B105" s="1158">
        <v>3</v>
      </c>
      <c r="C105" s="1158">
        <v>0</v>
      </c>
      <c r="D105" s="1158">
        <v>0</v>
      </c>
      <c r="E105" s="1158">
        <v>2</v>
      </c>
      <c r="F105" s="1158">
        <v>1</v>
      </c>
      <c r="G105" s="1158">
        <v>0</v>
      </c>
      <c r="H105" s="1158">
        <v>0</v>
      </c>
      <c r="I105" s="1158">
        <v>0</v>
      </c>
      <c r="J105" s="1158">
        <v>0</v>
      </c>
      <c r="K105" s="1158">
        <v>0</v>
      </c>
      <c r="L105" s="1158">
        <v>0</v>
      </c>
      <c r="M105" s="1158">
        <v>0</v>
      </c>
    </row>
    <row r="106" spans="1:13" ht="22.5" customHeight="1" x14ac:dyDescent="0.2">
      <c r="A106" s="1152" t="s">
        <v>110</v>
      </c>
      <c r="B106" s="1153">
        <v>226</v>
      </c>
      <c r="C106" s="1153">
        <v>0</v>
      </c>
      <c r="D106" s="1153">
        <v>3</v>
      </c>
      <c r="E106" s="1153">
        <v>161</v>
      </c>
      <c r="F106" s="1153">
        <v>29</v>
      </c>
      <c r="G106" s="1153">
        <v>18</v>
      </c>
      <c r="H106" s="1153">
        <v>3</v>
      </c>
      <c r="I106" s="1153">
        <v>0</v>
      </c>
      <c r="J106" s="1153">
        <v>2</v>
      </c>
      <c r="K106" s="1153">
        <v>0</v>
      </c>
      <c r="L106" s="1153">
        <v>7</v>
      </c>
      <c r="M106" s="1153">
        <v>3</v>
      </c>
    </row>
    <row r="107" spans="1:13" ht="22.5" customHeight="1" x14ac:dyDescent="0.2">
      <c r="A107" s="1159" t="s">
        <v>109</v>
      </c>
      <c r="B107" s="1158">
        <v>177</v>
      </c>
      <c r="C107" s="1158">
        <v>1</v>
      </c>
      <c r="D107" s="1158">
        <v>0</v>
      </c>
      <c r="E107" s="1158">
        <v>21</v>
      </c>
      <c r="F107" s="1158">
        <v>112</v>
      </c>
      <c r="G107" s="1158">
        <v>7</v>
      </c>
      <c r="H107" s="1158">
        <v>17</v>
      </c>
      <c r="I107" s="1158">
        <v>4</v>
      </c>
      <c r="J107" s="1158">
        <v>13</v>
      </c>
      <c r="K107" s="1158">
        <v>0</v>
      </c>
      <c r="L107" s="1158">
        <v>2</v>
      </c>
      <c r="M107" s="1158">
        <v>0</v>
      </c>
    </row>
    <row r="108" spans="1:13" ht="22.5" customHeight="1" x14ac:dyDescent="0.2">
      <c r="A108" s="1152" t="s">
        <v>848</v>
      </c>
      <c r="B108" s="1153">
        <v>216</v>
      </c>
      <c r="C108" s="1153">
        <v>0</v>
      </c>
      <c r="D108" s="1153">
        <v>1</v>
      </c>
      <c r="E108" s="1153">
        <v>19</v>
      </c>
      <c r="F108" s="1153">
        <v>15</v>
      </c>
      <c r="G108" s="1153">
        <v>141</v>
      </c>
      <c r="H108" s="1153">
        <v>27</v>
      </c>
      <c r="I108" s="1153">
        <v>7</v>
      </c>
      <c r="J108" s="1153">
        <v>3</v>
      </c>
      <c r="K108" s="1153">
        <v>0</v>
      </c>
      <c r="L108" s="1153">
        <v>3</v>
      </c>
      <c r="M108" s="1153">
        <v>0</v>
      </c>
    </row>
    <row r="109" spans="1:13" ht="22.5" customHeight="1" x14ac:dyDescent="0.2">
      <c r="A109" s="1159" t="s">
        <v>849</v>
      </c>
      <c r="B109" s="1158">
        <v>232</v>
      </c>
      <c r="C109" s="1158">
        <v>0</v>
      </c>
      <c r="D109" s="1158">
        <v>0</v>
      </c>
      <c r="E109" s="1158">
        <v>12</v>
      </c>
      <c r="F109" s="1158">
        <v>21</v>
      </c>
      <c r="G109" s="1158">
        <v>36</v>
      </c>
      <c r="H109" s="1158">
        <v>126</v>
      </c>
      <c r="I109" s="1158">
        <v>15</v>
      </c>
      <c r="J109" s="1158">
        <v>18</v>
      </c>
      <c r="K109" s="1158">
        <v>0</v>
      </c>
      <c r="L109" s="1158">
        <v>4</v>
      </c>
      <c r="M109" s="1158">
        <v>0</v>
      </c>
    </row>
    <row r="110" spans="1:13" ht="22.5" customHeight="1" x14ac:dyDescent="0.2">
      <c r="A110" s="1152" t="s">
        <v>220</v>
      </c>
      <c r="B110" s="1153">
        <v>31</v>
      </c>
      <c r="C110" s="1153">
        <v>0</v>
      </c>
      <c r="D110" s="1153">
        <v>0</v>
      </c>
      <c r="E110" s="1153">
        <v>2</v>
      </c>
      <c r="F110" s="1153">
        <v>4</v>
      </c>
      <c r="G110" s="1153">
        <v>7</v>
      </c>
      <c r="H110" s="1153">
        <v>9</v>
      </c>
      <c r="I110" s="1153">
        <v>5</v>
      </c>
      <c r="J110" s="1153">
        <v>4</v>
      </c>
      <c r="K110" s="1153">
        <v>0</v>
      </c>
      <c r="L110" s="1153">
        <v>0</v>
      </c>
      <c r="M110" s="1153">
        <v>0</v>
      </c>
    </row>
    <row r="111" spans="1:13" ht="22.5" customHeight="1" x14ac:dyDescent="0.2">
      <c r="A111" s="1159" t="s">
        <v>107</v>
      </c>
      <c r="B111" s="1158">
        <v>160</v>
      </c>
      <c r="C111" s="1158">
        <v>0</v>
      </c>
      <c r="D111" s="1158">
        <v>0</v>
      </c>
      <c r="E111" s="1158">
        <v>2</v>
      </c>
      <c r="F111" s="1158">
        <v>18</v>
      </c>
      <c r="G111" s="1158">
        <v>11</v>
      </c>
      <c r="H111" s="1158">
        <v>18</v>
      </c>
      <c r="I111" s="1158">
        <v>9</v>
      </c>
      <c r="J111" s="1158">
        <v>101</v>
      </c>
      <c r="K111" s="1158">
        <v>0</v>
      </c>
      <c r="L111" s="1158">
        <v>1</v>
      </c>
      <c r="M111" s="1158">
        <v>0</v>
      </c>
    </row>
    <row r="112" spans="1:13" ht="22.5" customHeight="1" x14ac:dyDescent="0.2">
      <c r="A112" s="1152" t="s">
        <v>106</v>
      </c>
      <c r="B112" s="1153">
        <v>19</v>
      </c>
      <c r="C112" s="1153">
        <v>1</v>
      </c>
      <c r="D112" s="1153">
        <v>0</v>
      </c>
      <c r="E112" s="1153">
        <v>1</v>
      </c>
      <c r="F112" s="1153">
        <v>2</v>
      </c>
      <c r="G112" s="1153">
        <v>3</v>
      </c>
      <c r="H112" s="1153">
        <v>0</v>
      </c>
      <c r="I112" s="1153">
        <v>0</v>
      </c>
      <c r="J112" s="1153">
        <v>1</v>
      </c>
      <c r="K112" s="1153">
        <v>0</v>
      </c>
      <c r="L112" s="1153">
        <v>10</v>
      </c>
      <c r="M112" s="1153">
        <v>1</v>
      </c>
    </row>
    <row r="113" spans="1:13" s="1155" customFormat="1" ht="22.5" customHeight="1" x14ac:dyDescent="0.2">
      <c r="A113" s="1157" t="s">
        <v>176</v>
      </c>
      <c r="B113" s="1230">
        <v>540</v>
      </c>
      <c r="C113" s="1230">
        <v>3</v>
      </c>
      <c r="D113" s="1230">
        <v>5</v>
      </c>
      <c r="E113" s="1230">
        <v>100</v>
      </c>
      <c r="F113" s="1230">
        <v>92</v>
      </c>
      <c r="G113" s="1230">
        <v>94</v>
      </c>
      <c r="H113" s="1230">
        <v>141</v>
      </c>
      <c r="I113" s="1230">
        <v>22</v>
      </c>
      <c r="J113" s="1230">
        <v>63</v>
      </c>
      <c r="K113" s="1230">
        <v>2</v>
      </c>
      <c r="L113" s="1230">
        <v>17</v>
      </c>
      <c r="M113" s="1230">
        <v>1</v>
      </c>
    </row>
    <row r="114" spans="1:13" ht="22.5" customHeight="1" x14ac:dyDescent="0.2">
      <c r="A114" s="1152" t="s">
        <v>49</v>
      </c>
      <c r="B114" s="1153">
        <v>2</v>
      </c>
      <c r="C114" s="1153">
        <v>1</v>
      </c>
      <c r="D114" s="1153">
        <v>0</v>
      </c>
      <c r="E114" s="1153">
        <v>1</v>
      </c>
      <c r="F114" s="1153">
        <v>0</v>
      </c>
      <c r="G114" s="1153">
        <v>0</v>
      </c>
      <c r="H114" s="1153">
        <v>0</v>
      </c>
      <c r="I114" s="1153">
        <v>0</v>
      </c>
      <c r="J114" s="1153">
        <v>0</v>
      </c>
      <c r="K114" s="1153">
        <v>0</v>
      </c>
      <c r="L114" s="1153">
        <v>0</v>
      </c>
      <c r="M114" s="1153">
        <v>0</v>
      </c>
    </row>
    <row r="115" spans="1:13" ht="22.5" customHeight="1" x14ac:dyDescent="0.2">
      <c r="A115" s="1159" t="s">
        <v>223</v>
      </c>
      <c r="B115" s="1158">
        <v>4</v>
      </c>
      <c r="C115" s="1158">
        <v>0</v>
      </c>
      <c r="D115" s="1158">
        <v>1</v>
      </c>
      <c r="E115" s="1158">
        <v>2</v>
      </c>
      <c r="F115" s="1158">
        <v>0</v>
      </c>
      <c r="G115" s="1158">
        <v>1</v>
      </c>
      <c r="H115" s="1158">
        <v>0</v>
      </c>
      <c r="I115" s="1158">
        <v>0</v>
      </c>
      <c r="J115" s="1158">
        <v>0</v>
      </c>
      <c r="K115" s="1158">
        <v>0</v>
      </c>
      <c r="L115" s="1158">
        <v>0</v>
      </c>
      <c r="M115" s="1158">
        <v>0</v>
      </c>
    </row>
    <row r="116" spans="1:13" ht="22.5" customHeight="1" x14ac:dyDescent="0.2">
      <c r="A116" s="1152" t="s">
        <v>110</v>
      </c>
      <c r="B116" s="1153">
        <v>108</v>
      </c>
      <c r="C116" s="1153">
        <v>1</v>
      </c>
      <c r="D116" s="1153">
        <v>3</v>
      </c>
      <c r="E116" s="1153">
        <v>36</v>
      </c>
      <c r="F116" s="1153">
        <v>24</v>
      </c>
      <c r="G116" s="1153">
        <v>21</v>
      </c>
      <c r="H116" s="1153">
        <v>17</v>
      </c>
      <c r="I116" s="1153">
        <v>2</v>
      </c>
      <c r="J116" s="1153">
        <v>1</v>
      </c>
      <c r="K116" s="1153">
        <v>0</v>
      </c>
      <c r="L116" s="1153">
        <v>3</v>
      </c>
      <c r="M116" s="1153">
        <v>0</v>
      </c>
    </row>
    <row r="117" spans="1:13" ht="22.5" customHeight="1" x14ac:dyDescent="0.2">
      <c r="A117" s="1159" t="s">
        <v>109</v>
      </c>
      <c r="B117" s="1158">
        <v>90</v>
      </c>
      <c r="C117" s="1158">
        <v>0</v>
      </c>
      <c r="D117" s="1158">
        <v>0</v>
      </c>
      <c r="E117" s="1158">
        <v>17</v>
      </c>
      <c r="F117" s="1158">
        <v>37</v>
      </c>
      <c r="G117" s="1158">
        <v>11</v>
      </c>
      <c r="H117" s="1158">
        <v>11</v>
      </c>
      <c r="I117" s="1158">
        <v>3</v>
      </c>
      <c r="J117" s="1158">
        <v>8</v>
      </c>
      <c r="K117" s="1158">
        <v>0</v>
      </c>
      <c r="L117" s="1158">
        <v>2</v>
      </c>
      <c r="M117" s="1158">
        <v>1</v>
      </c>
    </row>
    <row r="118" spans="1:13" ht="22.5" customHeight="1" x14ac:dyDescent="0.2">
      <c r="A118" s="1152" t="s">
        <v>848</v>
      </c>
      <c r="B118" s="1153">
        <v>86</v>
      </c>
      <c r="C118" s="1153">
        <v>1</v>
      </c>
      <c r="D118" s="1153">
        <v>0</v>
      </c>
      <c r="E118" s="1153">
        <v>19</v>
      </c>
      <c r="F118" s="1153">
        <v>10</v>
      </c>
      <c r="G118" s="1153">
        <v>35</v>
      </c>
      <c r="H118" s="1153">
        <v>14</v>
      </c>
      <c r="I118" s="1153">
        <v>3</v>
      </c>
      <c r="J118" s="1153">
        <v>3</v>
      </c>
      <c r="K118" s="1153">
        <v>0</v>
      </c>
      <c r="L118" s="1153">
        <v>1</v>
      </c>
      <c r="M118" s="1153">
        <v>0</v>
      </c>
    </row>
    <row r="119" spans="1:13" ht="22.5" customHeight="1" x14ac:dyDescent="0.2">
      <c r="A119" s="1159" t="s">
        <v>849</v>
      </c>
      <c r="B119" s="1158">
        <v>145</v>
      </c>
      <c r="C119" s="1158">
        <v>0</v>
      </c>
      <c r="D119" s="1158">
        <v>1</v>
      </c>
      <c r="E119" s="1158">
        <v>15</v>
      </c>
      <c r="F119" s="1158">
        <v>11</v>
      </c>
      <c r="G119" s="1158">
        <v>16</v>
      </c>
      <c r="H119" s="1158">
        <v>72</v>
      </c>
      <c r="I119" s="1158">
        <v>5</v>
      </c>
      <c r="J119" s="1158">
        <v>22</v>
      </c>
      <c r="K119" s="1158">
        <v>0</v>
      </c>
      <c r="L119" s="1158">
        <v>3</v>
      </c>
      <c r="M119" s="1158">
        <v>0</v>
      </c>
    </row>
    <row r="120" spans="1:13" ht="22.5" customHeight="1" x14ac:dyDescent="0.2">
      <c r="A120" s="1152" t="s">
        <v>220</v>
      </c>
      <c r="B120" s="1153">
        <v>25</v>
      </c>
      <c r="C120" s="1153">
        <v>0</v>
      </c>
      <c r="D120" s="1153">
        <v>0</v>
      </c>
      <c r="E120" s="1153">
        <v>3</v>
      </c>
      <c r="F120" s="1153">
        <v>4</v>
      </c>
      <c r="G120" s="1153">
        <v>5</v>
      </c>
      <c r="H120" s="1153">
        <v>5</v>
      </c>
      <c r="I120" s="1153">
        <v>5</v>
      </c>
      <c r="J120" s="1153">
        <v>3</v>
      </c>
      <c r="K120" s="1153">
        <v>0</v>
      </c>
      <c r="L120" s="1153">
        <v>0</v>
      </c>
      <c r="M120" s="1153">
        <v>0</v>
      </c>
    </row>
    <row r="121" spans="1:13" ht="22.5" customHeight="1" x14ac:dyDescent="0.2">
      <c r="A121" s="1159" t="s">
        <v>107</v>
      </c>
      <c r="B121" s="1158">
        <v>59</v>
      </c>
      <c r="C121" s="1158">
        <v>0</v>
      </c>
      <c r="D121" s="1158">
        <v>0</v>
      </c>
      <c r="E121" s="1158">
        <v>3</v>
      </c>
      <c r="F121" s="1158">
        <v>5</v>
      </c>
      <c r="G121" s="1158">
        <v>3</v>
      </c>
      <c r="H121" s="1158">
        <v>18</v>
      </c>
      <c r="I121" s="1158">
        <v>4</v>
      </c>
      <c r="J121" s="1158">
        <v>25</v>
      </c>
      <c r="K121" s="1158">
        <v>0</v>
      </c>
      <c r="L121" s="1158">
        <v>1</v>
      </c>
      <c r="M121" s="1158">
        <v>0</v>
      </c>
    </row>
    <row r="122" spans="1:13" ht="22.5" customHeight="1" x14ac:dyDescent="0.2">
      <c r="A122" s="1152" t="s">
        <v>219</v>
      </c>
      <c r="B122" s="1153">
        <v>2</v>
      </c>
      <c r="C122" s="1153">
        <v>0</v>
      </c>
      <c r="D122" s="1153">
        <v>0</v>
      </c>
      <c r="E122" s="1153">
        <v>0</v>
      </c>
      <c r="F122" s="1153">
        <v>0</v>
      </c>
      <c r="G122" s="1153">
        <v>0</v>
      </c>
      <c r="H122" s="1153">
        <v>0</v>
      </c>
      <c r="I122" s="1153">
        <v>0</v>
      </c>
      <c r="J122" s="1153">
        <v>0</v>
      </c>
      <c r="K122" s="1153">
        <v>2</v>
      </c>
      <c r="L122" s="1153">
        <v>0</v>
      </c>
      <c r="M122" s="1153">
        <v>0</v>
      </c>
    </row>
    <row r="123" spans="1:13" ht="22.5" customHeight="1" x14ac:dyDescent="0.2">
      <c r="A123" s="1159" t="s">
        <v>106</v>
      </c>
      <c r="B123" s="1158">
        <v>15</v>
      </c>
      <c r="C123" s="1158">
        <v>0</v>
      </c>
      <c r="D123" s="1158">
        <v>0</v>
      </c>
      <c r="E123" s="1158">
        <v>2</v>
      </c>
      <c r="F123" s="1158">
        <v>1</v>
      </c>
      <c r="G123" s="1158">
        <v>0</v>
      </c>
      <c r="H123" s="1158">
        <v>4</v>
      </c>
      <c r="I123" s="1158">
        <v>0</v>
      </c>
      <c r="J123" s="1158">
        <v>1</v>
      </c>
      <c r="K123" s="1158">
        <v>0</v>
      </c>
      <c r="L123" s="1158">
        <v>7</v>
      </c>
      <c r="M123" s="1158">
        <v>0</v>
      </c>
    </row>
    <row r="124" spans="1:13" ht="22.5" customHeight="1" x14ac:dyDescent="0.2">
      <c r="A124" s="1150" t="s">
        <v>847</v>
      </c>
      <c r="B124" s="1153">
        <v>4</v>
      </c>
      <c r="C124" s="1153">
        <v>0</v>
      </c>
      <c r="D124" s="1153">
        <v>0</v>
      </c>
      <c r="E124" s="1153">
        <v>2</v>
      </c>
      <c r="F124" s="1153">
        <v>0</v>
      </c>
      <c r="G124" s="1153">
        <v>2</v>
      </c>
      <c r="H124" s="1153">
        <v>0</v>
      </c>
      <c r="I124" s="1153">
        <v>0</v>
      </c>
      <c r="J124" s="1153">
        <v>0</v>
      </c>
      <c r="K124" s="1153">
        <v>0</v>
      </c>
      <c r="L124" s="1153">
        <v>0</v>
      </c>
      <c r="M124" s="1153">
        <v>0</v>
      </c>
    </row>
    <row r="125" spans="1:13" s="1155" customFormat="1" ht="22.5" customHeight="1" x14ac:dyDescent="0.2">
      <c r="A125" s="1161" t="s">
        <v>418</v>
      </c>
      <c r="B125" s="1230"/>
      <c r="C125" s="1230"/>
      <c r="D125" s="1230"/>
      <c r="E125" s="1230"/>
      <c r="F125" s="1230"/>
      <c r="G125" s="1230"/>
      <c r="H125" s="1230"/>
      <c r="I125" s="1230"/>
      <c r="J125" s="1230"/>
      <c r="K125" s="1230"/>
      <c r="L125" s="1230"/>
      <c r="M125" s="1230"/>
    </row>
    <row r="126" spans="1:13" s="1155" customFormat="1" ht="22.5" customHeight="1" x14ac:dyDescent="0.2">
      <c r="A126" s="1150" t="s">
        <v>174</v>
      </c>
      <c r="B126" s="1154">
        <v>1032</v>
      </c>
      <c r="C126" s="1154">
        <v>1</v>
      </c>
      <c r="D126" s="1154">
        <v>4</v>
      </c>
      <c r="E126" s="1154">
        <v>134</v>
      </c>
      <c r="F126" s="1154">
        <v>200</v>
      </c>
      <c r="G126" s="1154">
        <v>139</v>
      </c>
      <c r="H126" s="1154">
        <v>282</v>
      </c>
      <c r="I126" s="1154">
        <v>20</v>
      </c>
      <c r="J126" s="1154">
        <v>212</v>
      </c>
      <c r="K126" s="1154">
        <v>1</v>
      </c>
      <c r="L126" s="1154">
        <v>38</v>
      </c>
      <c r="M126" s="1154">
        <v>1</v>
      </c>
    </row>
    <row r="127" spans="1:13" ht="22.5" customHeight="1" x14ac:dyDescent="0.2">
      <c r="A127" s="1159" t="s">
        <v>49</v>
      </c>
      <c r="B127" s="1158">
        <v>1</v>
      </c>
      <c r="C127" s="1158">
        <v>0</v>
      </c>
      <c r="D127" s="1158">
        <v>0</v>
      </c>
      <c r="E127" s="1158">
        <v>1</v>
      </c>
      <c r="F127" s="1158">
        <v>0</v>
      </c>
      <c r="G127" s="1158">
        <v>0</v>
      </c>
      <c r="H127" s="1158">
        <v>0</v>
      </c>
      <c r="I127" s="1158">
        <v>0</v>
      </c>
      <c r="J127" s="1158">
        <v>0</v>
      </c>
      <c r="K127" s="1158">
        <v>0</v>
      </c>
      <c r="L127" s="1158">
        <v>0</v>
      </c>
      <c r="M127" s="1158">
        <v>0</v>
      </c>
    </row>
    <row r="128" spans="1:13" ht="22.5" customHeight="1" x14ac:dyDescent="0.2">
      <c r="A128" s="1152" t="s">
        <v>223</v>
      </c>
      <c r="B128" s="1153">
        <v>4</v>
      </c>
      <c r="C128" s="1153">
        <v>0</v>
      </c>
      <c r="D128" s="1153">
        <v>1</v>
      </c>
      <c r="E128" s="1153">
        <v>1</v>
      </c>
      <c r="F128" s="1153">
        <v>0</v>
      </c>
      <c r="G128" s="1153">
        <v>2</v>
      </c>
      <c r="H128" s="1153">
        <v>0</v>
      </c>
      <c r="I128" s="1153">
        <v>0</v>
      </c>
      <c r="J128" s="1153">
        <v>0</v>
      </c>
      <c r="K128" s="1153">
        <v>0</v>
      </c>
      <c r="L128" s="1153">
        <v>0</v>
      </c>
      <c r="M128" s="1153">
        <v>0</v>
      </c>
    </row>
    <row r="129" spans="1:13" ht="22.5" customHeight="1" x14ac:dyDescent="0.2">
      <c r="A129" s="1159" t="s">
        <v>110</v>
      </c>
      <c r="B129" s="1158">
        <v>158</v>
      </c>
      <c r="C129" s="1158">
        <v>1</v>
      </c>
      <c r="D129" s="1158">
        <v>3</v>
      </c>
      <c r="E129" s="1158">
        <v>43</v>
      </c>
      <c r="F129" s="1158">
        <v>38</v>
      </c>
      <c r="G129" s="1158">
        <v>34</v>
      </c>
      <c r="H129" s="1158">
        <v>21</v>
      </c>
      <c r="I129" s="1158">
        <v>1</v>
      </c>
      <c r="J129" s="1158">
        <v>8</v>
      </c>
      <c r="K129" s="1158">
        <v>0</v>
      </c>
      <c r="L129" s="1158">
        <v>8</v>
      </c>
      <c r="M129" s="1158">
        <v>1</v>
      </c>
    </row>
    <row r="130" spans="1:13" ht="22.5" customHeight="1" x14ac:dyDescent="0.2">
      <c r="A130" s="1152" t="s">
        <v>109</v>
      </c>
      <c r="B130" s="1153">
        <v>215</v>
      </c>
      <c r="C130" s="1153">
        <v>0</v>
      </c>
      <c r="D130" s="1153">
        <v>0</v>
      </c>
      <c r="E130" s="1153">
        <v>25</v>
      </c>
      <c r="F130" s="1153">
        <v>74</v>
      </c>
      <c r="G130" s="1153">
        <v>16</v>
      </c>
      <c r="H130" s="1153">
        <v>48</v>
      </c>
      <c r="I130" s="1153">
        <v>5</v>
      </c>
      <c r="J130" s="1153">
        <v>41</v>
      </c>
      <c r="K130" s="1153">
        <v>0</v>
      </c>
      <c r="L130" s="1153">
        <v>6</v>
      </c>
      <c r="M130" s="1153">
        <v>0</v>
      </c>
    </row>
    <row r="131" spans="1:13" ht="22.5" customHeight="1" x14ac:dyDescent="0.2">
      <c r="A131" s="1159" t="s">
        <v>848</v>
      </c>
      <c r="B131" s="1158">
        <v>160</v>
      </c>
      <c r="C131" s="1158">
        <v>0</v>
      </c>
      <c r="D131" s="1158">
        <v>0</v>
      </c>
      <c r="E131" s="1158">
        <v>26</v>
      </c>
      <c r="F131" s="1158">
        <v>24</v>
      </c>
      <c r="G131" s="1158">
        <v>50</v>
      </c>
      <c r="H131" s="1158">
        <v>46</v>
      </c>
      <c r="I131" s="1158">
        <v>0</v>
      </c>
      <c r="J131" s="1158">
        <v>9</v>
      </c>
      <c r="K131" s="1158">
        <v>0</v>
      </c>
      <c r="L131" s="1158">
        <v>5</v>
      </c>
      <c r="M131" s="1158">
        <v>0</v>
      </c>
    </row>
    <row r="132" spans="1:13" ht="22.5" customHeight="1" x14ac:dyDescent="0.2">
      <c r="A132" s="1152" t="s">
        <v>849</v>
      </c>
      <c r="B132" s="1153">
        <v>281</v>
      </c>
      <c r="C132" s="1153">
        <v>0</v>
      </c>
      <c r="D132" s="1153">
        <v>0</v>
      </c>
      <c r="E132" s="1153">
        <v>28</v>
      </c>
      <c r="F132" s="1153">
        <v>42</v>
      </c>
      <c r="G132" s="1153">
        <v>29</v>
      </c>
      <c r="H132" s="1153">
        <v>112</v>
      </c>
      <c r="I132" s="1153">
        <v>6</v>
      </c>
      <c r="J132" s="1153">
        <v>53</v>
      </c>
      <c r="K132" s="1153">
        <v>0</v>
      </c>
      <c r="L132" s="1153">
        <v>11</v>
      </c>
      <c r="M132" s="1153">
        <v>0</v>
      </c>
    </row>
    <row r="133" spans="1:13" ht="22.5" customHeight="1" x14ac:dyDescent="0.2">
      <c r="A133" s="1159" t="s">
        <v>220</v>
      </c>
      <c r="B133" s="1158">
        <v>18</v>
      </c>
      <c r="C133" s="1158">
        <v>0</v>
      </c>
      <c r="D133" s="1158">
        <v>0</v>
      </c>
      <c r="E133" s="1158">
        <v>1</v>
      </c>
      <c r="F133" s="1158">
        <v>1</v>
      </c>
      <c r="G133" s="1158">
        <v>2</v>
      </c>
      <c r="H133" s="1158">
        <v>5</v>
      </c>
      <c r="I133" s="1158">
        <v>6</v>
      </c>
      <c r="J133" s="1158">
        <v>3</v>
      </c>
      <c r="K133" s="1158">
        <v>0</v>
      </c>
      <c r="L133" s="1158">
        <v>0</v>
      </c>
      <c r="M133" s="1158">
        <v>0</v>
      </c>
    </row>
    <row r="134" spans="1:13" ht="22.5" customHeight="1" x14ac:dyDescent="0.2">
      <c r="A134" s="1152" t="s">
        <v>107</v>
      </c>
      <c r="B134" s="1153">
        <v>167</v>
      </c>
      <c r="C134" s="1153">
        <v>0</v>
      </c>
      <c r="D134" s="1153">
        <v>0</v>
      </c>
      <c r="E134" s="1153">
        <v>2</v>
      </c>
      <c r="F134" s="1153">
        <v>18</v>
      </c>
      <c r="G134" s="1153">
        <v>6</v>
      </c>
      <c r="H134" s="1153">
        <v>44</v>
      </c>
      <c r="I134" s="1153">
        <v>2</v>
      </c>
      <c r="J134" s="1153">
        <v>92</v>
      </c>
      <c r="K134" s="1153">
        <v>1</v>
      </c>
      <c r="L134" s="1153">
        <v>2</v>
      </c>
      <c r="M134" s="1153">
        <v>0</v>
      </c>
    </row>
    <row r="135" spans="1:13" ht="22.5" customHeight="1" x14ac:dyDescent="0.2">
      <c r="A135" s="1159" t="s">
        <v>106</v>
      </c>
      <c r="B135" s="1158">
        <v>25</v>
      </c>
      <c r="C135" s="1158">
        <v>0</v>
      </c>
      <c r="D135" s="1158">
        <v>0</v>
      </c>
      <c r="E135" s="1158">
        <v>4</v>
      </c>
      <c r="F135" s="1158">
        <v>3</v>
      </c>
      <c r="G135" s="1158">
        <v>0</v>
      </c>
      <c r="H135" s="1158">
        <v>6</v>
      </c>
      <c r="I135" s="1158">
        <v>0</v>
      </c>
      <c r="J135" s="1158">
        <v>6</v>
      </c>
      <c r="K135" s="1158">
        <v>0</v>
      </c>
      <c r="L135" s="1158">
        <v>6</v>
      </c>
      <c r="M135" s="1158">
        <v>0</v>
      </c>
    </row>
    <row r="136" spans="1:13" ht="22.5" customHeight="1" x14ac:dyDescent="0.2">
      <c r="A136" s="1150" t="s">
        <v>847</v>
      </c>
      <c r="B136" s="1153">
        <v>3</v>
      </c>
      <c r="C136" s="1153">
        <v>0</v>
      </c>
      <c r="D136" s="1153">
        <v>0</v>
      </c>
      <c r="E136" s="1153">
        <v>3</v>
      </c>
      <c r="F136" s="1153">
        <v>0</v>
      </c>
      <c r="G136" s="1153">
        <v>0</v>
      </c>
      <c r="H136" s="1153">
        <v>0</v>
      </c>
      <c r="I136" s="1153">
        <v>0</v>
      </c>
      <c r="J136" s="1153">
        <v>0</v>
      </c>
      <c r="K136" s="1153">
        <v>0</v>
      </c>
      <c r="L136" s="1153">
        <v>0</v>
      </c>
      <c r="M136" s="1153">
        <v>0</v>
      </c>
    </row>
    <row r="137" spans="1:13" s="1155" customFormat="1" ht="22.5" customHeight="1" x14ac:dyDescent="0.2">
      <c r="A137" s="1157" t="s">
        <v>148</v>
      </c>
      <c r="B137" s="1230">
        <v>401</v>
      </c>
      <c r="C137" s="1230">
        <v>1</v>
      </c>
      <c r="D137" s="1230">
        <v>0</v>
      </c>
      <c r="E137" s="1230">
        <v>49</v>
      </c>
      <c r="F137" s="1230">
        <v>65</v>
      </c>
      <c r="G137" s="1230">
        <v>35</v>
      </c>
      <c r="H137" s="1230">
        <v>116</v>
      </c>
      <c r="I137" s="1230">
        <v>56</v>
      </c>
      <c r="J137" s="1230">
        <v>12</v>
      </c>
      <c r="K137" s="1230">
        <v>1</v>
      </c>
      <c r="L137" s="1230">
        <v>65</v>
      </c>
      <c r="M137" s="1230">
        <v>1</v>
      </c>
    </row>
    <row r="138" spans="1:13" ht="22.5" customHeight="1" x14ac:dyDescent="0.2">
      <c r="A138" s="1152" t="s">
        <v>49</v>
      </c>
      <c r="B138" s="1153">
        <v>1</v>
      </c>
      <c r="C138" s="1153">
        <v>0</v>
      </c>
      <c r="D138" s="1153">
        <v>0</v>
      </c>
      <c r="E138" s="1153">
        <v>1</v>
      </c>
      <c r="F138" s="1153">
        <v>0</v>
      </c>
      <c r="G138" s="1153">
        <v>0</v>
      </c>
      <c r="H138" s="1153">
        <v>0</v>
      </c>
      <c r="I138" s="1153">
        <v>0</v>
      </c>
      <c r="J138" s="1153">
        <v>0</v>
      </c>
      <c r="K138" s="1153">
        <v>0</v>
      </c>
      <c r="L138" s="1153">
        <v>0</v>
      </c>
      <c r="M138" s="1153">
        <v>0</v>
      </c>
    </row>
    <row r="139" spans="1:13" ht="22.5" customHeight="1" x14ac:dyDescent="0.2">
      <c r="A139" s="1159" t="s">
        <v>223</v>
      </c>
      <c r="B139" s="1158">
        <v>1</v>
      </c>
      <c r="C139" s="1158">
        <v>0</v>
      </c>
      <c r="D139" s="1158">
        <v>0</v>
      </c>
      <c r="E139" s="1158">
        <v>1</v>
      </c>
      <c r="F139" s="1158">
        <v>0</v>
      </c>
      <c r="G139" s="1158">
        <v>0</v>
      </c>
      <c r="H139" s="1158">
        <v>0</v>
      </c>
      <c r="I139" s="1158">
        <v>0</v>
      </c>
      <c r="J139" s="1158">
        <v>0</v>
      </c>
      <c r="K139" s="1158">
        <v>0</v>
      </c>
      <c r="L139" s="1158">
        <v>0</v>
      </c>
      <c r="M139" s="1158">
        <v>0</v>
      </c>
    </row>
    <row r="140" spans="1:13" ht="22.5" customHeight="1" x14ac:dyDescent="0.2">
      <c r="A140" s="1152" t="s">
        <v>110</v>
      </c>
      <c r="B140" s="1153">
        <v>35</v>
      </c>
      <c r="C140" s="1153">
        <v>0</v>
      </c>
      <c r="D140" s="1153">
        <v>0</v>
      </c>
      <c r="E140" s="1153">
        <v>17</v>
      </c>
      <c r="F140" s="1153">
        <v>6</v>
      </c>
      <c r="G140" s="1153">
        <v>1</v>
      </c>
      <c r="H140" s="1153">
        <v>5</v>
      </c>
      <c r="I140" s="1153">
        <v>0</v>
      </c>
      <c r="J140" s="1153">
        <v>0</v>
      </c>
      <c r="K140" s="1153">
        <v>0</v>
      </c>
      <c r="L140" s="1153">
        <v>5</v>
      </c>
      <c r="M140" s="1153">
        <v>1</v>
      </c>
    </row>
    <row r="141" spans="1:13" ht="22.5" customHeight="1" x14ac:dyDescent="0.2">
      <c r="A141" s="1159" t="s">
        <v>109</v>
      </c>
      <c r="B141" s="1158">
        <v>56</v>
      </c>
      <c r="C141" s="1158">
        <v>0</v>
      </c>
      <c r="D141" s="1158">
        <v>0</v>
      </c>
      <c r="E141" s="1158">
        <v>10</v>
      </c>
      <c r="F141" s="1158">
        <v>23</v>
      </c>
      <c r="G141" s="1158">
        <v>6</v>
      </c>
      <c r="H141" s="1158">
        <v>7</v>
      </c>
      <c r="I141" s="1158">
        <v>4</v>
      </c>
      <c r="J141" s="1158">
        <v>1</v>
      </c>
      <c r="K141" s="1158">
        <v>1</v>
      </c>
      <c r="L141" s="1158">
        <v>4</v>
      </c>
      <c r="M141" s="1158">
        <v>0</v>
      </c>
    </row>
    <row r="142" spans="1:13" ht="22.5" customHeight="1" x14ac:dyDescent="0.2">
      <c r="A142" s="1152" t="s">
        <v>848</v>
      </c>
      <c r="B142" s="1153">
        <v>25</v>
      </c>
      <c r="C142" s="1153">
        <v>0</v>
      </c>
      <c r="D142" s="1153">
        <v>0</v>
      </c>
      <c r="E142" s="1153">
        <v>1</v>
      </c>
      <c r="F142" s="1153">
        <v>2</v>
      </c>
      <c r="G142" s="1153">
        <v>4</v>
      </c>
      <c r="H142" s="1153">
        <v>13</v>
      </c>
      <c r="I142" s="1153">
        <v>2</v>
      </c>
      <c r="J142" s="1153">
        <v>1</v>
      </c>
      <c r="K142" s="1153">
        <v>0</v>
      </c>
      <c r="L142" s="1153">
        <v>2</v>
      </c>
      <c r="M142" s="1153">
        <v>0</v>
      </c>
    </row>
    <row r="143" spans="1:13" ht="22.5" customHeight="1" x14ac:dyDescent="0.2">
      <c r="A143" s="1159" t="s">
        <v>849</v>
      </c>
      <c r="B143" s="1158">
        <v>127</v>
      </c>
      <c r="C143" s="1158">
        <v>0</v>
      </c>
      <c r="D143" s="1158">
        <v>0</v>
      </c>
      <c r="E143" s="1158">
        <v>5</v>
      </c>
      <c r="F143" s="1158">
        <v>17</v>
      </c>
      <c r="G143" s="1158">
        <v>11</v>
      </c>
      <c r="H143" s="1158">
        <v>50</v>
      </c>
      <c r="I143" s="1158">
        <v>22</v>
      </c>
      <c r="J143" s="1158">
        <v>4</v>
      </c>
      <c r="K143" s="1158">
        <v>0</v>
      </c>
      <c r="L143" s="1158">
        <v>18</v>
      </c>
      <c r="M143" s="1158">
        <v>0</v>
      </c>
    </row>
    <row r="144" spans="1:13" ht="22.5" customHeight="1" x14ac:dyDescent="0.2">
      <c r="A144" s="1152" t="s">
        <v>220</v>
      </c>
      <c r="B144" s="1153">
        <v>58</v>
      </c>
      <c r="C144" s="1153">
        <v>0</v>
      </c>
      <c r="D144" s="1153">
        <v>0</v>
      </c>
      <c r="E144" s="1153">
        <v>3</v>
      </c>
      <c r="F144" s="1153">
        <v>5</v>
      </c>
      <c r="G144" s="1153">
        <v>3</v>
      </c>
      <c r="H144" s="1153">
        <v>21</v>
      </c>
      <c r="I144" s="1153">
        <v>20</v>
      </c>
      <c r="J144" s="1153">
        <v>2</v>
      </c>
      <c r="K144" s="1153">
        <v>0</v>
      </c>
      <c r="L144" s="1153">
        <v>4</v>
      </c>
      <c r="M144" s="1153">
        <v>0</v>
      </c>
    </row>
    <row r="145" spans="1:13" ht="22.5" customHeight="1" x14ac:dyDescent="0.2">
      <c r="A145" s="1159" t="s">
        <v>107</v>
      </c>
      <c r="B145" s="1158">
        <v>13</v>
      </c>
      <c r="C145" s="1158">
        <v>0</v>
      </c>
      <c r="D145" s="1158">
        <v>0</v>
      </c>
      <c r="E145" s="1158">
        <v>0</v>
      </c>
      <c r="F145" s="1158">
        <v>3</v>
      </c>
      <c r="G145" s="1158">
        <v>0</v>
      </c>
      <c r="H145" s="1158">
        <v>3</v>
      </c>
      <c r="I145" s="1158">
        <v>3</v>
      </c>
      <c r="J145" s="1158">
        <v>3</v>
      </c>
      <c r="K145" s="1158">
        <v>0</v>
      </c>
      <c r="L145" s="1158">
        <v>1</v>
      </c>
      <c r="M145" s="1158">
        <v>0</v>
      </c>
    </row>
    <row r="146" spans="1:13" ht="22.5" customHeight="1" x14ac:dyDescent="0.2">
      <c r="A146" s="1152" t="s">
        <v>106</v>
      </c>
      <c r="B146" s="1153">
        <v>83</v>
      </c>
      <c r="C146" s="1153">
        <v>0</v>
      </c>
      <c r="D146" s="1153">
        <v>0</v>
      </c>
      <c r="E146" s="1153">
        <v>10</v>
      </c>
      <c r="F146" s="1153">
        <v>9</v>
      </c>
      <c r="G146" s="1153">
        <v>10</v>
      </c>
      <c r="H146" s="1153">
        <v>17</v>
      </c>
      <c r="I146" s="1153">
        <v>5</v>
      </c>
      <c r="J146" s="1153">
        <v>1</v>
      </c>
      <c r="K146" s="1153">
        <v>0</v>
      </c>
      <c r="L146" s="1153">
        <v>31</v>
      </c>
      <c r="M146" s="1153">
        <v>0</v>
      </c>
    </row>
    <row r="147" spans="1:13" ht="22.5" customHeight="1" x14ac:dyDescent="0.2">
      <c r="A147" s="1157" t="s">
        <v>847</v>
      </c>
      <c r="B147" s="1158">
        <v>2</v>
      </c>
      <c r="C147" s="1158">
        <v>1</v>
      </c>
      <c r="D147" s="1158">
        <v>0</v>
      </c>
      <c r="E147" s="1158">
        <v>1</v>
      </c>
      <c r="F147" s="1158">
        <v>0</v>
      </c>
      <c r="G147" s="1158">
        <v>0</v>
      </c>
      <c r="H147" s="1158">
        <v>0</v>
      </c>
      <c r="I147" s="1158">
        <v>0</v>
      </c>
      <c r="J147" s="1158">
        <v>0</v>
      </c>
      <c r="K147" s="1158">
        <v>0</v>
      </c>
      <c r="L147" s="1158">
        <v>0</v>
      </c>
      <c r="M147" s="1158">
        <v>0</v>
      </c>
    </row>
    <row r="148" spans="1:13" s="1155" customFormat="1" ht="22.5" customHeight="1" x14ac:dyDescent="0.2">
      <c r="A148" s="1150" t="s">
        <v>147</v>
      </c>
      <c r="B148" s="1154">
        <v>6133</v>
      </c>
      <c r="C148" s="1154">
        <v>8</v>
      </c>
      <c r="D148" s="1154">
        <v>6</v>
      </c>
      <c r="E148" s="1154">
        <v>282</v>
      </c>
      <c r="F148" s="1154">
        <v>3055</v>
      </c>
      <c r="G148" s="1154">
        <v>275</v>
      </c>
      <c r="H148" s="1154">
        <v>905</v>
      </c>
      <c r="I148" s="1154">
        <v>127</v>
      </c>
      <c r="J148" s="1154">
        <v>294</v>
      </c>
      <c r="K148" s="1154">
        <v>2</v>
      </c>
      <c r="L148" s="1154">
        <v>1173</v>
      </c>
      <c r="M148" s="1154">
        <v>6</v>
      </c>
    </row>
    <row r="149" spans="1:13" ht="22.5" customHeight="1" x14ac:dyDescent="0.2">
      <c r="A149" s="1159" t="s">
        <v>49</v>
      </c>
      <c r="B149" s="1158">
        <v>6</v>
      </c>
      <c r="C149" s="1158">
        <v>4</v>
      </c>
      <c r="D149" s="1158">
        <v>0</v>
      </c>
      <c r="E149" s="1158">
        <v>0</v>
      </c>
      <c r="F149" s="1158">
        <v>0</v>
      </c>
      <c r="G149" s="1158">
        <v>0</v>
      </c>
      <c r="H149" s="1158">
        <v>0</v>
      </c>
      <c r="I149" s="1158">
        <v>0</v>
      </c>
      <c r="J149" s="1158">
        <v>0</v>
      </c>
      <c r="K149" s="1158">
        <v>0</v>
      </c>
      <c r="L149" s="1158">
        <v>2</v>
      </c>
      <c r="M149" s="1158">
        <v>0</v>
      </c>
    </row>
    <row r="150" spans="1:13" ht="22.5" customHeight="1" x14ac:dyDescent="0.2">
      <c r="A150" s="1152" t="s">
        <v>223</v>
      </c>
      <c r="B150" s="1153">
        <v>10</v>
      </c>
      <c r="C150" s="1153">
        <v>0</v>
      </c>
      <c r="D150" s="1153">
        <v>3</v>
      </c>
      <c r="E150" s="1153">
        <v>3</v>
      </c>
      <c r="F150" s="1153">
        <v>1</v>
      </c>
      <c r="G150" s="1153">
        <v>0</v>
      </c>
      <c r="H150" s="1153">
        <v>2</v>
      </c>
      <c r="I150" s="1153">
        <v>0</v>
      </c>
      <c r="J150" s="1153">
        <v>0</v>
      </c>
      <c r="K150" s="1153">
        <v>0</v>
      </c>
      <c r="L150" s="1153">
        <v>0</v>
      </c>
      <c r="M150" s="1153">
        <v>1</v>
      </c>
    </row>
    <row r="151" spans="1:13" ht="22.5" customHeight="1" x14ac:dyDescent="0.2">
      <c r="A151" s="1159" t="s">
        <v>110</v>
      </c>
      <c r="B151" s="1158">
        <v>260</v>
      </c>
      <c r="C151" s="1158">
        <v>1</v>
      </c>
      <c r="D151" s="1158">
        <v>0</v>
      </c>
      <c r="E151" s="1158">
        <v>141</v>
      </c>
      <c r="F151" s="1158">
        <v>87</v>
      </c>
      <c r="G151" s="1158">
        <v>4</v>
      </c>
      <c r="H151" s="1158">
        <v>7</v>
      </c>
      <c r="I151" s="1158">
        <v>1</v>
      </c>
      <c r="J151" s="1158">
        <v>13</v>
      </c>
      <c r="K151" s="1158">
        <v>0</v>
      </c>
      <c r="L151" s="1158">
        <v>4</v>
      </c>
      <c r="M151" s="1158">
        <v>2</v>
      </c>
    </row>
    <row r="152" spans="1:13" ht="22.5" customHeight="1" x14ac:dyDescent="0.2">
      <c r="A152" s="1152" t="s">
        <v>109</v>
      </c>
      <c r="B152" s="1153">
        <v>3123</v>
      </c>
      <c r="C152" s="1153">
        <v>0</v>
      </c>
      <c r="D152" s="1153">
        <v>1</v>
      </c>
      <c r="E152" s="1153">
        <v>100</v>
      </c>
      <c r="F152" s="1153">
        <v>2732</v>
      </c>
      <c r="G152" s="1153">
        <v>27</v>
      </c>
      <c r="H152" s="1153">
        <v>48</v>
      </c>
      <c r="I152" s="1153">
        <v>12</v>
      </c>
      <c r="J152" s="1153">
        <v>88</v>
      </c>
      <c r="K152" s="1153">
        <v>0</v>
      </c>
      <c r="L152" s="1153">
        <v>115</v>
      </c>
      <c r="M152" s="1153">
        <v>0</v>
      </c>
    </row>
    <row r="153" spans="1:13" ht="22.5" customHeight="1" x14ac:dyDescent="0.2">
      <c r="A153" s="1159" t="s">
        <v>848</v>
      </c>
      <c r="B153" s="1158">
        <v>280</v>
      </c>
      <c r="C153" s="1158">
        <v>1</v>
      </c>
      <c r="D153" s="1158">
        <v>0</v>
      </c>
      <c r="E153" s="1158">
        <v>8</v>
      </c>
      <c r="F153" s="1158">
        <v>27</v>
      </c>
      <c r="G153" s="1158">
        <v>206</v>
      </c>
      <c r="H153" s="1158">
        <v>29</v>
      </c>
      <c r="I153" s="1158">
        <v>2</v>
      </c>
      <c r="J153" s="1158">
        <v>4</v>
      </c>
      <c r="K153" s="1158">
        <v>0</v>
      </c>
      <c r="L153" s="1158">
        <v>2</v>
      </c>
      <c r="M153" s="1158">
        <v>1</v>
      </c>
    </row>
    <row r="154" spans="1:13" ht="22.5" customHeight="1" x14ac:dyDescent="0.2">
      <c r="A154" s="1152" t="s">
        <v>849</v>
      </c>
      <c r="B154" s="1153">
        <v>916</v>
      </c>
      <c r="C154" s="1153">
        <v>0</v>
      </c>
      <c r="D154" s="1153">
        <v>0</v>
      </c>
      <c r="E154" s="1153">
        <v>15</v>
      </c>
      <c r="F154" s="1153">
        <v>63</v>
      </c>
      <c r="G154" s="1153">
        <v>29</v>
      </c>
      <c r="H154" s="1153">
        <v>717</v>
      </c>
      <c r="I154" s="1153">
        <v>16</v>
      </c>
      <c r="J154" s="1153">
        <v>47</v>
      </c>
      <c r="K154" s="1153">
        <v>0</v>
      </c>
      <c r="L154" s="1153">
        <v>28</v>
      </c>
      <c r="M154" s="1153">
        <v>1</v>
      </c>
    </row>
    <row r="155" spans="1:13" ht="22.5" customHeight="1" x14ac:dyDescent="0.2">
      <c r="A155" s="1159" t="s">
        <v>220</v>
      </c>
      <c r="B155" s="1158">
        <v>132</v>
      </c>
      <c r="C155" s="1158">
        <v>0</v>
      </c>
      <c r="D155" s="1158">
        <v>0</v>
      </c>
      <c r="E155" s="1158">
        <v>3</v>
      </c>
      <c r="F155" s="1158">
        <v>3</v>
      </c>
      <c r="G155" s="1158">
        <v>3</v>
      </c>
      <c r="H155" s="1158">
        <v>30</v>
      </c>
      <c r="I155" s="1158">
        <v>85</v>
      </c>
      <c r="J155" s="1158">
        <v>7</v>
      </c>
      <c r="K155" s="1158">
        <v>0</v>
      </c>
      <c r="L155" s="1158">
        <v>1</v>
      </c>
      <c r="M155" s="1158">
        <v>0</v>
      </c>
    </row>
    <row r="156" spans="1:13" ht="22.5" customHeight="1" x14ac:dyDescent="0.2">
      <c r="A156" s="1152" t="s">
        <v>107</v>
      </c>
      <c r="B156" s="1153">
        <v>294</v>
      </c>
      <c r="C156" s="1153">
        <v>0</v>
      </c>
      <c r="D156" s="1153">
        <v>0</v>
      </c>
      <c r="E156" s="1153">
        <v>6</v>
      </c>
      <c r="F156" s="1153">
        <v>86</v>
      </c>
      <c r="G156" s="1153">
        <v>4</v>
      </c>
      <c r="H156" s="1153">
        <v>49</v>
      </c>
      <c r="I156" s="1153">
        <v>9</v>
      </c>
      <c r="J156" s="1153">
        <v>132</v>
      </c>
      <c r="K156" s="1153">
        <v>1</v>
      </c>
      <c r="L156" s="1153">
        <v>7</v>
      </c>
      <c r="M156" s="1153">
        <v>0</v>
      </c>
    </row>
    <row r="157" spans="1:13" ht="22.5" customHeight="1" x14ac:dyDescent="0.2">
      <c r="A157" s="1159" t="s">
        <v>219</v>
      </c>
      <c r="B157" s="1158">
        <v>3</v>
      </c>
      <c r="C157" s="1158">
        <v>0</v>
      </c>
      <c r="D157" s="1158">
        <v>0</v>
      </c>
      <c r="E157" s="1158">
        <v>0</v>
      </c>
      <c r="F157" s="1158">
        <v>1</v>
      </c>
      <c r="G157" s="1158">
        <v>0</v>
      </c>
      <c r="H157" s="1158">
        <v>1</v>
      </c>
      <c r="I157" s="1158">
        <v>0</v>
      </c>
      <c r="J157" s="1158">
        <v>0</v>
      </c>
      <c r="K157" s="1158">
        <v>1</v>
      </c>
      <c r="L157" s="1158">
        <v>0</v>
      </c>
      <c r="M157" s="1158">
        <v>0</v>
      </c>
    </row>
    <row r="158" spans="1:13" ht="22.5" customHeight="1" x14ac:dyDescent="0.2">
      <c r="A158" s="1152" t="s">
        <v>106</v>
      </c>
      <c r="B158" s="1153">
        <v>1104</v>
      </c>
      <c r="C158" s="1153">
        <v>2</v>
      </c>
      <c r="D158" s="1153">
        <v>0</v>
      </c>
      <c r="E158" s="1153">
        <v>5</v>
      </c>
      <c r="F158" s="1153">
        <v>54</v>
      </c>
      <c r="G158" s="1153">
        <v>2</v>
      </c>
      <c r="H158" s="1153">
        <v>22</v>
      </c>
      <c r="I158" s="1153">
        <v>2</v>
      </c>
      <c r="J158" s="1153">
        <v>3</v>
      </c>
      <c r="K158" s="1153">
        <v>0</v>
      </c>
      <c r="L158" s="1153">
        <v>1014</v>
      </c>
      <c r="M158" s="1153">
        <v>0</v>
      </c>
    </row>
    <row r="159" spans="1:13" ht="22.5" customHeight="1" x14ac:dyDescent="0.2">
      <c r="A159" s="1157" t="s">
        <v>847</v>
      </c>
      <c r="B159" s="1158">
        <v>5</v>
      </c>
      <c r="C159" s="1158">
        <v>0</v>
      </c>
      <c r="D159" s="1158">
        <v>2</v>
      </c>
      <c r="E159" s="1158">
        <v>1</v>
      </c>
      <c r="F159" s="1158">
        <v>1</v>
      </c>
      <c r="G159" s="1158">
        <v>0</v>
      </c>
      <c r="H159" s="1158">
        <v>0</v>
      </c>
      <c r="I159" s="1158">
        <v>0</v>
      </c>
      <c r="J159" s="1158">
        <v>0</v>
      </c>
      <c r="K159" s="1158">
        <v>0</v>
      </c>
      <c r="L159" s="1158">
        <v>0</v>
      </c>
      <c r="M159" s="1158">
        <v>1</v>
      </c>
    </row>
    <row r="160" spans="1:13" s="1155" customFormat="1" ht="22.5" customHeight="1" x14ac:dyDescent="0.2">
      <c r="A160" s="1150" t="s">
        <v>173</v>
      </c>
      <c r="B160" s="1154">
        <v>562</v>
      </c>
      <c r="C160" s="1154">
        <v>1</v>
      </c>
      <c r="D160" s="1154">
        <v>3</v>
      </c>
      <c r="E160" s="1154">
        <v>70</v>
      </c>
      <c r="F160" s="1154">
        <v>135</v>
      </c>
      <c r="G160" s="1154">
        <v>36</v>
      </c>
      <c r="H160" s="1154">
        <v>185</v>
      </c>
      <c r="I160" s="1154">
        <v>20</v>
      </c>
      <c r="J160" s="1154">
        <v>87</v>
      </c>
      <c r="K160" s="1154">
        <v>0</v>
      </c>
      <c r="L160" s="1154">
        <v>24</v>
      </c>
      <c r="M160" s="1154">
        <v>1</v>
      </c>
    </row>
    <row r="161" spans="1:13" ht="22.5" customHeight="1" x14ac:dyDescent="0.2">
      <c r="A161" s="1159" t="s">
        <v>49</v>
      </c>
      <c r="B161" s="1158">
        <v>1</v>
      </c>
      <c r="C161" s="1158">
        <v>0</v>
      </c>
      <c r="D161" s="1158">
        <v>0</v>
      </c>
      <c r="E161" s="1158">
        <v>0</v>
      </c>
      <c r="F161" s="1158">
        <v>0</v>
      </c>
      <c r="G161" s="1158">
        <v>0</v>
      </c>
      <c r="H161" s="1158">
        <v>1</v>
      </c>
      <c r="I161" s="1158">
        <v>0</v>
      </c>
      <c r="J161" s="1158">
        <v>0</v>
      </c>
      <c r="K161" s="1158">
        <v>0</v>
      </c>
      <c r="L161" s="1158">
        <v>0</v>
      </c>
      <c r="M161" s="1158">
        <v>0</v>
      </c>
    </row>
    <row r="162" spans="1:13" ht="22.5" customHeight="1" x14ac:dyDescent="0.2">
      <c r="A162" s="1152" t="s">
        <v>223</v>
      </c>
      <c r="B162" s="1153">
        <v>4</v>
      </c>
      <c r="C162" s="1153">
        <v>0</v>
      </c>
      <c r="D162" s="1153">
        <v>0</v>
      </c>
      <c r="E162" s="1153">
        <v>2</v>
      </c>
      <c r="F162" s="1153">
        <v>0</v>
      </c>
      <c r="G162" s="1153">
        <v>1</v>
      </c>
      <c r="H162" s="1153">
        <v>1</v>
      </c>
      <c r="I162" s="1153">
        <v>0</v>
      </c>
      <c r="J162" s="1153">
        <v>0</v>
      </c>
      <c r="K162" s="1153">
        <v>0</v>
      </c>
      <c r="L162" s="1153">
        <v>0</v>
      </c>
      <c r="M162" s="1153">
        <v>0</v>
      </c>
    </row>
    <row r="163" spans="1:13" ht="22.5" customHeight="1" x14ac:dyDescent="0.2">
      <c r="A163" s="1159" t="s">
        <v>110</v>
      </c>
      <c r="B163" s="1158">
        <v>84</v>
      </c>
      <c r="C163" s="1158">
        <v>1</v>
      </c>
      <c r="D163" s="1158">
        <v>0</v>
      </c>
      <c r="E163" s="1158">
        <v>33</v>
      </c>
      <c r="F163" s="1158">
        <v>19</v>
      </c>
      <c r="G163" s="1158">
        <v>2</v>
      </c>
      <c r="H163" s="1158">
        <v>15</v>
      </c>
      <c r="I163" s="1158">
        <v>1</v>
      </c>
      <c r="J163" s="1158">
        <v>9</v>
      </c>
      <c r="K163" s="1158">
        <v>0</v>
      </c>
      <c r="L163" s="1158">
        <v>4</v>
      </c>
      <c r="M163" s="1158">
        <v>0</v>
      </c>
    </row>
    <row r="164" spans="1:13" ht="22.5" customHeight="1" x14ac:dyDescent="0.2">
      <c r="A164" s="1152" t="s">
        <v>109</v>
      </c>
      <c r="B164" s="1153">
        <v>123</v>
      </c>
      <c r="C164" s="1153">
        <v>0</v>
      </c>
      <c r="D164" s="1153">
        <v>1</v>
      </c>
      <c r="E164" s="1153">
        <v>12</v>
      </c>
      <c r="F164" s="1153">
        <v>65</v>
      </c>
      <c r="G164" s="1153">
        <v>3</v>
      </c>
      <c r="H164" s="1153">
        <v>16</v>
      </c>
      <c r="I164" s="1153">
        <v>2</v>
      </c>
      <c r="J164" s="1153">
        <v>22</v>
      </c>
      <c r="K164" s="1153">
        <v>0</v>
      </c>
      <c r="L164" s="1153">
        <v>2</v>
      </c>
      <c r="M164" s="1153">
        <v>0</v>
      </c>
    </row>
    <row r="165" spans="1:13" ht="22.5" customHeight="1" x14ac:dyDescent="0.2">
      <c r="A165" s="1159" t="s">
        <v>848</v>
      </c>
      <c r="B165" s="1158">
        <v>46</v>
      </c>
      <c r="C165" s="1158">
        <v>0</v>
      </c>
      <c r="D165" s="1158">
        <v>2</v>
      </c>
      <c r="E165" s="1158">
        <v>5</v>
      </c>
      <c r="F165" s="1158">
        <v>13</v>
      </c>
      <c r="G165" s="1158">
        <v>17</v>
      </c>
      <c r="H165" s="1158">
        <v>5</v>
      </c>
      <c r="I165" s="1158">
        <v>0</v>
      </c>
      <c r="J165" s="1158">
        <v>3</v>
      </c>
      <c r="K165" s="1158">
        <v>0</v>
      </c>
      <c r="L165" s="1158">
        <v>1</v>
      </c>
      <c r="M165" s="1158">
        <v>0</v>
      </c>
    </row>
    <row r="166" spans="1:13" ht="22.5" customHeight="1" x14ac:dyDescent="0.2">
      <c r="A166" s="1152" t="s">
        <v>849</v>
      </c>
      <c r="B166" s="1153">
        <v>199</v>
      </c>
      <c r="C166" s="1153">
        <v>0</v>
      </c>
      <c r="D166" s="1153">
        <v>0</v>
      </c>
      <c r="E166" s="1153">
        <v>9</v>
      </c>
      <c r="F166" s="1153">
        <v>23</v>
      </c>
      <c r="G166" s="1153">
        <v>9</v>
      </c>
      <c r="H166" s="1153">
        <v>129</v>
      </c>
      <c r="I166" s="1153">
        <v>7</v>
      </c>
      <c r="J166" s="1153">
        <v>15</v>
      </c>
      <c r="K166" s="1153">
        <v>0</v>
      </c>
      <c r="L166" s="1153">
        <v>6</v>
      </c>
      <c r="M166" s="1153">
        <v>1</v>
      </c>
    </row>
    <row r="167" spans="1:13" ht="22.5" customHeight="1" x14ac:dyDescent="0.2">
      <c r="A167" s="1159" t="s">
        <v>220</v>
      </c>
      <c r="B167" s="1158">
        <v>17</v>
      </c>
      <c r="C167" s="1158">
        <v>0</v>
      </c>
      <c r="D167" s="1158">
        <v>0</v>
      </c>
      <c r="E167" s="1158">
        <v>0</v>
      </c>
      <c r="F167" s="1158">
        <v>3</v>
      </c>
      <c r="G167" s="1158">
        <v>1</v>
      </c>
      <c r="H167" s="1158">
        <v>6</v>
      </c>
      <c r="I167" s="1158">
        <v>3</v>
      </c>
      <c r="J167" s="1158">
        <v>2</v>
      </c>
      <c r="K167" s="1158">
        <v>0</v>
      </c>
      <c r="L167" s="1158">
        <v>2</v>
      </c>
      <c r="M167" s="1158">
        <v>0</v>
      </c>
    </row>
    <row r="168" spans="1:13" ht="22.5" customHeight="1" x14ac:dyDescent="0.2">
      <c r="A168" s="1152" t="s">
        <v>107</v>
      </c>
      <c r="B168" s="1153">
        <v>71</v>
      </c>
      <c r="C168" s="1153">
        <v>0</v>
      </c>
      <c r="D168" s="1153">
        <v>0</v>
      </c>
      <c r="E168" s="1153">
        <v>6</v>
      </c>
      <c r="F168" s="1153">
        <v>10</v>
      </c>
      <c r="G168" s="1153">
        <v>1</v>
      </c>
      <c r="H168" s="1153">
        <v>10</v>
      </c>
      <c r="I168" s="1153">
        <v>6</v>
      </c>
      <c r="J168" s="1153">
        <v>35</v>
      </c>
      <c r="K168" s="1153">
        <v>0</v>
      </c>
      <c r="L168" s="1153">
        <v>3</v>
      </c>
      <c r="M168" s="1153">
        <v>0</v>
      </c>
    </row>
    <row r="169" spans="1:13" ht="22.5" customHeight="1" x14ac:dyDescent="0.2">
      <c r="A169" s="1159" t="s">
        <v>219</v>
      </c>
      <c r="B169" s="1158">
        <v>1</v>
      </c>
      <c r="C169" s="1158">
        <v>0</v>
      </c>
      <c r="D169" s="1158">
        <v>0</v>
      </c>
      <c r="E169" s="1158">
        <v>1</v>
      </c>
      <c r="F169" s="1158">
        <v>0</v>
      </c>
      <c r="G169" s="1158">
        <v>0</v>
      </c>
      <c r="H169" s="1158">
        <v>0</v>
      </c>
      <c r="I169" s="1158">
        <v>0</v>
      </c>
      <c r="J169" s="1158">
        <v>0</v>
      </c>
      <c r="K169" s="1158">
        <v>0</v>
      </c>
      <c r="L169" s="1158">
        <v>0</v>
      </c>
      <c r="M169" s="1158">
        <v>0</v>
      </c>
    </row>
    <row r="170" spans="1:13" ht="22.5" customHeight="1" x14ac:dyDescent="0.2">
      <c r="A170" s="1152" t="s">
        <v>106</v>
      </c>
      <c r="B170" s="1153">
        <v>11</v>
      </c>
      <c r="C170" s="1153">
        <v>0</v>
      </c>
      <c r="D170" s="1153">
        <v>0</v>
      </c>
      <c r="E170" s="1153">
        <v>0</v>
      </c>
      <c r="F170" s="1153">
        <v>2</v>
      </c>
      <c r="G170" s="1153">
        <v>0</v>
      </c>
      <c r="H170" s="1153">
        <v>1</v>
      </c>
      <c r="I170" s="1153">
        <v>1</v>
      </c>
      <c r="J170" s="1153">
        <v>1</v>
      </c>
      <c r="K170" s="1153">
        <v>0</v>
      </c>
      <c r="L170" s="1153">
        <v>6</v>
      </c>
      <c r="M170" s="1153">
        <v>0</v>
      </c>
    </row>
    <row r="171" spans="1:13" ht="22.5" customHeight="1" x14ac:dyDescent="0.2">
      <c r="A171" s="1157" t="s">
        <v>847</v>
      </c>
      <c r="B171" s="1158">
        <v>5</v>
      </c>
      <c r="C171" s="1158">
        <v>0</v>
      </c>
      <c r="D171" s="1158">
        <v>0</v>
      </c>
      <c r="E171" s="1158">
        <v>2</v>
      </c>
      <c r="F171" s="1158">
        <v>0</v>
      </c>
      <c r="G171" s="1158">
        <v>2</v>
      </c>
      <c r="H171" s="1158">
        <v>1</v>
      </c>
      <c r="I171" s="1158">
        <v>0</v>
      </c>
      <c r="J171" s="1158">
        <v>0</v>
      </c>
      <c r="K171" s="1158">
        <v>0</v>
      </c>
      <c r="L171" s="1158">
        <v>0</v>
      </c>
      <c r="M171" s="1158">
        <v>0</v>
      </c>
    </row>
    <row r="172" spans="1:13" s="1155" customFormat="1" ht="22.5" customHeight="1" x14ac:dyDescent="0.2">
      <c r="A172" s="1150" t="s">
        <v>146</v>
      </c>
      <c r="B172" s="1154">
        <v>1464</v>
      </c>
      <c r="C172" s="1154">
        <v>9</v>
      </c>
      <c r="D172" s="1154">
        <v>17</v>
      </c>
      <c r="E172" s="1154">
        <v>145</v>
      </c>
      <c r="F172" s="1154">
        <v>257</v>
      </c>
      <c r="G172" s="1154">
        <v>68</v>
      </c>
      <c r="H172" s="1154">
        <v>632</v>
      </c>
      <c r="I172" s="1154">
        <v>21</v>
      </c>
      <c r="J172" s="1154">
        <v>232</v>
      </c>
      <c r="K172" s="1154">
        <v>4</v>
      </c>
      <c r="L172" s="1154">
        <v>75</v>
      </c>
      <c r="M172" s="1154">
        <v>4</v>
      </c>
    </row>
    <row r="173" spans="1:13" ht="22.5" customHeight="1" x14ac:dyDescent="0.2">
      <c r="A173" s="1159" t="s">
        <v>49</v>
      </c>
      <c r="B173" s="1158">
        <v>13</v>
      </c>
      <c r="C173" s="1158">
        <v>6</v>
      </c>
      <c r="D173" s="1158">
        <v>0</v>
      </c>
      <c r="E173" s="1158">
        <v>6</v>
      </c>
      <c r="F173" s="1158">
        <v>0</v>
      </c>
      <c r="G173" s="1158">
        <v>0</v>
      </c>
      <c r="H173" s="1158">
        <v>0</v>
      </c>
      <c r="I173" s="1158">
        <v>0</v>
      </c>
      <c r="J173" s="1158">
        <v>1</v>
      </c>
      <c r="K173" s="1158">
        <v>0</v>
      </c>
      <c r="L173" s="1158">
        <v>0</v>
      </c>
      <c r="M173" s="1158">
        <v>0</v>
      </c>
    </row>
    <row r="174" spans="1:13" ht="22.5" customHeight="1" x14ac:dyDescent="0.2">
      <c r="A174" s="1152" t="s">
        <v>223</v>
      </c>
      <c r="B174" s="1153">
        <v>19</v>
      </c>
      <c r="C174" s="1153">
        <v>0</v>
      </c>
      <c r="D174" s="1153">
        <v>5</v>
      </c>
      <c r="E174" s="1153">
        <v>6</v>
      </c>
      <c r="F174" s="1153">
        <v>1</v>
      </c>
      <c r="G174" s="1153">
        <v>3</v>
      </c>
      <c r="H174" s="1153">
        <v>2</v>
      </c>
      <c r="I174" s="1153">
        <v>0</v>
      </c>
      <c r="J174" s="1153">
        <v>0</v>
      </c>
      <c r="K174" s="1153">
        <v>0</v>
      </c>
      <c r="L174" s="1153">
        <v>1</v>
      </c>
      <c r="M174" s="1153">
        <v>1</v>
      </c>
    </row>
    <row r="175" spans="1:13" ht="22.5" customHeight="1" x14ac:dyDescent="0.2">
      <c r="A175" s="1159" t="s">
        <v>110</v>
      </c>
      <c r="B175" s="1158">
        <v>161</v>
      </c>
      <c r="C175" s="1158">
        <v>2</v>
      </c>
      <c r="D175" s="1158">
        <v>2</v>
      </c>
      <c r="E175" s="1158">
        <v>72</v>
      </c>
      <c r="F175" s="1158">
        <v>41</v>
      </c>
      <c r="G175" s="1158">
        <v>9</v>
      </c>
      <c r="H175" s="1158">
        <v>19</v>
      </c>
      <c r="I175" s="1158">
        <v>1</v>
      </c>
      <c r="J175" s="1158">
        <v>9</v>
      </c>
      <c r="K175" s="1158">
        <v>0</v>
      </c>
      <c r="L175" s="1158">
        <v>6</v>
      </c>
      <c r="M175" s="1158">
        <v>0</v>
      </c>
    </row>
    <row r="176" spans="1:13" ht="22.5" customHeight="1" x14ac:dyDescent="0.2">
      <c r="A176" s="1152" t="s">
        <v>109</v>
      </c>
      <c r="B176" s="1153">
        <v>221</v>
      </c>
      <c r="C176" s="1153">
        <v>0</v>
      </c>
      <c r="D176" s="1153">
        <v>1</v>
      </c>
      <c r="E176" s="1153">
        <v>23</v>
      </c>
      <c r="F176" s="1153">
        <v>112</v>
      </c>
      <c r="G176" s="1153">
        <v>5</v>
      </c>
      <c r="H176" s="1153">
        <v>45</v>
      </c>
      <c r="I176" s="1153">
        <v>2</v>
      </c>
      <c r="J176" s="1153">
        <v>30</v>
      </c>
      <c r="K176" s="1153">
        <v>1</v>
      </c>
      <c r="L176" s="1153">
        <v>2</v>
      </c>
      <c r="M176" s="1153">
        <v>0</v>
      </c>
    </row>
    <row r="177" spans="1:13" ht="22.5" customHeight="1" x14ac:dyDescent="0.2">
      <c r="A177" s="1159" t="s">
        <v>848</v>
      </c>
      <c r="B177" s="1158">
        <v>99</v>
      </c>
      <c r="C177" s="1158">
        <v>1</v>
      </c>
      <c r="D177" s="1158">
        <v>0</v>
      </c>
      <c r="E177" s="1158">
        <v>14</v>
      </c>
      <c r="F177" s="1158">
        <v>10</v>
      </c>
      <c r="G177" s="1158">
        <v>35</v>
      </c>
      <c r="H177" s="1158">
        <v>21</v>
      </c>
      <c r="I177" s="1158">
        <v>3</v>
      </c>
      <c r="J177" s="1158">
        <v>9</v>
      </c>
      <c r="K177" s="1158">
        <v>0</v>
      </c>
      <c r="L177" s="1158">
        <v>4</v>
      </c>
      <c r="M177" s="1158">
        <v>2</v>
      </c>
    </row>
    <row r="178" spans="1:13" ht="22.5" customHeight="1" x14ac:dyDescent="0.2">
      <c r="A178" s="1152" t="s">
        <v>849</v>
      </c>
      <c r="B178" s="1153">
        <v>678</v>
      </c>
      <c r="C178" s="1153">
        <v>0</v>
      </c>
      <c r="D178" s="1153">
        <v>4</v>
      </c>
      <c r="E178" s="1153">
        <v>18</v>
      </c>
      <c r="F178" s="1153">
        <v>56</v>
      </c>
      <c r="G178" s="1153">
        <v>13</v>
      </c>
      <c r="H178" s="1153">
        <v>497</v>
      </c>
      <c r="I178" s="1153">
        <v>9</v>
      </c>
      <c r="J178" s="1153">
        <v>69</v>
      </c>
      <c r="K178" s="1153">
        <v>1</v>
      </c>
      <c r="L178" s="1153">
        <v>11</v>
      </c>
      <c r="M178" s="1153">
        <v>0</v>
      </c>
    </row>
    <row r="179" spans="1:13" ht="22.5" customHeight="1" x14ac:dyDescent="0.2">
      <c r="A179" s="1159" t="s">
        <v>220</v>
      </c>
      <c r="B179" s="1158">
        <v>19</v>
      </c>
      <c r="C179" s="1158">
        <v>0</v>
      </c>
      <c r="D179" s="1158">
        <v>0</v>
      </c>
      <c r="E179" s="1158">
        <v>0</v>
      </c>
      <c r="F179" s="1158">
        <v>6</v>
      </c>
      <c r="G179" s="1158">
        <v>0</v>
      </c>
      <c r="H179" s="1158">
        <v>6</v>
      </c>
      <c r="I179" s="1158">
        <v>2</v>
      </c>
      <c r="J179" s="1158">
        <v>4</v>
      </c>
      <c r="K179" s="1158">
        <v>0</v>
      </c>
      <c r="L179" s="1158">
        <v>1</v>
      </c>
      <c r="M179" s="1158">
        <v>0</v>
      </c>
    </row>
    <row r="180" spans="1:13" ht="22.5" customHeight="1" x14ac:dyDescent="0.2">
      <c r="A180" s="1152" t="s">
        <v>107</v>
      </c>
      <c r="B180" s="1153">
        <v>186</v>
      </c>
      <c r="C180" s="1153">
        <v>0</v>
      </c>
      <c r="D180" s="1153">
        <v>1</v>
      </c>
      <c r="E180" s="1153">
        <v>4</v>
      </c>
      <c r="F180" s="1153">
        <v>25</v>
      </c>
      <c r="G180" s="1153">
        <v>2</v>
      </c>
      <c r="H180" s="1153">
        <v>39</v>
      </c>
      <c r="I180" s="1153">
        <v>4</v>
      </c>
      <c r="J180" s="1153">
        <v>103</v>
      </c>
      <c r="K180" s="1153">
        <v>2</v>
      </c>
      <c r="L180" s="1153">
        <v>6</v>
      </c>
      <c r="M180" s="1153">
        <v>0</v>
      </c>
    </row>
    <row r="181" spans="1:13" ht="22.5" customHeight="1" x14ac:dyDescent="0.2">
      <c r="A181" s="1159" t="s">
        <v>219</v>
      </c>
      <c r="B181" s="1158">
        <v>1</v>
      </c>
      <c r="C181" s="1158">
        <v>0</v>
      </c>
      <c r="D181" s="1158">
        <v>0</v>
      </c>
      <c r="E181" s="1158">
        <v>0</v>
      </c>
      <c r="F181" s="1158">
        <v>0</v>
      </c>
      <c r="G181" s="1158">
        <v>0</v>
      </c>
      <c r="H181" s="1158">
        <v>0</v>
      </c>
      <c r="I181" s="1158">
        <v>0</v>
      </c>
      <c r="J181" s="1158">
        <v>1</v>
      </c>
      <c r="K181" s="1158">
        <v>0</v>
      </c>
      <c r="L181" s="1158">
        <v>0</v>
      </c>
      <c r="M181" s="1158">
        <v>0</v>
      </c>
    </row>
    <row r="182" spans="1:13" ht="22.5" customHeight="1" x14ac:dyDescent="0.2">
      <c r="A182" s="1152" t="s">
        <v>106</v>
      </c>
      <c r="B182" s="1153">
        <v>62</v>
      </c>
      <c r="C182" s="1153">
        <v>0</v>
      </c>
      <c r="D182" s="1153">
        <v>2</v>
      </c>
      <c r="E182" s="1153">
        <v>1</v>
      </c>
      <c r="F182" s="1153">
        <v>6</v>
      </c>
      <c r="G182" s="1153">
        <v>0</v>
      </c>
      <c r="H182" s="1153">
        <v>3</v>
      </c>
      <c r="I182" s="1153">
        <v>0</v>
      </c>
      <c r="J182" s="1153">
        <v>6</v>
      </c>
      <c r="K182" s="1153">
        <v>0</v>
      </c>
      <c r="L182" s="1153">
        <v>44</v>
      </c>
      <c r="M182" s="1153">
        <v>0</v>
      </c>
    </row>
    <row r="183" spans="1:13" ht="22.5" customHeight="1" x14ac:dyDescent="0.2">
      <c r="A183" s="1157" t="s">
        <v>847</v>
      </c>
      <c r="B183" s="1158">
        <v>5</v>
      </c>
      <c r="C183" s="1158">
        <v>0</v>
      </c>
      <c r="D183" s="1158">
        <v>2</v>
      </c>
      <c r="E183" s="1158">
        <v>1</v>
      </c>
      <c r="F183" s="1158">
        <v>0</v>
      </c>
      <c r="G183" s="1158">
        <v>1</v>
      </c>
      <c r="H183" s="1158">
        <v>0</v>
      </c>
      <c r="I183" s="1158">
        <v>0</v>
      </c>
      <c r="J183" s="1158">
        <v>0</v>
      </c>
      <c r="K183" s="1158">
        <v>0</v>
      </c>
      <c r="L183" s="1158">
        <v>0</v>
      </c>
      <c r="M183" s="1158">
        <v>1</v>
      </c>
    </row>
    <row r="184" spans="1:13" s="1155" customFormat="1" ht="22.5" customHeight="1" x14ac:dyDescent="0.2">
      <c r="A184" s="1150" t="s">
        <v>69</v>
      </c>
      <c r="B184" s="1154">
        <v>201</v>
      </c>
      <c r="C184" s="1154">
        <v>1</v>
      </c>
      <c r="D184" s="1154">
        <v>1</v>
      </c>
      <c r="E184" s="1154">
        <v>52</v>
      </c>
      <c r="F184" s="1154">
        <v>102</v>
      </c>
      <c r="G184" s="1154">
        <v>17</v>
      </c>
      <c r="H184" s="1154">
        <v>18</v>
      </c>
      <c r="I184" s="1154">
        <v>2</v>
      </c>
      <c r="J184" s="1154">
        <v>5</v>
      </c>
      <c r="K184" s="1154">
        <v>0</v>
      </c>
      <c r="L184" s="1154">
        <v>3</v>
      </c>
      <c r="M184" s="1154">
        <v>0</v>
      </c>
    </row>
    <row r="185" spans="1:13" ht="22.5" customHeight="1" x14ac:dyDescent="0.2">
      <c r="A185" s="1159" t="s">
        <v>223</v>
      </c>
      <c r="B185" s="1158">
        <v>1</v>
      </c>
      <c r="C185" s="1158">
        <v>0</v>
      </c>
      <c r="D185" s="1158">
        <v>0</v>
      </c>
      <c r="E185" s="1158">
        <v>1</v>
      </c>
      <c r="F185" s="1158">
        <v>0</v>
      </c>
      <c r="G185" s="1158">
        <v>0</v>
      </c>
      <c r="H185" s="1158">
        <v>0</v>
      </c>
      <c r="I185" s="1158">
        <v>0</v>
      </c>
      <c r="J185" s="1158">
        <v>0</v>
      </c>
      <c r="K185" s="1158">
        <v>0</v>
      </c>
      <c r="L185" s="1158">
        <v>0</v>
      </c>
      <c r="M185" s="1158">
        <v>0</v>
      </c>
    </row>
    <row r="186" spans="1:13" ht="22.5" customHeight="1" x14ac:dyDescent="0.2">
      <c r="A186" s="1152" t="s">
        <v>110</v>
      </c>
      <c r="B186" s="1153">
        <v>55</v>
      </c>
      <c r="C186" s="1153">
        <v>0</v>
      </c>
      <c r="D186" s="1153">
        <v>1</v>
      </c>
      <c r="E186" s="1153">
        <v>40</v>
      </c>
      <c r="F186" s="1153">
        <v>13</v>
      </c>
      <c r="G186" s="1153">
        <v>1</v>
      </c>
      <c r="H186" s="1153">
        <v>0</v>
      </c>
      <c r="I186" s="1153">
        <v>0</v>
      </c>
      <c r="J186" s="1153">
        <v>0</v>
      </c>
      <c r="K186" s="1153">
        <v>0</v>
      </c>
      <c r="L186" s="1153">
        <v>0</v>
      </c>
      <c r="M186" s="1153">
        <v>0</v>
      </c>
    </row>
    <row r="187" spans="1:13" ht="22.5" customHeight="1" x14ac:dyDescent="0.2">
      <c r="A187" s="1159" t="s">
        <v>109</v>
      </c>
      <c r="B187" s="1158">
        <v>106</v>
      </c>
      <c r="C187" s="1158">
        <v>1</v>
      </c>
      <c r="D187" s="1158">
        <v>0</v>
      </c>
      <c r="E187" s="1158">
        <v>11</v>
      </c>
      <c r="F187" s="1158">
        <v>82</v>
      </c>
      <c r="G187" s="1158">
        <v>6</v>
      </c>
      <c r="H187" s="1158">
        <v>3</v>
      </c>
      <c r="I187" s="1158">
        <v>1</v>
      </c>
      <c r="J187" s="1158">
        <v>2</v>
      </c>
      <c r="K187" s="1158">
        <v>0</v>
      </c>
      <c r="L187" s="1158">
        <v>0</v>
      </c>
      <c r="M187" s="1158">
        <v>0</v>
      </c>
    </row>
    <row r="188" spans="1:13" ht="22.5" customHeight="1" x14ac:dyDescent="0.2">
      <c r="A188" s="1152" t="s">
        <v>848</v>
      </c>
      <c r="B188" s="1153">
        <v>11</v>
      </c>
      <c r="C188" s="1153">
        <v>0</v>
      </c>
      <c r="D188" s="1153">
        <v>0</v>
      </c>
      <c r="E188" s="1153">
        <v>0</v>
      </c>
      <c r="F188" s="1153">
        <v>0</v>
      </c>
      <c r="G188" s="1153">
        <v>5</v>
      </c>
      <c r="H188" s="1153">
        <v>3</v>
      </c>
      <c r="I188" s="1153">
        <v>0</v>
      </c>
      <c r="J188" s="1153">
        <v>1</v>
      </c>
      <c r="K188" s="1153">
        <v>0</v>
      </c>
      <c r="L188" s="1153">
        <v>2</v>
      </c>
      <c r="M188" s="1153">
        <v>0</v>
      </c>
    </row>
    <row r="189" spans="1:13" ht="22.5" customHeight="1" x14ac:dyDescent="0.2">
      <c r="A189" s="1159" t="s">
        <v>849</v>
      </c>
      <c r="B189" s="1158">
        <v>18</v>
      </c>
      <c r="C189" s="1158">
        <v>0</v>
      </c>
      <c r="D189" s="1158">
        <v>0</v>
      </c>
      <c r="E189" s="1158">
        <v>0</v>
      </c>
      <c r="F189" s="1158">
        <v>4</v>
      </c>
      <c r="G189" s="1158">
        <v>4</v>
      </c>
      <c r="H189" s="1158">
        <v>10</v>
      </c>
      <c r="I189" s="1158">
        <v>0</v>
      </c>
      <c r="J189" s="1158">
        <v>0</v>
      </c>
      <c r="K189" s="1158">
        <v>0</v>
      </c>
      <c r="L189" s="1158">
        <v>0</v>
      </c>
      <c r="M189" s="1158">
        <v>0</v>
      </c>
    </row>
    <row r="190" spans="1:13" ht="22.5" customHeight="1" x14ac:dyDescent="0.2">
      <c r="A190" s="1152" t="s">
        <v>220</v>
      </c>
      <c r="B190" s="1153">
        <v>1</v>
      </c>
      <c r="C190" s="1153">
        <v>0</v>
      </c>
      <c r="D190" s="1153">
        <v>0</v>
      </c>
      <c r="E190" s="1153">
        <v>0</v>
      </c>
      <c r="F190" s="1153">
        <v>0</v>
      </c>
      <c r="G190" s="1153">
        <v>0</v>
      </c>
      <c r="H190" s="1153">
        <v>1</v>
      </c>
      <c r="I190" s="1153">
        <v>0</v>
      </c>
      <c r="J190" s="1153">
        <v>0</v>
      </c>
      <c r="K190" s="1153">
        <v>0</v>
      </c>
      <c r="L190" s="1153">
        <v>0</v>
      </c>
      <c r="M190" s="1153">
        <v>0</v>
      </c>
    </row>
    <row r="191" spans="1:13" ht="22.5" customHeight="1" x14ac:dyDescent="0.2">
      <c r="A191" s="1159" t="s">
        <v>107</v>
      </c>
      <c r="B191" s="1158">
        <v>8</v>
      </c>
      <c r="C191" s="1158">
        <v>0</v>
      </c>
      <c r="D191" s="1158">
        <v>0</v>
      </c>
      <c r="E191" s="1158">
        <v>0</v>
      </c>
      <c r="F191" s="1158">
        <v>3</v>
      </c>
      <c r="G191" s="1158">
        <v>1</v>
      </c>
      <c r="H191" s="1158">
        <v>1</v>
      </c>
      <c r="I191" s="1158">
        <v>1</v>
      </c>
      <c r="J191" s="1158">
        <v>2</v>
      </c>
      <c r="K191" s="1158">
        <v>0</v>
      </c>
      <c r="L191" s="1158">
        <v>0</v>
      </c>
      <c r="M191" s="1158">
        <v>0</v>
      </c>
    </row>
    <row r="192" spans="1:13" ht="22.5" customHeight="1" x14ac:dyDescent="0.2">
      <c r="A192" s="1152" t="s">
        <v>106</v>
      </c>
      <c r="B192" s="1153">
        <v>1</v>
      </c>
      <c r="C192" s="1153">
        <v>0</v>
      </c>
      <c r="D192" s="1153">
        <v>0</v>
      </c>
      <c r="E192" s="1153">
        <v>0</v>
      </c>
      <c r="F192" s="1153">
        <v>0</v>
      </c>
      <c r="G192" s="1153">
        <v>0</v>
      </c>
      <c r="H192" s="1153">
        <v>0</v>
      </c>
      <c r="I192" s="1153">
        <v>0</v>
      </c>
      <c r="J192" s="1153">
        <v>0</v>
      </c>
      <c r="K192" s="1153">
        <v>0</v>
      </c>
      <c r="L192" s="1153">
        <v>1</v>
      </c>
      <c r="M192" s="1153">
        <v>0</v>
      </c>
    </row>
    <row r="193" spans="1:13" ht="22.5" customHeight="1" x14ac:dyDescent="0.2">
      <c r="A193" s="1161" t="s">
        <v>18</v>
      </c>
      <c r="B193" s="1158"/>
      <c r="C193" s="1158"/>
      <c r="D193" s="1158"/>
      <c r="E193" s="1158"/>
      <c r="F193" s="1158"/>
      <c r="G193" s="1158"/>
      <c r="H193" s="1158"/>
      <c r="I193" s="1158"/>
      <c r="J193" s="1158"/>
      <c r="K193" s="1158"/>
      <c r="L193" s="1158"/>
      <c r="M193" s="1158"/>
    </row>
    <row r="194" spans="1:13" s="1155" customFormat="1" ht="22.5" customHeight="1" x14ac:dyDescent="0.2">
      <c r="A194" s="1150" t="s">
        <v>172</v>
      </c>
      <c r="B194" s="1154">
        <v>216</v>
      </c>
      <c r="C194" s="1154">
        <v>2</v>
      </c>
      <c r="D194" s="1154">
        <v>4</v>
      </c>
      <c r="E194" s="1154">
        <v>44</v>
      </c>
      <c r="F194" s="1154">
        <v>27</v>
      </c>
      <c r="G194" s="1154">
        <v>51</v>
      </c>
      <c r="H194" s="1154">
        <v>37</v>
      </c>
      <c r="I194" s="1154">
        <v>5</v>
      </c>
      <c r="J194" s="1154">
        <v>39</v>
      </c>
      <c r="K194" s="1154">
        <v>0</v>
      </c>
      <c r="L194" s="1154">
        <v>6</v>
      </c>
      <c r="M194" s="1154">
        <v>1</v>
      </c>
    </row>
    <row r="195" spans="1:13" ht="22.5" customHeight="1" x14ac:dyDescent="0.2">
      <c r="A195" s="1159" t="s">
        <v>49</v>
      </c>
      <c r="B195" s="1158">
        <v>1</v>
      </c>
      <c r="C195" s="1158">
        <v>0</v>
      </c>
      <c r="D195" s="1158">
        <v>0</v>
      </c>
      <c r="E195" s="1158">
        <v>1</v>
      </c>
      <c r="F195" s="1158">
        <v>0</v>
      </c>
      <c r="G195" s="1158">
        <v>0</v>
      </c>
      <c r="H195" s="1158">
        <v>0</v>
      </c>
      <c r="I195" s="1158">
        <v>0</v>
      </c>
      <c r="J195" s="1158">
        <v>0</v>
      </c>
      <c r="K195" s="1158">
        <v>0</v>
      </c>
      <c r="L195" s="1158">
        <v>0</v>
      </c>
      <c r="M195" s="1158">
        <v>0</v>
      </c>
    </row>
    <row r="196" spans="1:13" ht="22.5" customHeight="1" x14ac:dyDescent="0.2">
      <c r="A196" s="1152" t="s">
        <v>223</v>
      </c>
      <c r="B196" s="1153">
        <v>2</v>
      </c>
      <c r="C196" s="1153">
        <v>0</v>
      </c>
      <c r="D196" s="1153">
        <v>0</v>
      </c>
      <c r="E196" s="1153">
        <v>1</v>
      </c>
      <c r="F196" s="1153">
        <v>0</v>
      </c>
      <c r="G196" s="1153">
        <v>0</v>
      </c>
      <c r="H196" s="1153">
        <v>0</v>
      </c>
      <c r="I196" s="1153">
        <v>0</v>
      </c>
      <c r="J196" s="1153">
        <v>0</v>
      </c>
      <c r="K196" s="1153">
        <v>0</v>
      </c>
      <c r="L196" s="1153">
        <v>1</v>
      </c>
      <c r="M196" s="1153">
        <v>0</v>
      </c>
    </row>
    <row r="197" spans="1:13" ht="22.5" customHeight="1" x14ac:dyDescent="0.2">
      <c r="A197" s="1159" t="s">
        <v>110</v>
      </c>
      <c r="B197" s="1158">
        <v>56</v>
      </c>
      <c r="C197" s="1158">
        <v>1</v>
      </c>
      <c r="D197" s="1158">
        <v>3</v>
      </c>
      <c r="E197" s="1158">
        <v>22</v>
      </c>
      <c r="F197" s="1158">
        <v>7</v>
      </c>
      <c r="G197" s="1158">
        <v>14</v>
      </c>
      <c r="H197" s="1158">
        <v>5</v>
      </c>
      <c r="I197" s="1158">
        <v>0</v>
      </c>
      <c r="J197" s="1158">
        <v>2</v>
      </c>
      <c r="K197" s="1158">
        <v>0</v>
      </c>
      <c r="L197" s="1158">
        <v>2</v>
      </c>
      <c r="M197" s="1158">
        <v>0</v>
      </c>
    </row>
    <row r="198" spans="1:13" ht="22.5" customHeight="1" x14ac:dyDescent="0.2">
      <c r="A198" s="1152" t="s">
        <v>109</v>
      </c>
      <c r="B198" s="1153">
        <v>28</v>
      </c>
      <c r="C198" s="1153">
        <v>0</v>
      </c>
      <c r="D198" s="1153">
        <v>0</v>
      </c>
      <c r="E198" s="1153">
        <v>7</v>
      </c>
      <c r="F198" s="1153">
        <v>13</v>
      </c>
      <c r="G198" s="1153">
        <v>2</v>
      </c>
      <c r="H198" s="1153">
        <v>3</v>
      </c>
      <c r="I198" s="1153">
        <v>1</v>
      </c>
      <c r="J198" s="1153">
        <v>2</v>
      </c>
      <c r="K198" s="1153">
        <v>0</v>
      </c>
      <c r="L198" s="1153">
        <v>0</v>
      </c>
      <c r="M198" s="1153">
        <v>0</v>
      </c>
    </row>
    <row r="199" spans="1:13" ht="22.5" customHeight="1" x14ac:dyDescent="0.2">
      <c r="A199" s="1159" t="s">
        <v>848</v>
      </c>
      <c r="B199" s="1158">
        <v>57</v>
      </c>
      <c r="C199" s="1158">
        <v>1</v>
      </c>
      <c r="D199" s="1158">
        <v>1</v>
      </c>
      <c r="E199" s="1158">
        <v>7</v>
      </c>
      <c r="F199" s="1158">
        <v>2</v>
      </c>
      <c r="G199" s="1158">
        <v>27</v>
      </c>
      <c r="H199" s="1158">
        <v>10</v>
      </c>
      <c r="I199" s="1158">
        <v>1</v>
      </c>
      <c r="J199" s="1158">
        <v>5</v>
      </c>
      <c r="K199" s="1158">
        <v>0</v>
      </c>
      <c r="L199" s="1158">
        <v>2</v>
      </c>
      <c r="M199" s="1158">
        <v>1</v>
      </c>
    </row>
    <row r="200" spans="1:13" ht="22.5" customHeight="1" x14ac:dyDescent="0.2">
      <c r="A200" s="1152" t="s">
        <v>849</v>
      </c>
      <c r="B200" s="1153">
        <v>36</v>
      </c>
      <c r="C200" s="1153">
        <v>0</v>
      </c>
      <c r="D200" s="1153">
        <v>0</v>
      </c>
      <c r="E200" s="1153">
        <v>4</v>
      </c>
      <c r="F200" s="1153">
        <v>1</v>
      </c>
      <c r="G200" s="1153">
        <v>6</v>
      </c>
      <c r="H200" s="1153">
        <v>12</v>
      </c>
      <c r="I200" s="1153">
        <v>1</v>
      </c>
      <c r="J200" s="1153">
        <v>12</v>
      </c>
      <c r="K200" s="1153">
        <v>0</v>
      </c>
      <c r="L200" s="1153">
        <v>0</v>
      </c>
      <c r="M200" s="1153">
        <v>0</v>
      </c>
    </row>
    <row r="201" spans="1:13" ht="22.5" customHeight="1" x14ac:dyDescent="0.2">
      <c r="A201" s="1159" t="s">
        <v>220</v>
      </c>
      <c r="B201" s="1158">
        <v>4</v>
      </c>
      <c r="C201" s="1158">
        <v>0</v>
      </c>
      <c r="D201" s="1158">
        <v>0</v>
      </c>
      <c r="E201" s="1158">
        <v>1</v>
      </c>
      <c r="F201" s="1158">
        <v>0</v>
      </c>
      <c r="G201" s="1158">
        <v>1</v>
      </c>
      <c r="H201" s="1158">
        <v>1</v>
      </c>
      <c r="I201" s="1158">
        <v>1</v>
      </c>
      <c r="J201" s="1158">
        <v>0</v>
      </c>
      <c r="K201" s="1158">
        <v>0</v>
      </c>
      <c r="L201" s="1158">
        <v>0</v>
      </c>
      <c r="M201" s="1158">
        <v>0</v>
      </c>
    </row>
    <row r="202" spans="1:13" ht="22.5" customHeight="1" x14ac:dyDescent="0.2">
      <c r="A202" s="1152" t="s">
        <v>107</v>
      </c>
      <c r="B202" s="1153">
        <v>29</v>
      </c>
      <c r="C202" s="1153">
        <v>0</v>
      </c>
      <c r="D202" s="1153">
        <v>0</v>
      </c>
      <c r="E202" s="1153">
        <v>1</v>
      </c>
      <c r="F202" s="1153">
        <v>4</v>
      </c>
      <c r="G202" s="1153">
        <v>0</v>
      </c>
      <c r="H202" s="1153">
        <v>5</v>
      </c>
      <c r="I202" s="1153">
        <v>1</v>
      </c>
      <c r="J202" s="1153">
        <v>17</v>
      </c>
      <c r="K202" s="1153">
        <v>0</v>
      </c>
      <c r="L202" s="1153">
        <v>1</v>
      </c>
      <c r="M202" s="1153">
        <v>0</v>
      </c>
    </row>
    <row r="203" spans="1:13" ht="22.5" customHeight="1" x14ac:dyDescent="0.2">
      <c r="A203" s="1159" t="s">
        <v>219</v>
      </c>
      <c r="B203" s="1158">
        <v>1</v>
      </c>
      <c r="C203" s="1158">
        <v>0</v>
      </c>
      <c r="D203" s="1158">
        <v>0</v>
      </c>
      <c r="E203" s="1158">
        <v>0</v>
      </c>
      <c r="F203" s="1158">
        <v>0</v>
      </c>
      <c r="G203" s="1158">
        <v>0</v>
      </c>
      <c r="H203" s="1158">
        <v>0</v>
      </c>
      <c r="I203" s="1158">
        <v>0</v>
      </c>
      <c r="J203" s="1158">
        <v>1</v>
      </c>
      <c r="K203" s="1158">
        <v>0</v>
      </c>
      <c r="L203" s="1158">
        <v>0</v>
      </c>
      <c r="M203" s="1158">
        <v>0</v>
      </c>
    </row>
    <row r="204" spans="1:13" ht="22.5" customHeight="1" x14ac:dyDescent="0.2">
      <c r="A204" s="1152" t="s">
        <v>106</v>
      </c>
      <c r="B204" s="1153">
        <v>2</v>
      </c>
      <c r="C204" s="1153">
        <v>0</v>
      </c>
      <c r="D204" s="1153">
        <v>0</v>
      </c>
      <c r="E204" s="1153">
        <v>0</v>
      </c>
      <c r="F204" s="1153">
        <v>0</v>
      </c>
      <c r="G204" s="1153">
        <v>1</v>
      </c>
      <c r="H204" s="1153">
        <v>1</v>
      </c>
      <c r="I204" s="1153">
        <v>0</v>
      </c>
      <c r="J204" s="1153">
        <v>0</v>
      </c>
      <c r="K204" s="1153">
        <v>0</v>
      </c>
      <c r="L204" s="1153">
        <v>0</v>
      </c>
      <c r="M204" s="1153">
        <v>0</v>
      </c>
    </row>
    <row r="205" spans="1:13" s="1155" customFormat="1" ht="22.5" customHeight="1" x14ac:dyDescent="0.2">
      <c r="A205" s="1157" t="s">
        <v>143</v>
      </c>
      <c r="B205" s="1230">
        <v>83</v>
      </c>
      <c r="C205" s="1230">
        <v>0</v>
      </c>
      <c r="D205" s="1230">
        <v>0</v>
      </c>
      <c r="E205" s="1230">
        <v>12</v>
      </c>
      <c r="F205" s="1230">
        <v>36</v>
      </c>
      <c r="G205" s="1230">
        <v>7</v>
      </c>
      <c r="H205" s="1230">
        <v>10</v>
      </c>
      <c r="I205" s="1230">
        <v>3</v>
      </c>
      <c r="J205" s="1230">
        <v>13</v>
      </c>
      <c r="K205" s="1230">
        <v>0</v>
      </c>
      <c r="L205" s="1230">
        <v>2</v>
      </c>
      <c r="M205" s="1230">
        <v>0</v>
      </c>
    </row>
    <row r="206" spans="1:13" ht="22.5" customHeight="1" x14ac:dyDescent="0.2">
      <c r="A206" s="1152" t="s">
        <v>110</v>
      </c>
      <c r="B206" s="1153">
        <v>13</v>
      </c>
      <c r="C206" s="1153">
        <v>0</v>
      </c>
      <c r="D206" s="1153">
        <v>0</v>
      </c>
      <c r="E206" s="1153">
        <v>5</v>
      </c>
      <c r="F206" s="1153">
        <v>6</v>
      </c>
      <c r="G206" s="1153">
        <v>0</v>
      </c>
      <c r="H206" s="1153">
        <v>0</v>
      </c>
      <c r="I206" s="1153">
        <v>0</v>
      </c>
      <c r="J206" s="1153">
        <v>2</v>
      </c>
      <c r="K206" s="1153">
        <v>0</v>
      </c>
      <c r="L206" s="1153">
        <v>0</v>
      </c>
      <c r="M206" s="1153">
        <v>0</v>
      </c>
    </row>
    <row r="207" spans="1:13" ht="22.5" customHeight="1" x14ac:dyDescent="0.2">
      <c r="A207" s="1159" t="s">
        <v>109</v>
      </c>
      <c r="B207" s="1158">
        <v>31</v>
      </c>
      <c r="C207" s="1158">
        <v>0</v>
      </c>
      <c r="D207" s="1158">
        <v>0</v>
      </c>
      <c r="E207" s="1158">
        <v>4</v>
      </c>
      <c r="F207" s="1158">
        <v>22</v>
      </c>
      <c r="G207" s="1158">
        <v>0</v>
      </c>
      <c r="H207" s="1158">
        <v>0</v>
      </c>
      <c r="I207" s="1158">
        <v>0</v>
      </c>
      <c r="J207" s="1158">
        <v>3</v>
      </c>
      <c r="K207" s="1158">
        <v>0</v>
      </c>
      <c r="L207" s="1158">
        <v>2</v>
      </c>
      <c r="M207" s="1158">
        <v>0</v>
      </c>
    </row>
    <row r="208" spans="1:13" ht="22.5" customHeight="1" x14ac:dyDescent="0.2">
      <c r="A208" s="1152" t="s">
        <v>848</v>
      </c>
      <c r="B208" s="1153">
        <v>8</v>
      </c>
      <c r="C208" s="1153">
        <v>0</v>
      </c>
      <c r="D208" s="1153">
        <v>0</v>
      </c>
      <c r="E208" s="1153">
        <v>2</v>
      </c>
      <c r="F208" s="1153">
        <v>3</v>
      </c>
      <c r="G208" s="1153">
        <v>3</v>
      </c>
      <c r="H208" s="1153">
        <v>0</v>
      </c>
      <c r="I208" s="1153">
        <v>0</v>
      </c>
      <c r="J208" s="1153">
        <v>0</v>
      </c>
      <c r="K208" s="1153">
        <v>0</v>
      </c>
      <c r="L208" s="1153">
        <v>0</v>
      </c>
      <c r="M208" s="1153">
        <v>0</v>
      </c>
    </row>
    <row r="209" spans="1:13" ht="22.5" customHeight="1" x14ac:dyDescent="0.2">
      <c r="A209" s="1159" t="s">
        <v>849</v>
      </c>
      <c r="B209" s="1158">
        <v>17</v>
      </c>
      <c r="C209" s="1158">
        <v>0</v>
      </c>
      <c r="D209" s="1158">
        <v>0</v>
      </c>
      <c r="E209" s="1158">
        <v>0</v>
      </c>
      <c r="F209" s="1158">
        <v>3</v>
      </c>
      <c r="G209" s="1158">
        <v>4</v>
      </c>
      <c r="H209" s="1158">
        <v>8</v>
      </c>
      <c r="I209" s="1158">
        <v>0</v>
      </c>
      <c r="J209" s="1158">
        <v>2</v>
      </c>
      <c r="K209" s="1158">
        <v>0</v>
      </c>
      <c r="L209" s="1158">
        <v>0</v>
      </c>
      <c r="M209" s="1158">
        <v>0</v>
      </c>
    </row>
    <row r="210" spans="1:13" ht="22.5" customHeight="1" x14ac:dyDescent="0.2">
      <c r="A210" s="1152" t="s">
        <v>220</v>
      </c>
      <c r="B210" s="1153">
        <v>4</v>
      </c>
      <c r="C210" s="1153">
        <v>0</v>
      </c>
      <c r="D210" s="1153">
        <v>0</v>
      </c>
      <c r="E210" s="1153">
        <v>0</v>
      </c>
      <c r="F210" s="1153">
        <v>0</v>
      </c>
      <c r="G210" s="1153">
        <v>0</v>
      </c>
      <c r="H210" s="1153">
        <v>1</v>
      </c>
      <c r="I210" s="1153">
        <v>2</v>
      </c>
      <c r="J210" s="1153">
        <v>1</v>
      </c>
      <c r="K210" s="1153">
        <v>0</v>
      </c>
      <c r="L210" s="1153">
        <v>0</v>
      </c>
      <c r="M210" s="1153">
        <v>0</v>
      </c>
    </row>
    <row r="211" spans="1:13" ht="22.5" customHeight="1" x14ac:dyDescent="0.2">
      <c r="A211" s="1159" t="s">
        <v>107</v>
      </c>
      <c r="B211" s="1158">
        <v>10</v>
      </c>
      <c r="C211" s="1158">
        <v>0</v>
      </c>
      <c r="D211" s="1158">
        <v>0</v>
      </c>
      <c r="E211" s="1158">
        <v>1</v>
      </c>
      <c r="F211" s="1158">
        <v>2</v>
      </c>
      <c r="G211" s="1158">
        <v>0</v>
      </c>
      <c r="H211" s="1158">
        <v>1</v>
      </c>
      <c r="I211" s="1158">
        <v>1</v>
      </c>
      <c r="J211" s="1158">
        <v>5</v>
      </c>
      <c r="K211" s="1158">
        <v>0</v>
      </c>
      <c r="L211" s="1158">
        <v>0</v>
      </c>
      <c r="M211" s="1158">
        <v>0</v>
      </c>
    </row>
    <row r="212" spans="1:13" s="1155" customFormat="1" ht="22.5" customHeight="1" x14ac:dyDescent="0.2">
      <c r="A212" s="1150" t="s">
        <v>142</v>
      </c>
      <c r="B212" s="1154">
        <v>141</v>
      </c>
      <c r="C212" s="1154">
        <v>0</v>
      </c>
      <c r="D212" s="1154">
        <v>0</v>
      </c>
      <c r="E212" s="1154">
        <v>21</v>
      </c>
      <c r="F212" s="1154">
        <v>19</v>
      </c>
      <c r="G212" s="1154">
        <v>23</v>
      </c>
      <c r="H212" s="1154">
        <v>39</v>
      </c>
      <c r="I212" s="1154">
        <v>0</v>
      </c>
      <c r="J212" s="1154">
        <v>32</v>
      </c>
      <c r="K212" s="1154">
        <v>0</v>
      </c>
      <c r="L212" s="1154">
        <v>4</v>
      </c>
      <c r="M212" s="1154">
        <v>3</v>
      </c>
    </row>
    <row r="213" spans="1:13" ht="22.5" customHeight="1" x14ac:dyDescent="0.2">
      <c r="A213" s="1159" t="s">
        <v>110</v>
      </c>
      <c r="B213" s="1158">
        <v>23</v>
      </c>
      <c r="C213" s="1158">
        <v>0</v>
      </c>
      <c r="D213" s="1158">
        <v>0</v>
      </c>
      <c r="E213" s="1158">
        <v>11</v>
      </c>
      <c r="F213" s="1158">
        <v>1</v>
      </c>
      <c r="G213" s="1158">
        <v>2</v>
      </c>
      <c r="H213" s="1158">
        <v>4</v>
      </c>
      <c r="I213" s="1158">
        <v>0</v>
      </c>
      <c r="J213" s="1158">
        <v>4</v>
      </c>
      <c r="K213" s="1158">
        <v>0</v>
      </c>
      <c r="L213" s="1158">
        <v>0</v>
      </c>
      <c r="M213" s="1158">
        <v>1</v>
      </c>
    </row>
    <row r="214" spans="1:13" ht="22.5" customHeight="1" x14ac:dyDescent="0.2">
      <c r="A214" s="1152" t="s">
        <v>109</v>
      </c>
      <c r="B214" s="1153">
        <v>19</v>
      </c>
      <c r="C214" s="1153">
        <v>0</v>
      </c>
      <c r="D214" s="1153">
        <v>0</v>
      </c>
      <c r="E214" s="1153">
        <v>3</v>
      </c>
      <c r="F214" s="1153">
        <v>7</v>
      </c>
      <c r="G214" s="1153">
        <v>0</v>
      </c>
      <c r="H214" s="1153">
        <v>6</v>
      </c>
      <c r="I214" s="1153">
        <v>0</v>
      </c>
      <c r="J214" s="1153">
        <v>3</v>
      </c>
      <c r="K214" s="1153">
        <v>0</v>
      </c>
      <c r="L214" s="1153">
        <v>0</v>
      </c>
      <c r="M214" s="1153">
        <v>0</v>
      </c>
    </row>
    <row r="215" spans="1:13" ht="22.5" customHeight="1" x14ac:dyDescent="0.2">
      <c r="A215" s="1159" t="s">
        <v>848</v>
      </c>
      <c r="B215" s="1158">
        <v>37</v>
      </c>
      <c r="C215" s="1158">
        <v>0</v>
      </c>
      <c r="D215" s="1158">
        <v>0</v>
      </c>
      <c r="E215" s="1158">
        <v>5</v>
      </c>
      <c r="F215" s="1158">
        <v>2</v>
      </c>
      <c r="G215" s="1158">
        <v>16</v>
      </c>
      <c r="H215" s="1158">
        <v>6</v>
      </c>
      <c r="I215" s="1158">
        <v>0</v>
      </c>
      <c r="J215" s="1158">
        <v>4</v>
      </c>
      <c r="K215" s="1158">
        <v>0</v>
      </c>
      <c r="L215" s="1158">
        <v>3</v>
      </c>
      <c r="M215" s="1158">
        <v>1</v>
      </c>
    </row>
    <row r="216" spans="1:13" ht="22.5" customHeight="1" x14ac:dyDescent="0.2">
      <c r="A216" s="1152" t="s">
        <v>849</v>
      </c>
      <c r="B216" s="1153">
        <v>37</v>
      </c>
      <c r="C216" s="1153">
        <v>0</v>
      </c>
      <c r="D216" s="1153">
        <v>0</v>
      </c>
      <c r="E216" s="1153">
        <v>2</v>
      </c>
      <c r="F216" s="1153">
        <v>6</v>
      </c>
      <c r="G216" s="1153">
        <v>2</v>
      </c>
      <c r="H216" s="1153">
        <v>16</v>
      </c>
      <c r="I216" s="1153">
        <v>0</v>
      </c>
      <c r="J216" s="1153">
        <v>10</v>
      </c>
      <c r="K216" s="1153">
        <v>0</v>
      </c>
      <c r="L216" s="1153">
        <v>0</v>
      </c>
      <c r="M216" s="1153">
        <v>1</v>
      </c>
    </row>
    <row r="217" spans="1:13" ht="22.5" customHeight="1" x14ac:dyDescent="0.2">
      <c r="A217" s="1159" t="s">
        <v>107</v>
      </c>
      <c r="B217" s="1158">
        <v>21</v>
      </c>
      <c r="C217" s="1158">
        <v>0</v>
      </c>
      <c r="D217" s="1158">
        <v>0</v>
      </c>
      <c r="E217" s="1158">
        <v>0</v>
      </c>
      <c r="F217" s="1158">
        <v>3</v>
      </c>
      <c r="G217" s="1158">
        <v>2</v>
      </c>
      <c r="H217" s="1158">
        <v>6</v>
      </c>
      <c r="I217" s="1158">
        <v>0</v>
      </c>
      <c r="J217" s="1158">
        <v>10</v>
      </c>
      <c r="K217" s="1158">
        <v>0</v>
      </c>
      <c r="L217" s="1158">
        <v>0</v>
      </c>
      <c r="M217" s="1158">
        <v>0</v>
      </c>
    </row>
    <row r="218" spans="1:13" ht="22.5" customHeight="1" x14ac:dyDescent="0.2">
      <c r="A218" s="1152" t="s">
        <v>106</v>
      </c>
      <c r="B218" s="1153">
        <v>3</v>
      </c>
      <c r="C218" s="1153">
        <v>0</v>
      </c>
      <c r="D218" s="1153">
        <v>0</v>
      </c>
      <c r="E218" s="1153">
        <v>0</v>
      </c>
      <c r="F218" s="1153">
        <v>0</v>
      </c>
      <c r="G218" s="1153">
        <v>0</v>
      </c>
      <c r="H218" s="1153">
        <v>1</v>
      </c>
      <c r="I218" s="1153">
        <v>0</v>
      </c>
      <c r="J218" s="1153">
        <v>1</v>
      </c>
      <c r="K218" s="1153">
        <v>0</v>
      </c>
      <c r="L218" s="1153">
        <v>1</v>
      </c>
      <c r="M218" s="1153">
        <v>0</v>
      </c>
    </row>
    <row r="219" spans="1:13" ht="22.5" customHeight="1" x14ac:dyDescent="0.2">
      <c r="A219" s="1157" t="s">
        <v>847</v>
      </c>
      <c r="B219" s="1158">
        <v>1</v>
      </c>
      <c r="C219" s="1158">
        <v>0</v>
      </c>
      <c r="D219" s="1158">
        <v>0</v>
      </c>
      <c r="E219" s="1158">
        <v>0</v>
      </c>
      <c r="F219" s="1158">
        <v>0</v>
      </c>
      <c r="G219" s="1158">
        <v>1</v>
      </c>
      <c r="H219" s="1158">
        <v>0</v>
      </c>
      <c r="I219" s="1158">
        <v>0</v>
      </c>
      <c r="J219" s="1158">
        <v>0</v>
      </c>
      <c r="K219" s="1158">
        <v>0</v>
      </c>
      <c r="L219" s="1158">
        <v>0</v>
      </c>
      <c r="M219" s="1158">
        <v>0</v>
      </c>
    </row>
    <row r="220" spans="1:13" s="1155" customFormat="1" ht="22.5" customHeight="1" x14ac:dyDescent="0.2">
      <c r="A220" s="1150" t="s">
        <v>171</v>
      </c>
      <c r="B220" s="1154">
        <v>110</v>
      </c>
      <c r="C220" s="1154">
        <v>0</v>
      </c>
      <c r="D220" s="1154">
        <v>0</v>
      </c>
      <c r="E220" s="1154">
        <v>33</v>
      </c>
      <c r="F220" s="1154">
        <v>17</v>
      </c>
      <c r="G220" s="1154">
        <v>5</v>
      </c>
      <c r="H220" s="1154">
        <v>33</v>
      </c>
      <c r="I220" s="1154">
        <v>6</v>
      </c>
      <c r="J220" s="1154">
        <v>12</v>
      </c>
      <c r="K220" s="1154">
        <v>0</v>
      </c>
      <c r="L220" s="1154">
        <v>4</v>
      </c>
      <c r="M220" s="1154">
        <v>0</v>
      </c>
    </row>
    <row r="221" spans="1:13" ht="22.5" customHeight="1" x14ac:dyDescent="0.2">
      <c r="A221" s="1159" t="s">
        <v>110</v>
      </c>
      <c r="B221" s="1158">
        <v>34</v>
      </c>
      <c r="C221" s="1158">
        <v>0</v>
      </c>
      <c r="D221" s="1158">
        <v>0</v>
      </c>
      <c r="E221" s="1158">
        <v>25</v>
      </c>
      <c r="F221" s="1158">
        <v>4</v>
      </c>
      <c r="G221" s="1158">
        <v>1</v>
      </c>
      <c r="H221" s="1158">
        <v>2</v>
      </c>
      <c r="I221" s="1158">
        <v>0</v>
      </c>
      <c r="J221" s="1158">
        <v>0</v>
      </c>
      <c r="K221" s="1158">
        <v>0</v>
      </c>
      <c r="L221" s="1158">
        <v>2</v>
      </c>
      <c r="M221" s="1158">
        <v>0</v>
      </c>
    </row>
    <row r="222" spans="1:13" ht="22.5" customHeight="1" x14ac:dyDescent="0.2">
      <c r="A222" s="1152" t="s">
        <v>109</v>
      </c>
      <c r="B222" s="1153">
        <v>19</v>
      </c>
      <c r="C222" s="1153">
        <v>0</v>
      </c>
      <c r="D222" s="1153">
        <v>0</v>
      </c>
      <c r="E222" s="1153">
        <v>3</v>
      </c>
      <c r="F222" s="1153">
        <v>10</v>
      </c>
      <c r="G222" s="1153">
        <v>1</v>
      </c>
      <c r="H222" s="1153">
        <v>1</v>
      </c>
      <c r="I222" s="1153">
        <v>0</v>
      </c>
      <c r="J222" s="1153">
        <v>4</v>
      </c>
      <c r="K222" s="1153">
        <v>0</v>
      </c>
      <c r="L222" s="1153">
        <v>0</v>
      </c>
      <c r="M222" s="1153">
        <v>0</v>
      </c>
    </row>
    <row r="223" spans="1:13" ht="22.5" customHeight="1" x14ac:dyDescent="0.2">
      <c r="A223" s="1159" t="s">
        <v>848</v>
      </c>
      <c r="B223" s="1158">
        <v>4</v>
      </c>
      <c r="C223" s="1158">
        <v>0</v>
      </c>
      <c r="D223" s="1158">
        <v>0</v>
      </c>
      <c r="E223" s="1158">
        <v>2</v>
      </c>
      <c r="F223" s="1158">
        <v>0</v>
      </c>
      <c r="G223" s="1158">
        <v>1</v>
      </c>
      <c r="H223" s="1158">
        <v>0</v>
      </c>
      <c r="I223" s="1158">
        <v>1</v>
      </c>
      <c r="J223" s="1158">
        <v>0</v>
      </c>
      <c r="K223" s="1158">
        <v>0</v>
      </c>
      <c r="L223" s="1158">
        <v>0</v>
      </c>
      <c r="M223" s="1158">
        <v>0</v>
      </c>
    </row>
    <row r="224" spans="1:13" ht="22.5" customHeight="1" x14ac:dyDescent="0.2">
      <c r="A224" s="1152" t="s">
        <v>849</v>
      </c>
      <c r="B224" s="1153">
        <v>35</v>
      </c>
      <c r="C224" s="1153">
        <v>0</v>
      </c>
      <c r="D224" s="1153">
        <v>0</v>
      </c>
      <c r="E224" s="1153">
        <v>2</v>
      </c>
      <c r="F224" s="1153">
        <v>2</v>
      </c>
      <c r="G224" s="1153">
        <v>1</v>
      </c>
      <c r="H224" s="1153">
        <v>27</v>
      </c>
      <c r="I224" s="1153">
        <v>0</v>
      </c>
      <c r="J224" s="1153">
        <v>2</v>
      </c>
      <c r="K224" s="1153">
        <v>0</v>
      </c>
      <c r="L224" s="1153">
        <v>1</v>
      </c>
      <c r="M224" s="1153">
        <v>0</v>
      </c>
    </row>
    <row r="225" spans="1:13" ht="22.5" customHeight="1" x14ac:dyDescent="0.2">
      <c r="A225" s="1159" t="s">
        <v>220</v>
      </c>
      <c r="B225" s="1158">
        <v>11</v>
      </c>
      <c r="C225" s="1158">
        <v>0</v>
      </c>
      <c r="D225" s="1158">
        <v>0</v>
      </c>
      <c r="E225" s="1158">
        <v>0</v>
      </c>
      <c r="F225" s="1158">
        <v>1</v>
      </c>
      <c r="G225" s="1158">
        <v>0</v>
      </c>
      <c r="H225" s="1158">
        <v>2</v>
      </c>
      <c r="I225" s="1158">
        <v>5</v>
      </c>
      <c r="J225" s="1158">
        <v>3</v>
      </c>
      <c r="K225" s="1158">
        <v>0</v>
      </c>
      <c r="L225" s="1158">
        <v>0</v>
      </c>
      <c r="M225" s="1158">
        <v>0</v>
      </c>
    </row>
    <row r="226" spans="1:13" ht="22.5" customHeight="1" x14ac:dyDescent="0.2">
      <c r="A226" s="1152" t="s">
        <v>107</v>
      </c>
      <c r="B226" s="1153">
        <v>5</v>
      </c>
      <c r="C226" s="1153">
        <v>0</v>
      </c>
      <c r="D226" s="1153">
        <v>0</v>
      </c>
      <c r="E226" s="1153">
        <v>0</v>
      </c>
      <c r="F226" s="1153">
        <v>0</v>
      </c>
      <c r="G226" s="1153">
        <v>1</v>
      </c>
      <c r="H226" s="1153">
        <v>1</v>
      </c>
      <c r="I226" s="1153">
        <v>0</v>
      </c>
      <c r="J226" s="1153">
        <v>3</v>
      </c>
      <c r="K226" s="1153">
        <v>0</v>
      </c>
      <c r="L226" s="1153">
        <v>0</v>
      </c>
      <c r="M226" s="1153">
        <v>0</v>
      </c>
    </row>
    <row r="227" spans="1:13" ht="22.5" customHeight="1" x14ac:dyDescent="0.2">
      <c r="A227" s="1159" t="s">
        <v>106</v>
      </c>
      <c r="B227" s="1158">
        <v>2</v>
      </c>
      <c r="C227" s="1158">
        <v>0</v>
      </c>
      <c r="D227" s="1158">
        <v>0</v>
      </c>
      <c r="E227" s="1158">
        <v>1</v>
      </c>
      <c r="F227" s="1158">
        <v>0</v>
      </c>
      <c r="G227" s="1158">
        <v>0</v>
      </c>
      <c r="H227" s="1158">
        <v>0</v>
      </c>
      <c r="I227" s="1158">
        <v>0</v>
      </c>
      <c r="J227" s="1158">
        <v>0</v>
      </c>
      <c r="K227" s="1158">
        <v>0</v>
      </c>
      <c r="L227" s="1158">
        <v>1</v>
      </c>
      <c r="M227" s="1158">
        <v>0</v>
      </c>
    </row>
    <row r="228" spans="1:13" s="1155" customFormat="1" ht="22.5" customHeight="1" x14ac:dyDescent="0.2">
      <c r="A228" s="1150" t="s">
        <v>140</v>
      </c>
      <c r="B228" s="1154">
        <v>187</v>
      </c>
      <c r="C228" s="1154">
        <v>1</v>
      </c>
      <c r="D228" s="1154">
        <v>1</v>
      </c>
      <c r="E228" s="1154">
        <v>26</v>
      </c>
      <c r="F228" s="1154">
        <v>24</v>
      </c>
      <c r="G228" s="1154">
        <v>32</v>
      </c>
      <c r="H228" s="1154">
        <v>36</v>
      </c>
      <c r="I228" s="1154">
        <v>6</v>
      </c>
      <c r="J228" s="1154">
        <v>10</v>
      </c>
      <c r="K228" s="1154">
        <v>0</v>
      </c>
      <c r="L228" s="1154">
        <v>51</v>
      </c>
      <c r="M228" s="1154">
        <v>0</v>
      </c>
    </row>
    <row r="229" spans="1:13" ht="22.5" customHeight="1" x14ac:dyDescent="0.2">
      <c r="A229" s="1159" t="s">
        <v>223</v>
      </c>
      <c r="B229" s="1158">
        <v>1</v>
      </c>
      <c r="C229" s="1158">
        <v>0</v>
      </c>
      <c r="D229" s="1158">
        <v>1</v>
      </c>
      <c r="E229" s="1158">
        <v>0</v>
      </c>
      <c r="F229" s="1158">
        <v>0</v>
      </c>
      <c r="G229" s="1158">
        <v>0</v>
      </c>
      <c r="H229" s="1158">
        <v>0</v>
      </c>
      <c r="I229" s="1158">
        <v>0</v>
      </c>
      <c r="J229" s="1158">
        <v>0</v>
      </c>
      <c r="K229" s="1158">
        <v>0</v>
      </c>
      <c r="L229" s="1158">
        <v>0</v>
      </c>
      <c r="M229" s="1158">
        <v>0</v>
      </c>
    </row>
    <row r="230" spans="1:13" ht="22.5" customHeight="1" x14ac:dyDescent="0.2">
      <c r="A230" s="1152" t="s">
        <v>110</v>
      </c>
      <c r="B230" s="1153">
        <v>19</v>
      </c>
      <c r="C230" s="1153">
        <v>0</v>
      </c>
      <c r="D230" s="1153">
        <v>0</v>
      </c>
      <c r="E230" s="1153">
        <v>8</v>
      </c>
      <c r="F230" s="1153">
        <v>4</v>
      </c>
      <c r="G230" s="1153">
        <v>1</v>
      </c>
      <c r="H230" s="1153">
        <v>2</v>
      </c>
      <c r="I230" s="1153">
        <v>1</v>
      </c>
      <c r="J230" s="1153">
        <v>2</v>
      </c>
      <c r="K230" s="1153">
        <v>0</v>
      </c>
      <c r="L230" s="1153">
        <v>1</v>
      </c>
      <c r="M230" s="1153">
        <v>0</v>
      </c>
    </row>
    <row r="231" spans="1:13" ht="22.5" customHeight="1" x14ac:dyDescent="0.2">
      <c r="A231" s="1159" t="s">
        <v>109</v>
      </c>
      <c r="B231" s="1158">
        <v>15</v>
      </c>
      <c r="C231" s="1158">
        <v>0</v>
      </c>
      <c r="D231" s="1158">
        <v>0</v>
      </c>
      <c r="E231" s="1158">
        <v>1</v>
      </c>
      <c r="F231" s="1158">
        <v>9</v>
      </c>
      <c r="G231" s="1158">
        <v>0</v>
      </c>
      <c r="H231" s="1158">
        <v>3</v>
      </c>
      <c r="I231" s="1158">
        <v>0</v>
      </c>
      <c r="J231" s="1158">
        <v>2</v>
      </c>
      <c r="K231" s="1158">
        <v>0</v>
      </c>
      <c r="L231" s="1158">
        <v>0</v>
      </c>
      <c r="M231" s="1158">
        <v>0</v>
      </c>
    </row>
    <row r="232" spans="1:13" ht="22.5" customHeight="1" x14ac:dyDescent="0.2">
      <c r="A232" s="1152" t="s">
        <v>848</v>
      </c>
      <c r="B232" s="1153">
        <v>51</v>
      </c>
      <c r="C232" s="1153">
        <v>1</v>
      </c>
      <c r="D232" s="1153">
        <v>0</v>
      </c>
      <c r="E232" s="1153">
        <v>11</v>
      </c>
      <c r="F232" s="1153">
        <v>4</v>
      </c>
      <c r="G232" s="1153">
        <v>22</v>
      </c>
      <c r="H232" s="1153">
        <v>10</v>
      </c>
      <c r="I232" s="1153">
        <v>0</v>
      </c>
      <c r="J232" s="1153">
        <v>0</v>
      </c>
      <c r="K232" s="1153">
        <v>0</v>
      </c>
      <c r="L232" s="1153">
        <v>3</v>
      </c>
      <c r="M232" s="1153">
        <v>0</v>
      </c>
    </row>
    <row r="233" spans="1:13" ht="22.5" customHeight="1" x14ac:dyDescent="0.2">
      <c r="A233" s="1159" t="s">
        <v>849</v>
      </c>
      <c r="B233" s="1158">
        <v>39</v>
      </c>
      <c r="C233" s="1158">
        <v>0</v>
      </c>
      <c r="D233" s="1158">
        <v>0</v>
      </c>
      <c r="E233" s="1158">
        <v>6</v>
      </c>
      <c r="F233" s="1158">
        <v>2</v>
      </c>
      <c r="G233" s="1158">
        <v>7</v>
      </c>
      <c r="H233" s="1158">
        <v>20</v>
      </c>
      <c r="I233" s="1158">
        <v>1</v>
      </c>
      <c r="J233" s="1158">
        <v>3</v>
      </c>
      <c r="K233" s="1158">
        <v>0</v>
      </c>
      <c r="L233" s="1158">
        <v>0</v>
      </c>
      <c r="M233" s="1158">
        <v>0</v>
      </c>
    </row>
    <row r="234" spans="1:13" ht="22.5" customHeight="1" x14ac:dyDescent="0.2">
      <c r="A234" s="1152" t="s">
        <v>220</v>
      </c>
      <c r="B234" s="1153">
        <v>5</v>
      </c>
      <c r="C234" s="1153">
        <v>0</v>
      </c>
      <c r="D234" s="1153">
        <v>0</v>
      </c>
      <c r="E234" s="1153">
        <v>0</v>
      </c>
      <c r="F234" s="1153">
        <v>0</v>
      </c>
      <c r="G234" s="1153">
        <v>2</v>
      </c>
      <c r="H234" s="1153">
        <v>0</v>
      </c>
      <c r="I234" s="1153">
        <v>3</v>
      </c>
      <c r="J234" s="1153">
        <v>0</v>
      </c>
      <c r="K234" s="1153">
        <v>0</v>
      </c>
      <c r="L234" s="1153">
        <v>0</v>
      </c>
      <c r="M234" s="1153">
        <v>0</v>
      </c>
    </row>
    <row r="235" spans="1:13" ht="22.5" customHeight="1" x14ac:dyDescent="0.2">
      <c r="A235" s="1159" t="s">
        <v>107</v>
      </c>
      <c r="B235" s="1158">
        <v>8</v>
      </c>
      <c r="C235" s="1158">
        <v>0</v>
      </c>
      <c r="D235" s="1158">
        <v>0</v>
      </c>
      <c r="E235" s="1158">
        <v>0</v>
      </c>
      <c r="F235" s="1158">
        <v>1</v>
      </c>
      <c r="G235" s="1158">
        <v>0</v>
      </c>
      <c r="H235" s="1158">
        <v>1</v>
      </c>
      <c r="I235" s="1158">
        <v>1</v>
      </c>
      <c r="J235" s="1158">
        <v>3</v>
      </c>
      <c r="K235" s="1158">
        <v>0</v>
      </c>
      <c r="L235" s="1158">
        <v>2</v>
      </c>
      <c r="M235" s="1158">
        <v>0</v>
      </c>
    </row>
    <row r="236" spans="1:13" ht="22.5" customHeight="1" x14ac:dyDescent="0.2">
      <c r="A236" s="1152" t="s">
        <v>106</v>
      </c>
      <c r="B236" s="1153">
        <v>49</v>
      </c>
      <c r="C236" s="1153">
        <v>0</v>
      </c>
      <c r="D236" s="1153">
        <v>0</v>
      </c>
      <c r="E236" s="1153">
        <v>0</v>
      </c>
      <c r="F236" s="1153">
        <v>4</v>
      </c>
      <c r="G236" s="1153">
        <v>0</v>
      </c>
      <c r="H236" s="1153">
        <v>0</v>
      </c>
      <c r="I236" s="1153">
        <v>0</v>
      </c>
      <c r="J236" s="1153">
        <v>0</v>
      </c>
      <c r="K236" s="1153">
        <v>0</v>
      </c>
      <c r="L236" s="1153">
        <v>45</v>
      </c>
      <c r="M236" s="1153">
        <v>0</v>
      </c>
    </row>
    <row r="237" spans="1:13" s="1155" customFormat="1" ht="22.5" customHeight="1" x14ac:dyDescent="0.2">
      <c r="A237" s="1157" t="s">
        <v>139</v>
      </c>
      <c r="B237" s="1230">
        <v>113</v>
      </c>
      <c r="C237" s="1230">
        <v>2</v>
      </c>
      <c r="D237" s="1230">
        <v>1</v>
      </c>
      <c r="E237" s="1230">
        <v>37</v>
      </c>
      <c r="F237" s="1230">
        <v>23</v>
      </c>
      <c r="G237" s="1230">
        <v>7</v>
      </c>
      <c r="H237" s="1230">
        <v>21</v>
      </c>
      <c r="I237" s="1230">
        <v>2</v>
      </c>
      <c r="J237" s="1230">
        <v>15</v>
      </c>
      <c r="K237" s="1230">
        <v>1</v>
      </c>
      <c r="L237" s="1230">
        <v>3</v>
      </c>
      <c r="M237" s="1230">
        <v>1</v>
      </c>
    </row>
    <row r="238" spans="1:13" ht="22.5" customHeight="1" x14ac:dyDescent="0.2">
      <c r="A238" s="1152" t="s">
        <v>223</v>
      </c>
      <c r="B238" s="1153">
        <v>1</v>
      </c>
      <c r="C238" s="1153">
        <v>0</v>
      </c>
      <c r="D238" s="1153">
        <v>0</v>
      </c>
      <c r="E238" s="1153">
        <v>0</v>
      </c>
      <c r="F238" s="1153">
        <v>0</v>
      </c>
      <c r="G238" s="1153">
        <v>0</v>
      </c>
      <c r="H238" s="1153">
        <v>0</v>
      </c>
      <c r="I238" s="1153">
        <v>0</v>
      </c>
      <c r="J238" s="1153">
        <v>0</v>
      </c>
      <c r="K238" s="1153">
        <v>0</v>
      </c>
      <c r="L238" s="1153">
        <v>0</v>
      </c>
      <c r="M238" s="1153">
        <v>1</v>
      </c>
    </row>
    <row r="239" spans="1:13" ht="22.5" customHeight="1" x14ac:dyDescent="0.2">
      <c r="A239" s="1159" t="s">
        <v>110</v>
      </c>
      <c r="B239" s="1158">
        <v>32</v>
      </c>
      <c r="C239" s="1158">
        <v>1</v>
      </c>
      <c r="D239" s="1158">
        <v>0</v>
      </c>
      <c r="E239" s="1158">
        <v>23</v>
      </c>
      <c r="F239" s="1158">
        <v>2</v>
      </c>
      <c r="G239" s="1158">
        <v>3</v>
      </c>
      <c r="H239" s="1158">
        <v>0</v>
      </c>
      <c r="I239" s="1158">
        <v>1</v>
      </c>
      <c r="J239" s="1158">
        <v>1</v>
      </c>
      <c r="K239" s="1158">
        <v>1</v>
      </c>
      <c r="L239" s="1158">
        <v>0</v>
      </c>
      <c r="M239" s="1158">
        <v>0</v>
      </c>
    </row>
    <row r="240" spans="1:13" ht="22.5" customHeight="1" x14ac:dyDescent="0.2">
      <c r="A240" s="1152" t="s">
        <v>109</v>
      </c>
      <c r="B240" s="1153">
        <v>28</v>
      </c>
      <c r="C240" s="1153">
        <v>1</v>
      </c>
      <c r="D240" s="1153">
        <v>1</v>
      </c>
      <c r="E240" s="1153">
        <v>9</v>
      </c>
      <c r="F240" s="1153">
        <v>12</v>
      </c>
      <c r="G240" s="1153">
        <v>1</v>
      </c>
      <c r="H240" s="1153">
        <v>2</v>
      </c>
      <c r="I240" s="1153">
        <v>0</v>
      </c>
      <c r="J240" s="1153">
        <v>2</v>
      </c>
      <c r="K240" s="1153">
        <v>0</v>
      </c>
      <c r="L240" s="1153">
        <v>0</v>
      </c>
      <c r="M240" s="1153">
        <v>0</v>
      </c>
    </row>
    <row r="241" spans="1:13" ht="22.5" customHeight="1" x14ac:dyDescent="0.2">
      <c r="A241" s="1159" t="s">
        <v>848</v>
      </c>
      <c r="B241" s="1158">
        <v>7</v>
      </c>
      <c r="C241" s="1158">
        <v>0</v>
      </c>
      <c r="D241" s="1158">
        <v>0</v>
      </c>
      <c r="E241" s="1158">
        <v>1</v>
      </c>
      <c r="F241" s="1158">
        <v>1</v>
      </c>
      <c r="G241" s="1158">
        <v>3</v>
      </c>
      <c r="H241" s="1158">
        <v>1</v>
      </c>
      <c r="I241" s="1158">
        <v>0</v>
      </c>
      <c r="J241" s="1158">
        <v>1</v>
      </c>
      <c r="K241" s="1158">
        <v>0</v>
      </c>
      <c r="L241" s="1158">
        <v>0</v>
      </c>
      <c r="M241" s="1158">
        <v>0</v>
      </c>
    </row>
    <row r="242" spans="1:13" ht="22.5" customHeight="1" x14ac:dyDescent="0.2">
      <c r="A242" s="1152" t="s">
        <v>849</v>
      </c>
      <c r="B242" s="1153">
        <v>28</v>
      </c>
      <c r="C242" s="1153">
        <v>0</v>
      </c>
      <c r="D242" s="1153">
        <v>0</v>
      </c>
      <c r="E242" s="1153">
        <v>2</v>
      </c>
      <c r="F242" s="1153">
        <v>4</v>
      </c>
      <c r="G242" s="1153">
        <v>0</v>
      </c>
      <c r="H242" s="1153">
        <v>14</v>
      </c>
      <c r="I242" s="1153">
        <v>0</v>
      </c>
      <c r="J242" s="1153">
        <v>6</v>
      </c>
      <c r="K242" s="1153">
        <v>0</v>
      </c>
      <c r="L242" s="1153">
        <v>2</v>
      </c>
      <c r="M242" s="1153">
        <v>0</v>
      </c>
    </row>
    <row r="243" spans="1:13" ht="22.5" customHeight="1" x14ac:dyDescent="0.2">
      <c r="A243" s="1159" t="s">
        <v>107</v>
      </c>
      <c r="B243" s="1158">
        <v>12</v>
      </c>
      <c r="C243" s="1158">
        <v>0</v>
      </c>
      <c r="D243" s="1158">
        <v>0</v>
      </c>
      <c r="E243" s="1158">
        <v>1</v>
      </c>
      <c r="F243" s="1158">
        <v>2</v>
      </c>
      <c r="G243" s="1158">
        <v>0</v>
      </c>
      <c r="H243" s="1158">
        <v>3</v>
      </c>
      <c r="I243" s="1158">
        <v>0</v>
      </c>
      <c r="J243" s="1158">
        <v>5</v>
      </c>
      <c r="K243" s="1158">
        <v>0</v>
      </c>
      <c r="L243" s="1158">
        <v>1</v>
      </c>
      <c r="M243" s="1158">
        <v>0</v>
      </c>
    </row>
    <row r="244" spans="1:13" ht="22.5" customHeight="1" x14ac:dyDescent="0.2">
      <c r="A244" s="1152" t="s">
        <v>106</v>
      </c>
      <c r="B244" s="1153">
        <v>4</v>
      </c>
      <c r="C244" s="1153">
        <v>0</v>
      </c>
      <c r="D244" s="1153">
        <v>0</v>
      </c>
      <c r="E244" s="1153">
        <v>1</v>
      </c>
      <c r="F244" s="1153">
        <v>2</v>
      </c>
      <c r="G244" s="1153">
        <v>0</v>
      </c>
      <c r="H244" s="1153">
        <v>0</v>
      </c>
      <c r="I244" s="1153">
        <v>1</v>
      </c>
      <c r="J244" s="1153">
        <v>0</v>
      </c>
      <c r="K244" s="1153">
        <v>0</v>
      </c>
      <c r="L244" s="1153">
        <v>0</v>
      </c>
      <c r="M244" s="1153">
        <v>0</v>
      </c>
    </row>
    <row r="245" spans="1:13" ht="22.5" customHeight="1" x14ac:dyDescent="0.2">
      <c r="A245" s="1157" t="s">
        <v>847</v>
      </c>
      <c r="B245" s="1158">
        <v>1</v>
      </c>
      <c r="C245" s="1158">
        <v>0</v>
      </c>
      <c r="D245" s="1158">
        <v>0</v>
      </c>
      <c r="E245" s="1158">
        <v>0</v>
      </c>
      <c r="F245" s="1158">
        <v>0</v>
      </c>
      <c r="G245" s="1158">
        <v>0</v>
      </c>
      <c r="H245" s="1158">
        <v>1</v>
      </c>
      <c r="I245" s="1158">
        <v>0</v>
      </c>
      <c r="J245" s="1158">
        <v>0</v>
      </c>
      <c r="K245" s="1158">
        <v>0</v>
      </c>
      <c r="L245" s="1158">
        <v>0</v>
      </c>
      <c r="M245" s="1158">
        <v>0</v>
      </c>
    </row>
    <row r="246" spans="1:13" ht="22.5" customHeight="1" x14ac:dyDescent="0.2">
      <c r="A246" s="1156" t="s">
        <v>25</v>
      </c>
      <c r="B246" s="1153"/>
      <c r="C246" s="1153"/>
      <c r="D246" s="1153"/>
      <c r="E246" s="1153"/>
      <c r="F246" s="1153"/>
      <c r="G246" s="1153"/>
      <c r="H246" s="1153"/>
      <c r="I246" s="1153"/>
      <c r="J246" s="1153"/>
      <c r="K246" s="1153"/>
      <c r="L246" s="1153"/>
      <c r="M246" s="1153"/>
    </row>
    <row r="247" spans="1:13" s="1155" customFormat="1" ht="22.5" customHeight="1" x14ac:dyDescent="0.2">
      <c r="A247" s="1157" t="s">
        <v>137</v>
      </c>
      <c r="B247" s="1230">
        <v>72</v>
      </c>
      <c r="C247" s="1230">
        <v>0</v>
      </c>
      <c r="D247" s="1230">
        <v>0</v>
      </c>
      <c r="E247" s="1230">
        <v>10</v>
      </c>
      <c r="F247" s="1230">
        <v>13</v>
      </c>
      <c r="G247" s="1230">
        <v>6</v>
      </c>
      <c r="H247" s="1230">
        <v>28</v>
      </c>
      <c r="I247" s="1230">
        <v>0</v>
      </c>
      <c r="J247" s="1230">
        <v>12</v>
      </c>
      <c r="K247" s="1230">
        <v>0</v>
      </c>
      <c r="L247" s="1230">
        <v>3</v>
      </c>
      <c r="M247" s="1230">
        <v>0</v>
      </c>
    </row>
    <row r="248" spans="1:13" ht="22.5" customHeight="1" x14ac:dyDescent="0.2">
      <c r="A248" s="1152" t="s">
        <v>223</v>
      </c>
      <c r="B248" s="1153">
        <v>1</v>
      </c>
      <c r="C248" s="1153">
        <v>0</v>
      </c>
      <c r="D248" s="1153">
        <v>0</v>
      </c>
      <c r="E248" s="1153">
        <v>0</v>
      </c>
      <c r="F248" s="1153">
        <v>1</v>
      </c>
      <c r="G248" s="1153">
        <v>0</v>
      </c>
      <c r="H248" s="1153">
        <v>0</v>
      </c>
      <c r="I248" s="1153">
        <v>0</v>
      </c>
      <c r="J248" s="1153">
        <v>0</v>
      </c>
      <c r="K248" s="1153">
        <v>0</v>
      </c>
      <c r="L248" s="1153">
        <v>0</v>
      </c>
      <c r="M248" s="1153">
        <v>0</v>
      </c>
    </row>
    <row r="249" spans="1:13" ht="22.5" customHeight="1" x14ac:dyDescent="0.2">
      <c r="A249" s="1159" t="s">
        <v>110</v>
      </c>
      <c r="B249" s="1158">
        <v>8</v>
      </c>
      <c r="C249" s="1158">
        <v>0</v>
      </c>
      <c r="D249" s="1158">
        <v>0</v>
      </c>
      <c r="E249" s="1158">
        <v>3</v>
      </c>
      <c r="F249" s="1158">
        <v>0</v>
      </c>
      <c r="G249" s="1158">
        <v>2</v>
      </c>
      <c r="H249" s="1158">
        <v>2</v>
      </c>
      <c r="I249" s="1158">
        <v>0</v>
      </c>
      <c r="J249" s="1158">
        <v>1</v>
      </c>
      <c r="K249" s="1158">
        <v>0</v>
      </c>
      <c r="L249" s="1158">
        <v>0</v>
      </c>
      <c r="M249" s="1158">
        <v>0</v>
      </c>
    </row>
    <row r="250" spans="1:13" ht="22.5" customHeight="1" x14ac:dyDescent="0.2">
      <c r="A250" s="1152" t="s">
        <v>109</v>
      </c>
      <c r="B250" s="1153">
        <v>10</v>
      </c>
      <c r="C250" s="1153">
        <v>0</v>
      </c>
      <c r="D250" s="1153">
        <v>0</v>
      </c>
      <c r="E250" s="1153">
        <v>1</v>
      </c>
      <c r="F250" s="1153">
        <v>3</v>
      </c>
      <c r="G250" s="1153">
        <v>1</v>
      </c>
      <c r="H250" s="1153">
        <v>1</v>
      </c>
      <c r="I250" s="1153">
        <v>0</v>
      </c>
      <c r="J250" s="1153">
        <v>3</v>
      </c>
      <c r="K250" s="1153">
        <v>0</v>
      </c>
      <c r="L250" s="1153">
        <v>1</v>
      </c>
      <c r="M250" s="1153">
        <v>0</v>
      </c>
    </row>
    <row r="251" spans="1:13" ht="22.5" customHeight="1" x14ac:dyDescent="0.2">
      <c r="A251" s="1159" t="s">
        <v>848</v>
      </c>
      <c r="B251" s="1158">
        <v>4</v>
      </c>
      <c r="C251" s="1158">
        <v>0</v>
      </c>
      <c r="D251" s="1158">
        <v>0</v>
      </c>
      <c r="E251" s="1158">
        <v>0</v>
      </c>
      <c r="F251" s="1158">
        <v>1</v>
      </c>
      <c r="G251" s="1158">
        <v>1</v>
      </c>
      <c r="H251" s="1158">
        <v>1</v>
      </c>
      <c r="I251" s="1158">
        <v>0</v>
      </c>
      <c r="J251" s="1158">
        <v>0</v>
      </c>
      <c r="K251" s="1158">
        <v>0</v>
      </c>
      <c r="L251" s="1158">
        <v>1</v>
      </c>
      <c r="M251" s="1158">
        <v>0</v>
      </c>
    </row>
    <row r="252" spans="1:13" ht="22.5" customHeight="1" x14ac:dyDescent="0.2">
      <c r="A252" s="1152" t="s">
        <v>849</v>
      </c>
      <c r="B252" s="1153">
        <v>39</v>
      </c>
      <c r="C252" s="1153">
        <v>0</v>
      </c>
      <c r="D252" s="1153">
        <v>0</v>
      </c>
      <c r="E252" s="1153">
        <v>6</v>
      </c>
      <c r="F252" s="1153">
        <v>6</v>
      </c>
      <c r="G252" s="1153">
        <v>1</v>
      </c>
      <c r="H252" s="1153">
        <v>22</v>
      </c>
      <c r="I252" s="1153">
        <v>0</v>
      </c>
      <c r="J252" s="1153">
        <v>3</v>
      </c>
      <c r="K252" s="1153">
        <v>0</v>
      </c>
      <c r="L252" s="1153">
        <v>1</v>
      </c>
      <c r="M252" s="1153">
        <v>0</v>
      </c>
    </row>
    <row r="253" spans="1:13" ht="22.5" customHeight="1" x14ac:dyDescent="0.2">
      <c r="A253" s="1159" t="s">
        <v>107</v>
      </c>
      <c r="B253" s="1158">
        <v>9</v>
      </c>
      <c r="C253" s="1158">
        <v>0</v>
      </c>
      <c r="D253" s="1158">
        <v>0</v>
      </c>
      <c r="E253" s="1158">
        <v>0</v>
      </c>
      <c r="F253" s="1158">
        <v>2</v>
      </c>
      <c r="G253" s="1158">
        <v>0</v>
      </c>
      <c r="H253" s="1158">
        <v>2</v>
      </c>
      <c r="I253" s="1158">
        <v>0</v>
      </c>
      <c r="J253" s="1158">
        <v>5</v>
      </c>
      <c r="K253" s="1158">
        <v>0</v>
      </c>
      <c r="L253" s="1158">
        <v>0</v>
      </c>
      <c r="M253" s="1158">
        <v>0</v>
      </c>
    </row>
    <row r="254" spans="1:13" ht="22.5" customHeight="1" x14ac:dyDescent="0.2">
      <c r="A254" s="1152" t="s">
        <v>106</v>
      </c>
      <c r="B254" s="1153">
        <v>1</v>
      </c>
      <c r="C254" s="1153">
        <v>0</v>
      </c>
      <c r="D254" s="1153">
        <v>0</v>
      </c>
      <c r="E254" s="1153">
        <v>0</v>
      </c>
      <c r="F254" s="1153">
        <v>0</v>
      </c>
      <c r="G254" s="1153">
        <v>1</v>
      </c>
      <c r="H254" s="1153">
        <v>0</v>
      </c>
      <c r="I254" s="1153">
        <v>0</v>
      </c>
      <c r="J254" s="1153">
        <v>0</v>
      </c>
      <c r="K254" s="1153">
        <v>0</v>
      </c>
      <c r="L254" s="1153">
        <v>0</v>
      </c>
      <c r="M254" s="1153">
        <v>0</v>
      </c>
    </row>
    <row r="255" spans="1:13" s="1155" customFormat="1" ht="22.5" customHeight="1" x14ac:dyDescent="0.2">
      <c r="A255" s="1161" t="s">
        <v>169</v>
      </c>
      <c r="B255" s="1230"/>
      <c r="C255" s="1230"/>
      <c r="D255" s="1230"/>
      <c r="E255" s="1230"/>
      <c r="F255" s="1230"/>
      <c r="G255" s="1230"/>
      <c r="H255" s="1230"/>
      <c r="I255" s="1230"/>
      <c r="J255" s="1230"/>
      <c r="K255" s="1230"/>
      <c r="L255" s="1230"/>
      <c r="M255" s="1230"/>
    </row>
    <row r="256" spans="1:13" ht="22.5" customHeight="1" x14ac:dyDescent="0.2">
      <c r="A256" s="1152" t="s">
        <v>49</v>
      </c>
      <c r="B256" s="1153">
        <v>1</v>
      </c>
      <c r="C256" s="1153">
        <v>0</v>
      </c>
      <c r="D256" s="1153">
        <v>0</v>
      </c>
      <c r="E256" s="1153">
        <v>1</v>
      </c>
      <c r="F256" s="1153">
        <v>0</v>
      </c>
      <c r="G256" s="1153">
        <v>0</v>
      </c>
      <c r="H256" s="1153">
        <v>0</v>
      </c>
      <c r="I256" s="1153">
        <v>0</v>
      </c>
      <c r="J256" s="1153">
        <v>0</v>
      </c>
      <c r="K256" s="1153">
        <v>0</v>
      </c>
      <c r="L256" s="1153">
        <v>0</v>
      </c>
      <c r="M256" s="1153">
        <v>0</v>
      </c>
    </row>
    <row r="257" spans="1:13" ht="22.5" customHeight="1" x14ac:dyDescent="0.2">
      <c r="A257" s="1159" t="s">
        <v>223</v>
      </c>
      <c r="B257" s="1158">
        <v>2</v>
      </c>
      <c r="C257" s="1158">
        <v>0</v>
      </c>
      <c r="D257" s="1158">
        <v>0</v>
      </c>
      <c r="E257" s="1158">
        <v>2</v>
      </c>
      <c r="F257" s="1158">
        <v>0</v>
      </c>
      <c r="G257" s="1158">
        <v>0</v>
      </c>
      <c r="H257" s="1158">
        <v>0</v>
      </c>
      <c r="I257" s="1158">
        <v>0</v>
      </c>
      <c r="J257" s="1158">
        <v>0</v>
      </c>
      <c r="K257" s="1158">
        <v>0</v>
      </c>
      <c r="L257" s="1158">
        <v>0</v>
      </c>
      <c r="M257" s="1158">
        <v>0</v>
      </c>
    </row>
    <row r="258" spans="1:13" ht="22.5" customHeight="1" x14ac:dyDescent="0.2">
      <c r="A258" s="1152" t="s">
        <v>110</v>
      </c>
      <c r="B258" s="1153">
        <v>176</v>
      </c>
      <c r="C258" s="1153">
        <v>1</v>
      </c>
      <c r="D258" s="1153">
        <v>0</v>
      </c>
      <c r="E258" s="1153">
        <v>130</v>
      </c>
      <c r="F258" s="1153">
        <v>29</v>
      </c>
      <c r="G258" s="1153">
        <v>6</v>
      </c>
      <c r="H258" s="1153">
        <v>3</v>
      </c>
      <c r="I258" s="1153">
        <v>0</v>
      </c>
      <c r="J258" s="1153">
        <v>4</v>
      </c>
      <c r="K258" s="1153">
        <v>0</v>
      </c>
      <c r="L258" s="1153">
        <v>3</v>
      </c>
      <c r="M258" s="1153">
        <v>0</v>
      </c>
    </row>
    <row r="259" spans="1:13" ht="22.5" customHeight="1" x14ac:dyDescent="0.2">
      <c r="A259" s="1159" t="s">
        <v>109</v>
      </c>
      <c r="B259" s="1158">
        <v>164</v>
      </c>
      <c r="C259" s="1158">
        <v>0</v>
      </c>
      <c r="D259" s="1158">
        <v>0</v>
      </c>
      <c r="E259" s="1158">
        <v>20</v>
      </c>
      <c r="F259" s="1158">
        <v>119</v>
      </c>
      <c r="G259" s="1158">
        <v>3</v>
      </c>
      <c r="H259" s="1158">
        <v>5</v>
      </c>
      <c r="I259" s="1158">
        <v>3</v>
      </c>
      <c r="J259" s="1158">
        <v>8</v>
      </c>
      <c r="K259" s="1158">
        <v>0</v>
      </c>
      <c r="L259" s="1158">
        <v>6</v>
      </c>
      <c r="M259" s="1158">
        <v>0</v>
      </c>
    </row>
    <row r="260" spans="1:13" ht="22.5" customHeight="1" x14ac:dyDescent="0.2">
      <c r="A260" s="1152" t="s">
        <v>848</v>
      </c>
      <c r="B260" s="1153">
        <v>19</v>
      </c>
      <c r="C260" s="1153">
        <v>0</v>
      </c>
      <c r="D260" s="1153">
        <v>0</v>
      </c>
      <c r="E260" s="1153">
        <v>0</v>
      </c>
      <c r="F260" s="1153">
        <v>2</v>
      </c>
      <c r="G260" s="1153">
        <v>11</v>
      </c>
      <c r="H260" s="1153">
        <v>3</v>
      </c>
      <c r="I260" s="1153">
        <v>1</v>
      </c>
      <c r="J260" s="1153">
        <v>2</v>
      </c>
      <c r="K260" s="1153">
        <v>0</v>
      </c>
      <c r="L260" s="1153">
        <v>0</v>
      </c>
      <c r="M260" s="1153">
        <v>0</v>
      </c>
    </row>
    <row r="261" spans="1:13" ht="22.5" customHeight="1" x14ac:dyDescent="0.2">
      <c r="A261" s="1159" t="s">
        <v>849</v>
      </c>
      <c r="B261" s="1158">
        <v>62</v>
      </c>
      <c r="C261" s="1158">
        <v>0</v>
      </c>
      <c r="D261" s="1158">
        <v>0</v>
      </c>
      <c r="E261" s="1158">
        <v>3</v>
      </c>
      <c r="F261" s="1158">
        <v>9</v>
      </c>
      <c r="G261" s="1158">
        <v>4</v>
      </c>
      <c r="H261" s="1158">
        <v>35</v>
      </c>
      <c r="I261" s="1158">
        <v>4</v>
      </c>
      <c r="J261" s="1158">
        <v>6</v>
      </c>
      <c r="K261" s="1158">
        <v>0</v>
      </c>
      <c r="L261" s="1158">
        <v>1</v>
      </c>
      <c r="M261" s="1158">
        <v>0</v>
      </c>
    </row>
    <row r="262" spans="1:13" ht="22.5" customHeight="1" x14ac:dyDescent="0.2">
      <c r="A262" s="1152" t="s">
        <v>220</v>
      </c>
      <c r="B262" s="1153">
        <v>4</v>
      </c>
      <c r="C262" s="1153">
        <v>0</v>
      </c>
      <c r="D262" s="1153">
        <v>0</v>
      </c>
      <c r="E262" s="1153">
        <v>0</v>
      </c>
      <c r="F262" s="1153">
        <v>0</v>
      </c>
      <c r="G262" s="1153">
        <v>0</v>
      </c>
      <c r="H262" s="1153">
        <v>0</v>
      </c>
      <c r="I262" s="1153">
        <v>2</v>
      </c>
      <c r="J262" s="1153">
        <v>2</v>
      </c>
      <c r="K262" s="1153">
        <v>0</v>
      </c>
      <c r="L262" s="1153">
        <v>0</v>
      </c>
      <c r="M262" s="1153">
        <v>0</v>
      </c>
    </row>
    <row r="263" spans="1:13" ht="22.5" customHeight="1" x14ac:dyDescent="0.2">
      <c r="A263" s="1159" t="s">
        <v>107</v>
      </c>
      <c r="B263" s="1158">
        <v>27</v>
      </c>
      <c r="C263" s="1158">
        <v>0</v>
      </c>
      <c r="D263" s="1158">
        <v>0</v>
      </c>
      <c r="E263" s="1158">
        <v>0</v>
      </c>
      <c r="F263" s="1158">
        <v>5</v>
      </c>
      <c r="G263" s="1158">
        <v>1</v>
      </c>
      <c r="H263" s="1158">
        <v>2</v>
      </c>
      <c r="I263" s="1158">
        <v>1</v>
      </c>
      <c r="J263" s="1158">
        <v>16</v>
      </c>
      <c r="K263" s="1158">
        <v>0</v>
      </c>
      <c r="L263" s="1158">
        <v>1</v>
      </c>
      <c r="M263" s="1158">
        <v>1</v>
      </c>
    </row>
    <row r="264" spans="1:13" ht="22.5" customHeight="1" x14ac:dyDescent="0.2">
      <c r="A264" s="1152" t="s">
        <v>106</v>
      </c>
      <c r="B264" s="1153">
        <v>66</v>
      </c>
      <c r="C264" s="1153">
        <v>0</v>
      </c>
      <c r="D264" s="1153">
        <v>0</v>
      </c>
      <c r="E264" s="1153">
        <v>4</v>
      </c>
      <c r="F264" s="1153">
        <v>10</v>
      </c>
      <c r="G264" s="1153">
        <v>4</v>
      </c>
      <c r="H264" s="1153">
        <v>2</v>
      </c>
      <c r="I264" s="1153">
        <v>0</v>
      </c>
      <c r="J264" s="1153">
        <v>1</v>
      </c>
      <c r="K264" s="1153">
        <v>0</v>
      </c>
      <c r="L264" s="1153">
        <v>45</v>
      </c>
      <c r="M264" s="1153">
        <v>0</v>
      </c>
    </row>
    <row r="265" spans="1:13" x14ac:dyDescent="0.2">
      <c r="A265" s="1150"/>
      <c r="B265" s="1151"/>
      <c r="C265" s="1151"/>
      <c r="D265" s="1151"/>
      <c r="E265" s="1151"/>
      <c r="F265" s="1151"/>
      <c r="G265" s="1151"/>
      <c r="H265" s="1151"/>
      <c r="I265" s="1151"/>
      <c r="J265" s="1151"/>
      <c r="K265" s="1151"/>
      <c r="L265" s="1151"/>
      <c r="M265" s="1151"/>
    </row>
    <row r="266" spans="1:13" ht="56.25" customHeight="1" x14ac:dyDescent="0.2">
      <c r="A266" s="1449" t="s">
        <v>850</v>
      </c>
      <c r="B266" s="1449"/>
      <c r="C266" s="1449"/>
      <c r="D266" s="1449"/>
      <c r="E266" s="1449"/>
      <c r="F266" s="1449"/>
      <c r="G266" s="1449"/>
      <c r="H266" s="1449"/>
      <c r="I266" s="1449"/>
      <c r="J266" s="1449"/>
      <c r="K266" s="1449"/>
      <c r="L266" s="1449"/>
      <c r="M266" s="1162"/>
    </row>
    <row r="267" spans="1:13" ht="22.5" customHeight="1" x14ac:dyDescent="0.2">
      <c r="A267" s="1450" t="s">
        <v>709</v>
      </c>
      <c r="B267" s="1450"/>
      <c r="C267" s="1450"/>
    </row>
    <row r="268" spans="1:13" ht="22.5" customHeight="1" x14ac:dyDescent="0.2">
      <c r="A268" s="1451" t="s">
        <v>824</v>
      </c>
      <c r="B268" s="1451"/>
      <c r="C268" s="1451"/>
    </row>
    <row r="269" spans="1:13" ht="22.5" customHeight="1" x14ac:dyDescent="0.2">
      <c r="A269" s="962"/>
      <c r="C269" s="962"/>
    </row>
    <row r="270" spans="1:13" ht="22.5" customHeight="1" x14ac:dyDescent="0.2"/>
    <row r="271" spans="1:13" ht="22.5" customHeight="1" x14ac:dyDescent="0.2"/>
    <row r="272" spans="1:13" ht="22.5" customHeight="1" x14ac:dyDescent="0.2"/>
    <row r="273" ht="22.5" customHeight="1" x14ac:dyDescent="0.2"/>
    <row r="274" ht="22.5" customHeight="1" x14ac:dyDescent="0.2"/>
    <row r="275" ht="22.5" customHeight="1" x14ac:dyDescent="0.2"/>
    <row r="276" ht="22.5" customHeight="1" x14ac:dyDescent="0.2"/>
  </sheetData>
  <mergeCells count="7">
    <mergeCell ref="A2:L2"/>
    <mergeCell ref="A266:L266"/>
    <mergeCell ref="A267:C267"/>
    <mergeCell ref="A268:C268"/>
    <mergeCell ref="C4:L4"/>
    <mergeCell ref="B4:B5"/>
    <mergeCell ref="A4:A5"/>
  </mergeCells>
  <hyperlinks>
    <hyperlink ref="N4" location="indice!B56" display="INICIO"/>
  </hyperlinks>
  <printOptions horizontalCentered="1"/>
  <pageMargins left="0.19685039370078741" right="0.19685039370078741" top="1.5354330708661419" bottom="0.74803149606299213" header="0.19685039370078741" footer="0.31496062992125984"/>
  <pageSetup paperSize="9" scale="34" firstPageNumber="109" orientation="landscape" useFirstPageNumber="1" r:id="rId1"/>
  <headerFooter scaleWithDoc="0">
    <oddHeader>&amp;C&amp;G</oddHeader>
    <oddFooter>&amp;C&amp;P</oddFooter>
  </headerFooter>
  <rowBreaks count="7" manualBreakCount="7">
    <brk id="39" max="12" man="1"/>
    <brk id="79" max="12" man="1"/>
    <brk id="112" max="12" man="1"/>
    <brk id="147" max="12" man="1"/>
    <brk id="192" max="12" man="1"/>
    <brk id="227" max="12" man="1"/>
    <brk id="269" max="12" man="1"/>
  </rowBreaks>
  <colBreaks count="1" manualBreakCount="1">
    <brk id="14" max="1048575" man="1"/>
  </colBreaks>
  <legacyDrawingHF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8"/>
  <dimension ref="A2:N33"/>
  <sheetViews>
    <sheetView zoomScale="90" zoomScaleNormal="90" workbookViewId="0">
      <selection activeCell="A6" sqref="A6:IV6"/>
    </sheetView>
  </sheetViews>
  <sheetFormatPr baseColWidth="10" defaultRowHeight="12.75" x14ac:dyDescent="0.2"/>
  <cols>
    <col min="1" max="1" width="21.28515625" style="1" customWidth="1"/>
    <col min="2" max="13" width="14.42578125" style="1" customWidth="1"/>
    <col min="14" max="16384" width="11.42578125" style="1"/>
  </cols>
  <sheetData>
    <row r="2" spans="1:14" ht="37.5" customHeight="1" x14ac:dyDescent="0.2">
      <c r="A2" s="1461" t="s">
        <v>825</v>
      </c>
      <c r="B2" s="1461"/>
      <c r="C2" s="1461"/>
      <c r="D2" s="1461"/>
      <c r="E2" s="1461"/>
      <c r="F2" s="1461"/>
      <c r="G2" s="1461"/>
      <c r="H2" s="1461"/>
      <c r="I2" s="1461"/>
      <c r="J2" s="1461"/>
      <c r="K2" s="1461"/>
      <c r="L2" s="1461"/>
      <c r="M2" s="1461"/>
      <c r="N2" s="903" t="s">
        <v>85</v>
      </c>
    </row>
    <row r="3" spans="1:14" x14ac:dyDescent="0.2">
      <c r="A3" s="604"/>
      <c r="B3" s="604"/>
      <c r="C3" s="604"/>
      <c r="D3" s="604"/>
      <c r="E3" s="604"/>
      <c r="F3" s="604"/>
      <c r="G3" s="604"/>
      <c r="H3" s="604"/>
      <c r="I3" s="604"/>
      <c r="J3" s="604"/>
      <c r="K3" s="604"/>
      <c r="L3" s="604"/>
      <c r="M3" s="604"/>
    </row>
    <row r="4" spans="1:14" x14ac:dyDescent="0.2">
      <c r="A4" s="1459" t="s">
        <v>640</v>
      </c>
      <c r="B4" s="1455" t="s">
        <v>862</v>
      </c>
      <c r="C4" s="1457" t="s">
        <v>665</v>
      </c>
      <c r="D4" s="1458"/>
      <c r="E4" s="1458"/>
      <c r="F4" s="1458"/>
      <c r="G4" s="1458"/>
      <c r="H4" s="1458"/>
      <c r="I4" s="1458"/>
      <c r="J4" s="1458"/>
      <c r="K4" s="1458"/>
      <c r="L4" s="1458"/>
      <c r="M4" s="1458"/>
    </row>
    <row r="5" spans="1:14" s="838" customFormat="1" ht="85.5" customHeight="1" x14ac:dyDescent="0.25">
      <c r="A5" s="1460"/>
      <c r="B5" s="1456"/>
      <c r="C5" s="837" t="s">
        <v>641</v>
      </c>
      <c r="D5" s="837" t="s">
        <v>643</v>
      </c>
      <c r="E5" s="837" t="s">
        <v>644</v>
      </c>
      <c r="F5" s="837" t="s">
        <v>645</v>
      </c>
      <c r="G5" s="837" t="s">
        <v>646</v>
      </c>
      <c r="H5" s="837" t="s">
        <v>647</v>
      </c>
      <c r="I5" s="837" t="s">
        <v>648</v>
      </c>
      <c r="J5" s="837" t="s">
        <v>649</v>
      </c>
      <c r="K5" s="837" t="s">
        <v>650</v>
      </c>
      <c r="L5" s="837" t="s">
        <v>642</v>
      </c>
      <c r="M5" s="837" t="s">
        <v>651</v>
      </c>
    </row>
    <row r="6" spans="1:14" s="777" customFormat="1" ht="15" customHeight="1" x14ac:dyDescent="0.2">
      <c r="A6" s="1231" t="s">
        <v>863</v>
      </c>
      <c r="B6" s="544">
        <v>25692</v>
      </c>
      <c r="C6" s="544">
        <v>17583</v>
      </c>
      <c r="D6" s="544">
        <v>875</v>
      </c>
      <c r="E6" s="544">
        <v>46</v>
      </c>
      <c r="F6" s="544">
        <v>7</v>
      </c>
      <c r="G6" s="544">
        <v>7</v>
      </c>
      <c r="H6" s="544">
        <v>16</v>
      </c>
      <c r="I6" s="544">
        <v>5</v>
      </c>
      <c r="J6" s="544">
        <v>6</v>
      </c>
      <c r="K6" s="544">
        <v>255</v>
      </c>
      <c r="L6" s="544">
        <v>6694</v>
      </c>
      <c r="M6" s="544">
        <v>198</v>
      </c>
    </row>
    <row r="7" spans="1:14" ht="15" customHeight="1" x14ac:dyDescent="0.2">
      <c r="A7" s="834" t="s">
        <v>159</v>
      </c>
      <c r="B7" s="835">
        <v>2123</v>
      </c>
      <c r="C7" s="835">
        <v>1253</v>
      </c>
      <c r="D7" s="835">
        <v>134</v>
      </c>
      <c r="E7" s="835">
        <v>13</v>
      </c>
      <c r="F7" s="835">
        <v>2</v>
      </c>
      <c r="G7" s="836">
        <v>2</v>
      </c>
      <c r="H7" s="835">
        <v>2</v>
      </c>
      <c r="I7" s="835">
        <v>1</v>
      </c>
      <c r="J7" s="836">
        <v>1</v>
      </c>
      <c r="K7" s="836">
        <v>5</v>
      </c>
      <c r="L7" s="835">
        <v>709</v>
      </c>
      <c r="M7" s="835">
        <v>1</v>
      </c>
    </row>
    <row r="8" spans="1:14" ht="15" customHeight="1" x14ac:dyDescent="0.2">
      <c r="A8" s="541" t="s">
        <v>158</v>
      </c>
      <c r="B8" s="542">
        <v>301</v>
      </c>
      <c r="C8" s="542">
        <v>141</v>
      </c>
      <c r="D8" s="542">
        <v>40</v>
      </c>
      <c r="E8" s="542">
        <v>1</v>
      </c>
      <c r="F8" s="542">
        <v>0</v>
      </c>
      <c r="G8" s="543">
        <v>0</v>
      </c>
      <c r="H8" s="543">
        <v>0</v>
      </c>
      <c r="I8" s="543">
        <v>0</v>
      </c>
      <c r="J8" s="543">
        <v>0</v>
      </c>
      <c r="K8" s="543">
        <v>0</v>
      </c>
      <c r="L8" s="542">
        <v>114</v>
      </c>
      <c r="M8" s="542">
        <v>5</v>
      </c>
    </row>
    <row r="9" spans="1:14" ht="15" customHeight="1" x14ac:dyDescent="0.2">
      <c r="A9" s="834" t="s">
        <v>157</v>
      </c>
      <c r="B9" s="835">
        <v>661</v>
      </c>
      <c r="C9" s="835">
        <v>296</v>
      </c>
      <c r="D9" s="835">
        <v>24</v>
      </c>
      <c r="E9" s="835">
        <v>0</v>
      </c>
      <c r="F9" s="836">
        <v>0</v>
      </c>
      <c r="G9" s="836">
        <v>0</v>
      </c>
      <c r="H9" s="836">
        <v>0</v>
      </c>
      <c r="I9" s="835">
        <v>0</v>
      </c>
      <c r="J9" s="836">
        <v>0</v>
      </c>
      <c r="K9" s="836">
        <v>0</v>
      </c>
      <c r="L9" s="835">
        <v>340</v>
      </c>
      <c r="M9" s="835">
        <v>1</v>
      </c>
    </row>
    <row r="10" spans="1:14" ht="15" customHeight="1" x14ac:dyDescent="0.2">
      <c r="A10" s="541" t="s">
        <v>156</v>
      </c>
      <c r="B10" s="542">
        <v>277</v>
      </c>
      <c r="C10" s="542">
        <v>170</v>
      </c>
      <c r="D10" s="542">
        <v>14</v>
      </c>
      <c r="E10" s="542">
        <v>0</v>
      </c>
      <c r="F10" s="543">
        <v>0</v>
      </c>
      <c r="G10" s="543">
        <v>0</v>
      </c>
      <c r="H10" s="543">
        <v>0</v>
      </c>
      <c r="I10" s="542">
        <v>0</v>
      </c>
      <c r="J10" s="542">
        <v>0</v>
      </c>
      <c r="K10" s="543">
        <v>1</v>
      </c>
      <c r="L10" s="543">
        <v>92</v>
      </c>
      <c r="M10" s="542">
        <v>0</v>
      </c>
    </row>
    <row r="11" spans="1:14" ht="15" customHeight="1" x14ac:dyDescent="0.2">
      <c r="A11" s="834" t="s">
        <v>155</v>
      </c>
      <c r="B11" s="835">
        <v>607</v>
      </c>
      <c r="C11" s="835">
        <v>484</v>
      </c>
      <c r="D11" s="835">
        <v>20</v>
      </c>
      <c r="E11" s="835">
        <v>0</v>
      </c>
      <c r="F11" s="835">
        <v>0</v>
      </c>
      <c r="G11" s="835">
        <v>0</v>
      </c>
      <c r="H11" s="836">
        <v>1</v>
      </c>
      <c r="I11" s="836">
        <v>1</v>
      </c>
      <c r="J11" s="836">
        <v>0</v>
      </c>
      <c r="K11" s="836">
        <v>18</v>
      </c>
      <c r="L11" s="835">
        <v>80</v>
      </c>
      <c r="M11" s="836">
        <v>3</v>
      </c>
    </row>
    <row r="12" spans="1:14" ht="15" customHeight="1" x14ac:dyDescent="0.2">
      <c r="A12" s="541" t="s">
        <v>154</v>
      </c>
      <c r="B12" s="542">
        <v>857</v>
      </c>
      <c r="C12" s="542">
        <v>474</v>
      </c>
      <c r="D12" s="542">
        <v>56</v>
      </c>
      <c r="E12" s="542">
        <v>0</v>
      </c>
      <c r="F12" s="542">
        <v>0</v>
      </c>
      <c r="G12" s="543">
        <v>0</v>
      </c>
      <c r="H12" s="543">
        <v>1</v>
      </c>
      <c r="I12" s="542">
        <v>0</v>
      </c>
      <c r="J12" s="543">
        <v>0</v>
      </c>
      <c r="K12" s="542">
        <v>130</v>
      </c>
      <c r="L12" s="542">
        <v>196</v>
      </c>
      <c r="M12" s="543">
        <v>0</v>
      </c>
    </row>
    <row r="13" spans="1:14" ht="15" customHeight="1" x14ac:dyDescent="0.2">
      <c r="A13" s="834" t="s">
        <v>174</v>
      </c>
      <c r="B13" s="835">
        <v>1078</v>
      </c>
      <c r="C13" s="835">
        <v>621</v>
      </c>
      <c r="D13" s="835">
        <v>77</v>
      </c>
      <c r="E13" s="835">
        <v>1</v>
      </c>
      <c r="F13" s="836">
        <v>1</v>
      </c>
      <c r="G13" s="835">
        <v>0</v>
      </c>
      <c r="H13" s="835">
        <v>0</v>
      </c>
      <c r="I13" s="836">
        <v>1</v>
      </c>
      <c r="J13" s="836">
        <v>0</v>
      </c>
      <c r="K13" s="835">
        <v>1</v>
      </c>
      <c r="L13" s="835">
        <v>375</v>
      </c>
      <c r="M13" s="835">
        <v>1</v>
      </c>
    </row>
    <row r="14" spans="1:14" ht="15" customHeight="1" x14ac:dyDescent="0.2">
      <c r="A14" s="541" t="s">
        <v>148</v>
      </c>
      <c r="B14" s="542">
        <v>364</v>
      </c>
      <c r="C14" s="542">
        <v>340</v>
      </c>
      <c r="D14" s="542">
        <v>4</v>
      </c>
      <c r="E14" s="542">
        <v>1</v>
      </c>
      <c r="F14" s="543">
        <v>0</v>
      </c>
      <c r="G14" s="543">
        <v>0</v>
      </c>
      <c r="H14" s="543">
        <v>0</v>
      </c>
      <c r="I14" s="543">
        <v>0</v>
      </c>
      <c r="J14" s="543">
        <v>0</v>
      </c>
      <c r="K14" s="543">
        <v>8</v>
      </c>
      <c r="L14" s="542">
        <v>0</v>
      </c>
      <c r="M14" s="542">
        <v>11</v>
      </c>
    </row>
    <row r="15" spans="1:14" ht="15" customHeight="1" x14ac:dyDescent="0.2">
      <c r="A15" s="834" t="s">
        <v>147</v>
      </c>
      <c r="B15" s="835">
        <v>5895</v>
      </c>
      <c r="C15" s="835">
        <v>4189</v>
      </c>
      <c r="D15" s="835">
        <v>92</v>
      </c>
      <c r="E15" s="835">
        <v>3</v>
      </c>
      <c r="F15" s="835">
        <v>0</v>
      </c>
      <c r="G15" s="835">
        <v>2</v>
      </c>
      <c r="H15" s="835">
        <v>2</v>
      </c>
      <c r="I15" s="835">
        <v>0</v>
      </c>
      <c r="J15" s="836">
        <v>1</v>
      </c>
      <c r="K15" s="836">
        <v>1</v>
      </c>
      <c r="L15" s="835">
        <v>1518</v>
      </c>
      <c r="M15" s="835">
        <v>87</v>
      </c>
    </row>
    <row r="16" spans="1:14" ht="15" customHeight="1" x14ac:dyDescent="0.2">
      <c r="A16" s="541" t="s">
        <v>153</v>
      </c>
      <c r="B16" s="542">
        <v>857</v>
      </c>
      <c r="C16" s="542">
        <v>613</v>
      </c>
      <c r="D16" s="542">
        <v>42</v>
      </c>
      <c r="E16" s="542">
        <v>2</v>
      </c>
      <c r="F16" s="542">
        <v>0</v>
      </c>
      <c r="G16" s="543">
        <v>1</v>
      </c>
      <c r="H16" s="542">
        <v>0</v>
      </c>
      <c r="I16" s="543">
        <v>0</v>
      </c>
      <c r="J16" s="542">
        <v>1</v>
      </c>
      <c r="K16" s="543">
        <v>0</v>
      </c>
      <c r="L16" s="542">
        <v>198</v>
      </c>
      <c r="M16" s="542">
        <v>0</v>
      </c>
    </row>
    <row r="17" spans="1:13" ht="15" customHeight="1" x14ac:dyDescent="0.2">
      <c r="A17" s="834" t="s">
        <v>152</v>
      </c>
      <c r="B17" s="835">
        <v>805</v>
      </c>
      <c r="C17" s="835">
        <v>598</v>
      </c>
      <c r="D17" s="835">
        <v>14</v>
      </c>
      <c r="E17" s="835">
        <v>1</v>
      </c>
      <c r="F17" s="835">
        <v>0</v>
      </c>
      <c r="G17" s="835">
        <v>0</v>
      </c>
      <c r="H17" s="835">
        <v>1</v>
      </c>
      <c r="I17" s="835">
        <v>0</v>
      </c>
      <c r="J17" s="836">
        <v>0</v>
      </c>
      <c r="K17" s="836">
        <v>1</v>
      </c>
      <c r="L17" s="836">
        <v>190</v>
      </c>
      <c r="M17" s="835">
        <v>0</v>
      </c>
    </row>
    <row r="18" spans="1:13" ht="15" customHeight="1" x14ac:dyDescent="0.2">
      <c r="A18" s="541" t="s">
        <v>173</v>
      </c>
      <c r="B18" s="542">
        <v>629</v>
      </c>
      <c r="C18" s="542">
        <v>400</v>
      </c>
      <c r="D18" s="542">
        <v>25</v>
      </c>
      <c r="E18" s="542">
        <v>2</v>
      </c>
      <c r="F18" s="543">
        <v>0</v>
      </c>
      <c r="G18" s="543">
        <v>0</v>
      </c>
      <c r="H18" s="543">
        <v>0</v>
      </c>
      <c r="I18" s="543">
        <v>0</v>
      </c>
      <c r="J18" s="543">
        <v>0</v>
      </c>
      <c r="K18" s="543">
        <v>1</v>
      </c>
      <c r="L18" s="543">
        <v>171</v>
      </c>
      <c r="M18" s="542">
        <v>30</v>
      </c>
    </row>
    <row r="19" spans="1:13" ht="15" customHeight="1" x14ac:dyDescent="0.2">
      <c r="A19" s="834" t="s">
        <v>146</v>
      </c>
      <c r="B19" s="835">
        <v>1763</v>
      </c>
      <c r="C19" s="835">
        <v>1312</v>
      </c>
      <c r="D19" s="835">
        <v>37</v>
      </c>
      <c r="E19" s="835">
        <v>1</v>
      </c>
      <c r="F19" s="835">
        <v>0</v>
      </c>
      <c r="G19" s="835">
        <v>1</v>
      </c>
      <c r="H19" s="835">
        <v>4</v>
      </c>
      <c r="I19" s="835">
        <v>0</v>
      </c>
      <c r="J19" s="835">
        <v>0</v>
      </c>
      <c r="K19" s="836">
        <v>0</v>
      </c>
      <c r="L19" s="835">
        <v>398</v>
      </c>
      <c r="M19" s="835">
        <v>10</v>
      </c>
    </row>
    <row r="20" spans="1:13" ht="15" customHeight="1" x14ac:dyDescent="0.2">
      <c r="A20" s="541" t="s">
        <v>172</v>
      </c>
      <c r="B20" s="542">
        <v>213</v>
      </c>
      <c r="C20" s="542">
        <v>114</v>
      </c>
      <c r="D20" s="542">
        <v>9</v>
      </c>
      <c r="E20" s="542">
        <v>0</v>
      </c>
      <c r="F20" s="543">
        <v>1</v>
      </c>
      <c r="G20" s="543">
        <v>1</v>
      </c>
      <c r="H20" s="543">
        <v>0</v>
      </c>
      <c r="I20" s="543">
        <v>0</v>
      </c>
      <c r="J20" s="543">
        <v>0</v>
      </c>
      <c r="K20" s="543">
        <v>0</v>
      </c>
      <c r="L20" s="543">
        <v>88</v>
      </c>
      <c r="M20" s="543">
        <v>0</v>
      </c>
    </row>
    <row r="21" spans="1:13" ht="15" customHeight="1" x14ac:dyDescent="0.2">
      <c r="A21" s="834" t="s">
        <v>143</v>
      </c>
      <c r="B21" s="835">
        <v>88</v>
      </c>
      <c r="C21" s="835">
        <v>60</v>
      </c>
      <c r="D21" s="835">
        <v>1</v>
      </c>
      <c r="E21" s="835">
        <v>2</v>
      </c>
      <c r="F21" s="836">
        <v>0</v>
      </c>
      <c r="G21" s="836">
        <v>0</v>
      </c>
      <c r="H21" s="836">
        <v>1</v>
      </c>
      <c r="I21" s="836">
        <v>0</v>
      </c>
      <c r="J21" s="836">
        <v>0</v>
      </c>
      <c r="K21" s="836">
        <v>1</v>
      </c>
      <c r="L21" s="836">
        <v>23</v>
      </c>
      <c r="M21" s="836">
        <v>0</v>
      </c>
    </row>
    <row r="22" spans="1:13" ht="15" customHeight="1" x14ac:dyDescent="0.2">
      <c r="A22" s="541" t="s">
        <v>142</v>
      </c>
      <c r="B22" s="542">
        <v>147</v>
      </c>
      <c r="C22" s="542">
        <v>87</v>
      </c>
      <c r="D22" s="542">
        <v>15</v>
      </c>
      <c r="E22" s="542">
        <v>0</v>
      </c>
      <c r="F22" s="543">
        <v>0</v>
      </c>
      <c r="G22" s="542">
        <v>0</v>
      </c>
      <c r="H22" s="543">
        <v>1</v>
      </c>
      <c r="I22" s="543">
        <v>0</v>
      </c>
      <c r="J22" s="543">
        <v>0</v>
      </c>
      <c r="K22" s="543">
        <v>10</v>
      </c>
      <c r="L22" s="543">
        <v>34</v>
      </c>
      <c r="M22" s="543">
        <v>0</v>
      </c>
    </row>
    <row r="23" spans="1:13" ht="15" customHeight="1" x14ac:dyDescent="0.2">
      <c r="A23" s="834" t="s">
        <v>151</v>
      </c>
      <c r="B23" s="835">
        <v>6742</v>
      </c>
      <c r="C23" s="835">
        <v>4777</v>
      </c>
      <c r="D23" s="835">
        <v>210</v>
      </c>
      <c r="E23" s="835">
        <v>16</v>
      </c>
      <c r="F23" s="835">
        <v>2</v>
      </c>
      <c r="G23" s="835">
        <v>0</v>
      </c>
      <c r="H23" s="836">
        <v>0</v>
      </c>
      <c r="I23" s="835">
        <v>0</v>
      </c>
      <c r="J23" s="835">
        <v>2</v>
      </c>
      <c r="K23" s="836">
        <v>51</v>
      </c>
      <c r="L23" s="835">
        <v>1667</v>
      </c>
      <c r="M23" s="835">
        <v>17</v>
      </c>
    </row>
    <row r="24" spans="1:13" ht="15" customHeight="1" x14ac:dyDescent="0.2">
      <c r="A24" s="541" t="s">
        <v>150</v>
      </c>
      <c r="B24" s="542">
        <v>1082</v>
      </c>
      <c r="C24" s="542">
        <v>801</v>
      </c>
      <c r="D24" s="542">
        <v>6</v>
      </c>
      <c r="E24" s="542">
        <v>0</v>
      </c>
      <c r="F24" s="542">
        <v>0</v>
      </c>
      <c r="G24" s="543">
        <v>0</v>
      </c>
      <c r="H24" s="542">
        <v>1</v>
      </c>
      <c r="I24" s="542">
        <v>0</v>
      </c>
      <c r="J24" s="543">
        <v>0</v>
      </c>
      <c r="K24" s="543">
        <v>25</v>
      </c>
      <c r="L24" s="542">
        <v>249</v>
      </c>
      <c r="M24" s="542">
        <v>0</v>
      </c>
    </row>
    <row r="25" spans="1:13" ht="15" customHeight="1" x14ac:dyDescent="0.2">
      <c r="A25" s="834" t="s">
        <v>171</v>
      </c>
      <c r="B25" s="835">
        <v>110</v>
      </c>
      <c r="C25" s="835">
        <v>63</v>
      </c>
      <c r="D25" s="835">
        <v>4</v>
      </c>
      <c r="E25" s="835">
        <v>2</v>
      </c>
      <c r="F25" s="836">
        <v>0</v>
      </c>
      <c r="G25" s="836">
        <v>0</v>
      </c>
      <c r="H25" s="836">
        <v>0</v>
      </c>
      <c r="I25" s="835">
        <v>1</v>
      </c>
      <c r="J25" s="835">
        <v>1</v>
      </c>
      <c r="K25" s="836">
        <v>0</v>
      </c>
      <c r="L25" s="836">
        <v>39</v>
      </c>
      <c r="M25" s="835">
        <v>0</v>
      </c>
    </row>
    <row r="26" spans="1:13" ht="15" customHeight="1" x14ac:dyDescent="0.2">
      <c r="A26" s="541" t="s">
        <v>137</v>
      </c>
      <c r="B26" s="542">
        <v>65</v>
      </c>
      <c r="C26" s="542">
        <v>39</v>
      </c>
      <c r="D26" s="542">
        <v>0</v>
      </c>
      <c r="E26" s="543">
        <v>0</v>
      </c>
      <c r="F26" s="543">
        <v>0</v>
      </c>
      <c r="G26" s="543">
        <v>0</v>
      </c>
      <c r="H26" s="543">
        <v>0</v>
      </c>
      <c r="I26" s="543">
        <v>0</v>
      </c>
      <c r="J26" s="543">
        <v>0</v>
      </c>
      <c r="K26" s="543">
        <v>0</v>
      </c>
      <c r="L26" s="542">
        <v>4</v>
      </c>
      <c r="M26" s="542">
        <v>22</v>
      </c>
    </row>
    <row r="27" spans="1:13" ht="15" customHeight="1" x14ac:dyDescent="0.2">
      <c r="A27" s="834" t="s">
        <v>140</v>
      </c>
      <c r="B27" s="835">
        <v>191</v>
      </c>
      <c r="C27" s="835">
        <v>132</v>
      </c>
      <c r="D27" s="835">
        <v>22</v>
      </c>
      <c r="E27" s="835">
        <v>0</v>
      </c>
      <c r="F27" s="836">
        <v>0</v>
      </c>
      <c r="G27" s="836">
        <v>0</v>
      </c>
      <c r="H27" s="836">
        <v>0</v>
      </c>
      <c r="I27" s="836">
        <v>1</v>
      </c>
      <c r="J27" s="836">
        <v>0</v>
      </c>
      <c r="K27" s="836">
        <v>1</v>
      </c>
      <c r="L27" s="835">
        <v>35</v>
      </c>
      <c r="M27" s="835">
        <v>0</v>
      </c>
    </row>
    <row r="28" spans="1:13" ht="15" customHeight="1" x14ac:dyDescent="0.2">
      <c r="A28" s="541" t="s">
        <v>139</v>
      </c>
      <c r="B28" s="542">
        <v>102</v>
      </c>
      <c r="C28" s="542">
        <v>64</v>
      </c>
      <c r="D28" s="542">
        <v>3</v>
      </c>
      <c r="E28" s="542">
        <v>0</v>
      </c>
      <c r="F28" s="543">
        <v>0</v>
      </c>
      <c r="G28" s="543">
        <v>0</v>
      </c>
      <c r="H28" s="542">
        <v>1</v>
      </c>
      <c r="I28" s="543">
        <v>0</v>
      </c>
      <c r="J28" s="543">
        <v>0</v>
      </c>
      <c r="K28" s="543">
        <v>1</v>
      </c>
      <c r="L28" s="543">
        <v>33</v>
      </c>
      <c r="M28" s="542">
        <v>0</v>
      </c>
    </row>
    <row r="29" spans="1:13" ht="15" customHeight="1" x14ac:dyDescent="0.2">
      <c r="A29" s="834" t="s">
        <v>176</v>
      </c>
      <c r="B29" s="835">
        <v>518</v>
      </c>
      <c r="C29" s="835">
        <v>401</v>
      </c>
      <c r="D29" s="835">
        <v>23</v>
      </c>
      <c r="E29" s="835">
        <v>1</v>
      </c>
      <c r="F29" s="836">
        <v>1</v>
      </c>
      <c r="G29" s="836">
        <v>0</v>
      </c>
      <c r="H29" s="836">
        <v>1</v>
      </c>
      <c r="I29" s="836">
        <v>0</v>
      </c>
      <c r="J29" s="836">
        <v>0</v>
      </c>
      <c r="K29" s="836">
        <v>0</v>
      </c>
      <c r="L29" s="835">
        <v>87</v>
      </c>
      <c r="M29" s="835">
        <v>4</v>
      </c>
    </row>
    <row r="30" spans="1:13" ht="15" customHeight="1" x14ac:dyDescent="0.2">
      <c r="A30" s="541" t="s">
        <v>69</v>
      </c>
      <c r="B30" s="542">
        <v>217</v>
      </c>
      <c r="C30" s="542">
        <v>154</v>
      </c>
      <c r="D30" s="542">
        <v>3</v>
      </c>
      <c r="E30" s="542">
        <v>0</v>
      </c>
      <c r="F30" s="543">
        <v>0</v>
      </c>
      <c r="G30" s="543">
        <v>0</v>
      </c>
      <c r="H30" s="543">
        <v>0</v>
      </c>
      <c r="I30" s="543">
        <v>0</v>
      </c>
      <c r="J30" s="543">
        <v>0</v>
      </c>
      <c r="K30" s="543">
        <v>0</v>
      </c>
      <c r="L30" s="543">
        <v>54</v>
      </c>
      <c r="M30" s="543">
        <v>6</v>
      </c>
    </row>
    <row r="31" spans="1:13" ht="15" customHeight="1" x14ac:dyDescent="0.2">
      <c r="A31" s="541"/>
      <c r="B31" s="542"/>
      <c r="C31" s="542"/>
      <c r="D31" s="542"/>
      <c r="E31" s="542"/>
      <c r="F31" s="543"/>
      <c r="G31" s="543"/>
      <c r="H31" s="543"/>
      <c r="I31" s="543"/>
      <c r="J31" s="543"/>
      <c r="K31" s="543"/>
      <c r="L31" s="543"/>
      <c r="M31" s="543"/>
    </row>
    <row r="32" spans="1:13" x14ac:dyDescent="0.2">
      <c r="A32" s="945" t="s">
        <v>709</v>
      </c>
      <c r="B32" s="4"/>
      <c r="C32" s="4"/>
      <c r="D32" s="4"/>
      <c r="E32" s="4"/>
      <c r="F32" s="4"/>
      <c r="G32" s="4"/>
      <c r="H32" s="4"/>
      <c r="I32" s="4"/>
      <c r="J32" s="4"/>
      <c r="K32" s="4"/>
      <c r="L32" s="4"/>
      <c r="M32" s="4"/>
    </row>
    <row r="33" spans="1:1" x14ac:dyDescent="0.2">
      <c r="A33" s="774" t="s">
        <v>816</v>
      </c>
    </row>
  </sheetData>
  <mergeCells count="4">
    <mergeCell ref="B4:B5"/>
    <mergeCell ref="C4:M4"/>
    <mergeCell ref="A4:A5"/>
    <mergeCell ref="A2:M2"/>
  </mergeCells>
  <hyperlinks>
    <hyperlink ref="N2" location="indice!B57" display="INICIO"/>
  </hyperlinks>
  <printOptions horizontalCentered="1"/>
  <pageMargins left="0.19685039370078741" right="0.19685039370078741" top="1.5354330708661419" bottom="0.74803149606299213" header="0.19685039370078741" footer="0.31496062992125984"/>
  <pageSetup paperSize="9" scale="67" firstPageNumber="116" orientation="landscape" useFirstPageNumber="1" r:id="rId1"/>
  <headerFooter scaleWithDoc="0">
    <oddHeader>&amp;C&amp;G</oddHeader>
    <oddFooter>&amp;C&amp;P</oddFooter>
  </headerFooter>
  <legacyDrawingHF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9"/>
  <dimension ref="A2:O35"/>
  <sheetViews>
    <sheetView zoomScale="90" zoomScaleNormal="90" workbookViewId="0">
      <selection activeCell="R4" sqref="R4"/>
    </sheetView>
  </sheetViews>
  <sheetFormatPr baseColWidth="10" defaultRowHeight="12.75" x14ac:dyDescent="0.2"/>
  <cols>
    <col min="1" max="1" width="16.140625" style="356" customWidth="1"/>
    <col min="2" max="2" width="10.28515625" style="356" customWidth="1"/>
    <col min="3" max="9" width="10.28515625" style="357" customWidth="1"/>
    <col min="10" max="10" width="10" style="357" customWidth="1"/>
    <col min="11" max="11" width="11.85546875" style="357" customWidth="1"/>
    <col min="12" max="12" width="10.28515625" style="357" customWidth="1"/>
    <col min="13" max="13" width="11.28515625" style="357" customWidth="1"/>
    <col min="14" max="14" width="10.42578125" style="357" customWidth="1"/>
    <col min="15" max="16384" width="11.42578125" style="312"/>
  </cols>
  <sheetData>
    <row r="2" spans="1:15" s="361" customFormat="1" ht="42.75" customHeight="1" x14ac:dyDescent="0.25">
      <c r="A2" s="1285" t="s">
        <v>388</v>
      </c>
      <c r="B2" s="1285"/>
      <c r="C2" s="1285"/>
      <c r="D2" s="1285"/>
      <c r="E2" s="1285"/>
      <c r="F2" s="1285"/>
      <c r="G2" s="1285"/>
      <c r="H2" s="1285"/>
      <c r="I2" s="1285"/>
      <c r="J2" s="1285"/>
      <c r="K2" s="1285"/>
      <c r="L2" s="1285"/>
      <c r="M2" s="1285"/>
      <c r="N2" s="1285"/>
      <c r="O2" s="847" t="s">
        <v>85</v>
      </c>
    </row>
    <row r="3" spans="1:15" s="361" customFormat="1" ht="15" x14ac:dyDescent="0.25">
      <c r="A3" s="602"/>
      <c r="B3" s="602"/>
      <c r="C3" s="602"/>
      <c r="D3" s="602"/>
      <c r="E3" s="602"/>
      <c r="F3" s="602"/>
      <c r="G3" s="602"/>
      <c r="H3" s="602"/>
      <c r="I3" s="602"/>
      <c r="J3" s="602"/>
      <c r="K3" s="602"/>
      <c r="L3" s="602"/>
      <c r="M3" s="602"/>
      <c r="N3" s="602"/>
      <c r="O3" s="847"/>
    </row>
    <row r="4" spans="1:15" s="361" customFormat="1" ht="30" x14ac:dyDescent="0.25">
      <c r="A4" s="352" t="s">
        <v>207</v>
      </c>
      <c r="B4" s="353" t="s">
        <v>862</v>
      </c>
      <c r="C4" s="354" t="s">
        <v>98</v>
      </c>
      <c r="D4" s="354" t="s">
        <v>97</v>
      </c>
      <c r="E4" s="354" t="s">
        <v>96</v>
      </c>
      <c r="F4" s="354" t="s">
        <v>95</v>
      </c>
      <c r="G4" s="354" t="s">
        <v>94</v>
      </c>
      <c r="H4" s="354" t="s">
        <v>93</v>
      </c>
      <c r="I4" s="354" t="s">
        <v>92</v>
      </c>
      <c r="J4" s="354" t="s">
        <v>91</v>
      </c>
      <c r="K4" s="354" t="s">
        <v>90</v>
      </c>
      <c r="L4" s="354" t="s">
        <v>89</v>
      </c>
      <c r="M4" s="354" t="s">
        <v>88</v>
      </c>
      <c r="N4" s="354" t="s">
        <v>87</v>
      </c>
    </row>
    <row r="5" spans="1:15" ht="14.25" customHeight="1" x14ac:dyDescent="0.2">
      <c r="A5" s="1232" t="s">
        <v>863</v>
      </c>
      <c r="B5" s="355">
        <f>+SUM(C5:N5)</f>
        <v>17311</v>
      </c>
      <c r="C5" s="355">
        <f>+C6+C18+C25+C32</f>
        <v>1492</v>
      </c>
      <c r="D5" s="355">
        <f t="shared" ref="D5:N5" si="0">+D6+D18+D25+D32</f>
        <v>1247</v>
      </c>
      <c r="E5" s="355">
        <f t="shared" si="0"/>
        <v>1676</v>
      </c>
      <c r="F5" s="355">
        <f t="shared" si="0"/>
        <v>1758</v>
      </c>
      <c r="G5" s="355">
        <f t="shared" si="0"/>
        <v>1709</v>
      </c>
      <c r="H5" s="355">
        <f t="shared" si="0"/>
        <v>1553</v>
      </c>
      <c r="I5" s="355">
        <f t="shared" si="0"/>
        <v>1372</v>
      </c>
      <c r="J5" s="355">
        <f t="shared" si="0"/>
        <v>1259</v>
      </c>
      <c r="K5" s="355">
        <f t="shared" si="0"/>
        <v>1438</v>
      </c>
      <c r="L5" s="355">
        <f t="shared" si="0"/>
        <v>1333</v>
      </c>
      <c r="M5" s="355">
        <f t="shared" si="0"/>
        <v>1221</v>
      </c>
      <c r="N5" s="355">
        <f t="shared" si="0"/>
        <v>1253</v>
      </c>
    </row>
    <row r="6" spans="1:15" ht="14.25" customHeight="1" x14ac:dyDescent="0.2">
      <c r="A6" s="839" t="s">
        <v>177</v>
      </c>
      <c r="B6" s="840">
        <f>+SUM(B7:B17)</f>
        <v>8567</v>
      </c>
      <c r="C6" s="840">
        <f t="shared" ref="C6:N6" si="1">+SUM(C7:C17)</f>
        <v>700</v>
      </c>
      <c r="D6" s="840">
        <f t="shared" si="1"/>
        <v>610</v>
      </c>
      <c r="E6" s="840">
        <f t="shared" si="1"/>
        <v>698</v>
      </c>
      <c r="F6" s="840">
        <f t="shared" si="1"/>
        <v>864</v>
      </c>
      <c r="G6" s="840">
        <f t="shared" si="1"/>
        <v>865</v>
      </c>
      <c r="H6" s="840">
        <f t="shared" si="1"/>
        <v>828</v>
      </c>
      <c r="I6" s="840">
        <f t="shared" si="1"/>
        <v>720</v>
      </c>
      <c r="J6" s="840">
        <f t="shared" si="1"/>
        <v>675</v>
      </c>
      <c r="K6" s="840">
        <f t="shared" si="1"/>
        <v>705</v>
      </c>
      <c r="L6" s="840">
        <f t="shared" si="1"/>
        <v>690</v>
      </c>
      <c r="M6" s="840">
        <f t="shared" si="1"/>
        <v>610</v>
      </c>
      <c r="N6" s="840">
        <f t="shared" si="1"/>
        <v>602</v>
      </c>
    </row>
    <row r="7" spans="1:15" ht="14.25" customHeight="1" x14ac:dyDescent="0.2">
      <c r="A7" s="264" t="s">
        <v>159</v>
      </c>
      <c r="B7" s="365">
        <v>1276</v>
      </c>
      <c r="C7" s="370">
        <v>84</v>
      </c>
      <c r="D7" s="370">
        <v>138</v>
      </c>
      <c r="E7" s="370">
        <v>81</v>
      </c>
      <c r="F7" s="370">
        <v>93</v>
      </c>
      <c r="G7" s="370">
        <v>108</v>
      </c>
      <c r="H7" s="370">
        <v>140</v>
      </c>
      <c r="I7" s="370">
        <v>121</v>
      </c>
      <c r="J7" s="370">
        <v>108</v>
      </c>
      <c r="K7" s="370">
        <v>141</v>
      </c>
      <c r="L7" s="370">
        <v>96</v>
      </c>
      <c r="M7" s="370">
        <v>78</v>
      </c>
      <c r="N7" s="370">
        <v>88</v>
      </c>
    </row>
    <row r="8" spans="1:15" ht="14.25" customHeight="1" x14ac:dyDescent="0.2">
      <c r="A8" s="614" t="s">
        <v>212</v>
      </c>
      <c r="B8" s="841">
        <v>313</v>
      </c>
      <c r="C8" s="842">
        <v>16</v>
      </c>
      <c r="D8" s="842">
        <v>7</v>
      </c>
      <c r="E8" s="842">
        <v>7</v>
      </c>
      <c r="F8" s="842">
        <v>26</v>
      </c>
      <c r="G8" s="842">
        <v>20</v>
      </c>
      <c r="H8" s="842">
        <v>34</v>
      </c>
      <c r="I8" s="842">
        <v>26</v>
      </c>
      <c r="J8" s="842">
        <v>21</v>
      </c>
      <c r="K8" s="842">
        <v>23</v>
      </c>
      <c r="L8" s="842">
        <v>32</v>
      </c>
      <c r="M8" s="842">
        <v>78</v>
      </c>
      <c r="N8" s="842">
        <v>23</v>
      </c>
    </row>
    <row r="9" spans="1:15" ht="14.25" customHeight="1" x14ac:dyDescent="0.2">
      <c r="A9" s="264" t="s">
        <v>157</v>
      </c>
      <c r="B9" s="365">
        <v>342</v>
      </c>
      <c r="C9" s="370">
        <v>31</v>
      </c>
      <c r="D9" s="370">
        <v>23</v>
      </c>
      <c r="E9" s="370">
        <v>37</v>
      </c>
      <c r="F9" s="370">
        <v>29</v>
      </c>
      <c r="G9" s="370">
        <v>21</v>
      </c>
      <c r="H9" s="370">
        <v>28</v>
      </c>
      <c r="I9" s="370">
        <v>26</v>
      </c>
      <c r="J9" s="370">
        <v>14</v>
      </c>
      <c r="K9" s="370">
        <v>42</v>
      </c>
      <c r="L9" s="370">
        <v>37</v>
      </c>
      <c r="M9" s="370">
        <v>26</v>
      </c>
      <c r="N9" s="370">
        <v>28</v>
      </c>
    </row>
    <row r="10" spans="1:15" ht="14.25" customHeight="1" x14ac:dyDescent="0.2">
      <c r="A10" s="614" t="s">
        <v>156</v>
      </c>
      <c r="B10" s="841">
        <v>220</v>
      </c>
      <c r="C10" s="842">
        <v>17</v>
      </c>
      <c r="D10" s="842">
        <v>17</v>
      </c>
      <c r="E10" s="842">
        <v>28</v>
      </c>
      <c r="F10" s="842">
        <v>20</v>
      </c>
      <c r="G10" s="842">
        <v>18</v>
      </c>
      <c r="H10" s="842">
        <v>23</v>
      </c>
      <c r="I10" s="842">
        <v>26</v>
      </c>
      <c r="J10" s="842">
        <v>21</v>
      </c>
      <c r="K10" s="842">
        <v>10</v>
      </c>
      <c r="L10" s="842">
        <v>15</v>
      </c>
      <c r="M10" s="842">
        <v>19</v>
      </c>
      <c r="N10" s="842">
        <v>6</v>
      </c>
    </row>
    <row r="11" spans="1:15" ht="14.25" customHeight="1" x14ac:dyDescent="0.2">
      <c r="A11" s="264" t="s">
        <v>155</v>
      </c>
      <c r="B11" s="365">
        <v>582</v>
      </c>
      <c r="C11" s="370">
        <v>28</v>
      </c>
      <c r="D11" s="370">
        <v>49</v>
      </c>
      <c r="E11" s="370">
        <v>73</v>
      </c>
      <c r="F11" s="370">
        <v>55</v>
      </c>
      <c r="G11" s="370">
        <v>56</v>
      </c>
      <c r="H11" s="370">
        <v>58</v>
      </c>
      <c r="I11" s="370">
        <v>56</v>
      </c>
      <c r="J11" s="370">
        <v>63</v>
      </c>
      <c r="K11" s="370">
        <v>55</v>
      </c>
      <c r="L11" s="370">
        <v>47</v>
      </c>
      <c r="M11" s="370">
        <v>16</v>
      </c>
      <c r="N11" s="370">
        <v>26</v>
      </c>
    </row>
    <row r="12" spans="1:15" ht="14.25" customHeight="1" x14ac:dyDescent="0.2">
      <c r="A12" s="614" t="s">
        <v>154</v>
      </c>
      <c r="B12" s="841">
        <v>668</v>
      </c>
      <c r="C12" s="842">
        <v>104</v>
      </c>
      <c r="D12" s="842">
        <v>53</v>
      </c>
      <c r="E12" s="842">
        <v>57</v>
      </c>
      <c r="F12" s="842">
        <v>113</v>
      </c>
      <c r="G12" s="842">
        <v>73</v>
      </c>
      <c r="H12" s="842">
        <v>28</v>
      </c>
      <c r="I12" s="842">
        <v>50</v>
      </c>
      <c r="J12" s="842">
        <v>44</v>
      </c>
      <c r="K12" s="842">
        <v>37</v>
      </c>
      <c r="L12" s="842">
        <v>31</v>
      </c>
      <c r="M12" s="842">
        <v>35</v>
      </c>
      <c r="N12" s="842">
        <v>43</v>
      </c>
    </row>
    <row r="13" spans="1:15" ht="14.25" customHeight="1" x14ac:dyDescent="0.2">
      <c r="A13" s="264" t="s">
        <v>153</v>
      </c>
      <c r="B13" s="365">
        <v>548</v>
      </c>
      <c r="C13" s="370">
        <v>17</v>
      </c>
      <c r="D13" s="370">
        <v>30</v>
      </c>
      <c r="E13" s="370">
        <v>63</v>
      </c>
      <c r="F13" s="370">
        <v>78</v>
      </c>
      <c r="G13" s="370">
        <v>72</v>
      </c>
      <c r="H13" s="370">
        <v>41</v>
      </c>
      <c r="I13" s="370">
        <v>48</v>
      </c>
      <c r="J13" s="370">
        <v>36</v>
      </c>
      <c r="K13" s="370">
        <v>75</v>
      </c>
      <c r="L13" s="370">
        <v>37</v>
      </c>
      <c r="M13" s="370">
        <v>31</v>
      </c>
      <c r="N13" s="370">
        <v>20</v>
      </c>
    </row>
    <row r="14" spans="1:15" ht="14.25" customHeight="1" x14ac:dyDescent="0.2">
      <c r="A14" s="614" t="s">
        <v>152</v>
      </c>
      <c r="B14" s="841">
        <v>836</v>
      </c>
      <c r="C14" s="842">
        <v>59</v>
      </c>
      <c r="D14" s="842">
        <v>61</v>
      </c>
      <c r="E14" s="842">
        <v>70</v>
      </c>
      <c r="F14" s="842">
        <v>92</v>
      </c>
      <c r="G14" s="842">
        <v>76</v>
      </c>
      <c r="H14" s="842">
        <v>76</v>
      </c>
      <c r="I14" s="842">
        <v>68</v>
      </c>
      <c r="J14" s="842">
        <v>69</v>
      </c>
      <c r="K14" s="842">
        <v>72</v>
      </c>
      <c r="L14" s="842">
        <v>79</v>
      </c>
      <c r="M14" s="842">
        <v>57</v>
      </c>
      <c r="N14" s="842">
        <v>57</v>
      </c>
    </row>
    <row r="15" spans="1:15" ht="14.25" customHeight="1" x14ac:dyDescent="0.2">
      <c r="A15" s="264" t="s">
        <v>151</v>
      </c>
      <c r="B15" s="365">
        <v>2557</v>
      </c>
      <c r="C15" s="370">
        <v>237</v>
      </c>
      <c r="D15" s="370">
        <v>124</v>
      </c>
      <c r="E15" s="370">
        <v>172</v>
      </c>
      <c r="F15" s="370">
        <v>247</v>
      </c>
      <c r="G15" s="370">
        <v>300</v>
      </c>
      <c r="H15" s="370">
        <v>306</v>
      </c>
      <c r="I15" s="370">
        <v>208</v>
      </c>
      <c r="J15" s="370">
        <v>219</v>
      </c>
      <c r="K15" s="370">
        <v>123</v>
      </c>
      <c r="L15" s="370">
        <v>224</v>
      </c>
      <c r="M15" s="370">
        <v>183</v>
      </c>
      <c r="N15" s="370">
        <v>214</v>
      </c>
    </row>
    <row r="16" spans="1:15" ht="14.25" customHeight="1" x14ac:dyDescent="0.2">
      <c r="A16" s="614" t="s">
        <v>150</v>
      </c>
      <c r="B16" s="841">
        <v>545</v>
      </c>
      <c r="C16" s="843">
        <v>43</v>
      </c>
      <c r="D16" s="843">
        <v>49</v>
      </c>
      <c r="E16" s="843">
        <v>50</v>
      </c>
      <c r="F16" s="843">
        <v>33</v>
      </c>
      <c r="G16" s="843">
        <v>48</v>
      </c>
      <c r="H16" s="843">
        <v>40</v>
      </c>
      <c r="I16" s="843">
        <v>52</v>
      </c>
      <c r="J16" s="843">
        <v>24</v>
      </c>
      <c r="K16" s="843">
        <v>62</v>
      </c>
      <c r="L16" s="843">
        <v>45</v>
      </c>
      <c r="M16" s="843">
        <v>40</v>
      </c>
      <c r="N16" s="843">
        <v>59</v>
      </c>
    </row>
    <row r="17" spans="1:14" ht="25.5" x14ac:dyDescent="0.2">
      <c r="A17" s="265" t="s">
        <v>213</v>
      </c>
      <c r="B17" s="365">
        <v>680</v>
      </c>
      <c r="C17" s="370">
        <v>64</v>
      </c>
      <c r="D17" s="370">
        <v>59</v>
      </c>
      <c r="E17" s="370">
        <v>60</v>
      </c>
      <c r="F17" s="370">
        <v>78</v>
      </c>
      <c r="G17" s="370">
        <v>73</v>
      </c>
      <c r="H17" s="370">
        <v>54</v>
      </c>
      <c r="I17" s="370">
        <v>39</v>
      </c>
      <c r="J17" s="370">
        <v>56</v>
      </c>
      <c r="K17" s="370">
        <v>65</v>
      </c>
      <c r="L17" s="370">
        <v>47</v>
      </c>
      <c r="M17" s="370">
        <v>47</v>
      </c>
      <c r="N17" s="370">
        <v>38</v>
      </c>
    </row>
    <row r="18" spans="1:14" ht="14.25" customHeight="1" x14ac:dyDescent="0.2">
      <c r="A18" s="844" t="s">
        <v>175</v>
      </c>
      <c r="B18" s="845">
        <f>+SUM(B19:B24)</f>
        <v>7071</v>
      </c>
      <c r="C18" s="845">
        <f t="shared" ref="C18:N18" si="2">+SUM(C19:C24)</f>
        <v>666</v>
      </c>
      <c r="D18" s="845">
        <f t="shared" si="2"/>
        <v>493</v>
      </c>
      <c r="E18" s="845">
        <f t="shared" si="2"/>
        <v>814</v>
      </c>
      <c r="F18" s="845">
        <f t="shared" si="2"/>
        <v>732</v>
      </c>
      <c r="G18" s="845">
        <f t="shared" si="2"/>
        <v>710</v>
      </c>
      <c r="H18" s="845">
        <f t="shared" si="2"/>
        <v>595</v>
      </c>
      <c r="I18" s="845">
        <f t="shared" si="2"/>
        <v>515</v>
      </c>
      <c r="J18" s="845">
        <f t="shared" si="2"/>
        <v>423</v>
      </c>
      <c r="K18" s="845">
        <f t="shared" si="2"/>
        <v>590</v>
      </c>
      <c r="L18" s="845">
        <f t="shared" si="2"/>
        <v>505</v>
      </c>
      <c r="M18" s="845">
        <f t="shared" si="2"/>
        <v>500</v>
      </c>
      <c r="N18" s="845">
        <f t="shared" si="2"/>
        <v>528</v>
      </c>
    </row>
    <row r="19" spans="1:14" ht="14.25" customHeight="1" x14ac:dyDescent="0.2">
      <c r="A19" s="264" t="s">
        <v>174</v>
      </c>
      <c r="B19" s="365">
        <v>755</v>
      </c>
      <c r="C19" s="370">
        <v>96</v>
      </c>
      <c r="D19" s="370">
        <v>52</v>
      </c>
      <c r="E19" s="370">
        <v>55</v>
      </c>
      <c r="F19" s="370">
        <v>78</v>
      </c>
      <c r="G19" s="370">
        <v>75</v>
      </c>
      <c r="H19" s="370">
        <v>64</v>
      </c>
      <c r="I19" s="370">
        <v>49</v>
      </c>
      <c r="J19" s="370">
        <v>62</v>
      </c>
      <c r="K19" s="370">
        <v>74</v>
      </c>
      <c r="L19" s="370">
        <v>38</v>
      </c>
      <c r="M19" s="370">
        <v>50</v>
      </c>
      <c r="N19" s="370">
        <v>62</v>
      </c>
    </row>
    <row r="20" spans="1:14" ht="14.25" customHeight="1" x14ac:dyDescent="0.2">
      <c r="A20" s="614" t="s">
        <v>148</v>
      </c>
      <c r="B20" s="841">
        <v>753</v>
      </c>
      <c r="C20" s="842">
        <v>43</v>
      </c>
      <c r="D20" s="842">
        <v>90</v>
      </c>
      <c r="E20" s="842">
        <v>99</v>
      </c>
      <c r="F20" s="842">
        <v>53</v>
      </c>
      <c r="G20" s="842">
        <v>120</v>
      </c>
      <c r="H20" s="842">
        <v>78</v>
      </c>
      <c r="I20" s="842">
        <v>53</v>
      </c>
      <c r="J20" s="842">
        <v>25</v>
      </c>
      <c r="K20" s="842">
        <v>32</v>
      </c>
      <c r="L20" s="842">
        <v>63</v>
      </c>
      <c r="M20" s="842">
        <v>53</v>
      </c>
      <c r="N20" s="842">
        <v>44</v>
      </c>
    </row>
    <row r="21" spans="1:14" ht="14.25" customHeight="1" x14ac:dyDescent="0.2">
      <c r="A21" s="264" t="s">
        <v>147</v>
      </c>
      <c r="B21" s="365">
        <v>2821</v>
      </c>
      <c r="C21" s="370">
        <v>295</v>
      </c>
      <c r="D21" s="370">
        <v>211</v>
      </c>
      <c r="E21" s="370">
        <v>389</v>
      </c>
      <c r="F21" s="370">
        <v>326</v>
      </c>
      <c r="G21" s="370">
        <v>213</v>
      </c>
      <c r="H21" s="370">
        <v>199</v>
      </c>
      <c r="I21" s="370">
        <v>184</v>
      </c>
      <c r="J21" s="370">
        <v>191</v>
      </c>
      <c r="K21" s="370">
        <v>195</v>
      </c>
      <c r="L21" s="370">
        <v>221</v>
      </c>
      <c r="M21" s="370">
        <v>202</v>
      </c>
      <c r="N21" s="370">
        <v>195</v>
      </c>
    </row>
    <row r="22" spans="1:14" ht="14.25" customHeight="1" x14ac:dyDescent="0.2">
      <c r="A22" s="614" t="s">
        <v>214</v>
      </c>
      <c r="B22" s="841">
        <v>757</v>
      </c>
      <c r="C22" s="842">
        <v>75</v>
      </c>
      <c r="D22" s="842">
        <v>93</v>
      </c>
      <c r="E22" s="842">
        <v>71</v>
      </c>
      <c r="F22" s="842">
        <v>83</v>
      </c>
      <c r="G22" s="842">
        <v>49</v>
      </c>
      <c r="H22" s="842">
        <v>46</v>
      </c>
      <c r="I22" s="842">
        <v>54</v>
      </c>
      <c r="J22" s="842">
        <v>64</v>
      </c>
      <c r="K22" s="842">
        <v>68</v>
      </c>
      <c r="L22" s="842">
        <v>51</v>
      </c>
      <c r="M22" s="842">
        <v>51</v>
      </c>
      <c r="N22" s="842">
        <v>52</v>
      </c>
    </row>
    <row r="23" spans="1:14" ht="14.25" customHeight="1" x14ac:dyDescent="0.2">
      <c r="A23" s="264" t="s">
        <v>215</v>
      </c>
      <c r="B23" s="365">
        <v>1785</v>
      </c>
      <c r="C23" s="370">
        <v>130</v>
      </c>
      <c r="D23" s="370">
        <v>34</v>
      </c>
      <c r="E23" s="370">
        <v>170</v>
      </c>
      <c r="F23" s="370">
        <v>165</v>
      </c>
      <c r="G23" s="370">
        <v>233</v>
      </c>
      <c r="H23" s="370">
        <v>191</v>
      </c>
      <c r="I23" s="370">
        <v>167</v>
      </c>
      <c r="J23" s="370">
        <v>67</v>
      </c>
      <c r="K23" s="370">
        <v>206</v>
      </c>
      <c r="L23" s="370">
        <v>120</v>
      </c>
      <c r="M23" s="370">
        <v>138</v>
      </c>
      <c r="N23" s="370">
        <v>164</v>
      </c>
    </row>
    <row r="24" spans="1:14" ht="14.25" customHeight="1" x14ac:dyDescent="0.2">
      <c r="A24" s="614" t="s">
        <v>69</v>
      </c>
      <c r="B24" s="841">
        <v>200</v>
      </c>
      <c r="C24" s="842">
        <v>27</v>
      </c>
      <c r="D24" s="842">
        <v>13</v>
      </c>
      <c r="E24" s="842">
        <v>30</v>
      </c>
      <c r="F24" s="842">
        <v>27</v>
      </c>
      <c r="G24" s="842">
        <v>20</v>
      </c>
      <c r="H24" s="842">
        <v>17</v>
      </c>
      <c r="I24" s="842">
        <v>8</v>
      </c>
      <c r="J24" s="842">
        <v>14</v>
      </c>
      <c r="K24" s="842">
        <v>15</v>
      </c>
      <c r="L24" s="842">
        <v>12</v>
      </c>
      <c r="M24" s="842">
        <v>6</v>
      </c>
      <c r="N24" s="842">
        <v>11</v>
      </c>
    </row>
    <row r="25" spans="1:14" ht="14.25" customHeight="1" x14ac:dyDescent="0.2">
      <c r="A25" s="1233" t="s">
        <v>18</v>
      </c>
      <c r="B25" s="366">
        <f>+SUM(B26:B31)</f>
        <v>1648</v>
      </c>
      <c r="C25" s="366">
        <f t="shared" ref="C25:N25" si="3">+SUM(C26:C31)</f>
        <v>125</v>
      </c>
      <c r="D25" s="366">
        <f t="shared" si="3"/>
        <v>143</v>
      </c>
      <c r="E25" s="366">
        <f t="shared" si="3"/>
        <v>160</v>
      </c>
      <c r="F25" s="366">
        <f t="shared" si="3"/>
        <v>159</v>
      </c>
      <c r="G25" s="366">
        <f t="shared" si="3"/>
        <v>132</v>
      </c>
      <c r="H25" s="366">
        <f t="shared" si="3"/>
        <v>125</v>
      </c>
      <c r="I25" s="366">
        <f t="shared" si="3"/>
        <v>135</v>
      </c>
      <c r="J25" s="366">
        <f t="shared" si="3"/>
        <v>159</v>
      </c>
      <c r="K25" s="366">
        <f t="shared" si="3"/>
        <v>142</v>
      </c>
      <c r="L25" s="366">
        <f t="shared" si="3"/>
        <v>134</v>
      </c>
      <c r="M25" s="366">
        <f t="shared" si="3"/>
        <v>111</v>
      </c>
      <c r="N25" s="366">
        <f t="shared" si="3"/>
        <v>123</v>
      </c>
    </row>
    <row r="26" spans="1:14" ht="14.25" customHeight="1" x14ac:dyDescent="0.2">
      <c r="A26" s="614" t="s">
        <v>172</v>
      </c>
      <c r="B26" s="841">
        <v>456</v>
      </c>
      <c r="C26" s="842">
        <v>46</v>
      </c>
      <c r="D26" s="842">
        <v>43</v>
      </c>
      <c r="E26" s="842">
        <v>40</v>
      </c>
      <c r="F26" s="842">
        <v>42</v>
      </c>
      <c r="G26" s="842">
        <v>28</v>
      </c>
      <c r="H26" s="842">
        <v>40</v>
      </c>
      <c r="I26" s="842">
        <v>52</v>
      </c>
      <c r="J26" s="842">
        <v>36</v>
      </c>
      <c r="K26" s="842">
        <v>36</v>
      </c>
      <c r="L26" s="842">
        <v>41</v>
      </c>
      <c r="M26" s="842">
        <v>24</v>
      </c>
      <c r="N26" s="842">
        <v>28</v>
      </c>
    </row>
    <row r="27" spans="1:14" ht="14.25" customHeight="1" x14ac:dyDescent="0.2">
      <c r="A27" s="264" t="s">
        <v>143</v>
      </c>
      <c r="B27" s="367">
        <v>199</v>
      </c>
      <c r="C27" s="370">
        <v>19</v>
      </c>
      <c r="D27" s="370">
        <v>17</v>
      </c>
      <c r="E27" s="370">
        <v>15</v>
      </c>
      <c r="F27" s="370">
        <v>12</v>
      </c>
      <c r="G27" s="370">
        <v>15</v>
      </c>
      <c r="H27" s="370">
        <v>11</v>
      </c>
      <c r="I27" s="370">
        <v>12</v>
      </c>
      <c r="J27" s="370">
        <v>28</v>
      </c>
      <c r="K27" s="370">
        <v>21</v>
      </c>
      <c r="L27" s="370">
        <v>20</v>
      </c>
      <c r="M27" s="370">
        <v>11</v>
      </c>
      <c r="N27" s="370">
        <v>18</v>
      </c>
    </row>
    <row r="28" spans="1:14" ht="14.25" customHeight="1" x14ac:dyDescent="0.2">
      <c r="A28" s="614" t="s">
        <v>142</v>
      </c>
      <c r="B28" s="841">
        <v>200</v>
      </c>
      <c r="C28" s="846">
        <v>15</v>
      </c>
      <c r="D28" s="846">
        <v>9</v>
      </c>
      <c r="E28" s="846">
        <v>21</v>
      </c>
      <c r="F28" s="846">
        <v>14</v>
      </c>
      <c r="G28" s="846">
        <v>17</v>
      </c>
      <c r="H28" s="846">
        <v>14</v>
      </c>
      <c r="I28" s="846">
        <v>18</v>
      </c>
      <c r="J28" s="846">
        <v>13</v>
      </c>
      <c r="K28" s="846">
        <v>28</v>
      </c>
      <c r="L28" s="846">
        <v>17</v>
      </c>
      <c r="M28" s="846">
        <v>18</v>
      </c>
      <c r="N28" s="846">
        <v>16</v>
      </c>
    </row>
    <row r="29" spans="1:14" ht="14.25" customHeight="1" x14ac:dyDescent="0.2">
      <c r="A29" s="264" t="s">
        <v>171</v>
      </c>
      <c r="B29" s="367">
        <v>209</v>
      </c>
      <c r="C29" s="370">
        <v>0</v>
      </c>
      <c r="D29" s="370">
        <v>27</v>
      </c>
      <c r="E29" s="370">
        <v>23</v>
      </c>
      <c r="F29" s="370">
        <v>38</v>
      </c>
      <c r="G29" s="370">
        <v>18</v>
      </c>
      <c r="H29" s="370">
        <v>21</v>
      </c>
      <c r="I29" s="370">
        <v>15</v>
      </c>
      <c r="J29" s="370">
        <v>17</v>
      </c>
      <c r="K29" s="370">
        <v>18</v>
      </c>
      <c r="L29" s="370">
        <v>9</v>
      </c>
      <c r="M29" s="370">
        <v>15</v>
      </c>
      <c r="N29" s="370">
        <v>8</v>
      </c>
    </row>
    <row r="30" spans="1:14" ht="14.25" customHeight="1" x14ac:dyDescent="0.2">
      <c r="A30" s="614" t="s">
        <v>216</v>
      </c>
      <c r="B30" s="841">
        <v>360</v>
      </c>
      <c r="C30" s="843">
        <v>19</v>
      </c>
      <c r="D30" s="843">
        <v>32</v>
      </c>
      <c r="E30" s="843">
        <v>31</v>
      </c>
      <c r="F30" s="843">
        <v>27</v>
      </c>
      <c r="G30" s="843">
        <v>38</v>
      </c>
      <c r="H30" s="843">
        <v>23</v>
      </c>
      <c r="I30" s="843">
        <v>25</v>
      </c>
      <c r="J30" s="843">
        <v>45</v>
      </c>
      <c r="K30" s="843">
        <v>20</v>
      </c>
      <c r="L30" s="843">
        <v>30</v>
      </c>
      <c r="M30" s="843">
        <v>30</v>
      </c>
      <c r="N30" s="843">
        <v>40</v>
      </c>
    </row>
    <row r="31" spans="1:14" ht="14.25" customHeight="1" x14ac:dyDescent="0.2">
      <c r="A31" s="264" t="s">
        <v>139</v>
      </c>
      <c r="B31" s="367">
        <v>224</v>
      </c>
      <c r="C31" s="370">
        <v>26</v>
      </c>
      <c r="D31" s="370">
        <v>15</v>
      </c>
      <c r="E31" s="370">
        <v>30</v>
      </c>
      <c r="F31" s="370">
        <v>26</v>
      </c>
      <c r="G31" s="370">
        <v>16</v>
      </c>
      <c r="H31" s="370">
        <v>16</v>
      </c>
      <c r="I31" s="370">
        <v>13</v>
      </c>
      <c r="J31" s="370">
        <v>20</v>
      </c>
      <c r="K31" s="370">
        <v>19</v>
      </c>
      <c r="L31" s="370">
        <v>17</v>
      </c>
      <c r="M31" s="370">
        <v>13</v>
      </c>
      <c r="N31" s="370">
        <v>13</v>
      </c>
    </row>
    <row r="32" spans="1:14" ht="14.25" customHeight="1" x14ac:dyDescent="0.2">
      <c r="A32" s="1234" t="s">
        <v>25</v>
      </c>
      <c r="B32" s="845">
        <f>+B33</f>
        <v>25</v>
      </c>
      <c r="C32" s="845">
        <f t="shared" ref="C32:N32" si="4">+C33</f>
        <v>1</v>
      </c>
      <c r="D32" s="845">
        <f t="shared" si="4"/>
        <v>1</v>
      </c>
      <c r="E32" s="845">
        <f t="shared" si="4"/>
        <v>4</v>
      </c>
      <c r="F32" s="845">
        <f t="shared" si="4"/>
        <v>3</v>
      </c>
      <c r="G32" s="845">
        <f t="shared" si="4"/>
        <v>2</v>
      </c>
      <c r="H32" s="845">
        <f t="shared" si="4"/>
        <v>5</v>
      </c>
      <c r="I32" s="845">
        <f t="shared" si="4"/>
        <v>2</v>
      </c>
      <c r="J32" s="845">
        <f t="shared" si="4"/>
        <v>2</v>
      </c>
      <c r="K32" s="845">
        <f t="shared" si="4"/>
        <v>1</v>
      </c>
      <c r="L32" s="845">
        <f t="shared" si="4"/>
        <v>4</v>
      </c>
      <c r="M32" s="845">
        <f t="shared" si="4"/>
        <v>0</v>
      </c>
      <c r="N32" s="845">
        <f t="shared" si="4"/>
        <v>0</v>
      </c>
    </row>
    <row r="33" spans="1:14" ht="14.25" customHeight="1" x14ac:dyDescent="0.2">
      <c r="A33" s="853" t="s">
        <v>137</v>
      </c>
      <c r="B33" s="366">
        <v>25</v>
      </c>
      <c r="C33" s="370">
        <v>1</v>
      </c>
      <c r="D33" s="370">
        <v>1</v>
      </c>
      <c r="E33" s="370">
        <v>4</v>
      </c>
      <c r="F33" s="370">
        <v>3</v>
      </c>
      <c r="G33" s="370">
        <v>2</v>
      </c>
      <c r="H33" s="370">
        <v>5</v>
      </c>
      <c r="I33" s="370">
        <v>2</v>
      </c>
      <c r="J33" s="370">
        <v>2</v>
      </c>
      <c r="K33" s="370">
        <v>1</v>
      </c>
      <c r="L33" s="370">
        <v>4</v>
      </c>
      <c r="M33" s="370">
        <v>0</v>
      </c>
      <c r="N33" s="370">
        <v>0</v>
      </c>
    </row>
    <row r="35" spans="1:14" x14ac:dyDescent="0.2">
      <c r="A35" s="420" t="s">
        <v>667</v>
      </c>
    </row>
  </sheetData>
  <mergeCells count="1">
    <mergeCell ref="A2:N2"/>
  </mergeCells>
  <hyperlinks>
    <hyperlink ref="O2" location="indice!B59" display="INICIO"/>
  </hyperlinks>
  <printOptions horizontalCentered="1"/>
  <pageMargins left="0.19685039370078741" right="0.19685039370078741" top="1.5354330708661419" bottom="0.74803149606299213" header="0.19685039370078741" footer="0.31496062992125984"/>
  <pageSetup paperSize="9" scale="80" firstPageNumber="120" orientation="landscape" useFirstPageNumber="1" r:id="rId1"/>
  <headerFooter>
    <oddHeader>&amp;C&amp;G</oddHeader>
    <oddFooter>&amp;C&amp;P</oddFooter>
  </headerFooter>
  <legacyDrawingHF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0"/>
  <dimension ref="A1:O33"/>
  <sheetViews>
    <sheetView zoomScaleNormal="100" workbookViewId="0">
      <selection activeCell="P6" sqref="P6"/>
    </sheetView>
  </sheetViews>
  <sheetFormatPr baseColWidth="10" defaultRowHeight="15" x14ac:dyDescent="0.25"/>
  <cols>
    <col min="1" max="1" width="25.42578125" style="356" customWidth="1"/>
    <col min="2" max="10" width="8.85546875" style="357" customWidth="1"/>
    <col min="11" max="11" width="11.28515625" style="357" customWidth="1"/>
    <col min="12" max="12" width="10" style="357" customWidth="1"/>
    <col min="13" max="13" width="11" style="357" customWidth="1"/>
    <col min="14" max="14" width="10" style="357" customWidth="1"/>
    <col min="15" max="16384" width="11.42578125" style="344"/>
  </cols>
  <sheetData>
    <row r="1" spans="1:15" x14ac:dyDescent="0.25">
      <c r="A1" s="207"/>
      <c r="B1" s="358"/>
      <c r="C1" s="358"/>
      <c r="D1" s="358"/>
      <c r="E1" s="358"/>
      <c r="F1" s="358"/>
      <c r="G1" s="358"/>
      <c r="H1" s="358"/>
      <c r="I1" s="358"/>
      <c r="J1" s="358"/>
      <c r="K1" s="358"/>
      <c r="L1" s="358"/>
      <c r="M1" s="358"/>
      <c r="N1" s="358"/>
    </row>
    <row r="2" spans="1:15" ht="42" customHeight="1" x14ac:dyDescent="0.25">
      <c r="A2" s="1285" t="s">
        <v>389</v>
      </c>
      <c r="B2" s="1285"/>
      <c r="C2" s="1285"/>
      <c r="D2" s="1285"/>
      <c r="E2" s="1285"/>
      <c r="F2" s="1285"/>
      <c r="G2" s="1285"/>
      <c r="H2" s="1285"/>
      <c r="I2" s="1285"/>
      <c r="J2" s="1285"/>
      <c r="K2" s="1285"/>
      <c r="L2" s="1285"/>
      <c r="M2" s="1285"/>
      <c r="N2" s="1285"/>
      <c r="O2" s="362" t="s">
        <v>85</v>
      </c>
    </row>
    <row r="3" spans="1:15" ht="30" x14ac:dyDescent="0.25">
      <c r="A3" s="359" t="s">
        <v>207</v>
      </c>
      <c r="B3" s="360" t="s">
        <v>862</v>
      </c>
      <c r="C3" s="360" t="s">
        <v>98</v>
      </c>
      <c r="D3" s="360" t="s">
        <v>97</v>
      </c>
      <c r="E3" s="360" t="s">
        <v>96</v>
      </c>
      <c r="F3" s="360" t="s">
        <v>95</v>
      </c>
      <c r="G3" s="360" t="s">
        <v>94</v>
      </c>
      <c r="H3" s="360" t="s">
        <v>93</v>
      </c>
      <c r="I3" s="360" t="s">
        <v>92</v>
      </c>
      <c r="J3" s="360" t="s">
        <v>91</v>
      </c>
      <c r="K3" s="360" t="s">
        <v>90</v>
      </c>
      <c r="L3" s="360" t="s">
        <v>89</v>
      </c>
      <c r="M3" s="360" t="s">
        <v>88</v>
      </c>
      <c r="N3" s="360" t="s">
        <v>87</v>
      </c>
    </row>
    <row r="4" spans="1:15" s="1" customFormat="1" ht="14.25" customHeight="1" x14ac:dyDescent="0.2">
      <c r="A4" s="1232" t="s">
        <v>863</v>
      </c>
      <c r="B4" s="372">
        <f>+SUM(C4:N4)</f>
        <v>148</v>
      </c>
      <c r="C4" s="372">
        <f>+C5+C17+C24+C31</f>
        <v>11</v>
      </c>
      <c r="D4" s="372">
        <f t="shared" ref="D4:N4" si="0">+D5+D17+D24+D31</f>
        <v>3</v>
      </c>
      <c r="E4" s="372">
        <f t="shared" si="0"/>
        <v>6</v>
      </c>
      <c r="F4" s="372">
        <f t="shared" si="0"/>
        <v>7</v>
      </c>
      <c r="G4" s="372">
        <f t="shared" si="0"/>
        <v>9</v>
      </c>
      <c r="H4" s="372">
        <f t="shared" si="0"/>
        <v>9</v>
      </c>
      <c r="I4" s="372">
        <f t="shared" si="0"/>
        <v>4</v>
      </c>
      <c r="J4" s="372">
        <f t="shared" si="0"/>
        <v>7</v>
      </c>
      <c r="K4" s="372">
        <f t="shared" si="0"/>
        <v>11</v>
      </c>
      <c r="L4" s="372">
        <f t="shared" si="0"/>
        <v>14</v>
      </c>
      <c r="M4" s="372">
        <f t="shared" si="0"/>
        <v>12</v>
      </c>
      <c r="N4" s="372">
        <f t="shared" si="0"/>
        <v>55</v>
      </c>
    </row>
    <row r="5" spans="1:15" s="2" customFormat="1" ht="14.25" customHeight="1" x14ac:dyDescent="0.2">
      <c r="A5" s="839" t="s">
        <v>177</v>
      </c>
      <c r="B5" s="848">
        <f>+SUM(B6:B16)</f>
        <v>127</v>
      </c>
      <c r="C5" s="848">
        <f t="shared" ref="C5:N5" si="1">+SUM(C6:C16)</f>
        <v>7</v>
      </c>
      <c r="D5" s="848">
        <f t="shared" si="1"/>
        <v>3</v>
      </c>
      <c r="E5" s="848">
        <f t="shared" si="1"/>
        <v>5</v>
      </c>
      <c r="F5" s="848">
        <f t="shared" si="1"/>
        <v>5</v>
      </c>
      <c r="G5" s="848">
        <f t="shared" si="1"/>
        <v>4</v>
      </c>
      <c r="H5" s="848">
        <f t="shared" si="1"/>
        <v>7</v>
      </c>
      <c r="I5" s="848">
        <f t="shared" si="1"/>
        <v>4</v>
      </c>
      <c r="J5" s="848">
        <f t="shared" si="1"/>
        <v>6</v>
      </c>
      <c r="K5" s="848">
        <f t="shared" si="1"/>
        <v>10</v>
      </c>
      <c r="L5" s="848">
        <f t="shared" si="1"/>
        <v>13</v>
      </c>
      <c r="M5" s="848">
        <f t="shared" si="1"/>
        <v>10</v>
      </c>
      <c r="N5" s="848">
        <f t="shared" si="1"/>
        <v>53</v>
      </c>
    </row>
    <row r="6" spans="1:15" s="1" customFormat="1" ht="14.25" customHeight="1" x14ac:dyDescent="0.2">
      <c r="A6" s="264" t="s">
        <v>159</v>
      </c>
      <c r="B6" s="368">
        <v>9</v>
      </c>
      <c r="C6" s="373">
        <v>0</v>
      </c>
      <c r="D6" s="373">
        <v>0</v>
      </c>
      <c r="E6" s="373">
        <v>0</v>
      </c>
      <c r="F6" s="373">
        <v>0</v>
      </c>
      <c r="G6" s="373">
        <v>0</v>
      </c>
      <c r="H6" s="373">
        <v>0</v>
      </c>
      <c r="I6" s="373">
        <v>1</v>
      </c>
      <c r="J6" s="373">
        <v>2</v>
      </c>
      <c r="K6" s="373">
        <v>1</v>
      </c>
      <c r="L6" s="373">
        <v>2</v>
      </c>
      <c r="M6" s="373">
        <v>0</v>
      </c>
      <c r="N6" s="373">
        <v>3</v>
      </c>
    </row>
    <row r="7" spans="1:15" s="1" customFormat="1" ht="14.25" customHeight="1" x14ac:dyDescent="0.2">
      <c r="A7" s="614" t="s">
        <v>212</v>
      </c>
      <c r="B7" s="849">
        <v>0</v>
      </c>
      <c r="C7" s="850">
        <v>0</v>
      </c>
      <c r="D7" s="850">
        <v>0</v>
      </c>
      <c r="E7" s="850">
        <v>0</v>
      </c>
      <c r="F7" s="850">
        <v>0</v>
      </c>
      <c r="G7" s="850">
        <v>0</v>
      </c>
      <c r="H7" s="850">
        <v>0</v>
      </c>
      <c r="I7" s="850">
        <v>0</v>
      </c>
      <c r="J7" s="850">
        <v>0</v>
      </c>
      <c r="K7" s="850">
        <v>0</v>
      </c>
      <c r="L7" s="850">
        <v>0</v>
      </c>
      <c r="M7" s="850">
        <v>0</v>
      </c>
      <c r="N7" s="850">
        <v>0</v>
      </c>
    </row>
    <row r="8" spans="1:15" s="1" customFormat="1" ht="14.25" customHeight="1" x14ac:dyDescent="0.2">
      <c r="A8" s="264" t="s">
        <v>157</v>
      </c>
      <c r="B8" s="368">
        <v>2</v>
      </c>
      <c r="C8" s="373">
        <v>0</v>
      </c>
      <c r="D8" s="373">
        <v>1</v>
      </c>
      <c r="E8" s="373">
        <v>0</v>
      </c>
      <c r="F8" s="373">
        <v>0</v>
      </c>
      <c r="G8" s="373">
        <v>0</v>
      </c>
      <c r="H8" s="373">
        <v>1</v>
      </c>
      <c r="I8" s="373">
        <v>0</v>
      </c>
      <c r="J8" s="373">
        <v>0</v>
      </c>
      <c r="K8" s="373">
        <v>0</v>
      </c>
      <c r="L8" s="373">
        <v>0</v>
      </c>
      <c r="M8" s="373">
        <v>0</v>
      </c>
      <c r="N8" s="373">
        <v>0</v>
      </c>
    </row>
    <row r="9" spans="1:15" s="1" customFormat="1" ht="14.25" customHeight="1" x14ac:dyDescent="0.2">
      <c r="A9" s="614" t="s">
        <v>156</v>
      </c>
      <c r="B9" s="849">
        <v>0</v>
      </c>
      <c r="C9" s="850">
        <v>0</v>
      </c>
      <c r="D9" s="850">
        <v>0</v>
      </c>
      <c r="E9" s="850">
        <v>0</v>
      </c>
      <c r="F9" s="850">
        <v>0</v>
      </c>
      <c r="G9" s="850">
        <v>0</v>
      </c>
      <c r="H9" s="850">
        <v>0</v>
      </c>
      <c r="I9" s="850">
        <v>0</v>
      </c>
      <c r="J9" s="850">
        <v>0</v>
      </c>
      <c r="K9" s="850">
        <v>0</v>
      </c>
      <c r="L9" s="850">
        <v>0</v>
      </c>
      <c r="M9" s="850">
        <v>0</v>
      </c>
      <c r="N9" s="850">
        <v>0</v>
      </c>
    </row>
    <row r="10" spans="1:15" s="1" customFormat="1" ht="14.25" customHeight="1" x14ac:dyDescent="0.2">
      <c r="A10" s="264" t="s">
        <v>155</v>
      </c>
      <c r="B10" s="368">
        <v>0</v>
      </c>
      <c r="C10" s="373">
        <v>0</v>
      </c>
      <c r="D10" s="373">
        <v>0</v>
      </c>
      <c r="E10" s="373">
        <v>0</v>
      </c>
      <c r="F10" s="373">
        <v>0</v>
      </c>
      <c r="G10" s="373">
        <v>0</v>
      </c>
      <c r="H10" s="373">
        <v>0</v>
      </c>
      <c r="I10" s="373">
        <v>0</v>
      </c>
      <c r="J10" s="373">
        <v>0</v>
      </c>
      <c r="K10" s="373">
        <v>0</v>
      </c>
      <c r="L10" s="373">
        <v>0</v>
      </c>
      <c r="M10" s="373">
        <v>0</v>
      </c>
      <c r="N10" s="373">
        <v>0</v>
      </c>
    </row>
    <row r="11" spans="1:15" s="1" customFormat="1" ht="14.25" customHeight="1" x14ac:dyDescent="0.2">
      <c r="A11" s="614" t="s">
        <v>154</v>
      </c>
      <c r="B11" s="849">
        <v>6</v>
      </c>
      <c r="C11" s="850">
        <v>2</v>
      </c>
      <c r="D11" s="850">
        <v>1</v>
      </c>
      <c r="E11" s="850">
        <v>0</v>
      </c>
      <c r="F11" s="850">
        <v>1</v>
      </c>
      <c r="G11" s="850">
        <v>0</v>
      </c>
      <c r="H11" s="850">
        <v>0</v>
      </c>
      <c r="I11" s="850">
        <v>0</v>
      </c>
      <c r="J11" s="850">
        <v>0</v>
      </c>
      <c r="K11" s="850">
        <v>0</v>
      </c>
      <c r="L11" s="850">
        <v>2</v>
      </c>
      <c r="M11" s="850">
        <v>0</v>
      </c>
      <c r="N11" s="850">
        <v>0</v>
      </c>
    </row>
    <row r="12" spans="1:15" s="1" customFormat="1" ht="14.25" customHeight="1" x14ac:dyDescent="0.2">
      <c r="A12" s="264" t="s">
        <v>153</v>
      </c>
      <c r="B12" s="368">
        <v>4</v>
      </c>
      <c r="C12" s="373">
        <v>1</v>
      </c>
      <c r="D12" s="373">
        <v>0</v>
      </c>
      <c r="E12" s="373">
        <v>0</v>
      </c>
      <c r="F12" s="373">
        <v>0</v>
      </c>
      <c r="G12" s="373">
        <v>0</v>
      </c>
      <c r="H12" s="373">
        <v>3</v>
      </c>
      <c r="I12" s="373">
        <v>0</v>
      </c>
      <c r="J12" s="373">
        <v>0</v>
      </c>
      <c r="K12" s="373">
        <v>0</v>
      </c>
      <c r="L12" s="373">
        <v>0</v>
      </c>
      <c r="M12" s="373">
        <v>0</v>
      </c>
      <c r="N12" s="373">
        <v>0</v>
      </c>
    </row>
    <row r="13" spans="1:15" s="1" customFormat="1" ht="14.25" customHeight="1" x14ac:dyDescent="0.2">
      <c r="A13" s="614" t="s">
        <v>152</v>
      </c>
      <c r="B13" s="849">
        <v>7</v>
      </c>
      <c r="C13" s="850">
        <v>0</v>
      </c>
      <c r="D13" s="850">
        <v>0</v>
      </c>
      <c r="E13" s="850">
        <v>0</v>
      </c>
      <c r="F13" s="850">
        <v>3</v>
      </c>
      <c r="G13" s="850">
        <v>0</v>
      </c>
      <c r="H13" s="850">
        <v>0</v>
      </c>
      <c r="I13" s="850">
        <v>0</v>
      </c>
      <c r="J13" s="850">
        <v>0</v>
      </c>
      <c r="K13" s="850">
        <v>2</v>
      </c>
      <c r="L13" s="850">
        <v>2</v>
      </c>
      <c r="M13" s="850">
        <v>0</v>
      </c>
      <c r="N13" s="850">
        <v>0</v>
      </c>
    </row>
    <row r="14" spans="1:15" s="1" customFormat="1" ht="14.25" customHeight="1" x14ac:dyDescent="0.2">
      <c r="A14" s="264" t="s">
        <v>151</v>
      </c>
      <c r="B14" s="368">
        <v>51</v>
      </c>
      <c r="C14" s="373">
        <v>3</v>
      </c>
      <c r="D14" s="373">
        <v>1</v>
      </c>
      <c r="E14" s="373">
        <v>4</v>
      </c>
      <c r="F14" s="373">
        <v>0</v>
      </c>
      <c r="G14" s="373">
        <v>4</v>
      </c>
      <c r="H14" s="373">
        <v>3</v>
      </c>
      <c r="I14" s="373">
        <v>3</v>
      </c>
      <c r="J14" s="373">
        <v>4</v>
      </c>
      <c r="K14" s="373">
        <v>7</v>
      </c>
      <c r="L14" s="373">
        <v>7</v>
      </c>
      <c r="M14" s="373">
        <v>10</v>
      </c>
      <c r="N14" s="373">
        <v>5</v>
      </c>
    </row>
    <row r="15" spans="1:15" s="1" customFormat="1" ht="14.25" customHeight="1" x14ac:dyDescent="0.2">
      <c r="A15" s="614" t="s">
        <v>150</v>
      </c>
      <c r="B15" s="849">
        <v>47</v>
      </c>
      <c r="C15" s="851">
        <v>0</v>
      </c>
      <c r="D15" s="851">
        <v>0</v>
      </c>
      <c r="E15" s="851">
        <v>1</v>
      </c>
      <c r="F15" s="851">
        <v>1</v>
      </c>
      <c r="G15" s="851">
        <v>0</v>
      </c>
      <c r="H15" s="851">
        <v>0</v>
      </c>
      <c r="I15" s="851">
        <v>0</v>
      </c>
      <c r="J15" s="851">
        <v>0</v>
      </c>
      <c r="K15" s="851">
        <v>0</v>
      </c>
      <c r="L15" s="851">
        <v>0</v>
      </c>
      <c r="M15" s="851">
        <v>0</v>
      </c>
      <c r="N15" s="851">
        <v>45</v>
      </c>
    </row>
    <row r="16" spans="1:15" s="1" customFormat="1" ht="25.5" x14ac:dyDescent="0.2">
      <c r="A16" s="265" t="s">
        <v>217</v>
      </c>
      <c r="B16" s="368">
        <v>1</v>
      </c>
      <c r="C16" s="373">
        <v>1</v>
      </c>
      <c r="D16" s="373">
        <v>0</v>
      </c>
      <c r="E16" s="373">
        <v>0</v>
      </c>
      <c r="F16" s="373">
        <v>0</v>
      </c>
      <c r="G16" s="373">
        <v>0</v>
      </c>
      <c r="H16" s="373">
        <v>0</v>
      </c>
      <c r="I16" s="373">
        <v>0</v>
      </c>
      <c r="J16" s="373">
        <v>0</v>
      </c>
      <c r="K16" s="373">
        <v>0</v>
      </c>
      <c r="L16" s="373">
        <v>0</v>
      </c>
      <c r="M16" s="373">
        <v>0</v>
      </c>
      <c r="N16" s="373">
        <v>0</v>
      </c>
    </row>
    <row r="17" spans="1:14" s="2" customFormat="1" ht="14.25" customHeight="1" x14ac:dyDescent="0.2">
      <c r="A17" s="844" t="s">
        <v>175</v>
      </c>
      <c r="B17" s="852">
        <f>+SUM(B18:B23)</f>
        <v>16</v>
      </c>
      <c r="C17" s="852">
        <f t="shared" ref="C17:N17" si="2">+SUM(C18:C23)</f>
        <v>4</v>
      </c>
      <c r="D17" s="852">
        <f t="shared" si="2"/>
        <v>0</v>
      </c>
      <c r="E17" s="852">
        <f t="shared" si="2"/>
        <v>1</v>
      </c>
      <c r="F17" s="852">
        <f t="shared" si="2"/>
        <v>0</v>
      </c>
      <c r="G17" s="852">
        <f t="shared" si="2"/>
        <v>5</v>
      </c>
      <c r="H17" s="852">
        <f t="shared" si="2"/>
        <v>2</v>
      </c>
      <c r="I17" s="852">
        <f t="shared" si="2"/>
        <v>0</v>
      </c>
      <c r="J17" s="852">
        <f t="shared" si="2"/>
        <v>1</v>
      </c>
      <c r="K17" s="852">
        <f t="shared" si="2"/>
        <v>1</v>
      </c>
      <c r="L17" s="852">
        <f t="shared" si="2"/>
        <v>0</v>
      </c>
      <c r="M17" s="852">
        <f t="shared" si="2"/>
        <v>0</v>
      </c>
      <c r="N17" s="852">
        <f t="shared" si="2"/>
        <v>2</v>
      </c>
    </row>
    <row r="18" spans="1:14" s="1" customFormat="1" ht="14.25" customHeight="1" x14ac:dyDescent="0.2">
      <c r="A18" s="264" t="s">
        <v>174</v>
      </c>
      <c r="B18" s="368">
        <v>2</v>
      </c>
      <c r="C18" s="373">
        <v>1</v>
      </c>
      <c r="D18" s="373">
        <v>0</v>
      </c>
      <c r="E18" s="373">
        <v>0</v>
      </c>
      <c r="F18" s="373">
        <v>0</v>
      </c>
      <c r="G18" s="373">
        <v>0</v>
      </c>
      <c r="H18" s="373">
        <v>0</v>
      </c>
      <c r="I18" s="373">
        <v>0</v>
      </c>
      <c r="J18" s="373">
        <v>0</v>
      </c>
      <c r="K18" s="373">
        <v>0</v>
      </c>
      <c r="L18" s="373">
        <v>0</v>
      </c>
      <c r="M18" s="373">
        <v>0</v>
      </c>
      <c r="N18" s="373">
        <v>1</v>
      </c>
    </row>
    <row r="19" spans="1:14" s="1" customFormat="1" ht="14.25" customHeight="1" x14ac:dyDescent="0.2">
      <c r="A19" s="614" t="s">
        <v>148</v>
      </c>
      <c r="B19" s="849">
        <v>1</v>
      </c>
      <c r="C19" s="850">
        <v>0</v>
      </c>
      <c r="D19" s="850">
        <v>0</v>
      </c>
      <c r="E19" s="850">
        <v>0</v>
      </c>
      <c r="F19" s="850">
        <v>0</v>
      </c>
      <c r="G19" s="850">
        <v>1</v>
      </c>
      <c r="H19" s="850">
        <v>0</v>
      </c>
      <c r="I19" s="850">
        <v>0</v>
      </c>
      <c r="J19" s="850">
        <v>0</v>
      </c>
      <c r="K19" s="850">
        <v>0</v>
      </c>
      <c r="L19" s="850">
        <v>0</v>
      </c>
      <c r="M19" s="850">
        <v>0</v>
      </c>
      <c r="N19" s="850">
        <v>0</v>
      </c>
    </row>
    <row r="20" spans="1:14" s="1" customFormat="1" ht="14.25" customHeight="1" x14ac:dyDescent="0.2">
      <c r="A20" s="264" t="s">
        <v>147</v>
      </c>
      <c r="B20" s="368">
        <v>8</v>
      </c>
      <c r="C20" s="373">
        <v>2</v>
      </c>
      <c r="D20" s="373">
        <v>0</v>
      </c>
      <c r="E20" s="373">
        <v>0</v>
      </c>
      <c r="F20" s="373">
        <v>0</v>
      </c>
      <c r="G20" s="373">
        <v>3</v>
      </c>
      <c r="H20" s="373">
        <v>0</v>
      </c>
      <c r="I20" s="373">
        <v>0</v>
      </c>
      <c r="J20" s="373">
        <v>1</v>
      </c>
      <c r="K20" s="373">
        <v>1</v>
      </c>
      <c r="L20" s="373">
        <v>0</v>
      </c>
      <c r="M20" s="373">
        <v>0</v>
      </c>
      <c r="N20" s="373">
        <v>1</v>
      </c>
    </row>
    <row r="21" spans="1:14" s="1" customFormat="1" ht="14.25" customHeight="1" x14ac:dyDescent="0.2">
      <c r="A21" s="614" t="s">
        <v>173</v>
      </c>
      <c r="B21" s="849">
        <v>1</v>
      </c>
      <c r="C21" s="850">
        <v>0</v>
      </c>
      <c r="D21" s="850">
        <v>0</v>
      </c>
      <c r="E21" s="850">
        <v>0</v>
      </c>
      <c r="F21" s="850">
        <v>0</v>
      </c>
      <c r="G21" s="850">
        <v>0</v>
      </c>
      <c r="H21" s="850">
        <v>1</v>
      </c>
      <c r="I21" s="850">
        <v>0</v>
      </c>
      <c r="J21" s="850">
        <v>0</v>
      </c>
      <c r="K21" s="850">
        <v>0</v>
      </c>
      <c r="L21" s="850">
        <v>0</v>
      </c>
      <c r="M21" s="850">
        <v>0</v>
      </c>
      <c r="N21" s="850">
        <v>0</v>
      </c>
    </row>
    <row r="22" spans="1:14" s="1" customFormat="1" ht="14.25" customHeight="1" x14ac:dyDescent="0.2">
      <c r="A22" s="264" t="s">
        <v>215</v>
      </c>
      <c r="B22" s="368">
        <v>3</v>
      </c>
      <c r="C22" s="373">
        <v>1</v>
      </c>
      <c r="D22" s="373">
        <v>0</v>
      </c>
      <c r="E22" s="373">
        <v>0</v>
      </c>
      <c r="F22" s="373">
        <v>0</v>
      </c>
      <c r="G22" s="373">
        <v>1</v>
      </c>
      <c r="H22" s="373">
        <v>1</v>
      </c>
      <c r="I22" s="373">
        <v>0</v>
      </c>
      <c r="J22" s="373">
        <v>0</v>
      </c>
      <c r="K22" s="373">
        <v>0</v>
      </c>
      <c r="L22" s="373">
        <v>0</v>
      </c>
      <c r="M22" s="373">
        <v>0</v>
      </c>
      <c r="N22" s="373">
        <v>0</v>
      </c>
    </row>
    <row r="23" spans="1:14" s="1" customFormat="1" ht="14.25" customHeight="1" x14ac:dyDescent="0.2">
      <c r="A23" s="614" t="s">
        <v>69</v>
      </c>
      <c r="B23" s="849">
        <v>1</v>
      </c>
      <c r="C23" s="850">
        <v>0</v>
      </c>
      <c r="D23" s="850">
        <v>0</v>
      </c>
      <c r="E23" s="850">
        <v>1</v>
      </c>
      <c r="F23" s="850">
        <v>0</v>
      </c>
      <c r="G23" s="850">
        <v>0</v>
      </c>
      <c r="H23" s="850">
        <v>0</v>
      </c>
      <c r="I23" s="850">
        <v>0</v>
      </c>
      <c r="J23" s="850">
        <v>0</v>
      </c>
      <c r="K23" s="850">
        <v>0</v>
      </c>
      <c r="L23" s="850">
        <v>0</v>
      </c>
      <c r="M23" s="850">
        <v>0</v>
      </c>
      <c r="N23" s="850">
        <v>0</v>
      </c>
    </row>
    <row r="24" spans="1:14" s="2" customFormat="1" ht="14.25" customHeight="1" x14ac:dyDescent="0.2">
      <c r="A24" s="1233" t="s">
        <v>18</v>
      </c>
      <c r="B24" s="369">
        <f>+SUM(B25:B30)</f>
        <v>5</v>
      </c>
      <c r="C24" s="369">
        <f t="shared" ref="C24:N24" si="3">+SUM(C25:C30)</f>
        <v>0</v>
      </c>
      <c r="D24" s="369">
        <f t="shared" si="3"/>
        <v>0</v>
      </c>
      <c r="E24" s="369">
        <f t="shared" si="3"/>
        <v>0</v>
      </c>
      <c r="F24" s="369">
        <f t="shared" si="3"/>
        <v>2</v>
      </c>
      <c r="G24" s="369">
        <f t="shared" si="3"/>
        <v>0</v>
      </c>
      <c r="H24" s="369">
        <f t="shared" si="3"/>
        <v>0</v>
      </c>
      <c r="I24" s="369">
        <f t="shared" si="3"/>
        <v>0</v>
      </c>
      <c r="J24" s="369">
        <f t="shared" si="3"/>
        <v>0</v>
      </c>
      <c r="K24" s="369">
        <f t="shared" si="3"/>
        <v>0</v>
      </c>
      <c r="L24" s="369">
        <f t="shared" si="3"/>
        <v>1</v>
      </c>
      <c r="M24" s="369">
        <f t="shared" si="3"/>
        <v>2</v>
      </c>
      <c r="N24" s="369">
        <f t="shared" si="3"/>
        <v>0</v>
      </c>
    </row>
    <row r="25" spans="1:14" s="1" customFormat="1" ht="14.25" customHeight="1" x14ac:dyDescent="0.2">
      <c r="A25" s="614" t="s">
        <v>172</v>
      </c>
      <c r="B25" s="849">
        <v>0</v>
      </c>
      <c r="C25" s="850">
        <v>0</v>
      </c>
      <c r="D25" s="850">
        <v>0</v>
      </c>
      <c r="E25" s="850">
        <v>0</v>
      </c>
      <c r="F25" s="850">
        <v>0</v>
      </c>
      <c r="G25" s="850">
        <v>0</v>
      </c>
      <c r="H25" s="850">
        <v>0</v>
      </c>
      <c r="I25" s="850">
        <v>0</v>
      </c>
      <c r="J25" s="850">
        <v>0</v>
      </c>
      <c r="K25" s="850">
        <v>0</v>
      </c>
      <c r="L25" s="850">
        <v>0</v>
      </c>
      <c r="M25" s="850">
        <v>0</v>
      </c>
      <c r="N25" s="850">
        <v>0</v>
      </c>
    </row>
    <row r="26" spans="1:14" s="1" customFormat="1" ht="14.25" customHeight="1" x14ac:dyDescent="0.2">
      <c r="A26" s="264" t="s">
        <v>143</v>
      </c>
      <c r="B26" s="368">
        <v>0</v>
      </c>
      <c r="C26" s="373">
        <v>0</v>
      </c>
      <c r="D26" s="373">
        <v>0</v>
      </c>
      <c r="E26" s="373">
        <v>0</v>
      </c>
      <c r="F26" s="373">
        <v>0</v>
      </c>
      <c r="G26" s="373">
        <v>0</v>
      </c>
      <c r="H26" s="373">
        <v>0</v>
      </c>
      <c r="I26" s="373">
        <v>0</v>
      </c>
      <c r="J26" s="373">
        <v>0</v>
      </c>
      <c r="K26" s="373">
        <v>0</v>
      </c>
      <c r="L26" s="373">
        <v>0</v>
      </c>
      <c r="M26" s="373">
        <v>0</v>
      </c>
      <c r="N26" s="373">
        <v>0</v>
      </c>
    </row>
    <row r="27" spans="1:14" s="1" customFormat="1" ht="14.25" customHeight="1" x14ac:dyDescent="0.2">
      <c r="A27" s="614" t="s">
        <v>142</v>
      </c>
      <c r="B27" s="849">
        <v>4</v>
      </c>
      <c r="C27" s="851">
        <v>0</v>
      </c>
      <c r="D27" s="851">
        <v>0</v>
      </c>
      <c r="E27" s="851">
        <v>0</v>
      </c>
      <c r="F27" s="851">
        <v>1</v>
      </c>
      <c r="G27" s="851">
        <v>0</v>
      </c>
      <c r="H27" s="851">
        <v>0</v>
      </c>
      <c r="I27" s="851">
        <v>0</v>
      </c>
      <c r="J27" s="851">
        <v>0</v>
      </c>
      <c r="K27" s="851">
        <v>0</v>
      </c>
      <c r="L27" s="851">
        <v>1</v>
      </c>
      <c r="M27" s="851">
        <v>2</v>
      </c>
      <c r="N27" s="851">
        <v>0</v>
      </c>
    </row>
    <row r="28" spans="1:14" s="1" customFormat="1" ht="14.25" customHeight="1" x14ac:dyDescent="0.2">
      <c r="A28" s="264" t="s">
        <v>171</v>
      </c>
      <c r="B28" s="368">
        <v>1</v>
      </c>
      <c r="C28" s="373">
        <v>0</v>
      </c>
      <c r="D28" s="373">
        <v>0</v>
      </c>
      <c r="E28" s="373">
        <v>0</v>
      </c>
      <c r="F28" s="373">
        <v>1</v>
      </c>
      <c r="G28" s="373">
        <v>0</v>
      </c>
      <c r="H28" s="373">
        <v>0</v>
      </c>
      <c r="I28" s="373">
        <v>0</v>
      </c>
      <c r="J28" s="373">
        <v>0</v>
      </c>
      <c r="K28" s="373">
        <v>0</v>
      </c>
      <c r="L28" s="373">
        <v>0</v>
      </c>
      <c r="M28" s="373">
        <v>0</v>
      </c>
      <c r="N28" s="373">
        <v>0</v>
      </c>
    </row>
    <row r="29" spans="1:14" s="1" customFormat="1" ht="14.25" customHeight="1" x14ac:dyDescent="0.2">
      <c r="A29" s="614" t="s">
        <v>216</v>
      </c>
      <c r="B29" s="849">
        <v>0</v>
      </c>
      <c r="C29" s="850">
        <v>0</v>
      </c>
      <c r="D29" s="850">
        <v>0</v>
      </c>
      <c r="E29" s="850">
        <v>0</v>
      </c>
      <c r="F29" s="850">
        <v>0</v>
      </c>
      <c r="G29" s="850">
        <v>0</v>
      </c>
      <c r="H29" s="850">
        <v>0</v>
      </c>
      <c r="I29" s="850">
        <v>0</v>
      </c>
      <c r="J29" s="850">
        <v>0</v>
      </c>
      <c r="K29" s="850">
        <v>0</v>
      </c>
      <c r="L29" s="850">
        <v>0</v>
      </c>
      <c r="M29" s="850">
        <v>0</v>
      </c>
      <c r="N29" s="850">
        <v>0</v>
      </c>
    </row>
    <row r="30" spans="1:14" s="1" customFormat="1" ht="14.25" customHeight="1" x14ac:dyDescent="0.2">
      <c r="A30" s="264" t="s">
        <v>139</v>
      </c>
      <c r="B30" s="368">
        <v>0</v>
      </c>
      <c r="C30" s="373">
        <v>0</v>
      </c>
      <c r="D30" s="373">
        <v>0</v>
      </c>
      <c r="E30" s="373">
        <v>0</v>
      </c>
      <c r="F30" s="373">
        <v>0</v>
      </c>
      <c r="G30" s="373">
        <v>0</v>
      </c>
      <c r="H30" s="373">
        <v>0</v>
      </c>
      <c r="I30" s="373">
        <v>0</v>
      </c>
      <c r="J30" s="373">
        <v>0</v>
      </c>
      <c r="K30" s="373">
        <v>0</v>
      </c>
      <c r="L30" s="373">
        <v>0</v>
      </c>
      <c r="M30" s="373">
        <v>0</v>
      </c>
      <c r="N30" s="373">
        <v>0</v>
      </c>
    </row>
    <row r="31" spans="1:14" s="2" customFormat="1" ht="14.25" customHeight="1" x14ac:dyDescent="0.2">
      <c r="A31" s="1234" t="s">
        <v>25</v>
      </c>
      <c r="B31" s="852">
        <f>+B32</f>
        <v>0</v>
      </c>
      <c r="C31" s="852">
        <f t="shared" ref="C31:N31" si="4">+C32</f>
        <v>0</v>
      </c>
      <c r="D31" s="852">
        <f t="shared" si="4"/>
        <v>0</v>
      </c>
      <c r="E31" s="852">
        <f t="shared" si="4"/>
        <v>0</v>
      </c>
      <c r="F31" s="852">
        <f t="shared" si="4"/>
        <v>0</v>
      </c>
      <c r="G31" s="852">
        <f t="shared" si="4"/>
        <v>0</v>
      </c>
      <c r="H31" s="852">
        <f t="shared" si="4"/>
        <v>0</v>
      </c>
      <c r="I31" s="852">
        <f t="shared" si="4"/>
        <v>0</v>
      </c>
      <c r="J31" s="852">
        <f t="shared" si="4"/>
        <v>0</v>
      </c>
      <c r="K31" s="852">
        <f t="shared" si="4"/>
        <v>0</v>
      </c>
      <c r="L31" s="852">
        <f t="shared" si="4"/>
        <v>0</v>
      </c>
      <c r="M31" s="852">
        <f t="shared" si="4"/>
        <v>0</v>
      </c>
      <c r="N31" s="852">
        <f t="shared" si="4"/>
        <v>0</v>
      </c>
    </row>
    <row r="32" spans="1:14" s="1" customFormat="1" ht="14.25" customHeight="1" x14ac:dyDescent="0.2">
      <c r="A32" s="853" t="s">
        <v>137</v>
      </c>
      <c r="B32" s="368">
        <v>0</v>
      </c>
      <c r="C32" s="373">
        <v>0</v>
      </c>
      <c r="D32" s="373">
        <v>0</v>
      </c>
      <c r="E32" s="373">
        <v>0</v>
      </c>
      <c r="F32" s="373">
        <v>0</v>
      </c>
      <c r="G32" s="373">
        <v>0</v>
      </c>
      <c r="H32" s="373">
        <v>0</v>
      </c>
      <c r="I32" s="373">
        <v>0</v>
      </c>
      <c r="J32" s="373">
        <v>0</v>
      </c>
      <c r="K32" s="373">
        <v>0</v>
      </c>
      <c r="L32" s="373">
        <v>0</v>
      </c>
      <c r="M32" s="373">
        <v>0</v>
      </c>
      <c r="N32" s="373">
        <v>0</v>
      </c>
    </row>
    <row r="33" spans="1:14" s="5" customFormat="1" x14ac:dyDescent="0.25">
      <c r="A33" s="420" t="s">
        <v>666</v>
      </c>
      <c r="B33" s="371"/>
      <c r="C33" s="371"/>
      <c r="D33" s="371"/>
      <c r="E33" s="371"/>
      <c r="F33" s="371"/>
      <c r="G33" s="371"/>
      <c r="H33" s="371"/>
      <c r="I33" s="371"/>
      <c r="J33" s="371"/>
      <c r="K33" s="371"/>
      <c r="L33" s="371"/>
      <c r="M33" s="371"/>
      <c r="N33" s="371"/>
    </row>
  </sheetData>
  <mergeCells count="1">
    <mergeCell ref="A2:N2"/>
  </mergeCells>
  <hyperlinks>
    <hyperlink ref="O2" location="indice!B60" display="INICIO"/>
  </hyperlinks>
  <printOptions horizontalCentered="1"/>
  <pageMargins left="0.19685039370078741" right="0.19685039370078741" top="1.5354330708661419" bottom="0.74803149606299213" header="0.19685039370078741" footer="0.31496062992125984"/>
  <pageSetup paperSize="9" scale="84" firstPageNumber="121" orientation="landscape" useFirstPageNumber="1" r:id="rId1"/>
  <headerFooter>
    <oddHeader>&amp;C&amp;G</oddHeader>
    <oddFooter>&amp;C&amp;P</oddFooter>
  </headerFooter>
  <legacyDrawingHF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showGridLines="0" zoomScale="90" zoomScaleNormal="90" workbookViewId="0">
      <selection activeCell="H25" sqref="H25"/>
    </sheetView>
  </sheetViews>
  <sheetFormatPr baseColWidth="10" defaultRowHeight="12.75" x14ac:dyDescent="0.25"/>
  <cols>
    <col min="1" max="1" width="19.140625" style="287" customWidth="1"/>
    <col min="2" max="3" width="18.7109375" style="287" customWidth="1"/>
    <col min="4" max="4" width="18.7109375" style="298" customWidth="1"/>
    <col min="5" max="5" width="18.7109375" style="287" customWidth="1"/>
    <col min="6" max="6" width="18.7109375" style="298" customWidth="1"/>
    <col min="7" max="7" width="13.5703125" style="287" bestFit="1" customWidth="1"/>
    <col min="8" max="16384" width="11.42578125" style="287"/>
  </cols>
  <sheetData>
    <row r="1" spans="1:8" s="218" customFormat="1" ht="45" customHeight="1" x14ac:dyDescent="0.25">
      <c r="A1" s="1285" t="s">
        <v>826</v>
      </c>
      <c r="B1" s="1285"/>
      <c r="C1" s="1285"/>
      <c r="D1" s="1285"/>
      <c r="E1" s="1285"/>
      <c r="F1" s="1285"/>
      <c r="G1" s="1462" t="s">
        <v>85</v>
      </c>
      <c r="H1" s="1462"/>
    </row>
    <row r="2" spans="1:8" s="282" customFormat="1" ht="9.9499999999999993" customHeight="1" x14ac:dyDescent="0.25">
      <c r="A2" s="1463"/>
      <c r="B2" s="1463"/>
      <c r="C2" s="1463"/>
      <c r="D2" s="1463"/>
      <c r="E2" s="1463"/>
      <c r="F2" s="1463"/>
    </row>
    <row r="3" spans="1:8" s="282" customFormat="1" ht="14.1" customHeight="1" x14ac:dyDescent="0.25">
      <c r="A3" s="1464" t="s">
        <v>195</v>
      </c>
      <c r="B3" s="236" t="s">
        <v>162</v>
      </c>
      <c r="C3" s="1284" t="s">
        <v>83</v>
      </c>
      <c r="D3" s="1284"/>
      <c r="E3" s="1284" t="s">
        <v>82</v>
      </c>
      <c r="F3" s="1284"/>
    </row>
    <row r="4" spans="1:8" s="282" customFormat="1" ht="14.1" customHeight="1" x14ac:dyDescent="0.25">
      <c r="A4" s="1464"/>
      <c r="B4" s="236" t="s">
        <v>686</v>
      </c>
      <c r="C4" s="236" t="s">
        <v>112</v>
      </c>
      <c r="D4" s="236" t="s">
        <v>179</v>
      </c>
      <c r="E4" s="236" t="s">
        <v>112</v>
      </c>
      <c r="F4" s="236" t="s">
        <v>178</v>
      </c>
    </row>
    <row r="5" spans="1:8" s="282" customFormat="1" ht="12.75" customHeight="1" x14ac:dyDescent="0.25">
      <c r="A5" s="1235" t="s">
        <v>863</v>
      </c>
      <c r="B5" s="446">
        <f>SUM(B6,B18,B25,B32,B35,B36)</f>
        <v>16278844</v>
      </c>
      <c r="C5" s="446">
        <f>+C6+C18+C25+C32+C35+C36</f>
        <v>60636</v>
      </c>
      <c r="D5" s="930">
        <f>+(C5/B5)*1000</f>
        <v>3.7248345152763918</v>
      </c>
      <c r="E5" s="446">
        <v>25692</v>
      </c>
      <c r="F5" s="930">
        <f t="shared" ref="F5:F13" si="0">+(E5/B5)*10000</f>
        <v>15.78244745142837</v>
      </c>
      <c r="G5" s="283"/>
    </row>
    <row r="6" spans="1:8" ht="13.5" customHeight="1" x14ac:dyDescent="0.25">
      <c r="A6" s="839" t="s">
        <v>177</v>
      </c>
      <c r="B6" s="854">
        <f>+SUM(B7:B17)</f>
        <v>7322549</v>
      </c>
      <c r="C6" s="860">
        <f>+SUM(C7:C17)</f>
        <v>32567</v>
      </c>
      <c r="D6" s="934">
        <f t="shared" ref="D6:D33" si="1">+(C6/B6)*1000</f>
        <v>4.4474949911567672</v>
      </c>
      <c r="E6" s="856">
        <v>14456</v>
      </c>
      <c r="F6" s="1067">
        <f t="shared" si="0"/>
        <v>19.741759324519371</v>
      </c>
      <c r="G6" s="289"/>
    </row>
    <row r="7" spans="1:8" s="264" customFormat="1" ht="12" customHeight="1" x14ac:dyDescent="0.25">
      <c r="A7" s="264" t="s">
        <v>159</v>
      </c>
      <c r="B7" s="290">
        <v>810412</v>
      </c>
      <c r="C7" s="438">
        <v>3935</v>
      </c>
      <c r="D7" s="932">
        <f t="shared" si="1"/>
        <v>4.8555549522958694</v>
      </c>
      <c r="E7" s="443">
        <v>1787</v>
      </c>
      <c r="F7" s="930">
        <f t="shared" si="0"/>
        <v>22.050512578787089</v>
      </c>
      <c r="G7" s="292"/>
    </row>
    <row r="8" spans="1:8" s="264" customFormat="1" ht="12.6" customHeight="1" x14ac:dyDescent="0.25">
      <c r="A8" s="614" t="s">
        <v>158</v>
      </c>
      <c r="B8" s="857">
        <v>201533</v>
      </c>
      <c r="C8" s="855">
        <v>577</v>
      </c>
      <c r="D8" s="931">
        <f t="shared" si="1"/>
        <v>2.8630546858330894</v>
      </c>
      <c r="E8" s="640">
        <v>281</v>
      </c>
      <c r="F8" s="1067">
        <f t="shared" si="0"/>
        <v>13.943125939672411</v>
      </c>
      <c r="G8" s="292"/>
    </row>
    <row r="9" spans="1:8" s="264" customFormat="1" ht="12.6" customHeight="1" x14ac:dyDescent="0.25">
      <c r="A9" s="264" t="s">
        <v>157</v>
      </c>
      <c r="B9" s="290">
        <v>258450</v>
      </c>
      <c r="C9" s="438">
        <v>1070</v>
      </c>
      <c r="D9" s="932">
        <f t="shared" si="1"/>
        <v>4.1400657767459856</v>
      </c>
      <c r="E9" s="443">
        <v>548</v>
      </c>
      <c r="F9" s="930">
        <f t="shared" si="0"/>
        <v>21.203327529502808</v>
      </c>
    </row>
    <row r="10" spans="1:8" s="264" customFormat="1" ht="12.6" customHeight="1" x14ac:dyDescent="0.25">
      <c r="A10" s="614" t="s">
        <v>156</v>
      </c>
      <c r="B10" s="857">
        <v>179768</v>
      </c>
      <c r="C10" s="855">
        <v>542</v>
      </c>
      <c r="D10" s="931">
        <f t="shared" si="1"/>
        <v>3.014997107382849</v>
      </c>
      <c r="E10" s="640">
        <v>284</v>
      </c>
      <c r="F10" s="1067">
        <f t="shared" si="0"/>
        <v>15.798139824662901</v>
      </c>
    </row>
    <row r="11" spans="1:8" s="264" customFormat="1" ht="12.6" customHeight="1" x14ac:dyDescent="0.25">
      <c r="A11" s="264" t="s">
        <v>155</v>
      </c>
      <c r="B11" s="290">
        <v>457404</v>
      </c>
      <c r="C11" s="438">
        <v>1931</v>
      </c>
      <c r="D11" s="932">
        <f t="shared" si="1"/>
        <v>4.2216508819336953</v>
      </c>
      <c r="E11" s="443">
        <v>557</v>
      </c>
      <c r="F11" s="930">
        <f t="shared" si="0"/>
        <v>12.177418649596417</v>
      </c>
    </row>
    <row r="12" spans="1:8" s="264" customFormat="1" ht="12.6" customHeight="1" x14ac:dyDescent="0.25">
      <c r="A12" s="614" t="s">
        <v>154</v>
      </c>
      <c r="B12" s="857">
        <v>501584</v>
      </c>
      <c r="C12" s="855">
        <v>2478</v>
      </c>
      <c r="D12" s="931">
        <f t="shared" si="1"/>
        <v>4.9403489744489457</v>
      </c>
      <c r="E12" s="640">
        <v>791</v>
      </c>
      <c r="F12" s="1067">
        <f t="shared" si="0"/>
        <v>15.770040511659065</v>
      </c>
    </row>
    <row r="13" spans="1:8" s="264" customFormat="1" ht="12.6" customHeight="1" x14ac:dyDescent="0.25">
      <c r="A13" s="264" t="s">
        <v>153</v>
      </c>
      <c r="B13" s="290">
        <v>445175</v>
      </c>
      <c r="C13" s="438">
        <v>2132</v>
      </c>
      <c r="D13" s="932">
        <f t="shared" si="1"/>
        <v>4.7891278710619423</v>
      </c>
      <c r="E13" s="443">
        <v>866</v>
      </c>
      <c r="F13" s="930">
        <f t="shared" si="0"/>
        <v>19.45302409164935</v>
      </c>
    </row>
    <row r="14" spans="1:8" s="264" customFormat="1" ht="12.6" customHeight="1" x14ac:dyDescent="0.25">
      <c r="A14" s="614" t="s">
        <v>152</v>
      </c>
      <c r="B14" s="857">
        <v>495464</v>
      </c>
      <c r="C14" s="855">
        <v>1818</v>
      </c>
      <c r="D14" s="931">
        <f t="shared" si="1"/>
        <v>3.6692877787286262</v>
      </c>
      <c r="E14" s="640">
        <v>684</v>
      </c>
      <c r="F14" s="1067">
        <f t="shared" ref="F14:F34" si="2">+(E14/B14)*10000</f>
        <v>13.805241147691861</v>
      </c>
    </row>
    <row r="15" spans="1:8" s="264" customFormat="1" ht="12.6" customHeight="1" x14ac:dyDescent="0.25">
      <c r="A15" s="264" t="s">
        <v>151</v>
      </c>
      <c r="B15" s="290">
        <v>2947627</v>
      </c>
      <c r="C15" s="438">
        <v>13996</v>
      </c>
      <c r="D15" s="932">
        <f t="shared" si="1"/>
        <v>4.7482262850760968</v>
      </c>
      <c r="E15" s="443">
        <v>7054</v>
      </c>
      <c r="F15" s="930">
        <f t="shared" si="2"/>
        <v>23.931114757735628</v>
      </c>
    </row>
    <row r="16" spans="1:8" s="264" customFormat="1" ht="12.6" customHeight="1" x14ac:dyDescent="0.25">
      <c r="A16" s="614" t="s">
        <v>150</v>
      </c>
      <c r="B16" s="857">
        <v>557563</v>
      </c>
      <c r="C16" s="855">
        <v>2516</v>
      </c>
      <c r="D16" s="931">
        <f t="shared" si="1"/>
        <v>4.5124945521851343</v>
      </c>
      <c r="E16" s="640">
        <v>1064</v>
      </c>
      <c r="F16" s="1067">
        <f t="shared" si="2"/>
        <v>19.083045324026163</v>
      </c>
    </row>
    <row r="17" spans="1:7" s="264" customFormat="1" ht="23.25" customHeight="1" x14ac:dyDescent="0.25">
      <c r="A17" s="265" t="s">
        <v>176</v>
      </c>
      <c r="B17" s="290">
        <v>467569</v>
      </c>
      <c r="C17" s="438">
        <v>1572</v>
      </c>
      <c r="D17" s="932">
        <f t="shared" si="1"/>
        <v>3.36207062487034</v>
      </c>
      <c r="E17" s="443">
        <v>540</v>
      </c>
      <c r="F17" s="930">
        <f t="shared" si="2"/>
        <v>11.549097566348495</v>
      </c>
      <c r="G17" s="292"/>
    </row>
    <row r="18" spans="1:7" ht="12.6" customHeight="1" x14ac:dyDescent="0.25">
      <c r="A18" s="1236" t="s">
        <v>175</v>
      </c>
      <c r="B18" s="854">
        <f>+SUM(B19:B24)</f>
        <v>8029673</v>
      </c>
      <c r="C18" s="858">
        <f>+SUM(C19:C24)</f>
        <v>25159</v>
      </c>
      <c r="D18" s="931">
        <f t="shared" si="1"/>
        <v>3.1332533715881081</v>
      </c>
      <c r="E18" s="856">
        <v>9793</v>
      </c>
      <c r="F18" s="1068">
        <f t="shared" si="2"/>
        <v>12.196013461569356</v>
      </c>
    </row>
    <row r="19" spans="1:7" s="264" customFormat="1" ht="12.6" customHeight="1" x14ac:dyDescent="0.25">
      <c r="A19" s="264" t="s">
        <v>174</v>
      </c>
      <c r="B19" s="290">
        <v>671817</v>
      </c>
      <c r="C19" s="438">
        <v>2164</v>
      </c>
      <c r="D19" s="932">
        <f t="shared" si="1"/>
        <v>3.2211152739510904</v>
      </c>
      <c r="E19" s="443">
        <v>1032</v>
      </c>
      <c r="F19" s="930">
        <f t="shared" si="2"/>
        <v>15.361326075404463</v>
      </c>
    </row>
    <row r="20" spans="1:7" s="264" customFormat="1" ht="12.6" customHeight="1" x14ac:dyDescent="0.25">
      <c r="A20" s="614" t="s">
        <v>148</v>
      </c>
      <c r="B20" s="857">
        <v>551165</v>
      </c>
      <c r="C20" s="855">
        <v>980</v>
      </c>
      <c r="D20" s="931">
        <f t="shared" si="1"/>
        <v>1.778051944517522</v>
      </c>
      <c r="E20" s="640">
        <v>401</v>
      </c>
      <c r="F20" s="1067">
        <f t="shared" si="2"/>
        <v>7.275498262770677</v>
      </c>
    </row>
    <row r="21" spans="1:7" s="861" customFormat="1" ht="12.6" customHeight="1" x14ac:dyDescent="0.25">
      <c r="A21" s="861" t="s">
        <v>147</v>
      </c>
      <c r="B21" s="862">
        <v>4086089</v>
      </c>
      <c r="C21" s="863">
        <v>15033</v>
      </c>
      <c r="D21" s="933">
        <f t="shared" si="1"/>
        <v>3.6790681749712255</v>
      </c>
      <c r="E21" s="864">
        <v>6133</v>
      </c>
      <c r="F21" s="930">
        <f t="shared" si="2"/>
        <v>15.009462593692893</v>
      </c>
    </row>
    <row r="22" spans="1:7" s="264" customFormat="1" ht="12.6" customHeight="1" x14ac:dyDescent="0.25">
      <c r="A22" s="614" t="s">
        <v>173</v>
      </c>
      <c r="B22" s="857">
        <v>865340</v>
      </c>
      <c r="C22" s="855">
        <v>1957</v>
      </c>
      <c r="D22" s="931">
        <f t="shared" si="1"/>
        <v>2.2615388171123487</v>
      </c>
      <c r="E22" s="640">
        <v>562</v>
      </c>
      <c r="F22" s="1067">
        <f t="shared" si="2"/>
        <v>6.4945570527191627</v>
      </c>
    </row>
    <row r="23" spans="1:7" s="264" customFormat="1" ht="12.6" customHeight="1" x14ac:dyDescent="0.25">
      <c r="A23" s="264" t="s">
        <v>146</v>
      </c>
      <c r="B23" s="290">
        <v>1496366</v>
      </c>
      <c r="C23" s="438">
        <v>3841</v>
      </c>
      <c r="D23" s="932">
        <f t="shared" si="1"/>
        <v>2.5668853743001376</v>
      </c>
      <c r="E23" s="443">
        <v>1464</v>
      </c>
      <c r="F23" s="930">
        <f t="shared" si="2"/>
        <v>9.7837026502874291</v>
      </c>
    </row>
    <row r="24" spans="1:7" s="264" customFormat="1" ht="12.6" customHeight="1" x14ac:dyDescent="0.25">
      <c r="A24" s="614" t="s">
        <v>69</v>
      </c>
      <c r="B24" s="857">
        <v>358896</v>
      </c>
      <c r="C24" s="855">
        <v>1184</v>
      </c>
      <c r="D24" s="931">
        <f t="shared" si="1"/>
        <v>3.2990058401319602</v>
      </c>
      <c r="E24" s="640">
        <v>201</v>
      </c>
      <c r="F24" s="1067">
        <f t="shared" si="2"/>
        <v>5.6005082252240204</v>
      </c>
    </row>
    <row r="25" spans="1:7" ht="12.6" customHeight="1" x14ac:dyDescent="0.25">
      <c r="A25" s="1237" t="s">
        <v>18</v>
      </c>
      <c r="B25" s="439">
        <f>+SUM(B26:B31)</f>
        <v>859385</v>
      </c>
      <c r="C25" s="440">
        <f>+SUM(C26:C31)</f>
        <v>2608</v>
      </c>
      <c r="D25" s="932">
        <f t="shared" si="1"/>
        <v>3.0347283231613305</v>
      </c>
      <c r="E25" s="447">
        <v>850</v>
      </c>
      <c r="F25" s="936">
        <f t="shared" si="2"/>
        <v>9.8907939980334767</v>
      </c>
    </row>
    <row r="26" spans="1:7" s="264" customFormat="1" ht="12.6" customHeight="1" x14ac:dyDescent="0.25">
      <c r="A26" s="614" t="s">
        <v>172</v>
      </c>
      <c r="B26" s="857">
        <v>175074</v>
      </c>
      <c r="C26" s="855">
        <v>380</v>
      </c>
      <c r="D26" s="931">
        <f t="shared" si="1"/>
        <v>2.1705107554519802</v>
      </c>
      <c r="E26" s="640">
        <v>216</v>
      </c>
      <c r="F26" s="1067">
        <f t="shared" si="2"/>
        <v>12.337640083621782</v>
      </c>
    </row>
    <row r="27" spans="1:7" s="264" customFormat="1" ht="12.6" customHeight="1" x14ac:dyDescent="0.25">
      <c r="A27" s="264" t="s">
        <v>143</v>
      </c>
      <c r="B27" s="290">
        <v>120144</v>
      </c>
      <c r="C27" s="438">
        <v>476</v>
      </c>
      <c r="D27" s="932">
        <f t="shared" si="1"/>
        <v>3.9619123718204823</v>
      </c>
      <c r="E27" s="443">
        <v>83</v>
      </c>
      <c r="F27" s="930">
        <f t="shared" si="2"/>
        <v>6.9083766147289918</v>
      </c>
    </row>
    <row r="28" spans="1:7" s="264" customFormat="1" ht="12.6" customHeight="1" x14ac:dyDescent="0.25">
      <c r="A28" s="614" t="s">
        <v>142</v>
      </c>
      <c r="B28" s="857">
        <v>99855</v>
      </c>
      <c r="C28" s="855">
        <v>340</v>
      </c>
      <c r="D28" s="931">
        <f t="shared" si="1"/>
        <v>3.4049371588803767</v>
      </c>
      <c r="E28" s="640">
        <v>141</v>
      </c>
      <c r="F28" s="1067">
        <f t="shared" si="2"/>
        <v>14.120474688298032</v>
      </c>
    </row>
    <row r="29" spans="1:7" s="264" customFormat="1" ht="12.6" customHeight="1" x14ac:dyDescent="0.25">
      <c r="A29" s="264" t="s">
        <v>171</v>
      </c>
      <c r="B29" s="290">
        <v>107749</v>
      </c>
      <c r="C29" s="438">
        <v>325</v>
      </c>
      <c r="D29" s="932">
        <f t="shared" si="1"/>
        <v>3.0162692925224364</v>
      </c>
      <c r="E29" s="443">
        <v>110</v>
      </c>
      <c r="F29" s="930">
        <f t="shared" si="2"/>
        <v>10.2089114516144</v>
      </c>
    </row>
    <row r="30" spans="1:7" s="264" customFormat="1" ht="12.6" customHeight="1" x14ac:dyDescent="0.25">
      <c r="A30" s="614" t="s">
        <v>140</v>
      </c>
      <c r="B30" s="857">
        <v>205586</v>
      </c>
      <c r="C30" s="855">
        <v>595</v>
      </c>
      <c r="D30" s="931">
        <f t="shared" si="1"/>
        <v>2.8941659451519071</v>
      </c>
      <c r="E30" s="640">
        <v>187</v>
      </c>
      <c r="F30" s="1067">
        <f t="shared" si="2"/>
        <v>9.095950113334565</v>
      </c>
    </row>
    <row r="31" spans="1:7" s="264" customFormat="1" ht="12.6" customHeight="1" x14ac:dyDescent="0.25">
      <c r="A31" s="264" t="s">
        <v>139</v>
      </c>
      <c r="B31" s="290">
        <v>150977</v>
      </c>
      <c r="C31" s="438">
        <v>492</v>
      </c>
      <c r="D31" s="932">
        <f t="shared" si="1"/>
        <v>3.2587745153235259</v>
      </c>
      <c r="E31" s="443">
        <v>113</v>
      </c>
      <c r="F31" s="930">
        <f t="shared" si="2"/>
        <v>7.4845837445438708</v>
      </c>
    </row>
    <row r="32" spans="1:7" ht="12.6" customHeight="1" x14ac:dyDescent="0.25">
      <c r="A32" s="1236" t="s">
        <v>25</v>
      </c>
      <c r="B32" s="854">
        <f>+B33</f>
        <v>29453</v>
      </c>
      <c r="C32" s="858">
        <f>+C33</f>
        <v>226</v>
      </c>
      <c r="D32" s="931">
        <f t="shared" si="1"/>
        <v>7.6732421145553928</v>
      </c>
      <c r="E32" s="856">
        <v>72</v>
      </c>
      <c r="F32" s="1068">
        <f t="shared" si="2"/>
        <v>24.445727090618949</v>
      </c>
    </row>
    <row r="33" spans="1:7" s="264" customFormat="1" ht="11.25" customHeight="1" x14ac:dyDescent="0.25">
      <c r="A33" s="264" t="s">
        <v>137</v>
      </c>
      <c r="B33" s="290">
        <v>29453</v>
      </c>
      <c r="C33" s="438">
        <v>226</v>
      </c>
      <c r="D33" s="932">
        <f t="shared" si="1"/>
        <v>7.6732421145553928</v>
      </c>
      <c r="E33" s="443">
        <v>72</v>
      </c>
      <c r="F33" s="930">
        <f t="shared" si="2"/>
        <v>24.445727090618949</v>
      </c>
    </row>
    <row r="34" spans="1:7" ht="4.5" hidden="1" customHeight="1" x14ac:dyDescent="0.25">
      <c r="A34" s="266" t="s">
        <v>170</v>
      </c>
      <c r="B34" s="300"/>
      <c r="C34" s="441"/>
      <c r="D34" s="932"/>
      <c r="E34" s="448">
        <v>0</v>
      </c>
      <c r="F34" s="930" t="e">
        <f t="shared" si="2"/>
        <v>#DIV/0!</v>
      </c>
    </row>
    <row r="35" spans="1:7" s="264" customFormat="1" ht="12.6" customHeight="1" x14ac:dyDescent="0.25">
      <c r="A35" s="839" t="s">
        <v>208</v>
      </c>
      <c r="B35" s="859">
        <v>37784</v>
      </c>
      <c r="C35" s="860">
        <v>0</v>
      </c>
      <c r="D35" s="934">
        <f>+(C35/B35)*1000</f>
        <v>0</v>
      </c>
      <c r="E35" s="641">
        <v>0</v>
      </c>
      <c r="F35" s="1069" t="s">
        <v>834</v>
      </c>
      <c r="G35" s="292"/>
    </row>
    <row r="36" spans="1:7" s="264" customFormat="1" ht="12.6" customHeight="1" x14ac:dyDescent="0.25">
      <c r="A36" s="264" t="s">
        <v>169</v>
      </c>
      <c r="B36" s="442">
        <v>0</v>
      </c>
      <c r="C36" s="449">
        <v>76</v>
      </c>
      <c r="D36" s="935" t="s">
        <v>180</v>
      </c>
      <c r="E36" s="1070">
        <v>521</v>
      </c>
      <c r="F36" s="1066" t="s">
        <v>100</v>
      </c>
    </row>
    <row r="37" spans="1:7" ht="13.5" customHeight="1" x14ac:dyDescent="0.25">
      <c r="A37" s="261"/>
      <c r="B37" s="290"/>
      <c r="C37" s="293"/>
      <c r="D37" s="288"/>
      <c r="E37" s="293"/>
      <c r="F37" s="263"/>
    </row>
    <row r="38" spans="1:7" ht="11.1" customHeight="1" x14ac:dyDescent="0.25">
      <c r="A38" s="286" t="s">
        <v>693</v>
      </c>
      <c r="B38" s="286"/>
      <c r="C38" s="286"/>
      <c r="D38" s="294"/>
      <c r="E38" s="295"/>
      <c r="F38" s="296"/>
    </row>
    <row r="39" spans="1:7" ht="11.1" customHeight="1" x14ac:dyDescent="0.25">
      <c r="A39" s="286" t="s">
        <v>168</v>
      </c>
      <c r="B39" s="286"/>
      <c r="C39" s="286"/>
      <c r="D39" s="294"/>
      <c r="E39" s="286"/>
      <c r="F39" s="294"/>
    </row>
    <row r="40" spans="1:7" ht="10.5" customHeight="1" x14ac:dyDescent="0.25">
      <c r="A40" s="295" t="s">
        <v>167</v>
      </c>
      <c r="B40" s="295"/>
      <c r="C40" s="295"/>
      <c r="D40" s="296"/>
      <c r="E40" s="295"/>
      <c r="F40" s="296"/>
    </row>
    <row r="41" spans="1:7" ht="11.1" customHeight="1" x14ac:dyDescent="0.2">
      <c r="A41" s="928"/>
      <c r="B41" s="261"/>
      <c r="C41" s="261"/>
      <c r="D41" s="288"/>
      <c r="E41" s="261"/>
      <c r="F41" s="296"/>
    </row>
    <row r="42" spans="1:7" x14ac:dyDescent="0.2">
      <c r="A42" s="418" t="s">
        <v>831</v>
      </c>
      <c r="B42" s="297"/>
    </row>
    <row r="44" spans="1:7" x14ac:dyDescent="0.25">
      <c r="A44" s="285"/>
    </row>
  </sheetData>
  <mergeCells count="6">
    <mergeCell ref="A1:F1"/>
    <mergeCell ref="G1:H1"/>
    <mergeCell ref="A2:F2"/>
    <mergeCell ref="A3:A4"/>
    <mergeCell ref="C3:D3"/>
    <mergeCell ref="E3:F3"/>
  </mergeCells>
  <hyperlinks>
    <hyperlink ref="G1:H1" location="indice!B63" display="INICIO"/>
  </hyperlinks>
  <printOptions horizontalCentered="1"/>
  <pageMargins left="0.19685039370078741" right="0.19685039370078741" top="1.5354330708661419" bottom="0.74803149606299213" header="0.19685039370078741" footer="0.31496062992125984"/>
  <pageSetup paperSize="9" scale="80" firstPageNumber="124" fitToWidth="0" fitToHeight="0" orientation="landscape" useFirstPageNumber="1" r:id="rId1"/>
  <headerFooter>
    <oddHeader>&amp;C&amp;G</oddHeader>
    <oddFooter>&amp;C&amp;P</oddFooter>
  </headerFooter>
  <legacyDrawingHF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1"/>
  <dimension ref="A1:H44"/>
  <sheetViews>
    <sheetView showGridLines="0" zoomScale="90" zoomScaleNormal="90" workbookViewId="0">
      <selection activeCell="A5" sqref="A5"/>
    </sheetView>
  </sheetViews>
  <sheetFormatPr baseColWidth="10" defaultRowHeight="12.75" x14ac:dyDescent="0.25"/>
  <cols>
    <col min="1" max="1" width="19.140625" style="287" customWidth="1"/>
    <col min="2" max="3" width="18.7109375" style="287" customWidth="1"/>
    <col min="4" max="4" width="18.7109375" style="298" customWidth="1"/>
    <col min="5" max="5" width="18.7109375" style="287" customWidth="1"/>
    <col min="6" max="6" width="18.7109375" style="298" customWidth="1"/>
    <col min="7" max="7" width="13.5703125" style="287" bestFit="1" customWidth="1"/>
    <col min="8" max="16384" width="11.42578125" style="287"/>
  </cols>
  <sheetData>
    <row r="1" spans="1:8" s="218" customFormat="1" ht="45" customHeight="1" x14ac:dyDescent="0.25">
      <c r="A1" s="1285" t="s">
        <v>365</v>
      </c>
      <c r="B1" s="1285"/>
      <c r="C1" s="1285"/>
      <c r="D1" s="1285"/>
      <c r="E1" s="1285"/>
      <c r="F1" s="1285"/>
      <c r="G1" s="1462" t="s">
        <v>85</v>
      </c>
      <c r="H1" s="1462"/>
    </row>
    <row r="2" spans="1:8" s="282" customFormat="1" ht="9.9499999999999993" customHeight="1" x14ac:dyDescent="0.25">
      <c r="A2" s="1463"/>
      <c r="B2" s="1463"/>
      <c r="C2" s="1463"/>
      <c r="D2" s="1463"/>
      <c r="E2" s="1463"/>
      <c r="F2" s="1463"/>
    </row>
    <row r="3" spans="1:8" s="282" customFormat="1" ht="14.1" customHeight="1" x14ac:dyDescent="0.25">
      <c r="A3" s="1464" t="s">
        <v>195</v>
      </c>
      <c r="B3" s="236" t="s">
        <v>162</v>
      </c>
      <c r="C3" s="1284" t="s">
        <v>83</v>
      </c>
      <c r="D3" s="1284"/>
      <c r="E3" s="1284" t="s">
        <v>82</v>
      </c>
      <c r="F3" s="1284"/>
    </row>
    <row r="4" spans="1:8" s="282" customFormat="1" ht="14.1" customHeight="1" x14ac:dyDescent="0.25">
      <c r="A4" s="1464"/>
      <c r="B4" s="236" t="s">
        <v>686</v>
      </c>
      <c r="C4" s="236" t="s">
        <v>112</v>
      </c>
      <c r="D4" s="236" t="s">
        <v>179</v>
      </c>
      <c r="E4" s="236" t="s">
        <v>112</v>
      </c>
      <c r="F4" s="236" t="s">
        <v>178</v>
      </c>
    </row>
    <row r="5" spans="1:8" s="282" customFormat="1" ht="12.75" customHeight="1" x14ac:dyDescent="0.25">
      <c r="A5" s="1235" t="s">
        <v>863</v>
      </c>
      <c r="B5" s="446">
        <f>SUM(B6,B18,B25,B32,B35,B36)</f>
        <v>16027466</v>
      </c>
      <c r="C5" s="446">
        <f>+C6+C18+C25+C32+C35+C36</f>
        <v>60328</v>
      </c>
      <c r="D5" s="930">
        <f>+(C5/B5)*1000</f>
        <v>3.7640385573115549</v>
      </c>
      <c r="E5" s="446">
        <f>+E6+E18+E25+E32+E35+E36</f>
        <v>24771</v>
      </c>
      <c r="F5" s="930">
        <f>+(E5/B5)*10000</f>
        <v>15.455343970157228</v>
      </c>
      <c r="G5" s="283"/>
    </row>
    <row r="6" spans="1:8" ht="13.5" customHeight="1" x14ac:dyDescent="0.25">
      <c r="A6" s="839" t="s">
        <v>177</v>
      </c>
      <c r="B6" s="854">
        <f>+SUM(B7:B17)</f>
        <v>7205558</v>
      </c>
      <c r="C6" s="855">
        <f>+SUM(C7:C17)</f>
        <v>32289</v>
      </c>
      <c r="D6" s="931">
        <f t="shared" ref="D6:D33" si="0">+(C6/B6)*1000</f>
        <v>4.4811241544374489</v>
      </c>
      <c r="E6" s="856">
        <f>+SUM(E7:E17)</f>
        <v>13197</v>
      </c>
      <c r="F6" s="931">
        <f t="shared" ref="F6:F35" si="1">+(E6/B6)*10000</f>
        <v>18.315028482180008</v>
      </c>
      <c r="G6" s="289"/>
    </row>
    <row r="7" spans="1:8" s="264" customFormat="1" ht="12" customHeight="1" x14ac:dyDescent="0.25">
      <c r="A7" s="264" t="s">
        <v>159</v>
      </c>
      <c r="B7" s="290">
        <v>796169</v>
      </c>
      <c r="C7" s="438">
        <v>4099</v>
      </c>
      <c r="D7" s="932">
        <f t="shared" si="0"/>
        <v>5.1484044216742921</v>
      </c>
      <c r="E7" s="443">
        <v>1680</v>
      </c>
      <c r="F7" s="932">
        <f t="shared" si="1"/>
        <v>21.101047641895128</v>
      </c>
      <c r="G7" s="292"/>
    </row>
    <row r="8" spans="1:8" s="264" customFormat="1" ht="12.6" customHeight="1" x14ac:dyDescent="0.25">
      <c r="A8" s="614" t="s">
        <v>158</v>
      </c>
      <c r="B8" s="857">
        <v>199646</v>
      </c>
      <c r="C8" s="855">
        <v>660</v>
      </c>
      <c r="D8" s="931">
        <f t="shared" si="0"/>
        <v>3.3058513569017158</v>
      </c>
      <c r="E8" s="640">
        <v>204</v>
      </c>
      <c r="F8" s="931">
        <f t="shared" si="1"/>
        <v>10.218086012241667</v>
      </c>
      <c r="G8" s="292"/>
    </row>
    <row r="9" spans="1:8" s="264" customFormat="1" ht="12.6" customHeight="1" x14ac:dyDescent="0.25">
      <c r="A9" s="264" t="s">
        <v>157</v>
      </c>
      <c r="B9" s="290">
        <v>253863</v>
      </c>
      <c r="C9" s="438">
        <v>1103</v>
      </c>
      <c r="D9" s="932">
        <f t="shared" si="0"/>
        <v>4.3448631742317705</v>
      </c>
      <c r="E9" s="443">
        <v>487</v>
      </c>
      <c r="F9" s="932">
        <f t="shared" si="1"/>
        <v>19.183575393026949</v>
      </c>
    </row>
    <row r="10" spans="1:8" s="264" customFormat="1" ht="12.6" customHeight="1" x14ac:dyDescent="0.25">
      <c r="A10" s="614" t="s">
        <v>156</v>
      </c>
      <c r="B10" s="857">
        <v>178228</v>
      </c>
      <c r="C10" s="855">
        <v>536</v>
      </c>
      <c r="D10" s="931">
        <f t="shared" si="0"/>
        <v>3.0073838005251701</v>
      </c>
      <c r="E10" s="640">
        <v>257</v>
      </c>
      <c r="F10" s="931">
        <f t="shared" si="1"/>
        <v>14.419732028637476</v>
      </c>
    </row>
    <row r="11" spans="1:8" s="264" customFormat="1" ht="12.6" customHeight="1" x14ac:dyDescent="0.25">
      <c r="A11" s="264" t="s">
        <v>155</v>
      </c>
      <c r="B11" s="290">
        <v>450921</v>
      </c>
      <c r="C11" s="438">
        <v>1944</v>
      </c>
      <c r="D11" s="932">
        <f t="shared" si="0"/>
        <v>4.3111764588475587</v>
      </c>
      <c r="E11" s="443">
        <v>509</v>
      </c>
      <c r="F11" s="932">
        <f t="shared" si="1"/>
        <v>11.288008320747981</v>
      </c>
    </row>
    <row r="12" spans="1:8" s="264" customFormat="1" ht="12.6" customHeight="1" x14ac:dyDescent="0.25">
      <c r="A12" s="614" t="s">
        <v>154</v>
      </c>
      <c r="B12" s="857">
        <v>496735</v>
      </c>
      <c r="C12" s="855">
        <v>2681</v>
      </c>
      <c r="D12" s="931">
        <f t="shared" si="0"/>
        <v>5.3972440033418225</v>
      </c>
      <c r="E12" s="640">
        <v>735</v>
      </c>
      <c r="F12" s="931">
        <f t="shared" si="1"/>
        <v>14.796621941276534</v>
      </c>
    </row>
    <row r="13" spans="1:8" s="264" customFormat="1" ht="12.6" customHeight="1" x14ac:dyDescent="0.25">
      <c r="A13" s="264" t="s">
        <v>153</v>
      </c>
      <c r="B13" s="290">
        <v>438868</v>
      </c>
      <c r="C13" s="438">
        <v>2208</v>
      </c>
      <c r="D13" s="932">
        <f t="shared" si="0"/>
        <v>5.0311255320506394</v>
      </c>
      <c r="E13" s="443">
        <v>641</v>
      </c>
      <c r="F13" s="932">
        <f t="shared" si="1"/>
        <v>14.605758451288315</v>
      </c>
    </row>
    <row r="14" spans="1:8" s="264" customFormat="1" ht="12.6" customHeight="1" x14ac:dyDescent="0.25">
      <c r="A14" s="614" t="s">
        <v>152</v>
      </c>
      <c r="B14" s="857">
        <v>490039</v>
      </c>
      <c r="C14" s="855">
        <v>1964</v>
      </c>
      <c r="D14" s="931">
        <f t="shared" si="0"/>
        <v>4.0078442736190389</v>
      </c>
      <c r="E14" s="640">
        <v>692</v>
      </c>
      <c r="F14" s="931">
        <f t="shared" si="1"/>
        <v>14.121325037394982</v>
      </c>
    </row>
    <row r="15" spans="1:8" s="264" customFormat="1" ht="12.6" customHeight="1" x14ac:dyDescent="0.25">
      <c r="A15" s="264" t="s">
        <v>151</v>
      </c>
      <c r="B15" s="290">
        <v>2891472</v>
      </c>
      <c r="C15" s="438">
        <v>13268</v>
      </c>
      <c r="D15" s="932">
        <f t="shared" si="0"/>
        <v>4.5886662571866514</v>
      </c>
      <c r="E15" s="443">
        <v>6510</v>
      </c>
      <c r="F15" s="932">
        <f t="shared" si="1"/>
        <v>22.514483972177491</v>
      </c>
    </row>
    <row r="16" spans="1:8" s="264" customFormat="1" ht="12.6" customHeight="1" x14ac:dyDescent="0.25">
      <c r="A16" s="614" t="s">
        <v>150</v>
      </c>
      <c r="B16" s="857">
        <v>550832</v>
      </c>
      <c r="C16" s="855">
        <v>2447</v>
      </c>
      <c r="D16" s="931">
        <f t="shared" si="0"/>
        <v>4.442370813605601</v>
      </c>
      <c r="E16" s="640">
        <v>920</v>
      </c>
      <c r="F16" s="931">
        <f t="shared" si="1"/>
        <v>16.702007145554362</v>
      </c>
    </row>
    <row r="17" spans="1:7" s="264" customFormat="1" ht="23.25" customHeight="1" x14ac:dyDescent="0.25">
      <c r="A17" s="265" t="s">
        <v>176</v>
      </c>
      <c r="B17" s="290">
        <v>458785</v>
      </c>
      <c r="C17" s="438">
        <v>1379</v>
      </c>
      <c r="D17" s="932">
        <f t="shared" si="0"/>
        <v>3.0057652277210458</v>
      </c>
      <c r="E17" s="443">
        <v>562</v>
      </c>
      <c r="F17" s="932">
        <f t="shared" si="1"/>
        <v>12.249746613337402</v>
      </c>
      <c r="G17" s="292"/>
    </row>
    <row r="18" spans="1:7" ht="12.6" customHeight="1" x14ac:dyDescent="0.25">
      <c r="A18" s="1236" t="s">
        <v>175</v>
      </c>
      <c r="B18" s="854">
        <f>+SUM(B19:B24)</f>
        <v>7916493</v>
      </c>
      <c r="C18" s="858">
        <f>+SUM(C19:C24)</f>
        <v>25161</v>
      </c>
      <c r="D18" s="931">
        <f t="shared" si="0"/>
        <v>3.1783013008411682</v>
      </c>
      <c r="E18" s="856">
        <f>+SUM(E19:E24)</f>
        <v>9957</v>
      </c>
      <c r="F18" s="931">
        <f t="shared" si="1"/>
        <v>12.577539069383375</v>
      </c>
    </row>
    <row r="19" spans="1:7" s="264" customFormat="1" ht="12.6" customHeight="1" x14ac:dyDescent="0.25">
      <c r="A19" s="264" t="s">
        <v>174</v>
      </c>
      <c r="B19" s="290">
        <v>662671</v>
      </c>
      <c r="C19" s="438">
        <v>2181</v>
      </c>
      <c r="D19" s="932">
        <f t="shared" si="0"/>
        <v>3.2912259628080904</v>
      </c>
      <c r="E19" s="443">
        <v>1244</v>
      </c>
      <c r="F19" s="932">
        <f t="shared" si="1"/>
        <v>18.772513057007174</v>
      </c>
    </row>
    <row r="20" spans="1:7" s="264" customFormat="1" ht="12.6" customHeight="1" x14ac:dyDescent="0.25">
      <c r="A20" s="614" t="s">
        <v>148</v>
      </c>
      <c r="B20" s="857">
        <v>542707</v>
      </c>
      <c r="C20" s="855">
        <v>925</v>
      </c>
      <c r="D20" s="931">
        <f t="shared" si="0"/>
        <v>1.7044187747716539</v>
      </c>
      <c r="E20" s="640">
        <v>407</v>
      </c>
      <c r="F20" s="931">
        <f t="shared" si="1"/>
        <v>7.4994426089952775</v>
      </c>
    </row>
    <row r="21" spans="1:7" s="861" customFormat="1" ht="12.6" customHeight="1" x14ac:dyDescent="0.25">
      <c r="A21" s="861" t="s">
        <v>147</v>
      </c>
      <c r="B21" s="862">
        <v>4024929</v>
      </c>
      <c r="C21" s="863">
        <v>15318</v>
      </c>
      <c r="D21" s="933">
        <f t="shared" si="0"/>
        <v>3.8057814187529764</v>
      </c>
      <c r="E21" s="864">
        <v>6160</v>
      </c>
      <c r="F21" s="933">
        <f t="shared" si="1"/>
        <v>15.304617795742484</v>
      </c>
    </row>
    <row r="22" spans="1:7" s="264" customFormat="1" ht="12.6" customHeight="1" x14ac:dyDescent="0.25">
      <c r="A22" s="614" t="s">
        <v>173</v>
      </c>
      <c r="B22" s="857">
        <v>853622</v>
      </c>
      <c r="C22" s="855">
        <v>1792</v>
      </c>
      <c r="D22" s="931">
        <f t="shared" si="0"/>
        <v>2.0992898496055634</v>
      </c>
      <c r="E22" s="640">
        <v>473</v>
      </c>
      <c r="F22" s="931">
        <f t="shared" si="1"/>
        <v>5.5410943016932555</v>
      </c>
    </row>
    <row r="23" spans="1:7" s="264" customFormat="1" ht="12.6" customHeight="1" x14ac:dyDescent="0.25">
      <c r="A23" s="264" t="s">
        <v>146</v>
      </c>
      <c r="B23" s="290">
        <v>1481940</v>
      </c>
      <c r="C23" s="438">
        <v>3678</v>
      </c>
      <c r="D23" s="932">
        <f t="shared" si="0"/>
        <v>2.4818818575650838</v>
      </c>
      <c r="E23" s="443">
        <v>1410</v>
      </c>
      <c r="F23" s="932">
        <f t="shared" si="1"/>
        <v>9.5145552451516249</v>
      </c>
    </row>
    <row r="24" spans="1:7" s="264" customFormat="1" ht="12.6" customHeight="1" x14ac:dyDescent="0.25">
      <c r="A24" s="614" t="s">
        <v>69</v>
      </c>
      <c r="B24" s="857">
        <v>350624</v>
      </c>
      <c r="C24" s="855">
        <v>1267</v>
      </c>
      <c r="D24" s="931">
        <f t="shared" si="0"/>
        <v>3.6135575431231177</v>
      </c>
      <c r="E24" s="640">
        <v>263</v>
      </c>
      <c r="F24" s="931">
        <f t="shared" si="1"/>
        <v>7.5009126585744275</v>
      </c>
    </row>
    <row r="25" spans="1:7" ht="12.6" customHeight="1" x14ac:dyDescent="0.25">
      <c r="A25" s="1237" t="s">
        <v>18</v>
      </c>
      <c r="B25" s="439">
        <f>+SUM(B26:B31)</f>
        <v>839722</v>
      </c>
      <c r="C25" s="440">
        <f>+SUM(C26:C31)</f>
        <v>2617</v>
      </c>
      <c r="D25" s="932">
        <f t="shared" si="0"/>
        <v>3.1165076060886814</v>
      </c>
      <c r="E25" s="447">
        <f>+SUM(E26:E31)</f>
        <v>791</v>
      </c>
      <c r="F25" s="932">
        <f t="shared" si="1"/>
        <v>9.419784166664682</v>
      </c>
    </row>
    <row r="26" spans="1:7" s="264" customFormat="1" ht="12.6" customHeight="1" x14ac:dyDescent="0.25">
      <c r="A26" s="614" t="s">
        <v>172</v>
      </c>
      <c r="B26" s="857">
        <v>170722</v>
      </c>
      <c r="C26" s="855">
        <v>423</v>
      </c>
      <c r="D26" s="931">
        <f t="shared" si="0"/>
        <v>2.4777123042138682</v>
      </c>
      <c r="E26" s="640">
        <v>151</v>
      </c>
      <c r="F26" s="931">
        <f t="shared" si="1"/>
        <v>8.8447886036948962</v>
      </c>
    </row>
    <row r="27" spans="1:7" s="264" customFormat="1" ht="12.6" customHeight="1" x14ac:dyDescent="0.25">
      <c r="A27" s="264" t="s">
        <v>143</v>
      </c>
      <c r="B27" s="290">
        <v>117465</v>
      </c>
      <c r="C27" s="438">
        <v>407</v>
      </c>
      <c r="D27" s="932">
        <f t="shared" si="0"/>
        <v>3.4648618737496273</v>
      </c>
      <c r="E27" s="443">
        <v>69</v>
      </c>
      <c r="F27" s="932">
        <f t="shared" si="1"/>
        <v>5.8740901545141107</v>
      </c>
    </row>
    <row r="28" spans="1:7" s="264" customFormat="1" ht="12.6" customHeight="1" x14ac:dyDescent="0.25">
      <c r="A28" s="614" t="s">
        <v>142</v>
      </c>
      <c r="B28" s="857">
        <v>97093</v>
      </c>
      <c r="C28" s="855">
        <v>336</v>
      </c>
      <c r="D28" s="931">
        <f t="shared" si="0"/>
        <v>3.4605996312813487</v>
      </c>
      <c r="E28" s="640">
        <v>132</v>
      </c>
      <c r="F28" s="931">
        <f t="shared" si="1"/>
        <v>13.595212837176726</v>
      </c>
    </row>
    <row r="29" spans="1:7" s="264" customFormat="1" ht="12.6" customHeight="1" x14ac:dyDescent="0.25">
      <c r="A29" s="264" t="s">
        <v>171</v>
      </c>
      <c r="B29" s="290">
        <v>105213</v>
      </c>
      <c r="C29" s="438">
        <v>313</v>
      </c>
      <c r="D29" s="932">
        <f t="shared" si="0"/>
        <v>2.9749175482117232</v>
      </c>
      <c r="E29" s="443">
        <v>105</v>
      </c>
      <c r="F29" s="932">
        <f t="shared" si="1"/>
        <v>9.9797553534259063</v>
      </c>
    </row>
    <row r="30" spans="1:7" s="264" customFormat="1" ht="12.6" customHeight="1" x14ac:dyDescent="0.25">
      <c r="A30" s="614" t="s">
        <v>140</v>
      </c>
      <c r="B30" s="857">
        <v>200656</v>
      </c>
      <c r="C30" s="855">
        <v>694</v>
      </c>
      <c r="D30" s="931">
        <f t="shared" si="0"/>
        <v>3.4586556096005103</v>
      </c>
      <c r="E30" s="640">
        <v>193</v>
      </c>
      <c r="F30" s="931">
        <f t="shared" si="1"/>
        <v>9.6184514791483942</v>
      </c>
    </row>
    <row r="31" spans="1:7" s="264" customFormat="1" ht="12.6" customHeight="1" x14ac:dyDescent="0.25">
      <c r="A31" s="264" t="s">
        <v>139</v>
      </c>
      <c r="B31" s="290">
        <v>148573</v>
      </c>
      <c r="C31" s="438">
        <v>444</v>
      </c>
      <c r="D31" s="932">
        <f t="shared" si="0"/>
        <v>2.988429930068047</v>
      </c>
      <c r="E31" s="443">
        <v>141</v>
      </c>
      <c r="F31" s="932">
        <f t="shared" si="1"/>
        <v>9.4902842373782583</v>
      </c>
    </row>
    <row r="32" spans="1:7" ht="12.6" customHeight="1" x14ac:dyDescent="0.25">
      <c r="A32" s="1236" t="s">
        <v>25</v>
      </c>
      <c r="B32" s="854">
        <f>+B33</f>
        <v>28726</v>
      </c>
      <c r="C32" s="858">
        <f>+C33</f>
        <v>173</v>
      </c>
      <c r="D32" s="931">
        <f t="shared" si="0"/>
        <v>6.0224187147531856</v>
      </c>
      <c r="E32" s="856">
        <f>+E33</f>
        <v>72</v>
      </c>
      <c r="F32" s="931">
        <f t="shared" si="1"/>
        <v>25.064401587412103</v>
      </c>
    </row>
    <row r="33" spans="1:7" s="264" customFormat="1" ht="11.25" customHeight="1" x14ac:dyDescent="0.25">
      <c r="A33" s="264" t="s">
        <v>137</v>
      </c>
      <c r="B33" s="290">
        <v>28726</v>
      </c>
      <c r="C33" s="438">
        <v>173</v>
      </c>
      <c r="D33" s="932">
        <f t="shared" si="0"/>
        <v>6.0224187147531856</v>
      </c>
      <c r="E33" s="443">
        <v>72</v>
      </c>
      <c r="F33" s="932">
        <f t="shared" si="1"/>
        <v>25.064401587412103</v>
      </c>
    </row>
    <row r="34" spans="1:7" ht="4.5" hidden="1" customHeight="1" x14ac:dyDescent="0.25">
      <c r="A34" s="266" t="s">
        <v>170</v>
      </c>
      <c r="B34" s="300"/>
      <c r="C34" s="441"/>
      <c r="D34" s="932"/>
      <c r="E34" s="448"/>
      <c r="F34" s="932" t="e">
        <f t="shared" si="1"/>
        <v>#DIV/0!</v>
      </c>
    </row>
    <row r="35" spans="1:7" s="264" customFormat="1" ht="12.6" customHeight="1" x14ac:dyDescent="0.25">
      <c r="A35" s="839" t="s">
        <v>208</v>
      </c>
      <c r="B35" s="859">
        <v>36967</v>
      </c>
      <c r="C35" s="860">
        <v>3</v>
      </c>
      <c r="D35" s="934">
        <f>+(C35/B35)*1000</f>
        <v>8.1153461195119972E-2</v>
      </c>
      <c r="E35" s="641">
        <v>1</v>
      </c>
      <c r="F35" s="931">
        <f t="shared" si="1"/>
        <v>0.27051153731706656</v>
      </c>
      <c r="G35" s="292"/>
    </row>
    <row r="36" spans="1:7" s="264" customFormat="1" ht="12.6" customHeight="1" x14ac:dyDescent="0.25">
      <c r="A36" s="264" t="s">
        <v>169</v>
      </c>
      <c r="B36" s="442">
        <v>0</v>
      </c>
      <c r="C36" s="449">
        <v>85</v>
      </c>
      <c r="D36" s="935" t="s">
        <v>180</v>
      </c>
      <c r="E36" s="445">
        <v>753</v>
      </c>
      <c r="F36" s="932" t="s">
        <v>180</v>
      </c>
    </row>
    <row r="37" spans="1:7" ht="13.5" customHeight="1" x14ac:dyDescent="0.25">
      <c r="A37" s="261"/>
      <c r="B37" s="290"/>
      <c r="C37" s="293"/>
      <c r="D37" s="288"/>
      <c r="E37" s="293"/>
      <c r="F37" s="263"/>
    </row>
    <row r="38" spans="1:7" ht="11.1" customHeight="1" x14ac:dyDescent="0.25">
      <c r="A38" s="286" t="s">
        <v>693</v>
      </c>
      <c r="B38" s="286"/>
      <c r="C38" s="286"/>
      <c r="D38" s="294"/>
      <c r="E38" s="295"/>
      <c r="F38" s="296"/>
    </row>
    <row r="39" spans="1:7" ht="11.1" customHeight="1" x14ac:dyDescent="0.25">
      <c r="A39" s="286" t="s">
        <v>168</v>
      </c>
      <c r="B39" s="286"/>
      <c r="C39" s="286"/>
      <c r="D39" s="294"/>
      <c r="E39" s="286"/>
      <c r="F39" s="294"/>
    </row>
    <row r="40" spans="1:7" ht="10.5" customHeight="1" x14ac:dyDescent="0.25">
      <c r="A40" s="295" t="s">
        <v>167</v>
      </c>
      <c r="B40" s="295"/>
      <c r="C40" s="295"/>
      <c r="D40" s="296"/>
      <c r="E40" s="295"/>
      <c r="F40" s="296"/>
    </row>
    <row r="41" spans="1:7" ht="11.1" customHeight="1" x14ac:dyDescent="0.2">
      <c r="A41" s="928"/>
      <c r="B41" s="261"/>
      <c r="C41" s="261"/>
      <c r="D41" s="288"/>
      <c r="E41" s="261"/>
      <c r="F41" s="296"/>
    </row>
    <row r="42" spans="1:7" x14ac:dyDescent="0.2">
      <c r="A42" s="418" t="s">
        <v>669</v>
      </c>
      <c r="B42" s="297"/>
    </row>
    <row r="44" spans="1:7" x14ac:dyDescent="0.25">
      <c r="A44" s="285"/>
    </row>
  </sheetData>
  <mergeCells count="6">
    <mergeCell ref="A1:F1"/>
    <mergeCell ref="G1:H1"/>
    <mergeCell ref="A2:F2"/>
    <mergeCell ref="A3:A4"/>
    <mergeCell ref="C3:D3"/>
    <mergeCell ref="E3:F3"/>
  </mergeCells>
  <hyperlinks>
    <hyperlink ref="G1:H1" location="indice!B63" display="INICIO"/>
  </hyperlinks>
  <printOptions horizontalCentered="1"/>
  <pageMargins left="0.19685039370078741" right="0.19685039370078741" top="1.5354330708661419" bottom="0.74803149606299213" header="0.19685039370078741" footer="0.31496062992125984"/>
  <pageSetup paperSize="9" scale="80" firstPageNumber="125" fitToWidth="0" fitToHeight="0" orientation="landscape" useFirstPageNumber="1" r:id="rId1"/>
  <headerFooter>
    <oddHeader>&amp;C&amp;G</oddHeader>
    <oddFooter>&amp;C&amp;P</oddFooter>
  </headerFooter>
  <legacyDrawingHF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2"/>
  <dimension ref="A1:H44"/>
  <sheetViews>
    <sheetView showGridLines="0" zoomScale="90" zoomScaleNormal="90" workbookViewId="0">
      <selection activeCell="K23" sqref="K23"/>
    </sheetView>
  </sheetViews>
  <sheetFormatPr baseColWidth="10" defaultRowHeight="12.75" x14ac:dyDescent="0.25"/>
  <cols>
    <col min="1" max="1" width="19.140625" style="287" customWidth="1"/>
    <col min="2" max="3" width="18.7109375" style="287" customWidth="1"/>
    <col min="4" max="4" width="18.7109375" style="298" customWidth="1"/>
    <col min="5" max="5" width="18.7109375" style="287" customWidth="1"/>
    <col min="6" max="6" width="18.7109375" style="298" customWidth="1"/>
    <col min="7" max="7" width="13.5703125" style="287" bestFit="1" customWidth="1"/>
    <col min="8" max="16384" width="11.42578125" style="287"/>
  </cols>
  <sheetData>
    <row r="1" spans="1:8" s="218" customFormat="1" ht="45" customHeight="1" x14ac:dyDescent="0.25">
      <c r="A1" s="1285" t="s">
        <v>224</v>
      </c>
      <c r="B1" s="1285"/>
      <c r="C1" s="1285"/>
      <c r="D1" s="1285"/>
      <c r="E1" s="1285"/>
      <c r="F1" s="1285"/>
      <c r="G1" s="1462" t="s">
        <v>85</v>
      </c>
      <c r="H1" s="1462"/>
    </row>
    <row r="2" spans="1:8" s="282" customFormat="1" ht="9.9499999999999993" customHeight="1" x14ac:dyDescent="0.25">
      <c r="A2" s="1463"/>
      <c r="B2" s="1463"/>
      <c r="C2" s="1463"/>
      <c r="D2" s="1463"/>
      <c r="E2" s="1463"/>
      <c r="F2" s="1463"/>
    </row>
    <row r="3" spans="1:8" s="282" customFormat="1" ht="14.1" customHeight="1" x14ac:dyDescent="0.25">
      <c r="A3" s="1464" t="s">
        <v>195</v>
      </c>
      <c r="B3" s="236" t="s">
        <v>162</v>
      </c>
      <c r="C3" s="1284" t="s">
        <v>83</v>
      </c>
      <c r="D3" s="1284"/>
      <c r="E3" s="1284" t="s">
        <v>82</v>
      </c>
      <c r="F3" s="1284"/>
    </row>
    <row r="4" spans="1:8" s="282" customFormat="1" ht="14.1" customHeight="1" x14ac:dyDescent="0.25">
      <c r="A4" s="1464"/>
      <c r="B4" s="236" t="s">
        <v>686</v>
      </c>
      <c r="C4" s="236" t="s">
        <v>112</v>
      </c>
      <c r="D4" s="236" t="s">
        <v>179</v>
      </c>
      <c r="E4" s="236" t="s">
        <v>112</v>
      </c>
      <c r="F4" s="236" t="s">
        <v>178</v>
      </c>
    </row>
    <row r="5" spans="1:8" s="282" customFormat="1" ht="12.75" customHeight="1" x14ac:dyDescent="0.25">
      <c r="A5" s="1235" t="s">
        <v>863</v>
      </c>
      <c r="B5" s="299">
        <f>SUM(B6,B18,B25,B32,B35,B36)</f>
        <v>15774749</v>
      </c>
      <c r="C5" s="299">
        <f>+C6+C18+C25+C32+C35+C36</f>
        <v>53986</v>
      </c>
      <c r="D5" s="930">
        <f>+(C5/B5)*1000</f>
        <v>3.4223048493513271</v>
      </c>
      <c r="E5" s="299">
        <f>+E6+E18+E25+E32+E35+E36</f>
        <v>21122</v>
      </c>
      <c r="F5" s="930">
        <f>+(E5/B5)*10000</f>
        <v>13.389753459785636</v>
      </c>
      <c r="G5" s="283"/>
    </row>
    <row r="6" spans="1:8" ht="13.5" customHeight="1" x14ac:dyDescent="0.25">
      <c r="A6" s="839" t="s">
        <v>177</v>
      </c>
      <c r="B6" s="865">
        <f>+SUM(B7:B17)</f>
        <v>7088261</v>
      </c>
      <c r="C6" s="865">
        <f>+SUM(C7:C17)</f>
        <v>28435</v>
      </c>
      <c r="D6" s="931">
        <f t="shared" ref="D6:D33" si="0">+(C6/B6)*1000</f>
        <v>4.0115622153303896</v>
      </c>
      <c r="E6" s="865">
        <f>+SUM(E7:E17)</f>
        <v>10907</v>
      </c>
      <c r="F6" s="931">
        <f t="shared" ref="F6:F35" si="1">+(E6/B6)*10000</f>
        <v>15.387413076352576</v>
      </c>
      <c r="G6" s="289"/>
    </row>
    <row r="7" spans="1:8" s="264" customFormat="1" ht="12" customHeight="1" x14ac:dyDescent="0.25">
      <c r="A7" s="264" t="s">
        <v>159</v>
      </c>
      <c r="B7" s="290">
        <v>781919</v>
      </c>
      <c r="C7" s="291">
        <v>3867</v>
      </c>
      <c r="D7" s="932">
        <f t="shared" si="0"/>
        <v>4.9455250479909045</v>
      </c>
      <c r="E7" s="291">
        <v>1404</v>
      </c>
      <c r="F7" s="932">
        <f t="shared" si="1"/>
        <v>17.955824068733463</v>
      </c>
      <c r="G7" s="292"/>
    </row>
    <row r="8" spans="1:8" s="264" customFormat="1" ht="12.6" customHeight="1" x14ac:dyDescent="0.25">
      <c r="A8" s="614" t="s">
        <v>158</v>
      </c>
      <c r="B8" s="857">
        <v>197708</v>
      </c>
      <c r="C8" s="866">
        <v>614</v>
      </c>
      <c r="D8" s="931">
        <f t="shared" si="0"/>
        <v>3.1055900621118009</v>
      </c>
      <c r="E8" s="866">
        <v>170</v>
      </c>
      <c r="F8" s="931">
        <f t="shared" si="1"/>
        <v>8.5985392599186685</v>
      </c>
      <c r="G8" s="292"/>
    </row>
    <row r="9" spans="1:8" s="264" customFormat="1" ht="12.6" customHeight="1" x14ac:dyDescent="0.25">
      <c r="A9" s="264" t="s">
        <v>157</v>
      </c>
      <c r="B9" s="290">
        <v>249297</v>
      </c>
      <c r="C9" s="291">
        <v>992</v>
      </c>
      <c r="D9" s="932">
        <f t="shared" si="0"/>
        <v>3.9791894808200663</v>
      </c>
      <c r="E9" s="291">
        <v>490</v>
      </c>
      <c r="F9" s="932">
        <f t="shared" si="1"/>
        <v>19.655270620986212</v>
      </c>
    </row>
    <row r="10" spans="1:8" s="264" customFormat="1" ht="12.6" customHeight="1" x14ac:dyDescent="0.25">
      <c r="A10" s="614" t="s">
        <v>156</v>
      </c>
      <c r="B10" s="857">
        <v>176662</v>
      </c>
      <c r="C10" s="866">
        <v>489</v>
      </c>
      <c r="D10" s="931">
        <f t="shared" si="0"/>
        <v>2.767997645220817</v>
      </c>
      <c r="E10" s="866">
        <v>232</v>
      </c>
      <c r="F10" s="931">
        <f t="shared" si="1"/>
        <v>13.132422365873815</v>
      </c>
    </row>
    <row r="11" spans="1:8" s="264" customFormat="1" ht="12.6" customHeight="1" x14ac:dyDescent="0.25">
      <c r="A11" s="264" t="s">
        <v>155</v>
      </c>
      <c r="B11" s="290">
        <v>444398</v>
      </c>
      <c r="C11" s="291">
        <v>1572</v>
      </c>
      <c r="D11" s="932">
        <f t="shared" si="0"/>
        <v>3.5373696551289608</v>
      </c>
      <c r="E11" s="291">
        <v>375</v>
      </c>
      <c r="F11" s="932">
        <f t="shared" si="1"/>
        <v>8.438381810899239</v>
      </c>
    </row>
    <row r="12" spans="1:8" s="264" customFormat="1" ht="12.6" customHeight="1" x14ac:dyDescent="0.25">
      <c r="A12" s="614" t="s">
        <v>154</v>
      </c>
      <c r="B12" s="857">
        <v>491753</v>
      </c>
      <c r="C12" s="866">
        <v>2490</v>
      </c>
      <c r="D12" s="931">
        <f t="shared" si="0"/>
        <v>5.0635176602888041</v>
      </c>
      <c r="E12" s="866">
        <v>634</v>
      </c>
      <c r="F12" s="931">
        <f t="shared" si="1"/>
        <v>12.892651392060648</v>
      </c>
    </row>
    <row r="13" spans="1:8" s="264" customFormat="1" ht="12.6" customHeight="1" x14ac:dyDescent="0.25">
      <c r="A13" s="264" t="s">
        <v>153</v>
      </c>
      <c r="B13" s="290">
        <v>432543</v>
      </c>
      <c r="C13" s="291">
        <v>1890</v>
      </c>
      <c r="D13" s="932">
        <f t="shared" si="0"/>
        <v>4.3695077714816799</v>
      </c>
      <c r="E13" s="291">
        <v>526</v>
      </c>
      <c r="F13" s="932">
        <f t="shared" si="1"/>
        <v>12.160640676187107</v>
      </c>
    </row>
    <row r="14" spans="1:8" s="264" customFormat="1" ht="12.6" customHeight="1" x14ac:dyDescent="0.25">
      <c r="A14" s="614" t="s">
        <v>152</v>
      </c>
      <c r="B14" s="857">
        <v>484529</v>
      </c>
      <c r="C14" s="866">
        <v>1860</v>
      </c>
      <c r="D14" s="931">
        <f t="shared" si="0"/>
        <v>3.8387795157771776</v>
      </c>
      <c r="E14" s="866">
        <v>589</v>
      </c>
      <c r="F14" s="931">
        <f t="shared" si="1"/>
        <v>12.156135133294395</v>
      </c>
    </row>
    <row r="15" spans="1:8" s="264" customFormat="1" ht="12.6" customHeight="1" x14ac:dyDescent="0.25">
      <c r="A15" s="264" t="s">
        <v>151</v>
      </c>
      <c r="B15" s="290">
        <v>2835373</v>
      </c>
      <c r="C15" s="291">
        <v>11182</v>
      </c>
      <c r="D15" s="932">
        <f t="shared" si="0"/>
        <v>3.9437491998407261</v>
      </c>
      <c r="E15" s="291">
        <v>5231</v>
      </c>
      <c r="F15" s="932">
        <f t="shared" si="1"/>
        <v>18.449071779973924</v>
      </c>
    </row>
    <row r="16" spans="1:8" s="264" customFormat="1" ht="12.6" customHeight="1" x14ac:dyDescent="0.25">
      <c r="A16" s="614" t="s">
        <v>150</v>
      </c>
      <c r="B16" s="857">
        <v>544090</v>
      </c>
      <c r="C16" s="866">
        <v>2426</v>
      </c>
      <c r="D16" s="931">
        <f t="shared" si="0"/>
        <v>4.4588211509125326</v>
      </c>
      <c r="E16" s="866">
        <v>827</v>
      </c>
      <c r="F16" s="931">
        <f t="shared" si="1"/>
        <v>15.199691227554265</v>
      </c>
    </row>
    <row r="17" spans="1:7" s="264" customFormat="1" ht="23.25" customHeight="1" x14ac:dyDescent="0.25">
      <c r="A17" s="265" t="s">
        <v>176</v>
      </c>
      <c r="B17" s="451">
        <v>449989</v>
      </c>
      <c r="C17" s="450">
        <v>1053</v>
      </c>
      <c r="D17" s="932">
        <f t="shared" si="0"/>
        <v>2.3400572013982566</v>
      </c>
      <c r="E17" s="452">
        <v>429</v>
      </c>
      <c r="F17" s="932">
        <f t="shared" si="1"/>
        <v>9.53356637606697</v>
      </c>
      <c r="G17" s="292"/>
    </row>
    <row r="18" spans="1:7" ht="12.6" customHeight="1" x14ac:dyDescent="0.25">
      <c r="A18" s="1236" t="s">
        <v>175</v>
      </c>
      <c r="B18" s="865">
        <f>+SUM(B19:B24)</f>
        <v>7802311</v>
      </c>
      <c r="C18" s="865">
        <f>+SUM(C19:C24)</f>
        <v>23026</v>
      </c>
      <c r="D18" s="931">
        <f t="shared" si="0"/>
        <v>2.9511769013052671</v>
      </c>
      <c r="E18" s="867">
        <f>+SUM(E19:E24)</f>
        <v>8713</v>
      </c>
      <c r="F18" s="931">
        <f t="shared" si="1"/>
        <v>11.167204178351774</v>
      </c>
    </row>
    <row r="19" spans="1:7" s="264" customFormat="1" ht="12.6" customHeight="1" x14ac:dyDescent="0.25">
      <c r="A19" s="264" t="s">
        <v>174</v>
      </c>
      <c r="B19" s="290">
        <v>653400</v>
      </c>
      <c r="C19" s="291">
        <v>1899</v>
      </c>
      <c r="D19" s="932">
        <f t="shared" si="0"/>
        <v>2.9063360881542701</v>
      </c>
      <c r="E19" s="291">
        <v>1114</v>
      </c>
      <c r="F19" s="932">
        <f t="shared" si="1"/>
        <v>17.049280685644323</v>
      </c>
    </row>
    <row r="20" spans="1:7" s="264" customFormat="1" ht="12.6" customHeight="1" x14ac:dyDescent="0.25">
      <c r="A20" s="614" t="s">
        <v>148</v>
      </c>
      <c r="B20" s="868">
        <v>534084</v>
      </c>
      <c r="C20" s="869">
        <v>617</v>
      </c>
      <c r="D20" s="931">
        <f t="shared" si="0"/>
        <v>1.1552489870507261</v>
      </c>
      <c r="E20" s="870">
        <v>264</v>
      </c>
      <c r="F20" s="931">
        <f t="shared" si="1"/>
        <v>4.9430426674455701</v>
      </c>
    </row>
    <row r="21" spans="1:7" s="264" customFormat="1" ht="12.6" customHeight="1" x14ac:dyDescent="0.25">
      <c r="A21" s="264" t="s">
        <v>147</v>
      </c>
      <c r="B21" s="290">
        <v>3963541</v>
      </c>
      <c r="C21" s="291">
        <v>14152</v>
      </c>
      <c r="D21" s="932">
        <f t="shared" si="0"/>
        <v>3.5705446215896339</v>
      </c>
      <c r="E21" s="291">
        <v>5367</v>
      </c>
      <c r="F21" s="932">
        <f t="shared" si="1"/>
        <v>13.540922119892288</v>
      </c>
    </row>
    <row r="22" spans="1:7" s="264" customFormat="1" ht="12.6" customHeight="1" x14ac:dyDescent="0.25">
      <c r="A22" s="614" t="s">
        <v>173</v>
      </c>
      <c r="B22" s="857">
        <v>841767</v>
      </c>
      <c r="C22" s="866">
        <v>1622</v>
      </c>
      <c r="D22" s="931">
        <f t="shared" si="0"/>
        <v>1.9268990112465803</v>
      </c>
      <c r="E22" s="866">
        <v>429</v>
      </c>
      <c r="F22" s="931">
        <f t="shared" si="1"/>
        <v>5.096422169080042</v>
      </c>
    </row>
    <row r="23" spans="1:7" s="264" customFormat="1" ht="12.6" customHeight="1" x14ac:dyDescent="0.25">
      <c r="A23" s="264" t="s">
        <v>146</v>
      </c>
      <c r="B23" s="290">
        <v>1467111</v>
      </c>
      <c r="C23" s="291">
        <v>3573</v>
      </c>
      <c r="D23" s="932">
        <f t="shared" si="0"/>
        <v>2.435398548576079</v>
      </c>
      <c r="E23" s="291">
        <v>1453</v>
      </c>
      <c r="F23" s="932">
        <f t="shared" si="1"/>
        <v>9.9038177752058285</v>
      </c>
    </row>
    <row r="24" spans="1:7" s="264" customFormat="1" ht="12.6" customHeight="1" x14ac:dyDescent="0.25">
      <c r="A24" s="614" t="s">
        <v>69</v>
      </c>
      <c r="B24" s="857">
        <v>342408</v>
      </c>
      <c r="C24" s="866">
        <v>1163</v>
      </c>
      <c r="D24" s="931">
        <f t="shared" si="0"/>
        <v>3.396532791289923</v>
      </c>
      <c r="E24" s="866">
        <v>86</v>
      </c>
      <c r="F24" s="931">
        <f t="shared" si="1"/>
        <v>2.5116235601971915</v>
      </c>
    </row>
    <row r="25" spans="1:7" ht="12.6" customHeight="1" x14ac:dyDescent="0.25">
      <c r="A25" s="1238" t="s">
        <v>18</v>
      </c>
      <c r="B25" s="871">
        <f>+SUM(B26:B31)</f>
        <v>820024</v>
      </c>
      <c r="C25" s="871">
        <f>+SUM(C26:C31)</f>
        <v>2271</v>
      </c>
      <c r="D25" s="933">
        <f t="shared" si="0"/>
        <v>2.7694311386008215</v>
      </c>
      <c r="E25" s="872">
        <f>+SUM(E26:E31)</f>
        <v>817</v>
      </c>
      <c r="F25" s="933">
        <f t="shared" si="1"/>
        <v>9.9631230305454483</v>
      </c>
    </row>
    <row r="26" spans="1:7" s="264" customFormat="1" ht="12.6" customHeight="1" x14ac:dyDescent="0.25">
      <c r="A26" s="614" t="s">
        <v>172</v>
      </c>
      <c r="B26" s="857">
        <v>166345</v>
      </c>
      <c r="C26" s="866">
        <v>417</v>
      </c>
      <c r="D26" s="931">
        <f t="shared" si="0"/>
        <v>2.5068381977216023</v>
      </c>
      <c r="E26" s="866">
        <v>191</v>
      </c>
      <c r="F26" s="931">
        <f t="shared" si="1"/>
        <v>11.482160569899907</v>
      </c>
    </row>
    <row r="27" spans="1:7" s="264" customFormat="1" ht="12.6" customHeight="1" x14ac:dyDescent="0.25">
      <c r="A27" s="264" t="s">
        <v>143</v>
      </c>
      <c r="B27" s="290">
        <v>114805</v>
      </c>
      <c r="C27" s="291">
        <v>367</v>
      </c>
      <c r="D27" s="932">
        <f t="shared" si="0"/>
        <v>3.1967248813204998</v>
      </c>
      <c r="E27" s="291">
        <v>88</v>
      </c>
      <c r="F27" s="932">
        <f t="shared" si="1"/>
        <v>7.6651713775532428</v>
      </c>
    </row>
    <row r="28" spans="1:7" s="264" customFormat="1" ht="12.6" customHeight="1" x14ac:dyDescent="0.25">
      <c r="A28" s="614" t="s">
        <v>142</v>
      </c>
      <c r="B28" s="857">
        <v>94373</v>
      </c>
      <c r="C28" s="866">
        <v>295</v>
      </c>
      <c r="D28" s="931">
        <f t="shared" si="0"/>
        <v>3.1258940586820381</v>
      </c>
      <c r="E28" s="866">
        <v>104</v>
      </c>
      <c r="F28" s="931">
        <f t="shared" si="1"/>
        <v>11.020101088234982</v>
      </c>
    </row>
    <row r="29" spans="1:7" s="264" customFormat="1" ht="12.6" customHeight="1" x14ac:dyDescent="0.25">
      <c r="A29" s="264" t="s">
        <v>171</v>
      </c>
      <c r="B29" s="290">
        <v>102684</v>
      </c>
      <c r="C29" s="291">
        <v>312</v>
      </c>
      <c r="D29" s="932">
        <f t="shared" si="0"/>
        <v>3.0384480542246113</v>
      </c>
      <c r="E29" s="291">
        <v>103</v>
      </c>
      <c r="F29" s="932">
        <f t="shared" si="1"/>
        <v>10.030774025164582</v>
      </c>
    </row>
    <row r="30" spans="1:7" s="264" customFormat="1" ht="12.6" customHeight="1" x14ac:dyDescent="0.25">
      <c r="A30" s="614" t="s">
        <v>140</v>
      </c>
      <c r="B30" s="857">
        <v>195759</v>
      </c>
      <c r="C30" s="866">
        <v>435</v>
      </c>
      <c r="D30" s="931">
        <f t="shared" si="0"/>
        <v>2.222120055782876</v>
      </c>
      <c r="E30" s="866">
        <v>232</v>
      </c>
      <c r="F30" s="931">
        <f t="shared" si="1"/>
        <v>11.851306964175338</v>
      </c>
    </row>
    <row r="31" spans="1:7" s="264" customFormat="1" ht="12.6" customHeight="1" x14ac:dyDescent="0.25">
      <c r="A31" s="264" t="s">
        <v>139</v>
      </c>
      <c r="B31" s="290">
        <v>146058</v>
      </c>
      <c r="C31" s="291">
        <v>445</v>
      </c>
      <c r="D31" s="932">
        <f t="shared" si="0"/>
        <v>3.0467348587547409</v>
      </c>
      <c r="E31" s="291">
        <v>99</v>
      </c>
      <c r="F31" s="932">
        <f t="shared" si="1"/>
        <v>6.7781292363307735</v>
      </c>
    </row>
    <row r="32" spans="1:7" ht="12.6" customHeight="1" x14ac:dyDescent="0.25">
      <c r="A32" s="1236" t="s">
        <v>25</v>
      </c>
      <c r="B32" s="873">
        <f>+SUM(B33)</f>
        <v>28000</v>
      </c>
      <c r="C32" s="865">
        <f>+C33</f>
        <v>133</v>
      </c>
      <c r="D32" s="931">
        <f t="shared" si="0"/>
        <v>4.75</v>
      </c>
      <c r="E32" s="865">
        <f>+E33</f>
        <v>39</v>
      </c>
      <c r="F32" s="931">
        <f t="shared" si="1"/>
        <v>13.928571428571429</v>
      </c>
    </row>
    <row r="33" spans="1:7" s="264" customFormat="1" ht="11.25" customHeight="1" x14ac:dyDescent="0.25">
      <c r="A33" s="264" t="s">
        <v>137</v>
      </c>
      <c r="B33" s="290">
        <v>28000</v>
      </c>
      <c r="C33" s="291">
        <v>133</v>
      </c>
      <c r="D33" s="932">
        <f t="shared" si="0"/>
        <v>4.75</v>
      </c>
      <c r="E33" s="291">
        <v>39</v>
      </c>
      <c r="F33" s="932">
        <f t="shared" si="1"/>
        <v>13.928571428571429</v>
      </c>
    </row>
    <row r="34" spans="1:7" ht="4.5" hidden="1" customHeight="1" x14ac:dyDescent="0.25">
      <c r="A34" s="266" t="s">
        <v>170</v>
      </c>
      <c r="B34" s="268">
        <v>35348</v>
      </c>
      <c r="C34" s="262"/>
      <c r="D34" s="932"/>
      <c r="E34" s="267"/>
      <c r="F34" s="932">
        <f t="shared" si="1"/>
        <v>0</v>
      </c>
    </row>
    <row r="35" spans="1:7" s="264" customFormat="1" ht="12.6" customHeight="1" x14ac:dyDescent="0.25">
      <c r="A35" s="839" t="s">
        <v>208</v>
      </c>
      <c r="B35" s="859">
        <v>36153</v>
      </c>
      <c r="C35" s="866">
        <v>3</v>
      </c>
      <c r="D35" s="934">
        <f>+(C35/B35)*1000</f>
        <v>8.2980665504937351E-2</v>
      </c>
      <c r="E35" s="614">
        <v>0</v>
      </c>
      <c r="F35" s="931">
        <f t="shared" si="1"/>
        <v>0</v>
      </c>
      <c r="G35" s="292"/>
    </row>
    <row r="36" spans="1:7" s="264" customFormat="1" ht="12.6" customHeight="1" x14ac:dyDescent="0.25">
      <c r="A36" s="264" t="s">
        <v>169</v>
      </c>
      <c r="B36" s="269" t="s">
        <v>100</v>
      </c>
      <c r="C36" s="291">
        <v>118</v>
      </c>
      <c r="D36" s="935" t="s">
        <v>180</v>
      </c>
      <c r="E36" s="291">
        <v>646</v>
      </c>
      <c r="F36" s="932" t="s">
        <v>180</v>
      </c>
    </row>
    <row r="37" spans="1:7" ht="13.5" customHeight="1" x14ac:dyDescent="0.25">
      <c r="A37" s="261"/>
      <c r="B37" s="290"/>
      <c r="C37" s="293"/>
      <c r="D37" s="288"/>
      <c r="E37" s="293"/>
      <c r="F37" s="263"/>
    </row>
    <row r="38" spans="1:7" ht="11.1" customHeight="1" x14ac:dyDescent="0.25">
      <c r="A38" s="286" t="s">
        <v>693</v>
      </c>
      <c r="B38" s="286"/>
      <c r="C38" s="286"/>
      <c r="D38" s="294"/>
      <c r="E38" s="295"/>
      <c r="F38" s="296"/>
    </row>
    <row r="39" spans="1:7" ht="11.1" customHeight="1" x14ac:dyDescent="0.25">
      <c r="A39" s="286" t="s">
        <v>168</v>
      </c>
      <c r="B39" s="286"/>
      <c r="C39" s="286"/>
      <c r="D39" s="294"/>
      <c r="E39" s="286"/>
      <c r="F39" s="294"/>
    </row>
    <row r="40" spans="1:7" ht="10.5" customHeight="1" x14ac:dyDescent="0.25">
      <c r="A40" s="295" t="s">
        <v>167</v>
      </c>
      <c r="B40" s="295"/>
      <c r="C40" s="295"/>
      <c r="D40" s="296"/>
      <c r="E40" s="295"/>
      <c r="F40" s="296"/>
    </row>
    <row r="41" spans="1:7" ht="11.1" customHeight="1" x14ac:dyDescent="0.2">
      <c r="A41" s="418" t="s">
        <v>668</v>
      </c>
      <c r="B41" s="261"/>
      <c r="C41" s="261"/>
      <c r="D41" s="288"/>
      <c r="E41" s="261"/>
      <c r="F41" s="296"/>
    </row>
    <row r="42" spans="1:7" x14ac:dyDescent="0.25">
      <c r="B42" s="297"/>
    </row>
    <row r="44" spans="1:7" x14ac:dyDescent="0.25">
      <c r="A44" s="285"/>
    </row>
  </sheetData>
  <mergeCells count="6">
    <mergeCell ref="A1:F1"/>
    <mergeCell ref="G1:H1"/>
    <mergeCell ref="A2:F2"/>
    <mergeCell ref="A3:A4"/>
    <mergeCell ref="C3:D3"/>
    <mergeCell ref="E3:F3"/>
  </mergeCells>
  <hyperlinks>
    <hyperlink ref="G1:H1" location="indice!B65" display="INICIO"/>
  </hyperlinks>
  <printOptions horizontalCentered="1"/>
  <pageMargins left="0.19685039370078741" right="0.19685039370078741" top="1.5354330708661419" bottom="0.74803149606299213" header="0.19685039370078741" footer="0.31496062992125984"/>
  <pageSetup paperSize="9" scale="80" firstPageNumber="126" fitToWidth="0" fitToHeight="0" orientation="landscape" useFirstPageNumber="1" r:id="rId1"/>
  <headerFooter>
    <oddHeader>&amp;C&amp;G</oddHeader>
    <oddFooter>&amp;C&amp;P</oddFooter>
  </headerFooter>
  <legacyDrawingHF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3"/>
  <dimension ref="A1:G44"/>
  <sheetViews>
    <sheetView showGridLines="0" zoomScale="90" zoomScaleNormal="90" workbookViewId="0">
      <selection activeCell="J23" sqref="J23"/>
    </sheetView>
  </sheetViews>
  <sheetFormatPr baseColWidth="10" defaultRowHeight="15" x14ac:dyDescent="0.25"/>
  <cols>
    <col min="1" max="1" width="19.140625" style="260" customWidth="1"/>
    <col min="2" max="3" width="18.7109375" style="260" customWidth="1"/>
    <col min="4" max="4" width="18.7109375" style="280" customWidth="1"/>
    <col min="5" max="5" width="18.7109375" style="260" customWidth="1"/>
    <col min="6" max="6" width="18.7109375" style="280" customWidth="1"/>
    <col min="7" max="16384" width="11.42578125" style="260"/>
  </cols>
  <sheetData>
    <row r="1" spans="1:7" s="218" customFormat="1" ht="45" customHeight="1" x14ac:dyDescent="0.25">
      <c r="A1" s="1285" t="s">
        <v>225</v>
      </c>
      <c r="B1" s="1285"/>
      <c r="C1" s="1285"/>
      <c r="D1" s="1285"/>
      <c r="E1" s="1285"/>
      <c r="F1" s="1285"/>
      <c r="G1" s="978" t="s">
        <v>85</v>
      </c>
    </row>
    <row r="2" spans="1:7" ht="9.9499999999999993" customHeight="1" x14ac:dyDescent="0.25">
      <c r="A2" s="1465"/>
      <c r="B2" s="1465"/>
      <c r="C2" s="1465"/>
      <c r="D2" s="1465"/>
      <c r="E2" s="1465"/>
      <c r="F2" s="1465"/>
    </row>
    <row r="3" spans="1:7" ht="14.1" customHeight="1" x14ac:dyDescent="0.25">
      <c r="A3" s="1464" t="s">
        <v>195</v>
      </c>
      <c r="B3" s="236" t="s">
        <v>162</v>
      </c>
      <c r="C3" s="1284" t="s">
        <v>83</v>
      </c>
      <c r="D3" s="1284"/>
      <c r="E3" s="1284" t="s">
        <v>82</v>
      </c>
      <c r="F3" s="1284"/>
    </row>
    <row r="4" spans="1:7" ht="14.1" customHeight="1" x14ac:dyDescent="0.25">
      <c r="A4" s="1464"/>
      <c r="B4" s="236" t="s">
        <v>687</v>
      </c>
      <c r="C4" s="236" t="s">
        <v>112</v>
      </c>
      <c r="D4" s="236" t="s">
        <v>179</v>
      </c>
      <c r="E4" s="236" t="s">
        <v>112</v>
      </c>
      <c r="F4" s="236" t="s">
        <v>178</v>
      </c>
    </row>
    <row r="5" spans="1:7" ht="12.75" customHeight="1" x14ac:dyDescent="0.25">
      <c r="A5" s="1232" t="s">
        <v>863</v>
      </c>
      <c r="B5" s="262">
        <f>SUM(B6,B18,B25,B32,B35)</f>
        <v>15520973</v>
      </c>
      <c r="C5" s="262">
        <f>+C6+C18+C25+C32+C35+C36</f>
        <v>57753</v>
      </c>
      <c r="D5" s="932">
        <f t="shared" ref="D5:D33" si="0">C5/B5*1000</f>
        <v>3.7209651740261385</v>
      </c>
      <c r="E5" s="262">
        <f>+E6+E18+E25+E32+E35+E36</f>
        <v>20299</v>
      </c>
      <c r="F5" s="932">
        <f t="shared" ref="F5:F35" si="1">E5/B5*10000</f>
        <v>13.078432647231587</v>
      </c>
    </row>
    <row r="6" spans="1:7" ht="13.5" customHeight="1" x14ac:dyDescent="0.25">
      <c r="A6" s="839" t="s">
        <v>177</v>
      </c>
      <c r="B6" s="865">
        <f>+SUM(B7:B17)</f>
        <v>6970827</v>
      </c>
      <c r="C6" s="865">
        <f>+SUM(C7:C17)</f>
        <v>31671</v>
      </c>
      <c r="D6" s="931">
        <f t="shared" si="0"/>
        <v>4.543363362768865</v>
      </c>
      <c r="E6" s="865">
        <f>+SUM(E7:E17)</f>
        <v>10343</v>
      </c>
      <c r="F6" s="931">
        <f t="shared" si="1"/>
        <v>14.837550838659459</v>
      </c>
    </row>
    <row r="7" spans="1:7" ht="12.6" customHeight="1" x14ac:dyDescent="0.25">
      <c r="A7" s="287" t="s">
        <v>159</v>
      </c>
      <c r="B7" s="301">
        <v>767695</v>
      </c>
      <c r="C7" s="301">
        <v>3933</v>
      </c>
      <c r="D7" s="932">
        <f t="shared" si="0"/>
        <v>5.1231283257022646</v>
      </c>
      <c r="E7" s="301">
        <v>1205</v>
      </c>
      <c r="F7" s="932">
        <f t="shared" si="1"/>
        <v>15.696337738294506</v>
      </c>
    </row>
    <row r="8" spans="1:7" ht="12.6" customHeight="1" x14ac:dyDescent="0.25">
      <c r="A8" s="605" t="s">
        <v>158</v>
      </c>
      <c r="B8" s="627">
        <v>195719</v>
      </c>
      <c r="C8" s="627">
        <v>655</v>
      </c>
      <c r="D8" s="931">
        <f t="shared" si="0"/>
        <v>3.3466347160980794</v>
      </c>
      <c r="E8" s="627">
        <v>197</v>
      </c>
      <c r="F8" s="931">
        <f t="shared" si="1"/>
        <v>10.065450978188116</v>
      </c>
    </row>
    <row r="9" spans="1:7" ht="12.6" customHeight="1" x14ac:dyDescent="0.25">
      <c r="A9" s="287" t="s">
        <v>157</v>
      </c>
      <c r="B9" s="301">
        <v>244754</v>
      </c>
      <c r="C9" s="301">
        <v>1186</v>
      </c>
      <c r="D9" s="932">
        <f t="shared" si="0"/>
        <v>4.8456817866102293</v>
      </c>
      <c r="E9" s="301">
        <v>402</v>
      </c>
      <c r="F9" s="932">
        <f t="shared" si="1"/>
        <v>16.424654959673795</v>
      </c>
      <c r="G9" s="279"/>
    </row>
    <row r="10" spans="1:7" ht="12.6" customHeight="1" x14ac:dyDescent="0.25">
      <c r="A10" s="605" t="s">
        <v>156</v>
      </c>
      <c r="B10" s="627">
        <v>175050</v>
      </c>
      <c r="C10" s="627">
        <v>572</v>
      </c>
      <c r="D10" s="931">
        <f t="shared" si="0"/>
        <v>3.2676378177663525</v>
      </c>
      <c r="E10" s="627">
        <v>206</v>
      </c>
      <c r="F10" s="931">
        <f t="shared" si="1"/>
        <v>11.768066266780918</v>
      </c>
    </row>
    <row r="11" spans="1:7" ht="12.6" customHeight="1" x14ac:dyDescent="0.25">
      <c r="A11" s="287" t="s">
        <v>155</v>
      </c>
      <c r="B11" s="301">
        <v>437826</v>
      </c>
      <c r="C11" s="301">
        <v>1981</v>
      </c>
      <c r="D11" s="932">
        <f t="shared" si="0"/>
        <v>4.5246285053879847</v>
      </c>
      <c r="E11" s="301">
        <v>398</v>
      </c>
      <c r="F11" s="932">
        <f t="shared" si="1"/>
        <v>9.0903692334397679</v>
      </c>
    </row>
    <row r="12" spans="1:7" ht="12.6" customHeight="1" x14ac:dyDescent="0.25">
      <c r="A12" s="605" t="s">
        <v>154</v>
      </c>
      <c r="B12" s="627">
        <v>486680</v>
      </c>
      <c r="C12" s="627">
        <v>2812</v>
      </c>
      <c r="D12" s="931">
        <f t="shared" si="0"/>
        <v>5.7779238924960961</v>
      </c>
      <c r="E12" s="627">
        <v>649</v>
      </c>
      <c r="F12" s="931">
        <f t="shared" si="1"/>
        <v>13.33525108901126</v>
      </c>
    </row>
    <row r="13" spans="1:7" ht="12.6" customHeight="1" x14ac:dyDescent="0.25">
      <c r="A13" s="287" t="s">
        <v>153</v>
      </c>
      <c r="B13" s="301">
        <v>426223</v>
      </c>
      <c r="C13" s="301">
        <v>2177</v>
      </c>
      <c r="D13" s="932">
        <f t="shared" si="0"/>
        <v>5.1076549130384796</v>
      </c>
      <c r="E13" s="301">
        <v>613</v>
      </c>
      <c r="F13" s="932">
        <f t="shared" si="1"/>
        <v>14.382142681178632</v>
      </c>
    </row>
    <row r="14" spans="1:7" ht="12.6" customHeight="1" x14ac:dyDescent="0.25">
      <c r="A14" s="605" t="s">
        <v>152</v>
      </c>
      <c r="B14" s="627">
        <v>478964</v>
      </c>
      <c r="C14" s="627">
        <v>2012</v>
      </c>
      <c r="D14" s="931">
        <f t="shared" si="0"/>
        <v>4.200733249262993</v>
      </c>
      <c r="E14" s="627">
        <v>502</v>
      </c>
      <c r="F14" s="931">
        <f t="shared" si="1"/>
        <v>10.480954727286393</v>
      </c>
    </row>
    <row r="15" spans="1:7" ht="12.6" customHeight="1" x14ac:dyDescent="0.25">
      <c r="A15" s="287" t="s">
        <v>151</v>
      </c>
      <c r="B15" s="301">
        <v>2779370</v>
      </c>
      <c r="C15" s="301">
        <v>12461</v>
      </c>
      <c r="D15" s="932">
        <f t="shared" si="0"/>
        <v>4.4833901207827669</v>
      </c>
      <c r="E15" s="301">
        <v>4887</v>
      </c>
      <c r="F15" s="932">
        <f t="shared" si="1"/>
        <v>17.583121354839406</v>
      </c>
    </row>
    <row r="16" spans="1:7" ht="12.6" customHeight="1" x14ac:dyDescent="0.25">
      <c r="A16" s="605" t="s">
        <v>150</v>
      </c>
      <c r="B16" s="627">
        <v>537351</v>
      </c>
      <c r="C16" s="627">
        <v>2636</v>
      </c>
      <c r="D16" s="931">
        <f t="shared" si="0"/>
        <v>4.9055459094707183</v>
      </c>
      <c r="E16" s="627">
        <v>902</v>
      </c>
      <c r="F16" s="931">
        <f t="shared" si="1"/>
        <v>16.786048597657771</v>
      </c>
    </row>
    <row r="17" spans="1:7" ht="23.25" customHeight="1" x14ac:dyDescent="0.25">
      <c r="A17" s="302" t="s">
        <v>176</v>
      </c>
      <c r="B17" s="197">
        <v>441195</v>
      </c>
      <c r="C17" s="452">
        <v>1246</v>
      </c>
      <c r="D17" s="932">
        <f t="shared" si="0"/>
        <v>2.8241480524484639</v>
      </c>
      <c r="E17" s="462">
        <v>382</v>
      </c>
      <c r="F17" s="932">
        <f t="shared" si="1"/>
        <v>8.6583030179399127</v>
      </c>
    </row>
    <row r="18" spans="1:7" ht="12.6" customHeight="1" x14ac:dyDescent="0.25">
      <c r="A18" s="1236" t="s">
        <v>175</v>
      </c>
      <c r="B18" s="865">
        <f>+SUM(B19:B24)</f>
        <v>7687229</v>
      </c>
      <c r="C18" s="865">
        <f>+SUM(C19:C24)</f>
        <v>23467</v>
      </c>
      <c r="D18" s="931">
        <f t="shared" si="0"/>
        <v>3.0527255009574974</v>
      </c>
      <c r="E18" s="867">
        <f>+SUM(E19:E24)</f>
        <v>8543</v>
      </c>
      <c r="F18" s="931">
        <f t="shared" si="1"/>
        <v>11.113237292657733</v>
      </c>
    </row>
    <row r="19" spans="1:7" ht="12.6" customHeight="1" x14ac:dyDescent="0.25">
      <c r="A19" s="287" t="s">
        <v>174</v>
      </c>
      <c r="B19" s="303">
        <v>644000</v>
      </c>
      <c r="C19" s="301">
        <v>2045</v>
      </c>
      <c r="D19" s="932">
        <f t="shared" si="0"/>
        <v>3.1754658385093166</v>
      </c>
      <c r="E19" s="301">
        <v>1224</v>
      </c>
      <c r="F19" s="932">
        <f t="shared" si="1"/>
        <v>19.006211180124225</v>
      </c>
    </row>
    <row r="20" spans="1:7" ht="12.6" customHeight="1" x14ac:dyDescent="0.25">
      <c r="A20" s="605" t="s">
        <v>148</v>
      </c>
      <c r="B20" s="874">
        <v>525320</v>
      </c>
      <c r="C20" s="870">
        <v>906</v>
      </c>
      <c r="D20" s="931">
        <f t="shared" si="0"/>
        <v>1.7246630625142769</v>
      </c>
      <c r="E20" s="875">
        <v>333</v>
      </c>
      <c r="F20" s="931">
        <f t="shared" si="1"/>
        <v>6.3389933754663828</v>
      </c>
    </row>
    <row r="21" spans="1:7" ht="12.6" customHeight="1" x14ac:dyDescent="0.25">
      <c r="A21" s="287" t="s">
        <v>147</v>
      </c>
      <c r="B21" s="303">
        <v>3901981</v>
      </c>
      <c r="C21" s="301">
        <v>14025</v>
      </c>
      <c r="D21" s="932">
        <f t="shared" si="0"/>
        <v>3.5943281117975716</v>
      </c>
      <c r="E21" s="301">
        <v>4992</v>
      </c>
      <c r="F21" s="932">
        <f t="shared" si="1"/>
        <v>12.793501557285902</v>
      </c>
    </row>
    <row r="22" spans="1:7" ht="12.6" customHeight="1" x14ac:dyDescent="0.25">
      <c r="A22" s="605" t="s">
        <v>173</v>
      </c>
      <c r="B22" s="627">
        <v>829779</v>
      </c>
      <c r="C22" s="627">
        <v>1667</v>
      </c>
      <c r="D22" s="931">
        <f t="shared" si="0"/>
        <v>2.0089686530991986</v>
      </c>
      <c r="E22" s="627">
        <v>484</v>
      </c>
      <c r="F22" s="931">
        <f t="shared" si="1"/>
        <v>5.8328783929214882</v>
      </c>
    </row>
    <row r="23" spans="1:7" ht="12.6" customHeight="1" x14ac:dyDescent="0.25">
      <c r="A23" s="287" t="s">
        <v>146</v>
      </c>
      <c r="B23" s="301">
        <v>1451873</v>
      </c>
      <c r="C23" s="301">
        <v>3616</v>
      </c>
      <c r="D23" s="932">
        <f t="shared" si="0"/>
        <v>2.4905759663551841</v>
      </c>
      <c r="E23" s="301">
        <v>1381</v>
      </c>
      <c r="F23" s="932">
        <f t="shared" si="1"/>
        <v>9.5118512431872482</v>
      </c>
      <c r="G23" s="279"/>
    </row>
    <row r="24" spans="1:7" ht="12.6" customHeight="1" x14ac:dyDescent="0.25">
      <c r="A24" s="605" t="s">
        <v>69</v>
      </c>
      <c r="B24" s="627">
        <v>334276</v>
      </c>
      <c r="C24" s="627">
        <v>1208</v>
      </c>
      <c r="D24" s="931">
        <f t="shared" si="0"/>
        <v>3.6137802295109434</v>
      </c>
      <c r="E24" s="627">
        <v>129</v>
      </c>
      <c r="F24" s="931">
        <f t="shared" si="1"/>
        <v>3.859086503368474</v>
      </c>
      <c r="G24" s="279"/>
    </row>
    <row r="25" spans="1:7" ht="12.6" customHeight="1" x14ac:dyDescent="0.25">
      <c r="A25" s="1237" t="s">
        <v>18</v>
      </c>
      <c r="B25" s="262">
        <f>+SUM(B26:B31)</f>
        <v>800285</v>
      </c>
      <c r="C25" s="262">
        <f>+SUM(C26:C31)</f>
        <v>2213</v>
      </c>
      <c r="D25" s="932">
        <f t="shared" si="0"/>
        <v>2.7652648743884991</v>
      </c>
      <c r="E25" s="267">
        <f>+SUM(E26:E31)</f>
        <v>715</v>
      </c>
      <c r="F25" s="932">
        <f t="shared" si="1"/>
        <v>8.9343171495154845</v>
      </c>
      <c r="G25" s="279"/>
    </row>
    <row r="26" spans="1:7" ht="12.6" customHeight="1" x14ac:dyDescent="0.25">
      <c r="A26" s="605" t="s">
        <v>172</v>
      </c>
      <c r="B26" s="627">
        <v>161948</v>
      </c>
      <c r="C26" s="627">
        <v>391</v>
      </c>
      <c r="D26" s="931">
        <f t="shared" si="0"/>
        <v>2.4143552251339933</v>
      </c>
      <c r="E26" s="627">
        <v>175</v>
      </c>
      <c r="F26" s="931">
        <f t="shared" si="1"/>
        <v>10.805937708400227</v>
      </c>
    </row>
    <row r="27" spans="1:7" ht="12.6" customHeight="1" x14ac:dyDescent="0.25">
      <c r="A27" s="287" t="s">
        <v>143</v>
      </c>
      <c r="B27" s="301">
        <v>112151</v>
      </c>
      <c r="C27" s="301">
        <v>340</v>
      </c>
      <c r="D27" s="932">
        <f t="shared" si="0"/>
        <v>3.0316270028800454</v>
      </c>
      <c r="E27" s="301">
        <v>63</v>
      </c>
      <c r="F27" s="932">
        <f t="shared" si="1"/>
        <v>5.6174265053365557</v>
      </c>
    </row>
    <row r="28" spans="1:7" ht="12.6" customHeight="1" x14ac:dyDescent="0.25">
      <c r="A28" s="605" t="s">
        <v>142</v>
      </c>
      <c r="B28" s="627">
        <v>91699</v>
      </c>
      <c r="C28" s="627">
        <v>284</v>
      </c>
      <c r="D28" s="931">
        <f t="shared" si="0"/>
        <v>3.0970893902877896</v>
      </c>
      <c r="E28" s="627">
        <v>133</v>
      </c>
      <c r="F28" s="931">
        <f t="shared" si="1"/>
        <v>14.503974961559013</v>
      </c>
    </row>
    <row r="29" spans="1:7" ht="12.6" customHeight="1" x14ac:dyDescent="0.25">
      <c r="A29" s="287" t="s">
        <v>171</v>
      </c>
      <c r="B29" s="301">
        <v>100170</v>
      </c>
      <c r="C29" s="301">
        <v>327</v>
      </c>
      <c r="D29" s="932">
        <f t="shared" si="0"/>
        <v>3.2644504342617551</v>
      </c>
      <c r="E29" s="301">
        <v>86</v>
      </c>
      <c r="F29" s="932">
        <f t="shared" si="1"/>
        <v>8.585404811819906</v>
      </c>
    </row>
    <row r="30" spans="1:7" ht="12.6" customHeight="1" x14ac:dyDescent="0.25">
      <c r="A30" s="605" t="s">
        <v>140</v>
      </c>
      <c r="B30" s="627">
        <v>190896</v>
      </c>
      <c r="C30" s="627">
        <v>427</v>
      </c>
      <c r="D30" s="931">
        <f t="shared" si="0"/>
        <v>2.2368200486128571</v>
      </c>
      <c r="E30" s="627">
        <v>168</v>
      </c>
      <c r="F30" s="931">
        <f t="shared" si="1"/>
        <v>8.8006034699522253</v>
      </c>
    </row>
    <row r="31" spans="1:7" ht="12.6" customHeight="1" x14ac:dyDescent="0.25">
      <c r="A31" s="287" t="s">
        <v>139</v>
      </c>
      <c r="B31" s="301">
        <v>143421</v>
      </c>
      <c r="C31" s="301">
        <v>444</v>
      </c>
      <c r="D31" s="932">
        <f t="shared" si="0"/>
        <v>3.0957809525801658</v>
      </c>
      <c r="E31" s="301">
        <v>90</v>
      </c>
      <c r="F31" s="932">
        <f t="shared" si="1"/>
        <v>6.2752316606354723</v>
      </c>
    </row>
    <row r="32" spans="1:7" ht="12.6" customHeight="1" x14ac:dyDescent="0.25">
      <c r="A32" s="1236" t="s">
        <v>25</v>
      </c>
      <c r="B32" s="873">
        <f>+SUM(B33)</f>
        <v>27284</v>
      </c>
      <c r="C32" s="865">
        <f>+SUM(C33)</f>
        <v>210</v>
      </c>
      <c r="D32" s="934">
        <f t="shared" si="0"/>
        <v>7.6968186482920391</v>
      </c>
      <c r="E32" s="865">
        <f>+SUM(E33)</f>
        <v>55</v>
      </c>
      <c r="F32" s="934">
        <f t="shared" si="1"/>
        <v>20.15833455505058</v>
      </c>
    </row>
    <row r="33" spans="1:6" ht="11.25" customHeight="1" x14ac:dyDescent="0.25">
      <c r="A33" s="287" t="s">
        <v>137</v>
      </c>
      <c r="B33" s="301">
        <v>27284</v>
      </c>
      <c r="C33" s="301">
        <v>210</v>
      </c>
      <c r="D33" s="932">
        <f t="shared" si="0"/>
        <v>7.6968186482920391</v>
      </c>
      <c r="E33" s="303">
        <v>55</v>
      </c>
      <c r="F33" s="932">
        <f t="shared" si="1"/>
        <v>20.15833455505058</v>
      </c>
    </row>
    <row r="34" spans="1:6" ht="4.5" hidden="1" customHeight="1" x14ac:dyDescent="0.25">
      <c r="A34" s="266" t="s">
        <v>170</v>
      </c>
      <c r="B34" s="268">
        <v>35348</v>
      </c>
      <c r="C34" s="262"/>
      <c r="D34" s="932"/>
      <c r="E34" s="267"/>
      <c r="F34" s="932">
        <f t="shared" si="1"/>
        <v>0</v>
      </c>
    </row>
    <row r="35" spans="1:6" ht="12.6" customHeight="1" x14ac:dyDescent="0.25">
      <c r="A35" s="839" t="s">
        <v>208</v>
      </c>
      <c r="B35" s="876">
        <v>35348</v>
      </c>
      <c r="C35" s="627">
        <v>2</v>
      </c>
      <c r="D35" s="934">
        <f>C35/B35*1000</f>
        <v>5.6580287427860136E-2</v>
      </c>
      <c r="E35" s="606">
        <v>1</v>
      </c>
      <c r="F35" s="934">
        <f t="shared" si="1"/>
        <v>0.28290143713930066</v>
      </c>
    </row>
    <row r="36" spans="1:6" ht="12.6" customHeight="1" x14ac:dyDescent="0.25">
      <c r="A36" s="1237" t="s">
        <v>169</v>
      </c>
      <c r="B36" s="269" t="s">
        <v>100</v>
      </c>
      <c r="C36" s="301">
        <v>190</v>
      </c>
      <c r="D36" s="935" t="s">
        <v>100</v>
      </c>
      <c r="E36" s="303">
        <v>642</v>
      </c>
      <c r="F36" s="932" t="s">
        <v>100</v>
      </c>
    </row>
    <row r="37" spans="1:6" ht="3" customHeight="1" x14ac:dyDescent="0.25">
      <c r="A37" s="270"/>
      <c r="B37" s="259"/>
      <c r="C37" s="271"/>
      <c r="D37" s="272"/>
      <c r="E37" s="271"/>
      <c r="F37" s="273"/>
    </row>
    <row r="38" spans="1:6" ht="11.1" customHeight="1" x14ac:dyDescent="0.25">
      <c r="A38" s="286" t="s">
        <v>693</v>
      </c>
      <c r="B38" s="202"/>
      <c r="C38" s="202"/>
      <c r="D38" s="274"/>
      <c r="E38" s="199"/>
      <c r="F38" s="275"/>
    </row>
    <row r="39" spans="1:6" ht="11.1" customHeight="1" x14ac:dyDescent="0.25">
      <c r="A39" s="286" t="s">
        <v>168</v>
      </c>
      <c r="B39" s="202"/>
      <c r="C39" s="202"/>
      <c r="D39" s="274"/>
      <c r="E39" s="202"/>
      <c r="F39" s="274"/>
    </row>
    <row r="40" spans="1:6" ht="10.5" customHeight="1" x14ac:dyDescent="0.25">
      <c r="A40" s="295" t="s">
        <v>167</v>
      </c>
      <c r="B40" s="199"/>
      <c r="C40" s="199"/>
      <c r="D40" s="275"/>
      <c r="E40" s="199"/>
      <c r="F40" s="275"/>
    </row>
    <row r="41" spans="1:6" ht="11.1" customHeight="1" x14ac:dyDescent="0.2">
      <c r="A41" s="418" t="s">
        <v>670</v>
      </c>
      <c r="B41" s="276"/>
      <c r="C41" s="276"/>
      <c r="D41" s="277"/>
      <c r="E41" s="276"/>
      <c r="F41" s="278"/>
    </row>
    <row r="42" spans="1:6" x14ac:dyDescent="0.25">
      <c r="B42" s="279"/>
    </row>
    <row r="44" spans="1:6" x14ac:dyDescent="0.25">
      <c r="A44" s="281"/>
    </row>
  </sheetData>
  <mergeCells count="5">
    <mergeCell ref="A1:F1"/>
    <mergeCell ref="A2:F2"/>
    <mergeCell ref="A3:A4"/>
    <mergeCell ref="C3:D3"/>
    <mergeCell ref="E3:F3"/>
  </mergeCells>
  <hyperlinks>
    <hyperlink ref="G1" location="indice!B66" display="INICIO"/>
  </hyperlinks>
  <printOptions horizontalCentered="1"/>
  <pageMargins left="0.19685039370078741" right="0.19685039370078741" top="1.5354330708661419" bottom="0.74803149606299213" header="0" footer="0.31496062992125984"/>
  <pageSetup paperSize="9" scale="83" firstPageNumber="127" fitToWidth="0" fitToHeight="0" orientation="landscape" useFirstPageNumber="1" r:id="rId1"/>
  <headerFooter scaleWithDoc="0">
    <oddHeader>&amp;C&amp;G</oddHeader>
    <oddFooter>&amp;C&amp;P</oddFooter>
  </headerFooter>
  <legacyDrawingHF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4"/>
  <dimension ref="A1:J44"/>
  <sheetViews>
    <sheetView showGridLines="0" zoomScale="90" zoomScaleNormal="90" workbookViewId="0">
      <selection activeCell="I19" sqref="I19"/>
    </sheetView>
  </sheetViews>
  <sheetFormatPr baseColWidth="10" defaultRowHeight="12.75" x14ac:dyDescent="0.25"/>
  <cols>
    <col min="1" max="1" width="19.140625" style="287" customWidth="1"/>
    <col min="2" max="3" width="18.7109375" style="287" customWidth="1"/>
    <col min="4" max="4" width="18.7109375" style="298" customWidth="1"/>
    <col min="5" max="5" width="18.7109375" style="287" customWidth="1"/>
    <col min="6" max="6" width="18.7109375" style="298" customWidth="1"/>
    <col min="7" max="10" width="11.42578125" style="264"/>
    <col min="11" max="16384" width="11.42578125" style="287"/>
  </cols>
  <sheetData>
    <row r="1" spans="1:10" s="218" customFormat="1" ht="45" customHeight="1" x14ac:dyDescent="0.25">
      <c r="A1" s="1285" t="s">
        <v>226</v>
      </c>
      <c r="B1" s="1285"/>
      <c r="C1" s="1285"/>
      <c r="D1" s="1285"/>
      <c r="E1" s="1285"/>
      <c r="F1" s="1285"/>
      <c r="G1" s="977" t="s">
        <v>85</v>
      </c>
      <c r="H1" s="216"/>
      <c r="I1" s="216"/>
      <c r="J1" s="216"/>
    </row>
    <row r="2" spans="1:10" s="282" customFormat="1" ht="9.9499999999999993" customHeight="1" x14ac:dyDescent="0.25">
      <c r="A2" s="1257"/>
      <c r="B2" s="1257"/>
      <c r="C2" s="1257"/>
      <c r="D2" s="1257"/>
      <c r="E2" s="1257"/>
      <c r="F2" s="1257"/>
      <c r="G2" s="284"/>
      <c r="H2" s="284"/>
      <c r="I2" s="284"/>
      <c r="J2" s="284"/>
    </row>
    <row r="3" spans="1:10" s="282" customFormat="1" ht="14.1" customHeight="1" x14ac:dyDescent="0.25">
      <c r="A3" s="1464" t="s">
        <v>195</v>
      </c>
      <c r="B3" s="236" t="s">
        <v>162</v>
      </c>
      <c r="C3" s="1284" t="s">
        <v>83</v>
      </c>
      <c r="D3" s="1284"/>
      <c r="E3" s="1284" t="s">
        <v>82</v>
      </c>
      <c r="F3" s="1284"/>
      <c r="G3" s="284"/>
      <c r="H3" s="284"/>
      <c r="I3" s="284"/>
      <c r="J3" s="284"/>
    </row>
    <row r="4" spans="1:10" s="282" customFormat="1" ht="14.1" customHeight="1" x14ac:dyDescent="0.25">
      <c r="A4" s="1464"/>
      <c r="B4" s="236" t="s">
        <v>686</v>
      </c>
      <c r="C4" s="236" t="s">
        <v>112</v>
      </c>
      <c r="D4" s="236" t="s">
        <v>179</v>
      </c>
      <c r="E4" s="236" t="s">
        <v>112</v>
      </c>
      <c r="F4" s="236" t="s">
        <v>178</v>
      </c>
      <c r="G4" s="284"/>
      <c r="H4" s="284"/>
      <c r="I4" s="284"/>
      <c r="J4" s="284"/>
    </row>
    <row r="5" spans="1:10" ht="12.75" customHeight="1" x14ac:dyDescent="0.25">
      <c r="A5" s="1232" t="s">
        <v>863</v>
      </c>
      <c r="B5" s="262">
        <f>SUM(B6,B18,B25,B32,B35)</f>
        <v>15266431</v>
      </c>
      <c r="C5" s="262">
        <f>+C6+C18+C25+C32+C35+C36</f>
        <v>73579</v>
      </c>
      <c r="D5" s="932">
        <f t="shared" ref="D5:D33" si="0">C5/B5*1000</f>
        <v>4.8196595523865398</v>
      </c>
      <c r="E5" s="262">
        <f>+E6+E18+E25+E32+E35+E36</f>
        <v>21466</v>
      </c>
      <c r="F5" s="932">
        <f t="shared" ref="F5:F35" si="1">E5/B5*10000</f>
        <v>14.060915743830369</v>
      </c>
    </row>
    <row r="6" spans="1:10" ht="13.5" customHeight="1" x14ac:dyDescent="0.25">
      <c r="A6" s="839" t="s">
        <v>177</v>
      </c>
      <c r="B6" s="865">
        <f>+SUM(B7:B17)</f>
        <v>6853411</v>
      </c>
      <c r="C6" s="865">
        <f>+SUM(C7:C17)</f>
        <v>38400</v>
      </c>
      <c r="D6" s="931">
        <f t="shared" si="0"/>
        <v>5.6030493428746651</v>
      </c>
      <c r="E6" s="865">
        <f>+SUM(E7:E17)</f>
        <v>10887</v>
      </c>
      <c r="F6" s="931">
        <f t="shared" si="1"/>
        <v>15.885520363509498</v>
      </c>
    </row>
    <row r="7" spans="1:10" ht="12.6" customHeight="1" x14ac:dyDescent="0.25">
      <c r="A7" s="287" t="s">
        <v>159</v>
      </c>
      <c r="B7" s="267">
        <v>753493</v>
      </c>
      <c r="C7" s="304">
        <v>5378</v>
      </c>
      <c r="D7" s="932">
        <f t="shared" si="0"/>
        <v>7.1374252979125217</v>
      </c>
      <c r="E7" s="305">
        <v>1431</v>
      </c>
      <c r="F7" s="932">
        <f t="shared" si="1"/>
        <v>18.991550021035366</v>
      </c>
      <c r="G7" s="307"/>
      <c r="H7" s="308"/>
      <c r="I7" s="308"/>
    </row>
    <row r="8" spans="1:10" ht="12.6" customHeight="1" x14ac:dyDescent="0.25">
      <c r="A8" s="605" t="s">
        <v>158</v>
      </c>
      <c r="B8" s="867">
        <v>193689</v>
      </c>
      <c r="C8" s="877">
        <v>800</v>
      </c>
      <c r="D8" s="931">
        <f t="shared" si="0"/>
        <v>4.130332646665531</v>
      </c>
      <c r="E8" s="878">
        <v>215</v>
      </c>
      <c r="F8" s="931">
        <f t="shared" si="1"/>
        <v>11.100268987913616</v>
      </c>
      <c r="G8" s="307"/>
      <c r="H8" s="308"/>
      <c r="I8" s="308"/>
    </row>
    <row r="9" spans="1:10" ht="12.6" customHeight="1" x14ac:dyDescent="0.25">
      <c r="A9" s="287" t="s">
        <v>157</v>
      </c>
      <c r="B9" s="267">
        <v>240248</v>
      </c>
      <c r="C9" s="304">
        <v>1410</v>
      </c>
      <c r="D9" s="932">
        <f t="shared" si="0"/>
        <v>5.8689354333855013</v>
      </c>
      <c r="E9" s="305">
        <v>427</v>
      </c>
      <c r="F9" s="932">
        <f t="shared" si="1"/>
        <v>17.773300922380209</v>
      </c>
      <c r="G9" s="307"/>
      <c r="H9" s="308"/>
      <c r="I9" s="308"/>
    </row>
    <row r="10" spans="1:10" ht="12.6" customHeight="1" x14ac:dyDescent="0.25">
      <c r="A10" s="605" t="s">
        <v>156</v>
      </c>
      <c r="B10" s="867">
        <v>173410</v>
      </c>
      <c r="C10" s="877">
        <v>609</v>
      </c>
      <c r="D10" s="931">
        <f t="shared" si="0"/>
        <v>3.5119081944524537</v>
      </c>
      <c r="E10" s="878">
        <v>195</v>
      </c>
      <c r="F10" s="931">
        <f t="shared" si="1"/>
        <v>11.245026238394557</v>
      </c>
      <c r="G10" s="307"/>
      <c r="H10" s="308"/>
      <c r="I10" s="308"/>
    </row>
    <row r="11" spans="1:10" ht="12.6" customHeight="1" x14ac:dyDescent="0.25">
      <c r="A11" s="287" t="s">
        <v>155</v>
      </c>
      <c r="B11" s="267">
        <v>431243</v>
      </c>
      <c r="C11" s="304">
        <v>2435</v>
      </c>
      <c r="D11" s="932">
        <f t="shared" si="0"/>
        <v>5.646468464415654</v>
      </c>
      <c r="E11" s="305">
        <v>447</v>
      </c>
      <c r="F11" s="932">
        <f t="shared" si="1"/>
        <v>10.365385641042289</v>
      </c>
      <c r="G11" s="307"/>
      <c r="H11" s="308"/>
      <c r="I11" s="308"/>
    </row>
    <row r="12" spans="1:10" ht="12.6" customHeight="1" x14ac:dyDescent="0.25">
      <c r="A12" s="605" t="s">
        <v>154</v>
      </c>
      <c r="B12" s="867">
        <v>481498</v>
      </c>
      <c r="C12" s="877">
        <v>3168</v>
      </c>
      <c r="D12" s="931">
        <f t="shared" si="0"/>
        <v>6.579466581377285</v>
      </c>
      <c r="E12" s="878">
        <v>697</v>
      </c>
      <c r="F12" s="931">
        <f t="shared" si="1"/>
        <v>14.475657219759999</v>
      </c>
      <c r="G12" s="307"/>
      <c r="H12" s="308"/>
      <c r="I12" s="308"/>
    </row>
    <row r="13" spans="1:10" ht="12.6" customHeight="1" x14ac:dyDescent="0.25">
      <c r="A13" s="287" t="s">
        <v>153</v>
      </c>
      <c r="B13" s="267">
        <v>419919</v>
      </c>
      <c r="C13" s="304">
        <v>2339</v>
      </c>
      <c r="D13" s="932">
        <f t="shared" si="0"/>
        <v>5.5701218568342945</v>
      </c>
      <c r="E13" s="305">
        <v>681</v>
      </c>
      <c r="F13" s="932">
        <f t="shared" si="1"/>
        <v>16.217413358290528</v>
      </c>
      <c r="G13" s="307"/>
      <c r="H13" s="308"/>
      <c r="I13" s="308"/>
    </row>
    <row r="14" spans="1:10" ht="12.6" customHeight="1" x14ac:dyDescent="0.25">
      <c r="A14" s="605" t="s">
        <v>152</v>
      </c>
      <c r="B14" s="867">
        <v>473331</v>
      </c>
      <c r="C14" s="877">
        <v>2146</v>
      </c>
      <c r="D14" s="931">
        <f t="shared" si="0"/>
        <v>4.533825166743779</v>
      </c>
      <c r="E14" s="878">
        <v>645</v>
      </c>
      <c r="F14" s="931">
        <f t="shared" si="1"/>
        <v>13.626827737883215</v>
      </c>
      <c r="G14" s="307"/>
      <c r="H14" s="308"/>
      <c r="I14" s="308"/>
    </row>
    <row r="15" spans="1:10" ht="12.6" customHeight="1" x14ac:dyDescent="0.25">
      <c r="A15" s="287" t="s">
        <v>151</v>
      </c>
      <c r="B15" s="267">
        <v>2723509</v>
      </c>
      <c r="C15" s="304">
        <v>14885</v>
      </c>
      <c r="D15" s="932">
        <f t="shared" si="0"/>
        <v>5.4653757340254803</v>
      </c>
      <c r="E15" s="305">
        <v>4753</v>
      </c>
      <c r="F15" s="932">
        <f t="shared" si="1"/>
        <v>17.451750664308435</v>
      </c>
      <c r="G15" s="307"/>
      <c r="H15" s="308"/>
      <c r="I15" s="308"/>
    </row>
    <row r="16" spans="1:10" ht="12.6" customHeight="1" x14ac:dyDescent="0.25">
      <c r="A16" s="605" t="s">
        <v>150</v>
      </c>
      <c r="B16" s="867">
        <v>530655</v>
      </c>
      <c r="C16" s="877">
        <v>3336</v>
      </c>
      <c r="D16" s="931">
        <f t="shared" si="0"/>
        <v>6.2865703705797555</v>
      </c>
      <c r="E16" s="878">
        <v>988</v>
      </c>
      <c r="F16" s="931">
        <f t="shared" si="1"/>
        <v>18.618499778575533</v>
      </c>
      <c r="G16" s="307"/>
      <c r="H16" s="308"/>
      <c r="I16" s="308"/>
    </row>
    <row r="17" spans="1:9" ht="23.25" customHeight="1" x14ac:dyDescent="0.25">
      <c r="A17" s="302" t="s">
        <v>176</v>
      </c>
      <c r="B17" s="454">
        <v>432416</v>
      </c>
      <c r="C17" s="453">
        <v>1894</v>
      </c>
      <c r="D17" s="932">
        <f t="shared" si="0"/>
        <v>4.3800414415747797</v>
      </c>
      <c r="E17" s="463">
        <v>408</v>
      </c>
      <c r="F17" s="932">
        <f t="shared" si="1"/>
        <v>9.4353585436246572</v>
      </c>
      <c r="G17" s="307"/>
      <c r="H17" s="308"/>
      <c r="I17" s="308"/>
    </row>
    <row r="18" spans="1:9" ht="12.6" customHeight="1" x14ac:dyDescent="0.25">
      <c r="A18" s="1236" t="s">
        <v>175</v>
      </c>
      <c r="B18" s="865">
        <f>+SUM(B19:B24)</f>
        <v>7571368</v>
      </c>
      <c r="C18" s="865">
        <f>+SUM(C19:C24)</f>
        <v>31597</v>
      </c>
      <c r="D18" s="931">
        <f t="shared" si="0"/>
        <v>4.173222065021803</v>
      </c>
      <c r="E18" s="867">
        <f>+SUM(E19:E24)</f>
        <v>8991</v>
      </c>
      <c r="F18" s="931">
        <f t="shared" si="1"/>
        <v>11.875000660382643</v>
      </c>
    </row>
    <row r="19" spans="1:9" ht="12.6" customHeight="1" x14ac:dyDescent="0.25">
      <c r="A19" s="287" t="s">
        <v>174</v>
      </c>
      <c r="B19" s="267">
        <v>634481</v>
      </c>
      <c r="C19" s="304">
        <v>2732</v>
      </c>
      <c r="D19" s="932">
        <f t="shared" si="0"/>
        <v>4.3058814999976365</v>
      </c>
      <c r="E19" s="305">
        <v>1382</v>
      </c>
      <c r="F19" s="932">
        <f t="shared" si="1"/>
        <v>21.781582111993899</v>
      </c>
      <c r="G19" s="307"/>
      <c r="H19" s="308"/>
      <c r="I19" s="308"/>
    </row>
    <row r="20" spans="1:9" ht="12.6" customHeight="1" x14ac:dyDescent="0.25">
      <c r="A20" s="605" t="s">
        <v>148</v>
      </c>
      <c r="B20" s="874">
        <v>516418</v>
      </c>
      <c r="C20" s="875">
        <v>1346</v>
      </c>
      <c r="D20" s="931">
        <f t="shared" si="0"/>
        <v>2.6064157329914912</v>
      </c>
      <c r="E20" s="879">
        <v>292</v>
      </c>
      <c r="F20" s="931">
        <f t="shared" si="1"/>
        <v>5.6543342795952114</v>
      </c>
      <c r="G20" s="307"/>
      <c r="H20" s="308"/>
      <c r="I20" s="308"/>
    </row>
    <row r="21" spans="1:9" ht="12.6" customHeight="1" x14ac:dyDescent="0.25">
      <c r="A21" s="287" t="s">
        <v>147</v>
      </c>
      <c r="B21" s="267">
        <v>3840319</v>
      </c>
      <c r="C21" s="304">
        <v>18089</v>
      </c>
      <c r="D21" s="932">
        <f t="shared" si="0"/>
        <v>4.7102857861547438</v>
      </c>
      <c r="E21" s="305">
        <v>5208</v>
      </c>
      <c r="F21" s="932">
        <f t="shared" si="1"/>
        <v>13.561373417156231</v>
      </c>
      <c r="G21" s="307"/>
      <c r="H21" s="308"/>
      <c r="I21" s="308"/>
    </row>
    <row r="22" spans="1:9" ht="12.6" customHeight="1" x14ac:dyDescent="0.25">
      <c r="A22" s="605" t="s">
        <v>173</v>
      </c>
      <c r="B22" s="867">
        <v>817676</v>
      </c>
      <c r="C22" s="877">
        <v>2378</v>
      </c>
      <c r="D22" s="931">
        <f t="shared" si="0"/>
        <v>2.9082423845141596</v>
      </c>
      <c r="E22" s="878">
        <v>562</v>
      </c>
      <c r="F22" s="931">
        <f t="shared" si="1"/>
        <v>6.8731380155465001</v>
      </c>
      <c r="G22" s="307"/>
      <c r="H22" s="308"/>
      <c r="I22" s="308"/>
    </row>
    <row r="23" spans="1:9" ht="12.6" customHeight="1" x14ac:dyDescent="0.25">
      <c r="A23" s="287" t="s">
        <v>146</v>
      </c>
      <c r="B23" s="267">
        <v>1436259</v>
      </c>
      <c r="C23" s="304">
        <v>5326</v>
      </c>
      <c r="D23" s="932">
        <f t="shared" si="0"/>
        <v>3.7082448221386253</v>
      </c>
      <c r="E23" s="305">
        <v>1440</v>
      </c>
      <c r="F23" s="932">
        <f t="shared" si="1"/>
        <v>10.026046834171273</v>
      </c>
      <c r="G23" s="307"/>
      <c r="H23" s="308"/>
      <c r="I23" s="308"/>
    </row>
    <row r="24" spans="1:9" ht="12.6" customHeight="1" x14ac:dyDescent="0.25">
      <c r="A24" s="605" t="s">
        <v>69</v>
      </c>
      <c r="B24" s="867">
        <v>326215</v>
      </c>
      <c r="C24" s="877">
        <v>1726</v>
      </c>
      <c r="D24" s="931">
        <f t="shared" si="0"/>
        <v>5.2909890716245425</v>
      </c>
      <c r="E24" s="878">
        <v>107</v>
      </c>
      <c r="F24" s="931">
        <f t="shared" si="1"/>
        <v>3.2800453688518307</v>
      </c>
      <c r="G24" s="307"/>
      <c r="H24" s="308"/>
      <c r="I24" s="308"/>
    </row>
    <row r="25" spans="1:9" ht="12.6" customHeight="1" x14ac:dyDescent="0.25">
      <c r="A25" s="1237" t="s">
        <v>18</v>
      </c>
      <c r="B25" s="262">
        <f>+SUM(B26:B31)</f>
        <v>780529</v>
      </c>
      <c r="C25" s="262">
        <f>+SUM(C26:C31)</f>
        <v>3080</v>
      </c>
      <c r="D25" s="932">
        <f t="shared" si="0"/>
        <v>3.9460417229853086</v>
      </c>
      <c r="E25" s="267">
        <f>+SUM(E26:E31)</f>
        <v>806</v>
      </c>
      <c r="F25" s="932">
        <f t="shared" si="1"/>
        <v>10.326329963396619</v>
      </c>
      <c r="G25" s="306"/>
      <c r="H25" s="306"/>
      <c r="I25" s="306"/>
    </row>
    <row r="26" spans="1:9" ht="12.6" customHeight="1" x14ac:dyDescent="0.25">
      <c r="A26" s="605" t="s">
        <v>172</v>
      </c>
      <c r="B26" s="867">
        <v>157551</v>
      </c>
      <c r="C26" s="877">
        <v>426</v>
      </c>
      <c r="D26" s="931">
        <f t="shared" si="0"/>
        <v>2.7038863606070418</v>
      </c>
      <c r="E26" s="878">
        <v>172</v>
      </c>
      <c r="F26" s="931">
        <f t="shared" si="1"/>
        <v>10.917099859727962</v>
      </c>
      <c r="G26" s="307"/>
      <c r="H26" s="308"/>
      <c r="I26" s="308"/>
    </row>
    <row r="27" spans="1:9" ht="12.6" customHeight="1" x14ac:dyDescent="0.25">
      <c r="A27" s="287" t="s">
        <v>143</v>
      </c>
      <c r="B27" s="267">
        <v>109514</v>
      </c>
      <c r="C27" s="304">
        <v>501</v>
      </c>
      <c r="D27" s="932">
        <f t="shared" si="0"/>
        <v>4.5747575652428001</v>
      </c>
      <c r="E27" s="305">
        <v>85</v>
      </c>
      <c r="F27" s="932">
        <f t="shared" si="1"/>
        <v>7.7615647314498606</v>
      </c>
      <c r="G27" s="307"/>
      <c r="H27" s="308"/>
      <c r="I27" s="308"/>
    </row>
    <row r="28" spans="1:9" ht="12.6" customHeight="1" x14ac:dyDescent="0.25">
      <c r="A28" s="605" t="s">
        <v>142</v>
      </c>
      <c r="B28" s="867">
        <v>89053</v>
      </c>
      <c r="C28" s="877">
        <v>419</v>
      </c>
      <c r="D28" s="931">
        <f t="shared" si="0"/>
        <v>4.7050632769249772</v>
      </c>
      <c r="E28" s="878">
        <v>141</v>
      </c>
      <c r="F28" s="931">
        <f t="shared" si="1"/>
        <v>15.833267829270211</v>
      </c>
      <c r="G28" s="307"/>
      <c r="H28" s="308"/>
      <c r="I28" s="308"/>
    </row>
    <row r="29" spans="1:9" ht="12.6" customHeight="1" x14ac:dyDescent="0.25">
      <c r="A29" s="287" t="s">
        <v>171</v>
      </c>
      <c r="B29" s="267">
        <v>97676</v>
      </c>
      <c r="C29" s="304">
        <v>353</v>
      </c>
      <c r="D29" s="932">
        <f t="shared" si="0"/>
        <v>3.6139891068430319</v>
      </c>
      <c r="E29" s="305">
        <v>136</v>
      </c>
      <c r="F29" s="932">
        <f t="shared" si="1"/>
        <v>13.923584094352758</v>
      </c>
      <c r="G29" s="307"/>
      <c r="H29" s="308"/>
      <c r="I29" s="308"/>
    </row>
    <row r="30" spans="1:9" ht="12.6" customHeight="1" x14ac:dyDescent="0.25">
      <c r="A30" s="605" t="s">
        <v>140</v>
      </c>
      <c r="B30" s="867">
        <v>186072</v>
      </c>
      <c r="C30" s="877">
        <v>705</v>
      </c>
      <c r="D30" s="931">
        <f t="shared" si="0"/>
        <v>3.7888559267380368</v>
      </c>
      <c r="E30" s="878">
        <v>184</v>
      </c>
      <c r="F30" s="931">
        <f t="shared" si="1"/>
        <v>9.8886452555999824</v>
      </c>
      <c r="G30" s="307"/>
      <c r="H30" s="308"/>
      <c r="I30" s="308"/>
    </row>
    <row r="31" spans="1:9" ht="12.6" customHeight="1" x14ac:dyDescent="0.25">
      <c r="A31" s="287" t="s">
        <v>139</v>
      </c>
      <c r="B31" s="267">
        <v>140663</v>
      </c>
      <c r="C31" s="304">
        <v>676</v>
      </c>
      <c r="D31" s="932">
        <f t="shared" si="0"/>
        <v>4.8058124737848615</v>
      </c>
      <c r="E31" s="305">
        <v>88</v>
      </c>
      <c r="F31" s="932">
        <f t="shared" si="1"/>
        <v>6.2560872439802937</v>
      </c>
      <c r="G31" s="307"/>
      <c r="H31" s="308"/>
      <c r="I31" s="308"/>
    </row>
    <row r="32" spans="1:9" ht="12.6" customHeight="1" x14ac:dyDescent="0.25">
      <c r="A32" s="1236" t="s">
        <v>25</v>
      </c>
      <c r="B32" s="865">
        <f>+B33</f>
        <v>26576</v>
      </c>
      <c r="C32" s="865">
        <f>+C33</f>
        <v>259</v>
      </c>
      <c r="D32" s="934">
        <f t="shared" si="0"/>
        <v>9.7456351595424451</v>
      </c>
      <c r="E32" s="865">
        <f>+E33</f>
        <v>56</v>
      </c>
      <c r="F32" s="934">
        <f t="shared" si="1"/>
        <v>21.07164358819988</v>
      </c>
    </row>
    <row r="33" spans="1:9" ht="11.25" customHeight="1" x14ac:dyDescent="0.25">
      <c r="A33" s="287" t="s">
        <v>137</v>
      </c>
      <c r="B33" s="267">
        <v>26576</v>
      </c>
      <c r="C33" s="262">
        <v>259</v>
      </c>
      <c r="D33" s="932">
        <f t="shared" si="0"/>
        <v>9.7456351595424451</v>
      </c>
      <c r="E33" s="305">
        <v>56</v>
      </c>
      <c r="F33" s="932">
        <f t="shared" si="1"/>
        <v>21.07164358819988</v>
      </c>
      <c r="G33" s="307"/>
      <c r="H33" s="308"/>
      <c r="I33" s="308"/>
    </row>
    <row r="34" spans="1:9" ht="4.5" hidden="1" customHeight="1" x14ac:dyDescent="0.25">
      <c r="A34" s="266" t="s">
        <v>170</v>
      </c>
      <c r="B34" s="267">
        <v>34547</v>
      </c>
      <c r="C34" s="262"/>
      <c r="D34" s="932"/>
      <c r="E34" s="267"/>
      <c r="F34" s="932">
        <f t="shared" si="1"/>
        <v>0</v>
      </c>
    </row>
    <row r="35" spans="1:9" ht="12.6" customHeight="1" x14ac:dyDescent="0.25">
      <c r="A35" s="839" t="s">
        <v>208</v>
      </c>
      <c r="B35" s="865">
        <v>34547</v>
      </c>
      <c r="C35" s="865">
        <v>5</v>
      </c>
      <c r="D35" s="934">
        <f>C35/B35*1000</f>
        <v>0.14473036732567227</v>
      </c>
      <c r="E35" s="865">
        <v>2</v>
      </c>
      <c r="F35" s="934">
        <f t="shared" si="1"/>
        <v>0.57892146930268906</v>
      </c>
      <c r="G35" s="307"/>
      <c r="H35" s="308"/>
      <c r="I35" s="308"/>
    </row>
    <row r="36" spans="1:9" ht="12.6" customHeight="1" x14ac:dyDescent="0.25">
      <c r="A36" s="1237" t="s">
        <v>169</v>
      </c>
      <c r="B36" s="269" t="s">
        <v>100</v>
      </c>
      <c r="C36" s="262">
        <v>238</v>
      </c>
      <c r="D36" s="935" t="s">
        <v>100</v>
      </c>
      <c r="E36" s="262">
        <v>724</v>
      </c>
      <c r="F36" s="932" t="s">
        <v>100</v>
      </c>
      <c r="G36" s="307"/>
      <c r="H36" s="308"/>
      <c r="I36" s="308"/>
    </row>
    <row r="37" spans="1:9" ht="8.25" customHeight="1" x14ac:dyDescent="0.25">
      <c r="A37" s="261"/>
      <c r="B37" s="290"/>
      <c r="C37" s="293"/>
      <c r="D37" s="288"/>
      <c r="E37" s="293"/>
      <c r="F37" s="263"/>
    </row>
    <row r="38" spans="1:9" ht="8.25" customHeight="1" x14ac:dyDescent="0.25">
      <c r="A38" s="286" t="s">
        <v>693</v>
      </c>
      <c r="B38" s="286"/>
      <c r="C38" s="286"/>
      <c r="D38" s="294"/>
      <c r="E38" s="295"/>
      <c r="F38" s="296"/>
    </row>
    <row r="39" spans="1:9" ht="11.1" customHeight="1" x14ac:dyDescent="0.25">
      <c r="A39" s="286" t="s">
        <v>168</v>
      </c>
      <c r="B39" s="286"/>
      <c r="C39" s="286"/>
      <c r="D39" s="294"/>
      <c r="E39" s="286"/>
      <c r="F39" s="294"/>
    </row>
    <row r="40" spans="1:9" ht="11.1" customHeight="1" x14ac:dyDescent="0.25">
      <c r="A40" s="295" t="s">
        <v>167</v>
      </c>
      <c r="B40" s="295"/>
      <c r="C40" s="295"/>
      <c r="D40" s="296"/>
      <c r="E40" s="295"/>
      <c r="F40" s="296"/>
    </row>
    <row r="41" spans="1:9" ht="11.1" customHeight="1" x14ac:dyDescent="0.2">
      <c r="A41" s="663" t="s">
        <v>671</v>
      </c>
      <c r="B41" s="261"/>
      <c r="C41" s="261"/>
      <c r="D41" s="288"/>
      <c r="E41" s="261"/>
      <c r="F41" s="296"/>
    </row>
    <row r="42" spans="1:9" x14ac:dyDescent="0.25">
      <c r="B42" s="297"/>
    </row>
    <row r="44" spans="1:9" x14ac:dyDescent="0.25">
      <c r="A44" s="285"/>
    </row>
  </sheetData>
  <mergeCells count="5">
    <mergeCell ref="A1:F1"/>
    <mergeCell ref="A2:F2"/>
    <mergeCell ref="A3:A4"/>
    <mergeCell ref="C3:D3"/>
    <mergeCell ref="E3:F3"/>
  </mergeCells>
  <hyperlinks>
    <hyperlink ref="G1" location="indice!B67" display="INICIO"/>
  </hyperlinks>
  <printOptions horizontalCentered="1"/>
  <pageMargins left="0.19685039370078741" right="0.19685039370078741" top="1.5354330708661419" bottom="0.74803149606299213" header="0.19685039370078741" footer="0.31496062992125984"/>
  <pageSetup paperSize="9" scale="83" firstPageNumber="128" fitToWidth="0" fitToHeight="0" orientation="landscape" useFirstPageNumber="1" r:id="rId1"/>
  <headerFooter scaleWithDoc="0">
    <oddHeader>&amp;C&amp;G</oddHeader>
    <oddFooter>&amp;C&amp;P</oddFooter>
  </headerFooter>
  <legacyDrawingHF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5"/>
  <dimension ref="A1:K42"/>
  <sheetViews>
    <sheetView showGridLines="0" zoomScale="90" zoomScaleNormal="90" workbookViewId="0">
      <selection activeCell="K24" sqref="K24"/>
    </sheetView>
  </sheetViews>
  <sheetFormatPr baseColWidth="10" defaultRowHeight="12.75" x14ac:dyDescent="0.25"/>
  <cols>
    <col min="1" max="1" width="20.7109375" style="287" customWidth="1"/>
    <col min="2" max="2" width="20.7109375" style="298" customWidth="1"/>
    <col min="3" max="3" width="20.7109375" style="287" customWidth="1"/>
    <col min="4" max="4" width="20.7109375" style="298" customWidth="1"/>
    <col min="5" max="5" width="20.7109375" style="287" customWidth="1"/>
    <col min="6" max="6" width="20.7109375" style="298" customWidth="1"/>
    <col min="7" max="7" width="11.42578125" style="264"/>
    <col min="8" max="8" width="12.28515625" style="264" bestFit="1" customWidth="1"/>
    <col min="9" max="9" width="11.42578125" style="264"/>
    <col min="10" max="16384" width="11.42578125" style="287"/>
  </cols>
  <sheetData>
    <row r="1" spans="1:10" s="218" customFormat="1" ht="42" customHeight="1" x14ac:dyDescent="0.25">
      <c r="A1" s="1285" t="s">
        <v>227</v>
      </c>
      <c r="B1" s="1285"/>
      <c r="C1" s="1285"/>
      <c r="D1" s="1285"/>
      <c r="E1" s="1285"/>
      <c r="F1" s="1285"/>
      <c r="G1" s="977" t="s">
        <v>85</v>
      </c>
      <c r="H1" s="206"/>
      <c r="I1" s="216"/>
    </row>
    <row r="2" spans="1:10" s="282" customFormat="1" ht="9.9499999999999993" customHeight="1" x14ac:dyDescent="0.25">
      <c r="A2" s="1257"/>
      <c r="B2" s="1257"/>
      <c r="C2" s="1257"/>
      <c r="D2" s="1257"/>
      <c r="E2" s="1257"/>
      <c r="F2" s="1257"/>
      <c r="G2" s="284"/>
      <c r="H2" s="284"/>
      <c r="I2" s="284"/>
      <c r="J2" s="323"/>
    </row>
    <row r="3" spans="1:10" s="282" customFormat="1" ht="14.1" customHeight="1" x14ac:dyDescent="0.25">
      <c r="A3" s="1466" t="s">
        <v>207</v>
      </c>
      <c r="B3" s="236" t="s">
        <v>162</v>
      </c>
      <c r="C3" s="1284" t="s">
        <v>83</v>
      </c>
      <c r="D3" s="1284"/>
      <c r="E3" s="1284" t="s">
        <v>82</v>
      </c>
      <c r="F3" s="1284"/>
      <c r="G3" s="284"/>
      <c r="H3" s="284"/>
      <c r="I3" s="324"/>
      <c r="J3" s="323"/>
    </row>
    <row r="4" spans="1:10" s="282" customFormat="1" ht="14.1" customHeight="1" x14ac:dyDescent="0.25">
      <c r="A4" s="1466"/>
      <c r="B4" s="236" t="s">
        <v>686</v>
      </c>
      <c r="C4" s="236" t="s">
        <v>112</v>
      </c>
      <c r="D4" s="236" t="s">
        <v>179</v>
      </c>
      <c r="E4" s="236" t="s">
        <v>112</v>
      </c>
      <c r="F4" s="236" t="s">
        <v>178</v>
      </c>
      <c r="G4" s="284"/>
      <c r="H4" s="284"/>
      <c r="I4" s="324"/>
      <c r="J4" s="323"/>
    </row>
    <row r="5" spans="1:10" ht="12" customHeight="1" x14ac:dyDescent="0.2">
      <c r="A5" s="1232" t="s">
        <v>863</v>
      </c>
      <c r="B5" s="311">
        <f>+B6+B18+B25+B32+B34</f>
        <v>15012228</v>
      </c>
      <c r="C5" s="262">
        <f>SUM(C6+C18+C25+C32+C34+C35)</f>
        <v>74800</v>
      </c>
      <c r="D5" s="932">
        <f t="shared" ref="D5:D33" si="0">C5/B5*1000</f>
        <v>4.9826048471952333</v>
      </c>
      <c r="E5" s="262">
        <f>SUM(E6+E18+E25+E32+E34+E35)</f>
        <v>18231</v>
      </c>
      <c r="F5" s="932">
        <f t="shared" ref="F5:F34" si="1">E5/B5*10000</f>
        <v>12.144100129574372</v>
      </c>
      <c r="I5" s="310"/>
      <c r="J5" s="309"/>
    </row>
    <row r="6" spans="1:10" ht="12" customHeight="1" x14ac:dyDescent="0.2">
      <c r="A6" s="839" t="s">
        <v>177</v>
      </c>
      <c r="B6" s="880">
        <f>SUM(B7:B17)</f>
        <v>6736640</v>
      </c>
      <c r="C6" s="865">
        <f>SUM(C7:C17)</f>
        <v>39258</v>
      </c>
      <c r="D6" s="931">
        <f t="shared" si="0"/>
        <v>5.8275342010260305</v>
      </c>
      <c r="E6" s="865">
        <f>SUM(E7:E17)</f>
        <v>9575</v>
      </c>
      <c r="F6" s="931">
        <f t="shared" si="1"/>
        <v>14.213317024510735</v>
      </c>
      <c r="I6" s="310"/>
      <c r="J6" s="309"/>
    </row>
    <row r="7" spans="1:10" ht="12" customHeight="1" x14ac:dyDescent="0.2">
      <c r="A7" s="312" t="s">
        <v>159</v>
      </c>
      <c r="B7" s="313">
        <v>739520</v>
      </c>
      <c r="C7" s="267">
        <v>4417</v>
      </c>
      <c r="D7" s="932">
        <f t="shared" si="0"/>
        <v>5.9727931631328426</v>
      </c>
      <c r="E7" s="267">
        <v>1141</v>
      </c>
      <c r="F7" s="932">
        <f t="shared" si="1"/>
        <v>15.428926871484206</v>
      </c>
      <c r="G7" s="314"/>
      <c r="H7" s="315"/>
      <c r="I7" s="315"/>
      <c r="J7" s="309"/>
    </row>
    <row r="8" spans="1:10" ht="12" customHeight="1" x14ac:dyDescent="0.2">
      <c r="A8" s="578" t="s">
        <v>158</v>
      </c>
      <c r="B8" s="881">
        <v>191631</v>
      </c>
      <c r="C8" s="867">
        <v>771</v>
      </c>
      <c r="D8" s="931">
        <f t="shared" si="0"/>
        <v>4.0233573899838753</v>
      </c>
      <c r="E8" s="867">
        <v>195</v>
      </c>
      <c r="F8" s="931">
        <f t="shared" si="1"/>
        <v>10.175806628363889</v>
      </c>
      <c r="G8" s="314"/>
      <c r="H8" s="315"/>
      <c r="I8" s="315"/>
      <c r="J8" s="309"/>
    </row>
    <row r="9" spans="1:10" ht="12" customHeight="1" x14ac:dyDescent="0.2">
      <c r="A9" s="312" t="s">
        <v>157</v>
      </c>
      <c r="B9" s="313">
        <v>235814</v>
      </c>
      <c r="C9" s="267">
        <v>1420</v>
      </c>
      <c r="D9" s="932">
        <f t="shared" si="0"/>
        <v>6.0216950647544252</v>
      </c>
      <c r="E9" s="267">
        <v>305</v>
      </c>
      <c r="F9" s="932">
        <f t="shared" si="1"/>
        <v>12.93392249824014</v>
      </c>
      <c r="G9" s="314"/>
      <c r="H9" s="315"/>
      <c r="I9" s="315"/>
      <c r="J9" s="309"/>
    </row>
    <row r="10" spans="1:10" ht="12" customHeight="1" x14ac:dyDescent="0.2">
      <c r="A10" s="578" t="s">
        <v>156</v>
      </c>
      <c r="B10" s="881">
        <v>171746</v>
      </c>
      <c r="C10" s="867">
        <v>735</v>
      </c>
      <c r="D10" s="931">
        <f t="shared" si="0"/>
        <v>4.2795756524169413</v>
      </c>
      <c r="E10" s="867">
        <v>190</v>
      </c>
      <c r="F10" s="931">
        <f t="shared" si="1"/>
        <v>11.062848625295494</v>
      </c>
      <c r="G10" s="314"/>
      <c r="H10" s="315"/>
      <c r="I10" s="315"/>
      <c r="J10" s="309"/>
    </row>
    <row r="11" spans="1:10" ht="12" customHeight="1" x14ac:dyDescent="0.2">
      <c r="A11" s="312" t="s">
        <v>155</v>
      </c>
      <c r="B11" s="313">
        <v>424663</v>
      </c>
      <c r="C11" s="267">
        <v>2551</v>
      </c>
      <c r="D11" s="932">
        <f t="shared" si="0"/>
        <v>6.0071162309878661</v>
      </c>
      <c r="E11" s="267">
        <v>359</v>
      </c>
      <c r="F11" s="932">
        <f t="shared" si="1"/>
        <v>8.4537621596418813</v>
      </c>
      <c r="G11" s="314"/>
      <c r="H11" s="315"/>
      <c r="I11" s="315"/>
      <c r="J11" s="309"/>
    </row>
    <row r="12" spans="1:10" ht="12" customHeight="1" x14ac:dyDescent="0.2">
      <c r="A12" s="578" t="s">
        <v>154</v>
      </c>
      <c r="B12" s="881">
        <v>476255</v>
      </c>
      <c r="C12" s="867">
        <v>3105</v>
      </c>
      <c r="D12" s="931">
        <f t="shared" si="0"/>
        <v>6.5196165919517899</v>
      </c>
      <c r="E12" s="867">
        <v>530</v>
      </c>
      <c r="F12" s="931">
        <f t="shared" si="1"/>
        <v>11.128492089321897</v>
      </c>
      <c r="G12" s="314"/>
      <c r="H12" s="315"/>
      <c r="I12" s="315"/>
      <c r="J12" s="309"/>
    </row>
    <row r="13" spans="1:10" ht="12" customHeight="1" x14ac:dyDescent="0.2">
      <c r="A13" s="312" t="s">
        <v>153</v>
      </c>
      <c r="B13" s="313">
        <v>413657</v>
      </c>
      <c r="C13" s="267">
        <v>2325</v>
      </c>
      <c r="D13" s="932">
        <f t="shared" si="0"/>
        <v>5.6205987085919018</v>
      </c>
      <c r="E13" s="267">
        <v>529</v>
      </c>
      <c r="F13" s="932">
        <f t="shared" si="1"/>
        <v>12.788372975677918</v>
      </c>
      <c r="G13" s="314"/>
      <c r="H13" s="315"/>
      <c r="I13" s="315"/>
      <c r="J13" s="309"/>
    </row>
    <row r="14" spans="1:10" ht="12" customHeight="1" x14ac:dyDescent="0.2">
      <c r="A14" s="578" t="s">
        <v>152</v>
      </c>
      <c r="B14" s="881">
        <v>467671</v>
      </c>
      <c r="C14" s="867">
        <v>2257</v>
      </c>
      <c r="D14" s="931">
        <f t="shared" si="0"/>
        <v>4.8260422390954325</v>
      </c>
      <c r="E14" s="867">
        <v>579</v>
      </c>
      <c r="F14" s="931">
        <f t="shared" si="1"/>
        <v>12.380498256252793</v>
      </c>
      <c r="G14" s="314"/>
      <c r="H14" s="315"/>
      <c r="I14" s="315"/>
      <c r="J14" s="309"/>
    </row>
    <row r="15" spans="1:10" ht="12" customHeight="1" x14ac:dyDescent="0.2">
      <c r="A15" s="312" t="s">
        <v>151</v>
      </c>
      <c r="B15" s="313">
        <v>2667953</v>
      </c>
      <c r="C15" s="267">
        <v>16280</v>
      </c>
      <c r="D15" s="932">
        <f t="shared" si="0"/>
        <v>6.1020565204859301</v>
      </c>
      <c r="E15" s="267">
        <v>4606</v>
      </c>
      <c r="F15" s="932">
        <f t="shared" si="1"/>
        <v>17.264172194937469</v>
      </c>
      <c r="G15" s="314"/>
      <c r="H15" s="315"/>
      <c r="I15" s="315"/>
      <c r="J15" s="309"/>
    </row>
    <row r="16" spans="1:10" ht="12" customHeight="1" x14ac:dyDescent="0.2">
      <c r="A16" s="578" t="s">
        <v>150</v>
      </c>
      <c r="B16" s="881">
        <v>524048</v>
      </c>
      <c r="C16" s="867">
        <v>3548</v>
      </c>
      <c r="D16" s="931">
        <f t="shared" si="0"/>
        <v>6.7703721796476657</v>
      </c>
      <c r="E16" s="867">
        <v>795</v>
      </c>
      <c r="F16" s="931">
        <f t="shared" si="1"/>
        <v>15.170366073336792</v>
      </c>
      <c r="G16" s="314"/>
      <c r="H16" s="315"/>
      <c r="I16" s="315"/>
      <c r="J16" s="309"/>
    </row>
    <row r="17" spans="1:10" ht="26.25" x14ac:dyDescent="0.25">
      <c r="A17" s="316" t="s">
        <v>176</v>
      </c>
      <c r="B17" s="454">
        <v>423682</v>
      </c>
      <c r="C17" s="455">
        <v>1849</v>
      </c>
      <c r="D17" s="932">
        <f t="shared" si="0"/>
        <v>4.3641221482149346</v>
      </c>
      <c r="E17" s="464">
        <v>346</v>
      </c>
      <c r="F17" s="932">
        <f t="shared" si="1"/>
        <v>8.1665022351669414</v>
      </c>
      <c r="G17" s="314"/>
      <c r="H17" s="315"/>
      <c r="I17" s="315"/>
      <c r="J17" s="309"/>
    </row>
    <row r="18" spans="1:10" ht="12" customHeight="1" x14ac:dyDescent="0.2">
      <c r="A18" s="1239" t="s">
        <v>175</v>
      </c>
      <c r="B18" s="880">
        <f>SUM(B19:B24)</f>
        <v>7455097</v>
      </c>
      <c r="C18" s="865">
        <f>SUM(C19:C24)</f>
        <v>31401</v>
      </c>
      <c r="D18" s="931">
        <f t="shared" si="0"/>
        <v>4.2120176303541053</v>
      </c>
      <c r="E18" s="865">
        <f>SUM(E19:E24)</f>
        <v>7284</v>
      </c>
      <c r="F18" s="931">
        <f t="shared" si="1"/>
        <v>9.7704966145980396</v>
      </c>
      <c r="I18" s="310"/>
      <c r="J18" s="309"/>
    </row>
    <row r="19" spans="1:10" ht="12" customHeight="1" x14ac:dyDescent="0.2">
      <c r="A19" s="312" t="s">
        <v>174</v>
      </c>
      <c r="B19" s="313">
        <v>624860</v>
      </c>
      <c r="C19" s="267">
        <v>2684</v>
      </c>
      <c r="D19" s="932">
        <f t="shared" si="0"/>
        <v>4.2953621611240917</v>
      </c>
      <c r="E19" s="267">
        <v>974</v>
      </c>
      <c r="F19" s="932">
        <f t="shared" si="1"/>
        <v>15.587491598117978</v>
      </c>
      <c r="G19" s="314"/>
      <c r="H19" s="315"/>
      <c r="I19" s="315"/>
      <c r="J19" s="309"/>
    </row>
    <row r="20" spans="1:10" ht="12" customHeight="1" x14ac:dyDescent="0.25">
      <c r="A20" s="578" t="s">
        <v>148</v>
      </c>
      <c r="B20" s="874">
        <v>507408</v>
      </c>
      <c r="C20" s="882">
        <v>1317</v>
      </c>
      <c r="D20" s="931">
        <f t="shared" si="0"/>
        <v>2.5955444139627284</v>
      </c>
      <c r="E20" s="883">
        <v>254</v>
      </c>
      <c r="F20" s="931">
        <f t="shared" si="1"/>
        <v>5.0058335698294076</v>
      </c>
      <c r="G20" s="314"/>
      <c r="H20" s="315"/>
      <c r="I20" s="315"/>
      <c r="J20" s="309"/>
    </row>
    <row r="21" spans="1:10" ht="12" customHeight="1" x14ac:dyDescent="0.2">
      <c r="A21" s="312" t="s">
        <v>147</v>
      </c>
      <c r="B21" s="313">
        <v>3778720</v>
      </c>
      <c r="C21" s="267">
        <v>17928</v>
      </c>
      <c r="D21" s="932">
        <f t="shared" si="0"/>
        <v>4.7444637337511111</v>
      </c>
      <c r="E21" s="267">
        <v>4277</v>
      </c>
      <c r="F21" s="932">
        <f t="shared" si="1"/>
        <v>11.318647584367193</v>
      </c>
      <c r="G21" s="314"/>
      <c r="H21" s="315"/>
      <c r="I21" s="315"/>
      <c r="J21" s="309"/>
    </row>
    <row r="22" spans="1:10" ht="12" customHeight="1" x14ac:dyDescent="0.2">
      <c r="A22" s="578" t="s">
        <v>173</v>
      </c>
      <c r="B22" s="881">
        <v>805514</v>
      </c>
      <c r="C22" s="867">
        <v>2601</v>
      </c>
      <c r="D22" s="931">
        <f t="shared" si="0"/>
        <v>3.2289941577675871</v>
      </c>
      <c r="E22" s="867">
        <v>456</v>
      </c>
      <c r="F22" s="931">
        <f t="shared" si="1"/>
        <v>5.6609816837447884</v>
      </c>
      <c r="G22" s="314"/>
      <c r="H22" s="315"/>
      <c r="I22" s="315"/>
      <c r="J22" s="309"/>
    </row>
    <row r="23" spans="1:10" ht="12" customHeight="1" x14ac:dyDescent="0.2">
      <c r="A23" s="312" t="s">
        <v>146</v>
      </c>
      <c r="B23" s="313">
        <v>1420348</v>
      </c>
      <c r="C23" s="267">
        <v>5005</v>
      </c>
      <c r="D23" s="932">
        <f t="shared" si="0"/>
        <v>3.5237843120136758</v>
      </c>
      <c r="E23" s="267">
        <v>1230</v>
      </c>
      <c r="F23" s="932">
        <f t="shared" si="1"/>
        <v>8.6598495579956456</v>
      </c>
      <c r="G23" s="314"/>
      <c r="H23" s="315"/>
      <c r="I23" s="315"/>
      <c r="J23" s="309"/>
    </row>
    <row r="24" spans="1:10" ht="12" customHeight="1" x14ac:dyDescent="0.2">
      <c r="A24" s="578" t="s">
        <v>69</v>
      </c>
      <c r="B24" s="881">
        <v>318247</v>
      </c>
      <c r="C24" s="867">
        <v>1866</v>
      </c>
      <c r="D24" s="931">
        <f t="shared" si="0"/>
        <v>5.86337027528932</v>
      </c>
      <c r="E24" s="867">
        <v>93</v>
      </c>
      <c r="F24" s="931">
        <f t="shared" si="1"/>
        <v>2.9222584973306898</v>
      </c>
      <c r="G24" s="314"/>
      <c r="H24" s="315"/>
      <c r="I24" s="315"/>
      <c r="J24" s="309"/>
    </row>
    <row r="25" spans="1:10" ht="12" customHeight="1" x14ac:dyDescent="0.2">
      <c r="A25" s="1240" t="s">
        <v>18</v>
      </c>
      <c r="B25" s="311">
        <f>SUM(B26:B31)</f>
        <v>760853</v>
      </c>
      <c r="C25" s="262">
        <f>SUM(C26:C31)</f>
        <v>3380</v>
      </c>
      <c r="D25" s="932">
        <f t="shared" si="0"/>
        <v>4.4423824312975047</v>
      </c>
      <c r="E25" s="262">
        <f>SUM(E26:E31)</f>
        <v>640</v>
      </c>
      <c r="F25" s="932">
        <f t="shared" si="1"/>
        <v>8.4116117042319605</v>
      </c>
      <c r="G25" s="306"/>
      <c r="I25" s="310"/>
      <c r="J25" s="309"/>
    </row>
    <row r="26" spans="1:10" ht="12" customHeight="1" x14ac:dyDescent="0.2">
      <c r="A26" s="578" t="s">
        <v>172</v>
      </c>
      <c r="B26" s="881">
        <v>153163</v>
      </c>
      <c r="C26" s="867">
        <v>481</v>
      </c>
      <c r="D26" s="931">
        <f t="shared" si="0"/>
        <v>3.1404451466738048</v>
      </c>
      <c r="E26" s="867">
        <v>129</v>
      </c>
      <c r="F26" s="931">
        <f t="shared" si="1"/>
        <v>8.4223996657156093</v>
      </c>
      <c r="G26" s="314"/>
      <c r="H26" s="315"/>
      <c r="I26" s="315"/>
      <c r="J26" s="309"/>
    </row>
    <row r="27" spans="1:10" ht="12" customHeight="1" x14ac:dyDescent="0.2">
      <c r="A27" s="312" t="s">
        <v>143</v>
      </c>
      <c r="B27" s="313">
        <v>106953</v>
      </c>
      <c r="C27" s="267">
        <v>611</v>
      </c>
      <c r="D27" s="932">
        <f t="shared" si="0"/>
        <v>5.7127897300683479</v>
      </c>
      <c r="E27" s="267">
        <v>59</v>
      </c>
      <c r="F27" s="932">
        <f t="shared" si="1"/>
        <v>5.5164418015389938</v>
      </c>
      <c r="G27" s="314"/>
      <c r="H27" s="315"/>
      <c r="I27" s="315"/>
      <c r="J27" s="309"/>
    </row>
    <row r="28" spans="1:10" ht="12" customHeight="1" x14ac:dyDescent="0.2">
      <c r="A28" s="578" t="s">
        <v>142</v>
      </c>
      <c r="B28" s="881">
        <v>86470</v>
      </c>
      <c r="C28" s="867">
        <v>367</v>
      </c>
      <c r="D28" s="931">
        <f t="shared" si="0"/>
        <v>4.2442465595004046</v>
      </c>
      <c r="E28" s="867">
        <v>119</v>
      </c>
      <c r="F28" s="931">
        <f t="shared" si="1"/>
        <v>13.761998380941368</v>
      </c>
      <c r="G28" s="314"/>
      <c r="H28" s="315"/>
      <c r="I28" s="315"/>
      <c r="J28" s="309"/>
    </row>
    <row r="29" spans="1:10" ht="12" customHeight="1" x14ac:dyDescent="0.2">
      <c r="A29" s="312" t="s">
        <v>171</v>
      </c>
      <c r="B29" s="313">
        <v>95194</v>
      </c>
      <c r="C29" s="267">
        <v>428</v>
      </c>
      <c r="D29" s="932">
        <f t="shared" si="0"/>
        <v>4.4960816858205348</v>
      </c>
      <c r="E29" s="267">
        <v>82</v>
      </c>
      <c r="F29" s="932">
        <f t="shared" si="1"/>
        <v>8.6139882765720532</v>
      </c>
      <c r="G29" s="314"/>
      <c r="H29" s="315"/>
      <c r="I29" s="315"/>
      <c r="J29" s="309"/>
    </row>
    <row r="30" spans="1:10" ht="12" customHeight="1" x14ac:dyDescent="0.2">
      <c r="A30" s="578" t="s">
        <v>140</v>
      </c>
      <c r="B30" s="881">
        <v>181287</v>
      </c>
      <c r="C30" s="867">
        <v>800</v>
      </c>
      <c r="D30" s="931">
        <f t="shared" si="0"/>
        <v>4.4128922647514717</v>
      </c>
      <c r="E30" s="867">
        <v>147</v>
      </c>
      <c r="F30" s="931">
        <f t="shared" si="1"/>
        <v>8.1086895364808296</v>
      </c>
      <c r="G30" s="314"/>
      <c r="H30" s="315"/>
      <c r="I30" s="315"/>
    </row>
    <row r="31" spans="1:10" ht="12" customHeight="1" x14ac:dyDescent="0.2">
      <c r="A31" s="312" t="s">
        <v>139</v>
      </c>
      <c r="B31" s="313">
        <v>137786</v>
      </c>
      <c r="C31" s="267">
        <v>693</v>
      </c>
      <c r="D31" s="932">
        <f t="shared" si="0"/>
        <v>5.0295385597956246</v>
      </c>
      <c r="E31" s="267">
        <v>104</v>
      </c>
      <c r="F31" s="932">
        <f t="shared" si="1"/>
        <v>7.5479366553931451</v>
      </c>
      <c r="G31" s="314"/>
      <c r="H31" s="315"/>
      <c r="I31" s="315"/>
    </row>
    <row r="32" spans="1:10" ht="12" customHeight="1" x14ac:dyDescent="0.2">
      <c r="A32" s="1239" t="s">
        <v>25</v>
      </c>
      <c r="B32" s="880">
        <f>SUM(B33)</f>
        <v>25884</v>
      </c>
      <c r="C32" s="865">
        <f>SUM(C33)</f>
        <v>243</v>
      </c>
      <c r="D32" s="934">
        <f t="shared" si="0"/>
        <v>9.3880389429763564</v>
      </c>
      <c r="E32" s="865">
        <f>E33</f>
        <v>64</v>
      </c>
      <c r="F32" s="934">
        <f t="shared" si="1"/>
        <v>24.725699273682586</v>
      </c>
    </row>
    <row r="33" spans="1:11" ht="12" customHeight="1" x14ac:dyDescent="0.2">
      <c r="A33" s="312" t="s">
        <v>137</v>
      </c>
      <c r="B33" s="313">
        <v>25884</v>
      </c>
      <c r="C33" s="267">
        <v>243</v>
      </c>
      <c r="D33" s="935">
        <f t="shared" si="0"/>
        <v>9.3880389429763564</v>
      </c>
      <c r="E33" s="267">
        <v>64</v>
      </c>
      <c r="F33" s="935">
        <f t="shared" si="1"/>
        <v>24.725699273682586</v>
      </c>
      <c r="G33" s="314"/>
      <c r="H33" s="315"/>
      <c r="I33" s="315"/>
    </row>
    <row r="34" spans="1:11" ht="12" customHeight="1" x14ac:dyDescent="0.2">
      <c r="A34" s="1239" t="s">
        <v>208</v>
      </c>
      <c r="B34" s="880">
        <v>33754</v>
      </c>
      <c r="C34" s="865">
        <v>3</v>
      </c>
      <c r="D34" s="934">
        <f>C34/B34*1000</f>
        <v>8.8878355157907207E-2</v>
      </c>
      <c r="E34" s="884">
        <v>4</v>
      </c>
      <c r="F34" s="934">
        <f t="shared" si="1"/>
        <v>1.1850447354387628</v>
      </c>
      <c r="G34" s="314"/>
      <c r="H34" s="315"/>
      <c r="I34" s="315"/>
      <c r="J34" s="319"/>
      <c r="K34" s="319"/>
    </row>
    <row r="35" spans="1:11" ht="12" customHeight="1" x14ac:dyDescent="0.2">
      <c r="A35" s="1240" t="s">
        <v>169</v>
      </c>
      <c r="B35" s="320" t="s">
        <v>100</v>
      </c>
      <c r="C35" s="318">
        <v>515</v>
      </c>
      <c r="D35" s="935" t="s">
        <v>100</v>
      </c>
      <c r="E35" s="318">
        <v>664</v>
      </c>
      <c r="F35" s="935">
        <v>0</v>
      </c>
      <c r="G35" s="314"/>
      <c r="H35" s="315"/>
      <c r="I35" s="315"/>
    </row>
    <row r="36" spans="1:11" ht="11.1" customHeight="1" x14ac:dyDescent="0.25">
      <c r="B36" s="294"/>
      <c r="C36" s="286"/>
      <c r="D36" s="294"/>
      <c r="E36" s="295"/>
      <c r="F36" s="296"/>
      <c r="H36" s="321"/>
      <c r="I36" s="321"/>
    </row>
    <row r="37" spans="1:11" ht="11.1" customHeight="1" x14ac:dyDescent="0.25">
      <c r="A37" s="286" t="s">
        <v>693</v>
      </c>
      <c r="B37" s="294"/>
      <c r="C37" s="286"/>
      <c r="D37" s="294"/>
      <c r="E37" s="286"/>
      <c r="F37" s="294"/>
    </row>
    <row r="38" spans="1:11" ht="11.1" customHeight="1" x14ac:dyDescent="0.25">
      <c r="A38" s="286" t="s">
        <v>168</v>
      </c>
      <c r="B38" s="296"/>
      <c r="C38" s="295"/>
      <c r="D38" s="296"/>
      <c r="E38" s="295"/>
      <c r="F38" s="296"/>
    </row>
    <row r="39" spans="1:11" ht="11.1" customHeight="1" x14ac:dyDescent="0.25">
      <c r="A39" s="295" t="s">
        <v>167</v>
      </c>
      <c r="B39" s="288"/>
      <c r="C39" s="261"/>
      <c r="D39" s="288"/>
      <c r="E39" s="261"/>
      <c r="F39" s="296"/>
    </row>
    <row r="40" spans="1:11" x14ac:dyDescent="0.2">
      <c r="A40" s="418" t="s">
        <v>672</v>
      </c>
      <c r="B40" s="322"/>
    </row>
    <row r="42" spans="1:11" x14ac:dyDescent="0.25">
      <c r="A42" s="285"/>
    </row>
  </sheetData>
  <mergeCells count="5">
    <mergeCell ref="A1:F1"/>
    <mergeCell ref="A2:F2"/>
    <mergeCell ref="A3:A4"/>
    <mergeCell ref="C3:D3"/>
    <mergeCell ref="E3:F3"/>
  </mergeCells>
  <hyperlinks>
    <hyperlink ref="G1" location="indice!B68" display="INICIO"/>
  </hyperlinks>
  <printOptions horizontalCentered="1"/>
  <pageMargins left="0.19685039370078741" right="0.19685039370078741" top="1.5354330708661419" bottom="0.74803149606299213" header="0.19685039370078741" footer="0.31496062992125984"/>
  <pageSetup paperSize="9" scale="85" firstPageNumber="129" fitToWidth="0" fitToHeight="0" orientation="landscape" useFirstPageNumber="1" r:id="rId1"/>
  <headerFooter scaleWithDoc="0">
    <oddHeader>&amp;C&amp;G</oddHeader>
    <oddFooter>&amp;C&amp;P</oddFooter>
  </headerFooter>
  <legacyDrawingHF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6"/>
  <dimension ref="A1:I43"/>
  <sheetViews>
    <sheetView showGridLines="0" zoomScale="90" zoomScaleNormal="90" workbookViewId="0">
      <selection activeCell="K23" sqref="K23"/>
    </sheetView>
  </sheetViews>
  <sheetFormatPr baseColWidth="10" defaultRowHeight="12.75" x14ac:dyDescent="0.25"/>
  <cols>
    <col min="1" max="1" width="21.28515625" style="287" customWidth="1"/>
    <col min="2" max="3" width="20.7109375" style="287" customWidth="1"/>
    <col min="4" max="4" width="20.7109375" style="298" customWidth="1"/>
    <col min="5" max="5" width="20.7109375" style="287" customWidth="1"/>
    <col min="6" max="6" width="20.7109375" style="298" customWidth="1"/>
    <col min="7" max="8" width="11.42578125" style="264"/>
    <col min="9" max="9" width="5" style="264" bestFit="1" customWidth="1"/>
    <col min="10" max="16384" width="11.42578125" style="287"/>
  </cols>
  <sheetData>
    <row r="1" spans="1:9" s="218" customFormat="1" ht="45" customHeight="1" x14ac:dyDescent="0.25">
      <c r="A1" s="1285" t="s">
        <v>228</v>
      </c>
      <c r="B1" s="1285"/>
      <c r="C1" s="1285"/>
      <c r="D1" s="1285"/>
      <c r="E1" s="1285"/>
      <c r="F1" s="1285"/>
      <c r="G1" s="977" t="s">
        <v>85</v>
      </c>
      <c r="H1" s="216"/>
      <c r="I1" s="216"/>
    </row>
    <row r="2" spans="1:9" s="282" customFormat="1" ht="9.9499999999999993" customHeight="1" x14ac:dyDescent="0.25">
      <c r="A2" s="1257"/>
      <c r="B2" s="1257"/>
      <c r="C2" s="1257"/>
      <c r="D2" s="1257"/>
      <c r="E2" s="1257"/>
      <c r="F2" s="1257"/>
      <c r="G2" s="284"/>
      <c r="H2" s="284"/>
      <c r="I2" s="284"/>
    </row>
    <row r="3" spans="1:9" s="282" customFormat="1" ht="15" customHeight="1" x14ac:dyDescent="0.25">
      <c r="A3" s="1466" t="s">
        <v>207</v>
      </c>
      <c r="B3" s="236" t="s">
        <v>162</v>
      </c>
      <c r="C3" s="1284" t="s">
        <v>83</v>
      </c>
      <c r="D3" s="1284"/>
      <c r="E3" s="1284" t="s">
        <v>82</v>
      </c>
      <c r="F3" s="1284"/>
      <c r="G3" s="284"/>
      <c r="H3" s="284"/>
      <c r="I3" s="284"/>
    </row>
    <row r="4" spans="1:9" s="282" customFormat="1" ht="9.9499999999999993" customHeight="1" x14ac:dyDescent="0.25">
      <c r="A4" s="1466"/>
      <c r="B4" s="236" t="s">
        <v>687</v>
      </c>
      <c r="C4" s="236" t="s">
        <v>112</v>
      </c>
      <c r="D4" s="236" t="s">
        <v>179</v>
      </c>
      <c r="E4" s="236" t="s">
        <v>112</v>
      </c>
      <c r="F4" s="236" t="s">
        <v>178</v>
      </c>
      <c r="G4" s="284"/>
      <c r="H4" s="284"/>
      <c r="I4" s="284"/>
    </row>
    <row r="5" spans="1:9" ht="12.75" customHeight="1" x14ac:dyDescent="0.25">
      <c r="A5" s="1232" t="s">
        <v>863</v>
      </c>
      <c r="B5" s="262">
        <f>+SUM(B6+B18+B25+B32+B34+B368)</f>
        <v>14738472</v>
      </c>
      <c r="C5" s="262">
        <f>SUM(C6+C18+C25+C32+C34+C35)</f>
        <v>76892</v>
      </c>
      <c r="D5" s="932">
        <f t="shared" ref="D5:D34" si="0">C5/B5*1000</f>
        <v>5.2170944179288057</v>
      </c>
      <c r="E5" s="262">
        <f>E6+E18+E25+E32+E35</f>
        <v>17117</v>
      </c>
      <c r="F5" s="932">
        <f t="shared" ref="F5:F33" si="1">E5/B5*10000</f>
        <v>11.613822654071603</v>
      </c>
    </row>
    <row r="6" spans="1:9" ht="13.5" customHeight="1" x14ac:dyDescent="0.25">
      <c r="A6" s="839" t="s">
        <v>177</v>
      </c>
      <c r="B6" s="865">
        <f>SUM(B7:B17)</f>
        <v>6618970</v>
      </c>
      <c r="C6" s="865">
        <f>SUM(C7:C17)</f>
        <v>40995</v>
      </c>
      <c r="D6" s="931">
        <f t="shared" si="0"/>
        <v>6.1935618381711954</v>
      </c>
      <c r="E6" s="865">
        <f>SUM(E7:E17)</f>
        <v>9056</v>
      </c>
      <c r="F6" s="931">
        <f t="shared" si="1"/>
        <v>13.681887060977767</v>
      </c>
      <c r="G6" s="1467"/>
      <c r="H6" s="1467"/>
      <c r="I6" s="325"/>
    </row>
    <row r="7" spans="1:9" ht="12.6" customHeight="1" x14ac:dyDescent="0.2">
      <c r="A7" s="312" t="s">
        <v>159</v>
      </c>
      <c r="B7" s="267">
        <v>726564</v>
      </c>
      <c r="C7" s="326">
        <v>4173</v>
      </c>
      <c r="D7" s="932">
        <f t="shared" si="0"/>
        <v>5.7434720134771338</v>
      </c>
      <c r="E7" s="326">
        <v>1069</v>
      </c>
      <c r="F7" s="932">
        <f t="shared" si="1"/>
        <v>14.713087904162606</v>
      </c>
      <c r="G7" s="327"/>
      <c r="H7" s="328"/>
      <c r="I7" s="328"/>
    </row>
    <row r="8" spans="1:9" ht="12.6" customHeight="1" x14ac:dyDescent="0.2">
      <c r="A8" s="578" t="s">
        <v>158</v>
      </c>
      <c r="B8" s="867">
        <v>190075</v>
      </c>
      <c r="C8" s="885">
        <v>863</v>
      </c>
      <c r="D8" s="931">
        <f t="shared" si="0"/>
        <v>4.5403130343285545</v>
      </c>
      <c r="E8" s="885">
        <v>160</v>
      </c>
      <c r="F8" s="931">
        <f t="shared" si="1"/>
        <v>8.4177298434828369</v>
      </c>
      <c r="G8" s="327"/>
      <c r="H8" s="328"/>
      <c r="I8" s="328"/>
    </row>
    <row r="9" spans="1:9" ht="12.6" customHeight="1" x14ac:dyDescent="0.2">
      <c r="A9" s="312" t="s">
        <v>157</v>
      </c>
      <c r="B9" s="267">
        <v>233635</v>
      </c>
      <c r="C9" s="326">
        <v>1311</v>
      </c>
      <c r="D9" s="932">
        <f t="shared" si="0"/>
        <v>5.6113167975688576</v>
      </c>
      <c r="E9" s="326">
        <v>271</v>
      </c>
      <c r="F9" s="932">
        <f t="shared" si="1"/>
        <v>11.599289490016478</v>
      </c>
      <c r="G9" s="327"/>
      <c r="H9" s="328"/>
      <c r="I9" s="328"/>
    </row>
    <row r="10" spans="1:9" ht="12.6" customHeight="1" x14ac:dyDescent="0.2">
      <c r="A10" s="578" t="s">
        <v>156</v>
      </c>
      <c r="B10" s="867">
        <v>170487</v>
      </c>
      <c r="C10" s="885">
        <v>656</v>
      </c>
      <c r="D10" s="931">
        <f t="shared" si="0"/>
        <v>3.8478007120777535</v>
      </c>
      <c r="E10" s="885">
        <v>159</v>
      </c>
      <c r="F10" s="931">
        <f t="shared" si="1"/>
        <v>9.3262242868957745</v>
      </c>
      <c r="G10" s="327"/>
      <c r="H10" s="328"/>
      <c r="I10" s="328"/>
    </row>
    <row r="11" spans="1:9" ht="12.6" customHeight="1" x14ac:dyDescent="0.2">
      <c r="A11" s="312" t="s">
        <v>155</v>
      </c>
      <c r="B11" s="267">
        <v>417846</v>
      </c>
      <c r="C11" s="326">
        <v>2398</v>
      </c>
      <c r="D11" s="932">
        <f t="shared" si="0"/>
        <v>5.7389564576422893</v>
      </c>
      <c r="E11" s="326">
        <v>331</v>
      </c>
      <c r="F11" s="932">
        <f t="shared" si="1"/>
        <v>7.9215787634678803</v>
      </c>
      <c r="G11" s="327"/>
      <c r="H11" s="328"/>
      <c r="I11" s="328"/>
    </row>
    <row r="12" spans="1:9" ht="12.6" customHeight="1" x14ac:dyDescent="0.2">
      <c r="A12" s="578" t="s">
        <v>154</v>
      </c>
      <c r="B12" s="867">
        <v>469998</v>
      </c>
      <c r="C12" s="885">
        <v>3223</v>
      </c>
      <c r="D12" s="931">
        <f t="shared" si="0"/>
        <v>6.8574759892595285</v>
      </c>
      <c r="E12" s="885">
        <v>538</v>
      </c>
      <c r="F12" s="931">
        <f t="shared" si="1"/>
        <v>11.446857220669024</v>
      </c>
      <c r="G12" s="887"/>
      <c r="H12" s="328"/>
      <c r="I12" s="328"/>
    </row>
    <row r="13" spans="1:9" ht="12.6" customHeight="1" x14ac:dyDescent="0.2">
      <c r="A13" s="312" t="s">
        <v>153</v>
      </c>
      <c r="B13" s="267">
        <v>407435</v>
      </c>
      <c r="C13" s="326">
        <v>2541</v>
      </c>
      <c r="D13" s="932">
        <f t="shared" si="0"/>
        <v>6.2365776136070785</v>
      </c>
      <c r="E13" s="326">
        <v>538</v>
      </c>
      <c r="F13" s="932">
        <f t="shared" si="1"/>
        <v>13.204560236602157</v>
      </c>
      <c r="G13" s="327"/>
      <c r="H13" s="328"/>
      <c r="I13" s="328"/>
    </row>
    <row r="14" spans="1:9" ht="12.6" customHeight="1" x14ac:dyDescent="0.2">
      <c r="A14" s="578" t="s">
        <v>152</v>
      </c>
      <c r="B14" s="867">
        <v>462534</v>
      </c>
      <c r="C14" s="885">
        <v>2348</v>
      </c>
      <c r="D14" s="931">
        <f t="shared" si="0"/>
        <v>5.076383573964292</v>
      </c>
      <c r="E14" s="885">
        <v>526</v>
      </c>
      <c r="F14" s="931">
        <f t="shared" si="1"/>
        <v>11.372136967228354</v>
      </c>
      <c r="G14" s="327"/>
      <c r="H14" s="328"/>
      <c r="I14" s="328"/>
    </row>
    <row r="15" spans="1:9" ht="12.6" customHeight="1" x14ac:dyDescent="0.2">
      <c r="A15" s="312" t="s">
        <v>151</v>
      </c>
      <c r="B15" s="267">
        <v>2610755</v>
      </c>
      <c r="C15" s="326">
        <v>18143</v>
      </c>
      <c r="D15" s="932">
        <f t="shared" si="0"/>
        <v>6.9493307491511072</v>
      </c>
      <c r="E15" s="326">
        <v>4473</v>
      </c>
      <c r="F15" s="932">
        <f t="shared" si="1"/>
        <v>17.132974944029602</v>
      </c>
      <c r="G15" s="327"/>
      <c r="H15" s="328"/>
      <c r="I15" s="328"/>
    </row>
    <row r="16" spans="1:9" ht="12.6" customHeight="1" x14ac:dyDescent="0.2">
      <c r="A16" s="578" t="s">
        <v>150</v>
      </c>
      <c r="B16" s="867">
        <v>516779</v>
      </c>
      <c r="C16" s="885">
        <v>3457</v>
      </c>
      <c r="D16" s="931">
        <f t="shared" si="0"/>
        <v>6.6895133122669463</v>
      </c>
      <c r="E16" s="885">
        <v>676</v>
      </c>
      <c r="F16" s="931">
        <f t="shared" si="1"/>
        <v>13.08102689931286</v>
      </c>
      <c r="G16" s="327"/>
      <c r="H16" s="328"/>
      <c r="I16" s="328"/>
    </row>
    <row r="17" spans="1:9" ht="25.5" x14ac:dyDescent="0.25">
      <c r="A17" s="302" t="s">
        <v>176</v>
      </c>
      <c r="B17" s="454">
        <v>412862</v>
      </c>
      <c r="C17" s="456">
        <v>1882</v>
      </c>
      <c r="D17" s="932">
        <f t="shared" si="0"/>
        <v>4.5584238801342822</v>
      </c>
      <c r="E17" s="465">
        <v>315</v>
      </c>
      <c r="F17" s="932">
        <f t="shared" si="1"/>
        <v>7.629668024666838</v>
      </c>
      <c r="G17" s="327"/>
      <c r="H17" s="328"/>
      <c r="I17" s="328"/>
    </row>
    <row r="18" spans="1:9" ht="12.6" customHeight="1" x14ac:dyDescent="0.2">
      <c r="A18" s="1239" t="s">
        <v>175</v>
      </c>
      <c r="B18" s="865">
        <f>SUM(B19:B24)</f>
        <v>7324324</v>
      </c>
      <c r="C18" s="865">
        <f>SUM(C19:C24)</f>
        <v>31331</v>
      </c>
      <c r="D18" s="931">
        <f t="shared" si="0"/>
        <v>4.2776643960589409</v>
      </c>
      <c r="E18" s="865">
        <f>SUM(E19:E24)</f>
        <v>6713</v>
      </c>
      <c r="F18" s="931">
        <f t="shared" si="1"/>
        <v>9.1653509593513345</v>
      </c>
    </row>
    <row r="19" spans="1:9" ht="12.6" customHeight="1" x14ac:dyDescent="0.2">
      <c r="A19" s="312" t="s">
        <v>174</v>
      </c>
      <c r="B19" s="267">
        <v>616299</v>
      </c>
      <c r="C19" s="326">
        <v>2729</v>
      </c>
      <c r="D19" s="932">
        <f t="shared" si="0"/>
        <v>4.4280454779254876</v>
      </c>
      <c r="E19" s="326">
        <v>1021</v>
      </c>
      <c r="F19" s="932">
        <f t="shared" si="1"/>
        <v>16.566634052627052</v>
      </c>
      <c r="G19" s="327"/>
      <c r="H19" s="328"/>
      <c r="I19" s="328"/>
    </row>
    <row r="20" spans="1:9" ht="12.6" customHeight="1" x14ac:dyDescent="0.25">
      <c r="A20" s="578" t="s">
        <v>148</v>
      </c>
      <c r="B20" s="874">
        <v>496331</v>
      </c>
      <c r="C20" s="886">
        <v>1371</v>
      </c>
      <c r="D20" s="931">
        <f t="shared" si="0"/>
        <v>2.7622695338393131</v>
      </c>
      <c r="E20" s="886">
        <v>312</v>
      </c>
      <c r="F20" s="931">
        <f t="shared" si="1"/>
        <v>6.2861276043607992</v>
      </c>
      <c r="G20" s="327"/>
      <c r="H20" s="328"/>
      <c r="I20" s="328"/>
    </row>
    <row r="21" spans="1:9" ht="12.6" customHeight="1" x14ac:dyDescent="0.2">
      <c r="A21" s="312" t="s">
        <v>147</v>
      </c>
      <c r="B21" s="267">
        <v>3712012</v>
      </c>
      <c r="C21" s="326">
        <v>17970</v>
      </c>
      <c r="D21" s="932">
        <f t="shared" si="0"/>
        <v>4.841040384567723</v>
      </c>
      <c r="E21" s="326">
        <v>3729</v>
      </c>
      <c r="F21" s="932">
        <f t="shared" si="1"/>
        <v>10.045764938259897</v>
      </c>
      <c r="G21" s="327"/>
      <c r="H21" s="328"/>
      <c r="I21" s="328"/>
    </row>
    <row r="22" spans="1:9" ht="12.6" customHeight="1" x14ac:dyDescent="0.2">
      <c r="A22" s="578" t="s">
        <v>173</v>
      </c>
      <c r="B22" s="867">
        <v>790808</v>
      </c>
      <c r="C22" s="885">
        <v>2257</v>
      </c>
      <c r="D22" s="931">
        <f t="shared" si="0"/>
        <v>2.8540429535361302</v>
      </c>
      <c r="E22" s="885">
        <v>413</v>
      </c>
      <c r="F22" s="931">
        <f t="shared" si="1"/>
        <v>5.222506600843694</v>
      </c>
      <c r="G22" s="327"/>
      <c r="H22" s="328"/>
      <c r="I22" s="328"/>
    </row>
    <row r="23" spans="1:9" ht="12.6" customHeight="1" x14ac:dyDescent="0.2">
      <c r="A23" s="312" t="s">
        <v>146</v>
      </c>
      <c r="B23" s="267">
        <v>1399539</v>
      </c>
      <c r="C23" s="326">
        <v>5034</v>
      </c>
      <c r="D23" s="932">
        <f t="shared" si="0"/>
        <v>3.5968986930696465</v>
      </c>
      <c r="E23" s="326">
        <v>1161</v>
      </c>
      <c r="F23" s="932">
        <f t="shared" si="1"/>
        <v>8.2955887617279682</v>
      </c>
      <c r="G23" s="327"/>
      <c r="H23" s="328"/>
      <c r="I23" s="328"/>
    </row>
    <row r="24" spans="1:9" ht="12.6" customHeight="1" x14ac:dyDescent="0.2">
      <c r="A24" s="578" t="s">
        <v>69</v>
      </c>
      <c r="B24" s="867">
        <v>309335</v>
      </c>
      <c r="C24" s="885">
        <v>1970</v>
      </c>
      <c r="D24" s="931">
        <f t="shared" si="0"/>
        <v>6.3685001697189136</v>
      </c>
      <c r="E24" s="885">
        <v>77</v>
      </c>
      <c r="F24" s="931">
        <f t="shared" si="1"/>
        <v>2.4892107262353114</v>
      </c>
      <c r="G24" s="327"/>
      <c r="H24" s="328"/>
      <c r="I24" s="328"/>
    </row>
    <row r="25" spans="1:9" ht="12.6" customHeight="1" x14ac:dyDescent="0.2">
      <c r="A25" s="1240" t="s">
        <v>18</v>
      </c>
      <c r="B25" s="262">
        <f>SUM(B26:B31)</f>
        <v>736993</v>
      </c>
      <c r="C25" s="262">
        <f>SUM(C26:C31)</f>
        <v>2811</v>
      </c>
      <c r="D25" s="932">
        <f t="shared" si="0"/>
        <v>3.8141474885107458</v>
      </c>
      <c r="E25" s="262">
        <f>SUM(E26:E31)</f>
        <v>619</v>
      </c>
      <c r="F25" s="932">
        <f t="shared" si="1"/>
        <v>8.3989942916689841</v>
      </c>
    </row>
    <row r="26" spans="1:9" ht="12.6" customHeight="1" x14ac:dyDescent="0.2">
      <c r="A26" s="578" t="s">
        <v>172</v>
      </c>
      <c r="B26" s="867">
        <v>149206</v>
      </c>
      <c r="C26" s="885">
        <v>415</v>
      </c>
      <c r="D26" s="931">
        <f t="shared" si="0"/>
        <v>2.7813894883583772</v>
      </c>
      <c r="E26" s="885">
        <v>120</v>
      </c>
      <c r="F26" s="931">
        <f t="shared" si="1"/>
        <v>8.0425720145302471</v>
      </c>
      <c r="G26" s="327"/>
      <c r="H26" s="328"/>
      <c r="I26" s="328"/>
    </row>
    <row r="27" spans="1:9" ht="12.6" customHeight="1" x14ac:dyDescent="0.2">
      <c r="A27" s="312" t="s">
        <v>143</v>
      </c>
      <c r="B27" s="267">
        <v>103933</v>
      </c>
      <c r="C27" s="326">
        <v>394</v>
      </c>
      <c r="D27" s="932">
        <f t="shared" si="0"/>
        <v>3.7909037553038973</v>
      </c>
      <c r="E27" s="326">
        <v>92</v>
      </c>
      <c r="F27" s="932">
        <f t="shared" si="1"/>
        <v>8.8518564844659533</v>
      </c>
      <c r="G27" s="327"/>
      <c r="H27" s="328"/>
      <c r="I27" s="328"/>
    </row>
    <row r="28" spans="1:9" ht="12.6" customHeight="1" x14ac:dyDescent="0.2">
      <c r="A28" s="578" t="s">
        <v>142</v>
      </c>
      <c r="B28" s="867">
        <v>83711</v>
      </c>
      <c r="C28" s="885">
        <v>362</v>
      </c>
      <c r="D28" s="931">
        <f t="shared" si="0"/>
        <v>4.3244018109925815</v>
      </c>
      <c r="E28" s="885">
        <v>112</v>
      </c>
      <c r="F28" s="931">
        <f t="shared" si="1"/>
        <v>13.37936471909307</v>
      </c>
      <c r="G28" s="327"/>
      <c r="H28" s="328"/>
      <c r="I28" s="328"/>
    </row>
    <row r="29" spans="1:9" ht="12.6" customHeight="1" x14ac:dyDescent="0.2">
      <c r="A29" s="312" t="s">
        <v>171</v>
      </c>
      <c r="B29" s="267">
        <v>93409</v>
      </c>
      <c r="C29" s="326">
        <v>354</v>
      </c>
      <c r="D29" s="932">
        <f t="shared" si="0"/>
        <v>3.7897847102527593</v>
      </c>
      <c r="E29" s="326">
        <v>98</v>
      </c>
      <c r="F29" s="932">
        <f t="shared" si="1"/>
        <v>10.491494395614984</v>
      </c>
      <c r="G29" s="327"/>
      <c r="H29" s="328"/>
      <c r="I29" s="328"/>
    </row>
    <row r="30" spans="1:9" ht="12.6" customHeight="1" x14ac:dyDescent="0.2">
      <c r="A30" s="578" t="s">
        <v>140</v>
      </c>
      <c r="B30" s="867">
        <v>175358</v>
      </c>
      <c r="C30" s="885">
        <v>687</v>
      </c>
      <c r="D30" s="931">
        <f t="shared" si="0"/>
        <v>3.9176997912841158</v>
      </c>
      <c r="E30" s="885">
        <v>123</v>
      </c>
      <c r="F30" s="931">
        <f t="shared" si="1"/>
        <v>7.0142223337401202</v>
      </c>
      <c r="G30" s="327"/>
      <c r="H30" s="328"/>
      <c r="I30" s="328"/>
    </row>
    <row r="31" spans="1:9" ht="12.6" customHeight="1" x14ac:dyDescent="0.2">
      <c r="A31" s="312" t="s">
        <v>139</v>
      </c>
      <c r="B31" s="267">
        <v>131376</v>
      </c>
      <c r="C31" s="326">
        <v>599</v>
      </c>
      <c r="D31" s="932">
        <f t="shared" si="0"/>
        <v>4.5594324686396304</v>
      </c>
      <c r="E31" s="326">
        <v>74</v>
      </c>
      <c r="F31" s="932">
        <f t="shared" si="1"/>
        <v>5.6326878577517965</v>
      </c>
      <c r="G31" s="327"/>
      <c r="H31" s="328"/>
      <c r="I31" s="328"/>
    </row>
    <row r="32" spans="1:9" ht="12.6" customHeight="1" x14ac:dyDescent="0.2">
      <c r="A32" s="1239" t="s">
        <v>25</v>
      </c>
      <c r="B32" s="865">
        <f>SUM(B33)</f>
        <v>25036</v>
      </c>
      <c r="C32" s="865">
        <f>SUM(C33)</f>
        <v>275</v>
      </c>
      <c r="D32" s="934">
        <f t="shared" si="0"/>
        <v>10.984182776801406</v>
      </c>
      <c r="E32" s="865">
        <f>E33</f>
        <v>34</v>
      </c>
      <c r="F32" s="934">
        <f t="shared" si="1"/>
        <v>13.58044416040901</v>
      </c>
    </row>
    <row r="33" spans="1:9" ht="12.6" customHeight="1" x14ac:dyDescent="0.2">
      <c r="A33" s="312" t="s">
        <v>137</v>
      </c>
      <c r="B33" s="267">
        <v>25036</v>
      </c>
      <c r="C33" s="326">
        <v>275</v>
      </c>
      <c r="D33" s="932">
        <f t="shared" si="0"/>
        <v>10.984182776801406</v>
      </c>
      <c r="E33" s="326">
        <v>34</v>
      </c>
      <c r="F33" s="932">
        <f t="shared" si="1"/>
        <v>13.58044416040901</v>
      </c>
      <c r="G33" s="327"/>
      <c r="H33" s="328"/>
      <c r="I33" s="328"/>
    </row>
    <row r="34" spans="1:9" ht="12.6" customHeight="1" x14ac:dyDescent="0.2">
      <c r="A34" s="1239" t="s">
        <v>208</v>
      </c>
      <c r="B34" s="865">
        <v>33149</v>
      </c>
      <c r="C34" s="865">
        <v>16</v>
      </c>
      <c r="D34" s="934">
        <f t="shared" si="0"/>
        <v>0.48266916045732905</v>
      </c>
      <c r="E34" s="884" t="s">
        <v>180</v>
      </c>
      <c r="F34" s="934" t="s">
        <v>180</v>
      </c>
      <c r="G34" s="327"/>
      <c r="H34" s="328"/>
    </row>
    <row r="35" spans="1:9" ht="12.6" customHeight="1" x14ac:dyDescent="0.2">
      <c r="A35" s="1240" t="s">
        <v>169</v>
      </c>
      <c r="B35" s="269" t="s">
        <v>100</v>
      </c>
      <c r="C35" s="318">
        <v>1464</v>
      </c>
      <c r="D35" s="935" t="s">
        <v>100</v>
      </c>
      <c r="E35" s="318">
        <v>695</v>
      </c>
      <c r="F35" s="932" t="s">
        <v>100</v>
      </c>
      <c r="G35" s="327"/>
      <c r="H35" s="328"/>
      <c r="I35" s="328"/>
    </row>
    <row r="36" spans="1:9" ht="0.75" customHeight="1" x14ac:dyDescent="0.25">
      <c r="A36" s="261"/>
      <c r="B36" s="290"/>
      <c r="C36" s="293"/>
      <c r="D36" s="288"/>
      <c r="E36" s="293"/>
      <c r="F36" s="263"/>
    </row>
    <row r="37" spans="1:9" ht="11.1" customHeight="1" x14ac:dyDescent="0.25">
      <c r="B37" s="286"/>
      <c r="C37" s="286"/>
      <c r="D37" s="294"/>
      <c r="E37" s="295"/>
      <c r="F37" s="296"/>
    </row>
    <row r="38" spans="1:9" ht="11.1" customHeight="1" x14ac:dyDescent="0.25">
      <c r="A38" s="286" t="s">
        <v>693</v>
      </c>
      <c r="B38" s="286"/>
      <c r="C38" s="286"/>
      <c r="D38" s="294"/>
      <c r="E38" s="286"/>
      <c r="F38" s="294"/>
    </row>
    <row r="39" spans="1:9" ht="11.1" customHeight="1" x14ac:dyDescent="0.25">
      <c r="A39" s="286" t="s">
        <v>168</v>
      </c>
      <c r="B39" s="295"/>
      <c r="C39" s="295"/>
      <c r="D39" s="296"/>
      <c r="E39" s="295"/>
      <c r="F39" s="296"/>
    </row>
    <row r="40" spans="1:9" ht="11.1" customHeight="1" x14ac:dyDescent="0.25">
      <c r="A40" s="295" t="s">
        <v>167</v>
      </c>
      <c r="B40" s="261"/>
      <c r="C40" s="261"/>
      <c r="D40" s="288"/>
      <c r="E40" s="261"/>
      <c r="F40" s="296"/>
    </row>
    <row r="41" spans="1:9" x14ac:dyDescent="0.2">
      <c r="A41" s="662" t="s">
        <v>673</v>
      </c>
      <c r="B41" s="297"/>
    </row>
    <row r="43" spans="1:9" x14ac:dyDescent="0.25">
      <c r="A43" s="285"/>
    </row>
  </sheetData>
  <mergeCells count="6">
    <mergeCell ref="G6:H6"/>
    <mergeCell ref="A1:F1"/>
    <mergeCell ref="A2:F2"/>
    <mergeCell ref="A3:A4"/>
    <mergeCell ref="C3:D3"/>
    <mergeCell ref="E3:F3"/>
  </mergeCells>
  <hyperlinks>
    <hyperlink ref="G1" location="indice!B69" display="INICIO"/>
  </hyperlinks>
  <printOptions horizontalCentered="1"/>
  <pageMargins left="0.19685039370078741" right="0.19685039370078741" top="1.5354330708661419" bottom="0.74803149606299213" header="0.19685039370078741" footer="0.31496062992125984"/>
  <pageSetup paperSize="9" scale="82" firstPageNumber="130" fitToWidth="0" fitToHeight="0" orientation="landscape" useFirstPageNumber="1" r:id="rId1"/>
  <headerFooter scaleWithDoc="0">
    <oddHeader>&amp;C&amp;G</oddHeader>
    <oddFooter>&amp;C&amp;P</oddFooter>
  </headerFooter>
  <legacyDrawingHF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7"/>
  <dimension ref="A1:M42"/>
  <sheetViews>
    <sheetView showGridLines="0" zoomScale="90" zoomScaleNormal="90" workbookViewId="0">
      <selection activeCell="J24" sqref="J24"/>
    </sheetView>
  </sheetViews>
  <sheetFormatPr baseColWidth="10" defaultRowHeight="12.75" x14ac:dyDescent="0.25"/>
  <cols>
    <col min="1" max="3" width="20.7109375" style="287" customWidth="1"/>
    <col min="4" max="4" width="20.7109375" style="298" customWidth="1"/>
    <col min="5" max="5" width="20.7109375" style="287" customWidth="1"/>
    <col min="6" max="6" width="20.7109375" style="298" customWidth="1"/>
    <col min="7" max="9" width="11.42578125" style="264"/>
    <col min="10" max="16384" width="11.42578125" style="287"/>
  </cols>
  <sheetData>
    <row r="1" spans="1:9" s="218" customFormat="1" ht="50.1" customHeight="1" x14ac:dyDescent="0.25">
      <c r="A1" s="1285" t="s">
        <v>229</v>
      </c>
      <c r="B1" s="1285"/>
      <c r="C1" s="1285"/>
      <c r="D1" s="1285"/>
      <c r="E1" s="1285"/>
      <c r="F1" s="1285"/>
      <c r="G1" s="977" t="s">
        <v>85</v>
      </c>
      <c r="H1" s="216"/>
      <c r="I1" s="216"/>
    </row>
    <row r="2" spans="1:9" s="282" customFormat="1" ht="9.9499999999999993" customHeight="1" x14ac:dyDescent="0.25">
      <c r="A2" s="1257"/>
      <c r="B2" s="1257"/>
      <c r="C2" s="1257"/>
      <c r="D2" s="1257"/>
      <c r="E2" s="1257"/>
      <c r="F2" s="1257"/>
      <c r="G2" s="284"/>
      <c r="H2" s="284"/>
      <c r="I2" s="284"/>
    </row>
    <row r="3" spans="1:9" s="282" customFormat="1" ht="14.1" customHeight="1" x14ac:dyDescent="0.25">
      <c r="A3" s="1466" t="s">
        <v>207</v>
      </c>
      <c r="B3" s="236" t="s">
        <v>162</v>
      </c>
      <c r="C3" s="1284" t="s">
        <v>83</v>
      </c>
      <c r="D3" s="1284"/>
      <c r="E3" s="1284" t="s">
        <v>82</v>
      </c>
      <c r="F3" s="1284"/>
      <c r="G3" s="284"/>
      <c r="H3" s="284"/>
      <c r="I3" s="284"/>
    </row>
    <row r="4" spans="1:9" s="282" customFormat="1" ht="14.1" customHeight="1" x14ac:dyDescent="0.25">
      <c r="A4" s="1466"/>
      <c r="B4" s="236" t="s">
        <v>687</v>
      </c>
      <c r="C4" s="236" t="s">
        <v>112</v>
      </c>
      <c r="D4" s="236" t="s">
        <v>179</v>
      </c>
      <c r="E4" s="236" t="s">
        <v>112</v>
      </c>
      <c r="F4" s="236" t="s">
        <v>178</v>
      </c>
      <c r="G4" s="284"/>
      <c r="H4" s="284"/>
      <c r="I4" s="284"/>
    </row>
    <row r="5" spans="1:9" ht="12" customHeight="1" x14ac:dyDescent="0.25">
      <c r="A5" s="1232" t="s">
        <v>863</v>
      </c>
      <c r="B5" s="262">
        <f>+B6+B18+B25+B32+B34</f>
        <v>14472881</v>
      </c>
      <c r="C5" s="262">
        <f>SUM(C6+C18+C25+C32+C34+C35)</f>
        <v>76354</v>
      </c>
      <c r="D5" s="935">
        <f t="shared" ref="D5:D34" si="0">C5/B5*1000</f>
        <v>5.2756600430833362</v>
      </c>
      <c r="E5" s="262">
        <f>SUM(E6+E18+E25+E32+E34+E35)</f>
        <v>17111</v>
      </c>
      <c r="F5" s="935">
        <f t="shared" ref="F5:F34" si="1">E5/B5*10000</f>
        <v>11.82280155554378</v>
      </c>
    </row>
    <row r="6" spans="1:9" ht="12" customHeight="1" x14ac:dyDescent="0.25">
      <c r="A6" s="839" t="s">
        <v>177</v>
      </c>
      <c r="B6" s="865">
        <f>SUM(B7:B17)</f>
        <v>6505011</v>
      </c>
      <c r="C6" s="865">
        <f>SUM(C7:C17)</f>
        <v>40806</v>
      </c>
      <c r="D6" s="934">
        <f t="shared" si="0"/>
        <v>6.2730101455631662</v>
      </c>
      <c r="E6" s="865">
        <f>SUM(E7:E17)</f>
        <v>8691</v>
      </c>
      <c r="F6" s="934">
        <f t="shared" si="1"/>
        <v>13.360469336639092</v>
      </c>
    </row>
    <row r="7" spans="1:9" ht="12" customHeight="1" x14ac:dyDescent="0.2">
      <c r="A7" s="312" t="s">
        <v>159</v>
      </c>
      <c r="B7" s="267">
        <v>714015</v>
      </c>
      <c r="C7" s="267">
        <v>4389</v>
      </c>
      <c r="D7" s="932">
        <f t="shared" si="0"/>
        <v>6.1469296863511271</v>
      </c>
      <c r="E7" s="267">
        <v>976</v>
      </c>
      <c r="F7" s="932">
        <f t="shared" si="1"/>
        <v>13.669180619454773</v>
      </c>
      <c r="G7" s="329"/>
      <c r="H7" s="330"/>
      <c r="I7" s="330"/>
    </row>
    <row r="8" spans="1:9" ht="12" customHeight="1" x14ac:dyDescent="0.2">
      <c r="A8" s="578" t="s">
        <v>158</v>
      </c>
      <c r="B8" s="867">
        <v>188551</v>
      </c>
      <c r="C8" s="867">
        <v>887</v>
      </c>
      <c r="D8" s="931">
        <f t="shared" si="0"/>
        <v>4.7042975110182397</v>
      </c>
      <c r="E8" s="867">
        <v>145</v>
      </c>
      <c r="F8" s="931">
        <f t="shared" si="1"/>
        <v>7.6902270473240657</v>
      </c>
      <c r="G8" s="329"/>
      <c r="H8" s="330"/>
      <c r="I8" s="330"/>
    </row>
    <row r="9" spans="1:9" ht="12" customHeight="1" x14ac:dyDescent="0.2">
      <c r="A9" s="312" t="s">
        <v>157</v>
      </c>
      <c r="B9" s="267">
        <v>231539</v>
      </c>
      <c r="C9" s="267">
        <v>1469</v>
      </c>
      <c r="D9" s="932">
        <f t="shared" si="0"/>
        <v>6.3445035177659053</v>
      </c>
      <c r="E9" s="267">
        <v>298</v>
      </c>
      <c r="F9" s="932">
        <f t="shared" si="1"/>
        <v>12.870401962520354</v>
      </c>
      <c r="G9" s="329"/>
      <c r="H9" s="330"/>
      <c r="I9" s="330"/>
    </row>
    <row r="10" spans="1:9" ht="12" customHeight="1" x14ac:dyDescent="0.2">
      <c r="A10" s="578" t="s">
        <v>156</v>
      </c>
      <c r="B10" s="867">
        <v>169279</v>
      </c>
      <c r="C10" s="867">
        <v>785</v>
      </c>
      <c r="D10" s="931">
        <f t="shared" si="0"/>
        <v>4.6373147289386161</v>
      </c>
      <c r="E10" s="867">
        <v>142</v>
      </c>
      <c r="F10" s="931">
        <f t="shared" si="1"/>
        <v>8.3885183631755851</v>
      </c>
      <c r="G10" s="329"/>
      <c r="H10" s="330"/>
      <c r="I10" s="330"/>
    </row>
    <row r="11" spans="1:9" ht="12" customHeight="1" x14ac:dyDescent="0.2">
      <c r="A11" s="312" t="s">
        <v>155</v>
      </c>
      <c r="B11" s="267">
        <v>411193</v>
      </c>
      <c r="C11" s="267">
        <v>2470</v>
      </c>
      <c r="D11" s="932">
        <f t="shared" si="0"/>
        <v>6.0069115962577184</v>
      </c>
      <c r="E11" s="267">
        <v>321</v>
      </c>
      <c r="F11" s="932">
        <f t="shared" si="1"/>
        <v>7.8065531271203552</v>
      </c>
      <c r="G11" s="329"/>
      <c r="H11" s="330"/>
      <c r="I11" s="330"/>
    </row>
    <row r="12" spans="1:9" ht="12" customHeight="1" x14ac:dyDescent="0.2">
      <c r="A12" s="578" t="s">
        <v>154</v>
      </c>
      <c r="B12" s="867">
        <v>463935</v>
      </c>
      <c r="C12" s="867">
        <v>3384</v>
      </c>
      <c r="D12" s="931">
        <f t="shared" si="0"/>
        <v>7.2941252546154098</v>
      </c>
      <c r="E12" s="867">
        <v>500</v>
      </c>
      <c r="F12" s="931">
        <f t="shared" si="1"/>
        <v>10.77737183010551</v>
      </c>
      <c r="G12" s="329"/>
      <c r="H12" s="330"/>
      <c r="I12" s="330"/>
    </row>
    <row r="13" spans="1:9" ht="12" customHeight="1" x14ac:dyDescent="0.2">
      <c r="A13" s="312" t="s">
        <v>153</v>
      </c>
      <c r="B13" s="267">
        <v>401386</v>
      </c>
      <c r="C13" s="267">
        <v>2738</v>
      </c>
      <c r="D13" s="932">
        <f t="shared" si="0"/>
        <v>6.8213639738306773</v>
      </c>
      <c r="E13" s="267">
        <v>515</v>
      </c>
      <c r="F13" s="932">
        <f t="shared" si="1"/>
        <v>12.83054217137618</v>
      </c>
      <c r="G13" s="329"/>
      <c r="H13" s="330"/>
      <c r="I13" s="330"/>
    </row>
    <row r="14" spans="1:9" ht="12" customHeight="1" x14ac:dyDescent="0.2">
      <c r="A14" s="578" t="s">
        <v>152</v>
      </c>
      <c r="B14" s="867">
        <v>457614</v>
      </c>
      <c r="C14" s="867">
        <v>2392</v>
      </c>
      <c r="D14" s="931">
        <f t="shared" si="0"/>
        <v>5.2271128068634267</v>
      </c>
      <c r="E14" s="867">
        <v>483</v>
      </c>
      <c r="F14" s="931">
        <f t="shared" si="1"/>
        <v>10.55474701385884</v>
      </c>
      <c r="G14" s="329"/>
      <c r="H14" s="330"/>
      <c r="I14" s="330"/>
    </row>
    <row r="15" spans="1:9" ht="12" customHeight="1" x14ac:dyDescent="0.2">
      <c r="A15" s="312" t="s">
        <v>151</v>
      </c>
      <c r="B15" s="267">
        <v>2555387</v>
      </c>
      <c r="C15" s="267">
        <v>17224</v>
      </c>
      <c r="D15" s="932">
        <f t="shared" si="0"/>
        <v>6.7402706517642921</v>
      </c>
      <c r="E15" s="267">
        <v>4361</v>
      </c>
      <c r="F15" s="932">
        <f t="shared" si="1"/>
        <v>17.06590821664194</v>
      </c>
      <c r="G15" s="329"/>
      <c r="H15" s="330"/>
      <c r="I15" s="330"/>
    </row>
    <row r="16" spans="1:9" ht="12" customHeight="1" x14ac:dyDescent="0.2">
      <c r="A16" s="578" t="s">
        <v>150</v>
      </c>
      <c r="B16" s="867">
        <v>509740</v>
      </c>
      <c r="C16" s="867">
        <v>3459</v>
      </c>
      <c r="D16" s="931">
        <f t="shared" si="0"/>
        <v>6.785812374936242</v>
      </c>
      <c r="E16" s="867">
        <v>641</v>
      </c>
      <c r="F16" s="931">
        <f t="shared" si="1"/>
        <v>12.575038254796564</v>
      </c>
      <c r="G16" s="329"/>
      <c r="H16" s="330"/>
      <c r="I16" s="330"/>
    </row>
    <row r="17" spans="1:9" ht="26.25" x14ac:dyDescent="0.25">
      <c r="A17" s="316" t="s">
        <v>176</v>
      </c>
      <c r="B17" s="454">
        <v>402372</v>
      </c>
      <c r="C17" s="457">
        <v>1609</v>
      </c>
      <c r="D17" s="932">
        <f t="shared" si="0"/>
        <v>3.9987871919517266</v>
      </c>
      <c r="E17" s="889">
        <v>309</v>
      </c>
      <c r="F17" s="932">
        <f t="shared" si="1"/>
        <v>7.6794607974709965</v>
      </c>
      <c r="G17" s="329"/>
      <c r="H17" s="330"/>
      <c r="I17" s="330"/>
    </row>
    <row r="18" spans="1:9" ht="12" customHeight="1" x14ac:dyDescent="0.2">
      <c r="A18" s="1239" t="s">
        <v>175</v>
      </c>
      <c r="B18" s="865">
        <f>SUM(B19:B24)</f>
        <v>7197036</v>
      </c>
      <c r="C18" s="865">
        <f>SUM(C19:C24)</f>
        <v>31046</v>
      </c>
      <c r="D18" s="934">
        <f t="shared" si="0"/>
        <v>4.3137202592845165</v>
      </c>
      <c r="E18" s="865">
        <f>SUM(E19:E24)</f>
        <v>7017</v>
      </c>
      <c r="F18" s="934">
        <f t="shared" si="1"/>
        <v>9.7498470203567145</v>
      </c>
    </row>
    <row r="19" spans="1:9" ht="12" customHeight="1" x14ac:dyDescent="0.2">
      <c r="A19" s="312" t="s">
        <v>174</v>
      </c>
      <c r="B19" s="267">
        <v>607959</v>
      </c>
      <c r="C19" s="267">
        <v>2939</v>
      </c>
      <c r="D19" s="932">
        <f t="shared" si="0"/>
        <v>4.834207569918366</v>
      </c>
      <c r="E19" s="267">
        <v>1023</v>
      </c>
      <c r="F19" s="932">
        <f t="shared" si="1"/>
        <v>16.826792596211256</v>
      </c>
      <c r="G19" s="329"/>
      <c r="H19" s="330"/>
      <c r="I19" s="330"/>
    </row>
    <row r="20" spans="1:9" ht="12" customHeight="1" x14ac:dyDescent="0.25">
      <c r="A20" s="578" t="s">
        <v>148</v>
      </c>
      <c r="B20" s="874">
        <v>485548</v>
      </c>
      <c r="C20" s="888">
        <v>1503</v>
      </c>
      <c r="D20" s="931">
        <f t="shared" si="0"/>
        <v>3.0954715084811388</v>
      </c>
      <c r="E20" s="890">
        <v>322</v>
      </c>
      <c r="F20" s="931">
        <f t="shared" si="1"/>
        <v>6.6316821405916615</v>
      </c>
      <c r="G20" s="329"/>
      <c r="H20" s="330"/>
      <c r="I20" s="330"/>
    </row>
    <row r="21" spans="1:9" ht="12" customHeight="1" x14ac:dyDescent="0.2">
      <c r="A21" s="312" t="s">
        <v>147</v>
      </c>
      <c r="B21" s="267">
        <v>3647031</v>
      </c>
      <c r="C21" s="267">
        <v>17201</v>
      </c>
      <c r="D21" s="932">
        <f t="shared" si="0"/>
        <v>4.7164392076733099</v>
      </c>
      <c r="E21" s="267">
        <v>4209</v>
      </c>
      <c r="F21" s="932">
        <f t="shared" si="1"/>
        <v>11.540894497469312</v>
      </c>
      <c r="G21" s="329"/>
      <c r="H21" s="330"/>
      <c r="I21" s="330"/>
    </row>
    <row r="22" spans="1:9" ht="12" customHeight="1" x14ac:dyDescent="0.2">
      <c r="A22" s="578" t="s">
        <v>173</v>
      </c>
      <c r="B22" s="867">
        <v>776460</v>
      </c>
      <c r="C22" s="867">
        <v>2352</v>
      </c>
      <c r="D22" s="931">
        <f t="shared" si="0"/>
        <v>3.0291322154393012</v>
      </c>
      <c r="E22" s="867">
        <v>344</v>
      </c>
      <c r="F22" s="931">
        <f t="shared" si="1"/>
        <v>4.4303634443499993</v>
      </c>
      <c r="G22" s="329"/>
      <c r="H22" s="330"/>
      <c r="I22" s="330"/>
    </row>
    <row r="23" spans="1:9" ht="12" customHeight="1" x14ac:dyDescent="0.2">
      <c r="A23" s="312" t="s">
        <v>146</v>
      </c>
      <c r="B23" s="267">
        <v>1379329</v>
      </c>
      <c r="C23" s="267">
        <v>5295</v>
      </c>
      <c r="D23" s="932">
        <f t="shared" si="0"/>
        <v>3.838823079917844</v>
      </c>
      <c r="E23" s="267">
        <v>1038</v>
      </c>
      <c r="F23" s="932">
        <f t="shared" si="1"/>
        <v>7.5253982189890882</v>
      </c>
      <c r="G23" s="329"/>
      <c r="H23" s="330"/>
      <c r="I23" s="330"/>
    </row>
    <row r="24" spans="1:9" ht="12" customHeight="1" x14ac:dyDescent="0.2">
      <c r="A24" s="578" t="s">
        <v>69</v>
      </c>
      <c r="B24" s="867">
        <v>300709</v>
      </c>
      <c r="C24" s="867">
        <v>1756</v>
      </c>
      <c r="D24" s="931">
        <f t="shared" si="0"/>
        <v>5.8395325713563615</v>
      </c>
      <c r="E24" s="867">
        <v>81</v>
      </c>
      <c r="F24" s="931">
        <f t="shared" si="1"/>
        <v>2.693634044873948</v>
      </c>
      <c r="G24" s="329"/>
      <c r="H24" s="330"/>
      <c r="I24" s="330"/>
    </row>
    <row r="25" spans="1:9" ht="12" customHeight="1" x14ac:dyDescent="0.2">
      <c r="A25" s="1240" t="s">
        <v>18</v>
      </c>
      <c r="B25" s="262">
        <f>SUM(B26:B31)</f>
        <v>714054</v>
      </c>
      <c r="C25" s="262">
        <f>SUM(C26:C31)</f>
        <v>2700</v>
      </c>
      <c r="D25" s="935">
        <f t="shared" si="0"/>
        <v>3.7812266299187454</v>
      </c>
      <c r="E25" s="262">
        <f>SUM(E26:E31)</f>
        <v>572</v>
      </c>
      <c r="F25" s="935">
        <f t="shared" si="1"/>
        <v>8.0105986381982319</v>
      </c>
    </row>
    <row r="26" spans="1:9" ht="12" customHeight="1" x14ac:dyDescent="0.2">
      <c r="A26" s="578" t="s">
        <v>172</v>
      </c>
      <c r="B26" s="867">
        <v>145352</v>
      </c>
      <c r="C26" s="867">
        <v>377</v>
      </c>
      <c r="D26" s="931">
        <f t="shared" si="0"/>
        <v>2.5937035610105124</v>
      </c>
      <c r="E26" s="867">
        <v>137</v>
      </c>
      <c r="F26" s="931">
        <f t="shared" si="1"/>
        <v>9.425394903406902</v>
      </c>
      <c r="G26" s="329"/>
      <c r="H26" s="330"/>
      <c r="I26" s="330"/>
    </row>
    <row r="27" spans="1:9" ht="12" customHeight="1" x14ac:dyDescent="0.2">
      <c r="A27" s="312" t="s">
        <v>143</v>
      </c>
      <c r="B27" s="267">
        <v>101017</v>
      </c>
      <c r="C27" s="267">
        <v>431</v>
      </c>
      <c r="D27" s="932">
        <f t="shared" si="0"/>
        <v>4.2666085906332603</v>
      </c>
      <c r="E27" s="267">
        <v>67</v>
      </c>
      <c r="F27" s="932">
        <f t="shared" si="1"/>
        <v>6.6325469970401016</v>
      </c>
      <c r="G27" s="329"/>
      <c r="H27" s="330"/>
      <c r="I27" s="330"/>
    </row>
    <row r="28" spans="1:9" ht="12" customHeight="1" x14ac:dyDescent="0.2">
      <c r="A28" s="578" t="s">
        <v>142</v>
      </c>
      <c r="B28" s="867">
        <v>81047</v>
      </c>
      <c r="C28" s="867">
        <v>331</v>
      </c>
      <c r="D28" s="931">
        <f t="shared" si="0"/>
        <v>4.0840499956815179</v>
      </c>
      <c r="E28" s="867">
        <v>69</v>
      </c>
      <c r="F28" s="931">
        <f t="shared" si="1"/>
        <v>8.5135785408466695</v>
      </c>
      <c r="G28" s="329"/>
      <c r="H28" s="330"/>
      <c r="I28" s="330"/>
    </row>
    <row r="29" spans="1:9" ht="12" customHeight="1" x14ac:dyDescent="0.2">
      <c r="A29" s="312" t="s">
        <v>171</v>
      </c>
      <c r="B29" s="267">
        <v>91691</v>
      </c>
      <c r="C29" s="267">
        <v>406</v>
      </c>
      <c r="D29" s="932">
        <f t="shared" si="0"/>
        <v>4.4279154987948646</v>
      </c>
      <c r="E29" s="267">
        <v>95</v>
      </c>
      <c r="F29" s="932">
        <f t="shared" si="1"/>
        <v>10.360886019347591</v>
      </c>
      <c r="G29" s="329"/>
      <c r="H29" s="330"/>
      <c r="I29" s="330"/>
    </row>
    <row r="30" spans="1:9" ht="12" customHeight="1" x14ac:dyDescent="0.2">
      <c r="A30" s="578" t="s">
        <v>140</v>
      </c>
      <c r="B30" s="867">
        <v>169667</v>
      </c>
      <c r="C30" s="867">
        <v>557</v>
      </c>
      <c r="D30" s="931">
        <f t="shared" si="0"/>
        <v>3.2829012123748282</v>
      </c>
      <c r="E30" s="867">
        <v>134</v>
      </c>
      <c r="F30" s="931">
        <f t="shared" si="1"/>
        <v>7.8978233834511133</v>
      </c>
      <c r="G30" s="329"/>
      <c r="H30" s="330"/>
      <c r="I30" s="330"/>
    </row>
    <row r="31" spans="1:9" ht="12" customHeight="1" x14ac:dyDescent="0.2">
      <c r="A31" s="312" t="s">
        <v>139</v>
      </c>
      <c r="B31" s="267">
        <v>125280</v>
      </c>
      <c r="C31" s="267">
        <v>598</v>
      </c>
      <c r="D31" s="932">
        <f t="shared" si="0"/>
        <v>4.7733077905491692</v>
      </c>
      <c r="E31" s="267">
        <v>70</v>
      </c>
      <c r="F31" s="932">
        <f t="shared" si="1"/>
        <v>5.587484035759898</v>
      </c>
      <c r="G31" s="329"/>
      <c r="H31" s="330"/>
      <c r="I31" s="330"/>
    </row>
    <row r="32" spans="1:9" ht="12" customHeight="1" x14ac:dyDescent="0.2">
      <c r="A32" s="1239" t="s">
        <v>25</v>
      </c>
      <c r="B32" s="865">
        <f>SUM(B33)</f>
        <v>24214</v>
      </c>
      <c r="C32" s="865">
        <v>220</v>
      </c>
      <c r="D32" s="934">
        <f t="shared" si="0"/>
        <v>9.0856529280581491</v>
      </c>
      <c r="E32" s="865">
        <v>23</v>
      </c>
      <c r="F32" s="934">
        <f t="shared" si="1"/>
        <v>9.4986371520607911</v>
      </c>
    </row>
    <row r="33" spans="1:13" ht="12" customHeight="1" x14ac:dyDescent="0.2">
      <c r="A33" s="312" t="s">
        <v>137</v>
      </c>
      <c r="B33" s="267">
        <v>24214</v>
      </c>
      <c r="C33" s="267">
        <v>220</v>
      </c>
      <c r="D33" s="932">
        <f t="shared" si="0"/>
        <v>9.0856529280581491</v>
      </c>
      <c r="E33" s="267">
        <v>23</v>
      </c>
      <c r="F33" s="932">
        <f t="shared" si="1"/>
        <v>9.4986371520607911</v>
      </c>
      <c r="G33" s="329"/>
      <c r="H33" s="330"/>
      <c r="I33" s="330"/>
    </row>
    <row r="34" spans="1:13" ht="12" customHeight="1" x14ac:dyDescent="0.2">
      <c r="A34" s="1239" t="s">
        <v>208</v>
      </c>
      <c r="B34" s="865">
        <v>32566</v>
      </c>
      <c r="C34" s="865">
        <v>18</v>
      </c>
      <c r="D34" s="934">
        <f t="shared" si="0"/>
        <v>0.55272369956396239</v>
      </c>
      <c r="E34" s="865">
        <v>3</v>
      </c>
      <c r="F34" s="934">
        <f t="shared" si="1"/>
        <v>0.92120616593993732</v>
      </c>
      <c r="G34" s="329"/>
      <c r="H34" s="330"/>
      <c r="I34" s="330"/>
      <c r="M34" s="289"/>
    </row>
    <row r="35" spans="1:13" ht="12" customHeight="1" x14ac:dyDescent="0.2">
      <c r="A35" s="1240" t="s">
        <v>169</v>
      </c>
      <c r="B35" s="269" t="s">
        <v>100</v>
      </c>
      <c r="C35" s="262">
        <v>1564</v>
      </c>
      <c r="D35" s="935" t="s">
        <v>100</v>
      </c>
      <c r="E35" s="262">
        <v>805</v>
      </c>
      <c r="F35" s="932" t="s">
        <v>100</v>
      </c>
      <c r="G35" s="329"/>
      <c r="H35" s="330"/>
      <c r="I35" s="330"/>
    </row>
    <row r="36" spans="1:13" ht="11.1" customHeight="1" x14ac:dyDescent="0.25">
      <c r="B36" s="286"/>
      <c r="C36" s="286"/>
      <c r="D36" s="294"/>
      <c r="E36" s="295"/>
      <c r="F36" s="296"/>
    </row>
    <row r="37" spans="1:13" ht="11.1" customHeight="1" x14ac:dyDescent="0.25">
      <c r="A37" s="286" t="s">
        <v>693</v>
      </c>
      <c r="B37" s="286"/>
      <c r="C37" s="286"/>
      <c r="D37" s="294"/>
      <c r="E37" s="286"/>
      <c r="F37" s="294"/>
    </row>
    <row r="38" spans="1:13" ht="11.1" customHeight="1" x14ac:dyDescent="0.25">
      <c r="A38" s="286" t="s">
        <v>168</v>
      </c>
      <c r="B38" s="295"/>
      <c r="C38" s="295"/>
      <c r="D38" s="296"/>
      <c r="E38" s="295"/>
      <c r="F38" s="296"/>
    </row>
    <row r="39" spans="1:13" ht="11.1" customHeight="1" x14ac:dyDescent="0.25">
      <c r="A39" s="295" t="s">
        <v>167</v>
      </c>
      <c r="B39" s="261"/>
      <c r="C39" s="261"/>
      <c r="D39" s="288"/>
      <c r="E39" s="261"/>
      <c r="F39" s="296"/>
    </row>
    <row r="40" spans="1:13" x14ac:dyDescent="0.2">
      <c r="A40" s="662" t="s">
        <v>674</v>
      </c>
    </row>
    <row r="42" spans="1:13" x14ac:dyDescent="0.25">
      <c r="A42" s="285"/>
    </row>
  </sheetData>
  <mergeCells count="5">
    <mergeCell ref="A1:F1"/>
    <mergeCell ref="A2:F2"/>
    <mergeCell ref="A3:A4"/>
    <mergeCell ref="C3:D3"/>
    <mergeCell ref="E3:F3"/>
  </mergeCells>
  <hyperlinks>
    <hyperlink ref="G1" location="indice!B70" display="INICIO"/>
  </hyperlinks>
  <printOptions horizontalCentered="1"/>
  <pageMargins left="0.19685039370078741" right="0.19685039370078741" top="1.5354330708661419" bottom="0.74803149606299213" header="0.19685039370078741" footer="0.31496062992125984"/>
  <pageSetup paperSize="9" scale="83" firstPageNumber="131" fitToWidth="0" orientation="landscape" useFirstPageNumber="1" r:id="rId1"/>
  <headerFooter scaleWithDoc="0">
    <oddHeader>&amp;C&amp;G</oddHeader>
    <oddFooter>&amp;C&amp;P</oddFooter>
  </headerFooter>
  <legacyDrawingHF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8"/>
  <dimension ref="A1:J42"/>
  <sheetViews>
    <sheetView showGridLines="0" zoomScale="90" zoomScaleNormal="90" workbookViewId="0">
      <selection activeCell="G20" sqref="G20"/>
    </sheetView>
  </sheetViews>
  <sheetFormatPr baseColWidth="10" defaultRowHeight="12.75" x14ac:dyDescent="0.25"/>
  <cols>
    <col min="1" max="3" width="20.7109375" style="287" customWidth="1"/>
    <col min="4" max="4" width="20.7109375" style="298" customWidth="1"/>
    <col min="5" max="5" width="20.7109375" style="287" customWidth="1"/>
    <col min="6" max="6" width="20.7109375" style="298" customWidth="1"/>
    <col min="7" max="8" width="11.42578125" style="264"/>
    <col min="9" max="9" width="12" style="287" bestFit="1" customWidth="1"/>
    <col min="10" max="16384" width="11.42578125" style="287"/>
  </cols>
  <sheetData>
    <row r="1" spans="1:10" s="218" customFormat="1" ht="46.5" customHeight="1" x14ac:dyDescent="0.25">
      <c r="A1" s="1285" t="s">
        <v>230</v>
      </c>
      <c r="B1" s="1285"/>
      <c r="C1" s="1285"/>
      <c r="D1" s="1285"/>
      <c r="E1" s="1285"/>
      <c r="F1" s="1285"/>
      <c r="G1" s="977" t="s">
        <v>85</v>
      </c>
      <c r="H1" s="216"/>
    </row>
    <row r="2" spans="1:10" s="282" customFormat="1" ht="9.9499999999999993" customHeight="1" x14ac:dyDescent="0.25">
      <c r="A2" s="1257"/>
      <c r="B2" s="1257"/>
      <c r="C2" s="1257"/>
      <c r="D2" s="1257"/>
      <c r="E2" s="1257"/>
      <c r="F2" s="1257"/>
      <c r="G2" s="284"/>
      <c r="H2" s="284"/>
    </row>
    <row r="3" spans="1:10" s="282" customFormat="1" ht="14.1" customHeight="1" x14ac:dyDescent="0.25">
      <c r="A3" s="1466" t="s">
        <v>207</v>
      </c>
      <c r="B3" s="236" t="s">
        <v>162</v>
      </c>
      <c r="C3" s="1284" t="s">
        <v>83</v>
      </c>
      <c r="D3" s="1284"/>
      <c r="E3" s="1284" t="s">
        <v>82</v>
      </c>
      <c r="F3" s="1284"/>
      <c r="G3" s="284"/>
      <c r="H3" s="284"/>
    </row>
    <row r="4" spans="1:10" s="282" customFormat="1" ht="14.1" customHeight="1" x14ac:dyDescent="0.25">
      <c r="A4" s="1466"/>
      <c r="B4" s="236" t="s">
        <v>686</v>
      </c>
      <c r="C4" s="236" t="s">
        <v>112</v>
      </c>
      <c r="D4" s="236" t="s">
        <v>179</v>
      </c>
      <c r="E4" s="236" t="s">
        <v>112</v>
      </c>
      <c r="F4" s="236" t="s">
        <v>178</v>
      </c>
      <c r="G4" s="284"/>
      <c r="H4" s="284"/>
    </row>
    <row r="5" spans="1:10" ht="12" customHeight="1" x14ac:dyDescent="0.25">
      <c r="A5" s="1232" t="s">
        <v>863</v>
      </c>
      <c r="B5" s="262">
        <f>+(B6+B18+B25+B32+B34)</f>
        <v>14214982</v>
      </c>
      <c r="C5" s="262">
        <f>SUM(C6+C18+C25+C32+C34+C35)</f>
        <v>76154</v>
      </c>
      <c r="D5" s="935">
        <f t="shared" ref="D5:D34" si="0">C5/B5*1000</f>
        <v>5.3573054119941901</v>
      </c>
      <c r="E5" s="262">
        <f>SUM(E6+E18+E25+E32+E34+E35)</f>
        <v>14942</v>
      </c>
      <c r="F5" s="935">
        <f t="shared" ref="F5:F34" si="1">E5/B5*10000</f>
        <v>10.511444896659032</v>
      </c>
    </row>
    <row r="6" spans="1:10" ht="12" customHeight="1" x14ac:dyDescent="0.25">
      <c r="A6" s="839" t="s">
        <v>177</v>
      </c>
      <c r="B6" s="865">
        <f>SUM(B7:B17)</f>
        <v>6394507</v>
      </c>
      <c r="C6" s="865">
        <f>SUM(C7:C17)</f>
        <v>41862</v>
      </c>
      <c r="D6" s="934">
        <f t="shared" si="0"/>
        <v>6.5465562865127831</v>
      </c>
      <c r="E6" s="865">
        <f>SUM(E7:E17)</f>
        <v>7844</v>
      </c>
      <c r="F6" s="934">
        <f t="shared" si="1"/>
        <v>12.266778345852153</v>
      </c>
    </row>
    <row r="7" spans="1:10" s="264" customFormat="1" ht="12" customHeight="1" x14ac:dyDescent="0.2">
      <c r="A7" s="1" t="s">
        <v>159</v>
      </c>
      <c r="B7" s="267">
        <v>701848</v>
      </c>
      <c r="C7" s="267">
        <v>4489</v>
      </c>
      <c r="D7" s="932">
        <f t="shared" si="0"/>
        <v>6.395971777364899</v>
      </c>
      <c r="E7" s="267">
        <v>958</v>
      </c>
      <c r="F7" s="932">
        <f t="shared" si="1"/>
        <v>13.649679132803684</v>
      </c>
      <c r="G7" s="331"/>
      <c r="H7" s="332"/>
      <c r="J7" s="333"/>
    </row>
    <row r="8" spans="1:10" s="264" customFormat="1" ht="12" customHeight="1" x14ac:dyDescent="0.2">
      <c r="A8" s="587" t="s">
        <v>158</v>
      </c>
      <c r="B8" s="867">
        <v>187095</v>
      </c>
      <c r="C8" s="867">
        <v>967</v>
      </c>
      <c r="D8" s="931">
        <f t="shared" si="0"/>
        <v>5.1684972874742785</v>
      </c>
      <c r="E8" s="867">
        <v>97</v>
      </c>
      <c r="F8" s="931">
        <f t="shared" si="1"/>
        <v>5.18453192228547</v>
      </c>
      <c r="G8" s="331"/>
      <c r="H8" s="332"/>
    </row>
    <row r="9" spans="1:10" s="264" customFormat="1" ht="12" customHeight="1" x14ac:dyDescent="0.2">
      <c r="A9" s="1" t="s">
        <v>157</v>
      </c>
      <c r="B9" s="267">
        <v>229527</v>
      </c>
      <c r="C9" s="267">
        <v>1468</v>
      </c>
      <c r="D9" s="932">
        <f t="shared" si="0"/>
        <v>6.3957617186649065</v>
      </c>
      <c r="E9" s="267">
        <v>222</v>
      </c>
      <c r="F9" s="932">
        <f t="shared" si="1"/>
        <v>9.6720647244115074</v>
      </c>
      <c r="G9" s="331"/>
      <c r="H9" s="332"/>
    </row>
    <row r="10" spans="1:10" s="264" customFormat="1" ht="12" customHeight="1" x14ac:dyDescent="0.2">
      <c r="A10" s="587" t="s">
        <v>156</v>
      </c>
      <c r="B10" s="867">
        <v>168110</v>
      </c>
      <c r="C10" s="867">
        <v>848</v>
      </c>
      <c r="D10" s="931">
        <f t="shared" si="0"/>
        <v>5.0443162215216235</v>
      </c>
      <c r="E10" s="867">
        <v>145</v>
      </c>
      <c r="F10" s="931">
        <f t="shared" si="1"/>
        <v>8.6253048599131521</v>
      </c>
      <c r="G10" s="331"/>
      <c r="H10" s="332"/>
    </row>
    <row r="11" spans="1:10" s="264" customFormat="1" ht="12" customHeight="1" x14ac:dyDescent="0.2">
      <c r="A11" s="1" t="s">
        <v>155</v>
      </c>
      <c r="B11" s="267">
        <v>404706</v>
      </c>
      <c r="C11" s="267">
        <v>2555</v>
      </c>
      <c r="D11" s="932">
        <f t="shared" si="0"/>
        <v>6.3132249089462471</v>
      </c>
      <c r="E11" s="267">
        <v>286</v>
      </c>
      <c r="F11" s="932">
        <f t="shared" si="1"/>
        <v>7.0668584107969741</v>
      </c>
      <c r="G11" s="331"/>
      <c r="H11" s="332"/>
    </row>
    <row r="12" spans="1:10" s="264" customFormat="1" ht="12" customHeight="1" x14ac:dyDescent="0.2">
      <c r="A12" s="587" t="s">
        <v>154</v>
      </c>
      <c r="B12" s="867">
        <v>458039</v>
      </c>
      <c r="C12" s="867">
        <v>3587</v>
      </c>
      <c r="D12" s="931">
        <f t="shared" si="0"/>
        <v>7.8312108794229323</v>
      </c>
      <c r="E12" s="867">
        <v>416</v>
      </c>
      <c r="F12" s="931">
        <f t="shared" si="1"/>
        <v>9.0821960575409513</v>
      </c>
      <c r="G12" s="331"/>
      <c r="H12" s="332"/>
    </row>
    <row r="13" spans="1:10" s="264" customFormat="1" ht="12" customHeight="1" x14ac:dyDescent="0.2">
      <c r="A13" s="1" t="s">
        <v>153</v>
      </c>
      <c r="B13" s="267">
        <v>395498</v>
      </c>
      <c r="C13" s="267">
        <v>2849</v>
      </c>
      <c r="D13" s="932">
        <f t="shared" si="0"/>
        <v>7.203576250701647</v>
      </c>
      <c r="E13" s="267">
        <v>426</v>
      </c>
      <c r="F13" s="932">
        <f t="shared" si="1"/>
        <v>10.771230195854342</v>
      </c>
      <c r="G13" s="331"/>
      <c r="H13" s="332"/>
    </row>
    <row r="14" spans="1:10" s="264" customFormat="1" ht="12" customHeight="1" x14ac:dyDescent="0.2">
      <c r="A14" s="587" t="s">
        <v>152</v>
      </c>
      <c r="B14" s="867">
        <v>452886</v>
      </c>
      <c r="C14" s="867">
        <v>2606</v>
      </c>
      <c r="D14" s="931">
        <f t="shared" si="0"/>
        <v>5.754207460597148</v>
      </c>
      <c r="E14" s="867">
        <v>421</v>
      </c>
      <c r="F14" s="931">
        <f t="shared" si="1"/>
        <v>9.2959376090230208</v>
      </c>
      <c r="G14" s="331"/>
      <c r="H14" s="332"/>
    </row>
    <row r="15" spans="1:10" s="264" customFormat="1" ht="12" customHeight="1" x14ac:dyDescent="0.2">
      <c r="A15" s="1" t="s">
        <v>151</v>
      </c>
      <c r="B15" s="267">
        <v>2501735</v>
      </c>
      <c r="C15" s="332">
        <v>17220</v>
      </c>
      <c r="D15" s="932">
        <f t="shared" si="0"/>
        <v>6.8832230432080133</v>
      </c>
      <c r="E15" s="332">
        <v>3937</v>
      </c>
      <c r="F15" s="932">
        <f t="shared" si="1"/>
        <v>15.737078467543526</v>
      </c>
      <c r="G15" s="331"/>
      <c r="H15" s="332"/>
      <c r="I15" s="321"/>
    </row>
    <row r="16" spans="1:10" s="264" customFormat="1" ht="12" customHeight="1" x14ac:dyDescent="0.2">
      <c r="A16" s="587" t="s">
        <v>150</v>
      </c>
      <c r="B16" s="867">
        <v>502883</v>
      </c>
      <c r="C16" s="867">
        <v>3522</v>
      </c>
      <c r="D16" s="931">
        <f t="shared" si="0"/>
        <v>7.0036171435502892</v>
      </c>
      <c r="E16" s="867">
        <v>676</v>
      </c>
      <c r="F16" s="931">
        <f t="shared" si="1"/>
        <v>13.442490599204984</v>
      </c>
      <c r="G16" s="331"/>
      <c r="H16" s="332"/>
    </row>
    <row r="17" spans="1:10" s="264" customFormat="1" ht="26.25" customHeight="1" x14ac:dyDescent="0.2">
      <c r="A17" s="347" t="s">
        <v>11</v>
      </c>
      <c r="B17" s="459">
        <v>392180</v>
      </c>
      <c r="C17" s="458">
        <v>1751</v>
      </c>
      <c r="D17" s="932">
        <f t="shared" si="0"/>
        <v>4.464786577591922</v>
      </c>
      <c r="E17" s="466">
        <v>260</v>
      </c>
      <c r="F17" s="932">
        <f t="shared" si="1"/>
        <v>6.6296088530776682</v>
      </c>
      <c r="G17" s="331"/>
      <c r="H17" s="332"/>
    </row>
    <row r="18" spans="1:10" ht="12" customHeight="1" x14ac:dyDescent="0.2">
      <c r="A18" s="1239" t="s">
        <v>175</v>
      </c>
      <c r="B18" s="865">
        <f>SUM(B19:B24)</f>
        <v>7073096</v>
      </c>
      <c r="C18" s="865">
        <f>SUM(C19:C24)</f>
        <v>30004</v>
      </c>
      <c r="D18" s="934">
        <f t="shared" si="0"/>
        <v>4.2419896464009534</v>
      </c>
      <c r="E18" s="865">
        <f>SUM(E19:E24)</f>
        <v>5961</v>
      </c>
      <c r="F18" s="934">
        <f t="shared" si="1"/>
        <v>8.4277097327676582</v>
      </c>
    </row>
    <row r="19" spans="1:10" s="264" customFormat="1" ht="12" customHeight="1" x14ac:dyDescent="0.2">
      <c r="A19" s="1" t="s">
        <v>174</v>
      </c>
      <c r="B19" s="267">
        <v>599845</v>
      </c>
      <c r="C19" s="267">
        <v>3076</v>
      </c>
      <c r="D19" s="932">
        <f t="shared" si="0"/>
        <v>5.1279913977777598</v>
      </c>
      <c r="E19" s="267">
        <v>827</v>
      </c>
      <c r="F19" s="932">
        <f t="shared" si="1"/>
        <v>13.78689494786153</v>
      </c>
      <c r="G19" s="331"/>
      <c r="H19" s="332"/>
    </row>
    <row r="20" spans="1:10" s="264" customFormat="1" ht="12" customHeight="1" x14ac:dyDescent="0.2">
      <c r="A20" s="587" t="s">
        <v>148</v>
      </c>
      <c r="B20" s="891">
        <v>475037</v>
      </c>
      <c r="C20" s="892">
        <v>1332</v>
      </c>
      <c r="D20" s="931">
        <f t="shared" si="0"/>
        <v>2.803992110088267</v>
      </c>
      <c r="E20" s="893">
        <v>159</v>
      </c>
      <c r="F20" s="931">
        <f t="shared" si="1"/>
        <v>3.3471076989792374</v>
      </c>
      <c r="G20" s="331"/>
      <c r="H20" s="332"/>
    </row>
    <row r="21" spans="1:10" s="264" customFormat="1" ht="12" customHeight="1" x14ac:dyDescent="0.2">
      <c r="A21" s="1" t="s">
        <v>147</v>
      </c>
      <c r="B21" s="267">
        <v>3583719</v>
      </c>
      <c r="C21" s="332">
        <v>16204</v>
      </c>
      <c r="D21" s="932">
        <f t="shared" si="0"/>
        <v>4.5215598656033018</v>
      </c>
      <c r="E21" s="332">
        <v>3804</v>
      </c>
      <c r="F21" s="932">
        <f t="shared" si="1"/>
        <v>10.614671518609578</v>
      </c>
      <c r="G21" s="331"/>
      <c r="H21" s="332"/>
      <c r="I21" s="321"/>
    </row>
    <row r="22" spans="1:10" s="264" customFormat="1" ht="12" customHeight="1" x14ac:dyDescent="0.2">
      <c r="A22" s="587" t="s">
        <v>173</v>
      </c>
      <c r="B22" s="867">
        <v>762484</v>
      </c>
      <c r="C22" s="867">
        <v>2319</v>
      </c>
      <c r="D22" s="931">
        <f t="shared" si="0"/>
        <v>3.0413752944324077</v>
      </c>
      <c r="E22" s="867">
        <v>222</v>
      </c>
      <c r="F22" s="931">
        <f t="shared" si="1"/>
        <v>2.9115365043725503</v>
      </c>
      <c r="G22" s="331"/>
      <c r="H22" s="332"/>
    </row>
    <row r="23" spans="1:10" s="264" customFormat="1" ht="12" customHeight="1" x14ac:dyDescent="0.2">
      <c r="A23" s="1" t="s">
        <v>146</v>
      </c>
      <c r="B23" s="267">
        <v>1359648</v>
      </c>
      <c r="C23" s="267">
        <v>5234</v>
      </c>
      <c r="D23" s="932">
        <f t="shared" si="0"/>
        <v>3.849525759608369</v>
      </c>
      <c r="E23" s="267">
        <v>884</v>
      </c>
      <c r="F23" s="932">
        <f t="shared" si="1"/>
        <v>6.5016827884864323</v>
      </c>
      <c r="G23" s="331"/>
      <c r="H23" s="332"/>
    </row>
    <row r="24" spans="1:10" s="264" customFormat="1" ht="12" customHeight="1" x14ac:dyDescent="0.2">
      <c r="A24" s="587" t="s">
        <v>69</v>
      </c>
      <c r="B24" s="857">
        <v>292363</v>
      </c>
      <c r="C24" s="894">
        <v>1839</v>
      </c>
      <c r="D24" s="931">
        <f t="shared" si="0"/>
        <v>6.2901256314923568</v>
      </c>
      <c r="E24" s="894">
        <v>65</v>
      </c>
      <c r="F24" s="931">
        <f t="shared" si="1"/>
        <v>2.2232635456607026</v>
      </c>
      <c r="G24" s="331"/>
      <c r="H24" s="332"/>
    </row>
    <row r="25" spans="1:10" ht="12" customHeight="1" x14ac:dyDescent="0.2">
      <c r="A25" s="1240" t="s">
        <v>18</v>
      </c>
      <c r="B25" s="262">
        <f>SUM(B26:B31)</f>
        <v>691933</v>
      </c>
      <c r="C25" s="262">
        <f>SUM(C26:C31)</f>
        <v>2763</v>
      </c>
      <c r="D25" s="935">
        <f t="shared" si="0"/>
        <v>3.9931611875716286</v>
      </c>
      <c r="E25" s="262">
        <f>SUM(E26:E31)</f>
        <v>450</v>
      </c>
      <c r="F25" s="935">
        <f t="shared" si="1"/>
        <v>6.503519849465194</v>
      </c>
    </row>
    <row r="26" spans="1:10" ht="12" customHeight="1" x14ac:dyDescent="0.2">
      <c r="A26" s="578" t="s">
        <v>172</v>
      </c>
      <c r="B26" s="867">
        <v>141598</v>
      </c>
      <c r="C26" s="867">
        <v>439</v>
      </c>
      <c r="D26" s="931">
        <f t="shared" si="0"/>
        <v>3.1003262757948558</v>
      </c>
      <c r="E26" s="867">
        <v>111</v>
      </c>
      <c r="F26" s="931">
        <f t="shared" si="1"/>
        <v>7.8390937725109113</v>
      </c>
      <c r="G26" s="331"/>
      <c r="H26" s="332"/>
      <c r="J26" s="334"/>
    </row>
    <row r="27" spans="1:10" ht="12" customHeight="1" x14ac:dyDescent="0.2">
      <c r="A27" s="312" t="s">
        <v>143</v>
      </c>
      <c r="B27" s="267">
        <v>98194</v>
      </c>
      <c r="C27" s="267">
        <v>460</v>
      </c>
      <c r="D27" s="932">
        <f t="shared" si="0"/>
        <v>4.6846039472880214</v>
      </c>
      <c r="E27" s="267">
        <v>71</v>
      </c>
      <c r="F27" s="932">
        <f t="shared" si="1"/>
        <v>7.2305843534228158</v>
      </c>
      <c r="G27" s="331"/>
      <c r="H27" s="332"/>
    </row>
    <row r="28" spans="1:10" ht="12" customHeight="1" x14ac:dyDescent="0.2">
      <c r="A28" s="578" t="s">
        <v>142</v>
      </c>
      <c r="B28" s="867">
        <v>78474</v>
      </c>
      <c r="C28" s="867">
        <v>291</v>
      </c>
      <c r="D28" s="931">
        <f t="shared" si="0"/>
        <v>3.7082345745087544</v>
      </c>
      <c r="E28" s="867">
        <v>49</v>
      </c>
      <c r="F28" s="931">
        <f t="shared" si="1"/>
        <v>6.2441063282106173</v>
      </c>
      <c r="G28" s="331"/>
      <c r="H28" s="332"/>
    </row>
    <row r="29" spans="1:10" ht="12" customHeight="1" x14ac:dyDescent="0.2">
      <c r="A29" s="312" t="s">
        <v>171</v>
      </c>
      <c r="B29" s="267">
        <v>89999</v>
      </c>
      <c r="C29" s="267">
        <v>392</v>
      </c>
      <c r="D29" s="932">
        <f t="shared" si="0"/>
        <v>4.3556039511550129</v>
      </c>
      <c r="E29" s="267">
        <v>68</v>
      </c>
      <c r="F29" s="932">
        <f t="shared" si="1"/>
        <v>7.5556395071056341</v>
      </c>
      <c r="G29" s="331"/>
      <c r="H29" s="332"/>
    </row>
    <row r="30" spans="1:10" ht="12" customHeight="1" x14ac:dyDescent="0.2">
      <c r="A30" s="578" t="s">
        <v>140</v>
      </c>
      <c r="B30" s="867">
        <v>164183</v>
      </c>
      <c r="C30" s="867">
        <v>590</v>
      </c>
      <c r="D30" s="931">
        <f t="shared" si="0"/>
        <v>3.593551098469391</v>
      </c>
      <c r="E30" s="867">
        <v>104</v>
      </c>
      <c r="F30" s="931">
        <f t="shared" si="1"/>
        <v>6.3343951566240113</v>
      </c>
      <c r="G30" s="331"/>
      <c r="H30" s="332"/>
    </row>
    <row r="31" spans="1:10" ht="12" customHeight="1" x14ac:dyDescent="0.2">
      <c r="A31" s="312" t="s">
        <v>139</v>
      </c>
      <c r="B31" s="267">
        <v>119485</v>
      </c>
      <c r="C31" s="267">
        <v>591</v>
      </c>
      <c r="D31" s="932">
        <f t="shared" si="0"/>
        <v>4.9462275599447629</v>
      </c>
      <c r="E31" s="267">
        <v>47</v>
      </c>
      <c r="F31" s="932">
        <f t="shared" si="1"/>
        <v>3.9335481441185083</v>
      </c>
      <c r="G31" s="331"/>
      <c r="H31" s="332"/>
    </row>
    <row r="32" spans="1:10" ht="12" customHeight="1" x14ac:dyDescent="0.2">
      <c r="A32" s="1239" t="s">
        <v>25</v>
      </c>
      <c r="B32" s="865">
        <f>SUM(B33)</f>
        <v>23455</v>
      </c>
      <c r="C32" s="865">
        <f>SUM(C33)</f>
        <v>60</v>
      </c>
      <c r="D32" s="934">
        <f t="shared" si="0"/>
        <v>2.5580899594969089</v>
      </c>
      <c r="E32" s="865">
        <f>SUM(E33)</f>
        <v>12</v>
      </c>
      <c r="F32" s="934">
        <f t="shared" si="1"/>
        <v>5.1161799189938177</v>
      </c>
    </row>
    <row r="33" spans="1:10" ht="12" customHeight="1" x14ac:dyDescent="0.2">
      <c r="A33" s="312" t="s">
        <v>137</v>
      </c>
      <c r="B33" s="267">
        <v>23455</v>
      </c>
      <c r="C33" s="267">
        <v>60</v>
      </c>
      <c r="D33" s="932">
        <f t="shared" si="0"/>
        <v>2.5580899594969089</v>
      </c>
      <c r="E33" s="267">
        <v>12</v>
      </c>
      <c r="F33" s="932">
        <f t="shared" si="1"/>
        <v>5.1161799189938177</v>
      </c>
      <c r="G33" s="331"/>
      <c r="H33" s="332"/>
    </row>
    <row r="34" spans="1:10" ht="12" customHeight="1" x14ac:dyDescent="0.2">
      <c r="A34" s="1239" t="s">
        <v>208</v>
      </c>
      <c r="B34" s="865">
        <v>31991</v>
      </c>
      <c r="C34" s="865">
        <v>2</v>
      </c>
      <c r="D34" s="931">
        <f t="shared" si="0"/>
        <v>6.2517583070238511E-2</v>
      </c>
      <c r="E34" s="865">
        <v>7</v>
      </c>
      <c r="F34" s="934">
        <f t="shared" si="1"/>
        <v>2.1881154074583478</v>
      </c>
      <c r="G34" s="331"/>
      <c r="H34" s="332"/>
      <c r="I34" s="335"/>
      <c r="J34" s="289"/>
    </row>
    <row r="35" spans="1:10" ht="12" customHeight="1" x14ac:dyDescent="0.2">
      <c r="A35" s="1240" t="s">
        <v>169</v>
      </c>
      <c r="B35" s="269" t="s">
        <v>100</v>
      </c>
      <c r="C35" s="262">
        <v>1463</v>
      </c>
      <c r="D35" s="935" t="s">
        <v>100</v>
      </c>
      <c r="E35" s="262">
        <v>668</v>
      </c>
      <c r="F35" s="932" t="s">
        <v>100</v>
      </c>
      <c r="G35" s="331"/>
      <c r="H35" s="332"/>
    </row>
    <row r="36" spans="1:10" ht="11.1" customHeight="1" x14ac:dyDescent="0.25">
      <c r="B36" s="286"/>
      <c r="C36" s="286"/>
      <c r="D36" s="294"/>
      <c r="E36" s="295"/>
      <c r="F36" s="296"/>
    </row>
    <row r="37" spans="1:10" ht="11.1" customHeight="1" x14ac:dyDescent="0.25">
      <c r="A37" s="286" t="s">
        <v>693</v>
      </c>
      <c r="B37" s="286"/>
      <c r="C37" s="286"/>
      <c r="D37" s="294"/>
      <c r="E37" s="286"/>
      <c r="F37" s="294"/>
    </row>
    <row r="38" spans="1:10" ht="11.1" customHeight="1" x14ac:dyDescent="0.25">
      <c r="A38" s="286" t="s">
        <v>168</v>
      </c>
      <c r="B38" s="295"/>
      <c r="C38" s="295"/>
      <c r="D38" s="296"/>
      <c r="E38" s="295"/>
      <c r="F38" s="296"/>
    </row>
    <row r="39" spans="1:10" ht="11.1" customHeight="1" x14ac:dyDescent="0.25">
      <c r="A39" s="295" t="s">
        <v>167</v>
      </c>
      <c r="B39" s="261"/>
      <c r="C39" s="261"/>
      <c r="D39" s="288"/>
      <c r="E39" s="261"/>
      <c r="F39" s="296"/>
    </row>
    <row r="40" spans="1:10" ht="10.5" customHeight="1" x14ac:dyDescent="0.2">
      <c r="A40" s="418" t="s">
        <v>675</v>
      </c>
    </row>
    <row r="42" spans="1:10" x14ac:dyDescent="0.25">
      <c r="A42" s="285"/>
    </row>
  </sheetData>
  <mergeCells count="5">
    <mergeCell ref="A1:F1"/>
    <mergeCell ref="A2:F2"/>
    <mergeCell ref="A3:A4"/>
    <mergeCell ref="C3:D3"/>
    <mergeCell ref="E3:F3"/>
  </mergeCells>
  <hyperlinks>
    <hyperlink ref="G1" location="indice!B71" display="INICIO"/>
  </hyperlinks>
  <printOptions horizontalCentered="1"/>
  <pageMargins left="0.19685039370078741" right="0.19685039370078741" top="1.5354330708661419" bottom="0.74803149606299213" header="0.19685039370078741" footer="0.31496062992125984"/>
  <pageSetup paperSize="9" scale="84" firstPageNumber="132" fitToWidth="0" fitToHeight="0" orientation="landscape" useFirstPageNumber="1" r:id="rId1"/>
  <headerFooter scaleWithDoc="0">
    <oddHeader>&amp;C&amp;G</oddHeader>
    <oddFooter>&amp;C&amp;P</oddFooter>
  </headerFooter>
  <legacyDrawingHF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dimension ref="A1:J42"/>
  <sheetViews>
    <sheetView showGridLines="0" zoomScale="90" zoomScaleNormal="90" workbookViewId="0">
      <selection activeCell="I23" sqref="I23"/>
    </sheetView>
  </sheetViews>
  <sheetFormatPr baseColWidth="10" defaultRowHeight="12.75" x14ac:dyDescent="0.25"/>
  <cols>
    <col min="1" max="3" width="20.7109375" style="287" customWidth="1"/>
    <col min="4" max="4" width="20.7109375" style="298" customWidth="1"/>
    <col min="5" max="5" width="20.7109375" style="287" customWidth="1"/>
    <col min="6" max="6" width="20.7109375" style="298" customWidth="1"/>
    <col min="7" max="8" width="11.42578125" style="264"/>
    <col min="9" max="16384" width="11.42578125" style="287"/>
  </cols>
  <sheetData>
    <row r="1" spans="1:10" s="218" customFormat="1" ht="44.25" customHeight="1" x14ac:dyDescent="0.25">
      <c r="A1" s="1285" t="s">
        <v>231</v>
      </c>
      <c r="B1" s="1285"/>
      <c r="C1" s="1285"/>
      <c r="D1" s="1285"/>
      <c r="E1" s="1285"/>
      <c r="F1" s="1285"/>
      <c r="G1" s="976" t="s">
        <v>218</v>
      </c>
      <c r="H1" s="216"/>
    </row>
    <row r="2" spans="1:10" s="282" customFormat="1" ht="9.9499999999999993" customHeight="1" x14ac:dyDescent="0.25">
      <c r="A2" s="1257"/>
      <c r="B2" s="1257"/>
      <c r="C2" s="1257"/>
      <c r="D2" s="1257"/>
      <c r="E2" s="1257"/>
      <c r="F2" s="1257"/>
      <c r="G2" s="339"/>
      <c r="H2" s="284"/>
    </row>
    <row r="3" spans="1:10" s="282" customFormat="1" ht="14.1" customHeight="1" x14ac:dyDescent="0.25">
      <c r="A3" s="1466" t="s">
        <v>207</v>
      </c>
      <c r="B3" s="236" t="s">
        <v>162</v>
      </c>
      <c r="C3" s="1284" t="s">
        <v>83</v>
      </c>
      <c r="D3" s="1284"/>
      <c r="E3" s="1284" t="s">
        <v>82</v>
      </c>
      <c r="F3" s="1284"/>
      <c r="G3" s="339"/>
      <c r="H3" s="340"/>
    </row>
    <row r="4" spans="1:10" s="282" customFormat="1" ht="14.1" customHeight="1" x14ac:dyDescent="0.25">
      <c r="A4" s="1466"/>
      <c r="B4" s="236" t="s">
        <v>161</v>
      </c>
      <c r="C4" s="236" t="s">
        <v>112</v>
      </c>
      <c r="D4" s="236" t="s">
        <v>179</v>
      </c>
      <c r="E4" s="236" t="s">
        <v>112</v>
      </c>
      <c r="F4" s="236" t="s">
        <v>178</v>
      </c>
      <c r="G4" s="339"/>
      <c r="H4" s="284"/>
    </row>
    <row r="5" spans="1:10" s="282" customFormat="1" ht="12.75" customHeight="1" x14ac:dyDescent="0.25">
      <c r="A5" s="1235" t="s">
        <v>863</v>
      </c>
      <c r="B5" s="299">
        <f>+B6+B18+B25+B32+B34</f>
        <v>13964606</v>
      </c>
      <c r="C5" s="299">
        <f>SUM(C6+C18+C25+C32+C34+C35)</f>
        <v>74036</v>
      </c>
      <c r="D5" s="936">
        <f t="shared" ref="D5:D34" si="0">C5/B5*1000</f>
        <v>5.3016891418203995</v>
      </c>
      <c r="E5" s="299">
        <f>SUM(E6+E18+E25+E32+E34+E35)</f>
        <v>13981</v>
      </c>
      <c r="F5" s="936">
        <f t="shared" ref="F5:F34" si="1">E5/B5*10000</f>
        <v>10.011739679587093</v>
      </c>
      <c r="G5" s="339"/>
      <c r="H5" s="284"/>
      <c r="I5" s="341"/>
    </row>
    <row r="6" spans="1:10" ht="12.6" customHeight="1" x14ac:dyDescent="0.2">
      <c r="A6" s="839" t="s">
        <v>177</v>
      </c>
      <c r="B6" s="865">
        <f>SUM(B7:B17)</f>
        <v>6287369</v>
      </c>
      <c r="C6" s="865">
        <f>SUM(C7:C17)</f>
        <v>39722</v>
      </c>
      <c r="D6" s="931">
        <f t="shared" si="0"/>
        <v>6.317745944289257</v>
      </c>
      <c r="E6" s="865">
        <f>SUM(E7:E17)</f>
        <v>7431</v>
      </c>
      <c r="F6" s="934">
        <f t="shared" si="1"/>
        <v>11.818934120138328</v>
      </c>
      <c r="G6" s="336"/>
    </row>
    <row r="7" spans="1:10" s="264" customFormat="1" ht="12.6" customHeight="1" x14ac:dyDescent="0.2">
      <c r="A7" s="1" t="s">
        <v>159</v>
      </c>
      <c r="B7" s="267">
        <v>690049</v>
      </c>
      <c r="C7" s="267">
        <v>4220</v>
      </c>
      <c r="D7" s="932">
        <f t="shared" si="0"/>
        <v>6.1155077393054693</v>
      </c>
      <c r="E7" s="267">
        <v>882</v>
      </c>
      <c r="F7" s="932">
        <f t="shared" si="1"/>
        <v>12.781701009638446</v>
      </c>
      <c r="G7" s="337"/>
      <c r="H7" s="338"/>
      <c r="J7" s="333"/>
    </row>
    <row r="8" spans="1:10" s="264" customFormat="1" ht="12.6" customHeight="1" x14ac:dyDescent="0.2">
      <c r="A8" s="587" t="s">
        <v>158</v>
      </c>
      <c r="B8" s="867">
        <v>185685</v>
      </c>
      <c r="C8" s="867">
        <v>892</v>
      </c>
      <c r="D8" s="931">
        <f t="shared" si="0"/>
        <v>4.8038344508172441</v>
      </c>
      <c r="E8" s="867">
        <v>95</v>
      </c>
      <c r="F8" s="931">
        <f t="shared" si="1"/>
        <v>5.1161913994129842</v>
      </c>
      <c r="G8" s="337"/>
      <c r="H8" s="338"/>
    </row>
    <row r="9" spans="1:10" s="264" customFormat="1" ht="12.6" customHeight="1" x14ac:dyDescent="0.2">
      <c r="A9" s="1" t="s">
        <v>157</v>
      </c>
      <c r="B9" s="267">
        <v>227589</v>
      </c>
      <c r="C9" s="267">
        <v>1307</v>
      </c>
      <c r="D9" s="932">
        <f t="shared" si="0"/>
        <v>5.7428083079586454</v>
      </c>
      <c r="E9" s="267">
        <v>236</v>
      </c>
      <c r="F9" s="932">
        <f t="shared" si="1"/>
        <v>10.369569706796023</v>
      </c>
      <c r="G9" s="337"/>
      <c r="H9" s="338"/>
    </row>
    <row r="10" spans="1:10" s="264" customFormat="1" ht="12.6" customHeight="1" x14ac:dyDescent="0.2">
      <c r="A10" s="587" t="s">
        <v>156</v>
      </c>
      <c r="B10" s="867">
        <v>166991</v>
      </c>
      <c r="C10" s="867">
        <v>792</v>
      </c>
      <c r="D10" s="931">
        <f t="shared" si="0"/>
        <v>4.74277056847375</v>
      </c>
      <c r="E10" s="867">
        <v>123</v>
      </c>
      <c r="F10" s="931">
        <f t="shared" si="1"/>
        <v>7.3656664131599898</v>
      </c>
      <c r="G10" s="337"/>
      <c r="H10" s="338"/>
    </row>
    <row r="11" spans="1:10" s="264" customFormat="1" ht="12.6" customHeight="1" x14ac:dyDescent="0.2">
      <c r="A11" s="1" t="s">
        <v>155</v>
      </c>
      <c r="B11" s="267">
        <v>398369</v>
      </c>
      <c r="C11" s="267">
        <v>2524</v>
      </c>
      <c r="D11" s="932">
        <f t="shared" si="0"/>
        <v>6.3358343646217454</v>
      </c>
      <c r="E11" s="267">
        <v>250</v>
      </c>
      <c r="F11" s="932">
        <f t="shared" si="1"/>
        <v>6.2755887129771644</v>
      </c>
      <c r="G11" s="337"/>
      <c r="H11" s="338"/>
    </row>
    <row r="12" spans="1:10" s="264" customFormat="1" ht="12.6" customHeight="1" x14ac:dyDescent="0.2">
      <c r="A12" s="587" t="s">
        <v>154</v>
      </c>
      <c r="B12" s="867">
        <v>452333</v>
      </c>
      <c r="C12" s="867">
        <v>3514</v>
      </c>
      <c r="D12" s="931">
        <f t="shared" si="0"/>
        <v>7.7686129466565568</v>
      </c>
      <c r="E12" s="867">
        <v>430</v>
      </c>
      <c r="F12" s="931">
        <f t="shared" si="1"/>
        <v>9.5062708226019321</v>
      </c>
      <c r="G12" s="337"/>
      <c r="H12" s="338"/>
    </row>
    <row r="13" spans="1:10" s="264" customFormat="1" ht="12.6" customHeight="1" x14ac:dyDescent="0.2">
      <c r="A13" s="1" t="s">
        <v>153</v>
      </c>
      <c r="B13" s="267">
        <v>389743</v>
      </c>
      <c r="C13" s="267">
        <v>2538</v>
      </c>
      <c r="D13" s="932">
        <f t="shared" si="0"/>
        <v>6.5119835378698268</v>
      </c>
      <c r="E13" s="267">
        <v>426</v>
      </c>
      <c r="F13" s="932">
        <f t="shared" si="1"/>
        <v>10.930279697133752</v>
      </c>
      <c r="G13" s="337"/>
      <c r="H13" s="338"/>
    </row>
    <row r="14" spans="1:10" s="264" customFormat="1" ht="12.6" customHeight="1" x14ac:dyDescent="0.2">
      <c r="A14" s="587" t="s">
        <v>152</v>
      </c>
      <c r="B14" s="867">
        <v>448329</v>
      </c>
      <c r="C14" s="867">
        <v>2576</v>
      </c>
      <c r="D14" s="931">
        <f t="shared" si="0"/>
        <v>5.7457804424875478</v>
      </c>
      <c r="E14" s="867">
        <v>370</v>
      </c>
      <c r="F14" s="931">
        <f t="shared" si="1"/>
        <v>8.2528678715853765</v>
      </c>
      <c r="G14" s="337"/>
      <c r="H14" s="338"/>
    </row>
    <row r="15" spans="1:10" s="264" customFormat="1" ht="12.6" customHeight="1" x14ac:dyDescent="0.2">
      <c r="A15" s="1" t="s">
        <v>151</v>
      </c>
      <c r="B15" s="267">
        <v>2449745</v>
      </c>
      <c r="C15" s="338">
        <v>16174</v>
      </c>
      <c r="D15" s="932">
        <f t="shared" si="0"/>
        <v>6.6023198332887709</v>
      </c>
      <c r="E15" s="338">
        <v>3728</v>
      </c>
      <c r="F15" s="932">
        <f t="shared" si="1"/>
        <v>15.217910435575948</v>
      </c>
      <c r="G15" s="337"/>
      <c r="H15" s="338"/>
      <c r="I15" s="321"/>
    </row>
    <row r="16" spans="1:10" s="264" customFormat="1" ht="12.6" customHeight="1" x14ac:dyDescent="0.2">
      <c r="A16" s="587" t="s">
        <v>150</v>
      </c>
      <c r="B16" s="867">
        <v>496233</v>
      </c>
      <c r="C16" s="867">
        <v>3543</v>
      </c>
      <c r="D16" s="931">
        <f t="shared" si="0"/>
        <v>7.1397911868013608</v>
      </c>
      <c r="E16" s="867">
        <v>647</v>
      </c>
      <c r="F16" s="931">
        <f t="shared" si="1"/>
        <v>13.038230025008414</v>
      </c>
      <c r="G16" s="337"/>
      <c r="H16" s="338"/>
      <c r="J16" s="333"/>
    </row>
    <row r="17" spans="1:9" s="264" customFormat="1" ht="26.25" customHeight="1" x14ac:dyDescent="0.2">
      <c r="A17" s="347" t="s">
        <v>11</v>
      </c>
      <c r="B17" s="461">
        <v>382303</v>
      </c>
      <c r="C17" s="460">
        <v>1642</v>
      </c>
      <c r="D17" s="932">
        <f t="shared" si="0"/>
        <v>4.2950225344818111</v>
      </c>
      <c r="E17" s="467">
        <v>244</v>
      </c>
      <c r="F17" s="932">
        <f t="shared" si="1"/>
        <v>6.3823720975247378</v>
      </c>
      <c r="G17" s="337"/>
      <c r="H17" s="338"/>
    </row>
    <row r="18" spans="1:9" ht="12.6" customHeight="1" x14ac:dyDescent="0.2">
      <c r="A18" s="1239" t="s">
        <v>175</v>
      </c>
      <c r="B18" s="865">
        <f>SUM(B19:B24)</f>
        <v>6952421</v>
      </c>
      <c r="C18" s="865">
        <f>SUM(C19:C24)</f>
        <v>30880</v>
      </c>
      <c r="D18" s="934">
        <f t="shared" si="0"/>
        <v>4.4416182506784327</v>
      </c>
      <c r="E18" s="865">
        <f>SUM(E19:E24)</f>
        <v>5585</v>
      </c>
      <c r="F18" s="934">
        <f t="shared" si="1"/>
        <v>8.0331729048053901</v>
      </c>
      <c r="G18" s="336"/>
    </row>
    <row r="19" spans="1:9" s="264" customFormat="1" ht="12.6" customHeight="1" x14ac:dyDescent="0.2">
      <c r="A19" s="1" t="s">
        <v>174</v>
      </c>
      <c r="B19" s="267">
        <v>591950</v>
      </c>
      <c r="C19" s="267">
        <v>2920</v>
      </c>
      <c r="D19" s="932">
        <f t="shared" si="0"/>
        <v>4.9328490581974824</v>
      </c>
      <c r="E19" s="267">
        <v>838</v>
      </c>
      <c r="F19" s="932">
        <f t="shared" si="1"/>
        <v>14.156601064279076</v>
      </c>
      <c r="G19" s="337"/>
      <c r="H19" s="338"/>
    </row>
    <row r="20" spans="1:9" s="264" customFormat="1" ht="12.6" customHeight="1" x14ac:dyDescent="0.2">
      <c r="A20" s="587" t="s">
        <v>148</v>
      </c>
      <c r="B20" s="895">
        <v>464796</v>
      </c>
      <c r="C20" s="896">
        <v>1203</v>
      </c>
      <c r="D20" s="931">
        <f t="shared" si="0"/>
        <v>2.5882322567319855</v>
      </c>
      <c r="E20" s="897">
        <v>209</v>
      </c>
      <c r="F20" s="931">
        <f t="shared" si="1"/>
        <v>4.4965963562509144</v>
      </c>
      <c r="G20" s="899"/>
      <c r="H20" s="338"/>
    </row>
    <row r="21" spans="1:9" s="264" customFormat="1" ht="12.6" customHeight="1" x14ac:dyDescent="0.2">
      <c r="A21" s="1" t="s">
        <v>147</v>
      </c>
      <c r="B21" s="267">
        <v>3522015</v>
      </c>
      <c r="C21" s="338">
        <v>18085</v>
      </c>
      <c r="D21" s="932">
        <f t="shared" si="0"/>
        <v>5.1348446840799937</v>
      </c>
      <c r="E21" s="338">
        <v>3365</v>
      </c>
      <c r="F21" s="932">
        <f t="shared" si="1"/>
        <v>9.5541898600658985</v>
      </c>
      <c r="G21" s="337"/>
      <c r="H21" s="338"/>
      <c r="I21" s="321"/>
    </row>
    <row r="22" spans="1:9" s="264" customFormat="1" ht="12.6" customHeight="1" x14ac:dyDescent="0.2">
      <c r="A22" s="587" t="s">
        <v>173</v>
      </c>
      <c r="B22" s="867">
        <v>748853</v>
      </c>
      <c r="C22" s="867">
        <v>2077</v>
      </c>
      <c r="D22" s="931">
        <f t="shared" si="0"/>
        <v>2.7735750541160948</v>
      </c>
      <c r="E22" s="867">
        <v>225</v>
      </c>
      <c r="F22" s="931">
        <f t="shared" si="1"/>
        <v>3.0045950273284614</v>
      </c>
      <c r="G22" s="337"/>
      <c r="H22" s="338"/>
    </row>
    <row r="23" spans="1:9" s="264" customFormat="1" ht="12.6" customHeight="1" x14ac:dyDescent="0.2">
      <c r="A23" s="1" t="s">
        <v>146</v>
      </c>
      <c r="B23" s="267">
        <v>1340526</v>
      </c>
      <c r="C23" s="267">
        <v>4804</v>
      </c>
      <c r="D23" s="932">
        <f t="shared" si="0"/>
        <v>3.5836679034945984</v>
      </c>
      <c r="E23" s="267">
        <v>871</v>
      </c>
      <c r="F23" s="932">
        <f t="shared" si="1"/>
        <v>6.4974495086257189</v>
      </c>
      <c r="G23" s="337"/>
      <c r="H23" s="338"/>
    </row>
    <row r="24" spans="1:9" s="264" customFormat="1" ht="12.6" customHeight="1" x14ac:dyDescent="0.2">
      <c r="A24" s="587" t="s">
        <v>69</v>
      </c>
      <c r="B24" s="857">
        <v>284281</v>
      </c>
      <c r="C24" s="898">
        <v>1791</v>
      </c>
      <c r="D24" s="931">
        <f t="shared" si="0"/>
        <v>6.3001044740942937</v>
      </c>
      <c r="E24" s="898">
        <v>77</v>
      </c>
      <c r="F24" s="931">
        <f t="shared" si="1"/>
        <v>2.7085876298451179</v>
      </c>
      <c r="G24" s="337"/>
      <c r="H24" s="338"/>
    </row>
    <row r="25" spans="1:9" ht="12.6" customHeight="1" x14ac:dyDescent="0.2">
      <c r="A25" s="1240" t="s">
        <v>18</v>
      </c>
      <c r="B25" s="262">
        <f>SUM(B26:B31)</f>
        <v>670655</v>
      </c>
      <c r="C25" s="262">
        <f>SUM(C26:C31)</f>
        <v>2680</v>
      </c>
      <c r="D25" s="935">
        <f t="shared" si="0"/>
        <v>3.996093371405566</v>
      </c>
      <c r="E25" s="262">
        <f>SUM(E26:E31)</f>
        <v>344</v>
      </c>
      <c r="F25" s="935">
        <f t="shared" si="1"/>
        <v>5.1293138797146076</v>
      </c>
      <c r="G25" s="336"/>
    </row>
    <row r="26" spans="1:9" ht="12.6" customHeight="1" x14ac:dyDescent="0.2">
      <c r="A26" s="578" t="s">
        <v>172</v>
      </c>
      <c r="B26" s="867">
        <v>137965</v>
      </c>
      <c r="C26" s="867">
        <v>420</v>
      </c>
      <c r="D26" s="931">
        <f t="shared" si="0"/>
        <v>3.0442503533504874</v>
      </c>
      <c r="E26" s="867">
        <v>76</v>
      </c>
      <c r="F26" s="931">
        <f t="shared" si="1"/>
        <v>5.5086434965389772</v>
      </c>
      <c r="G26" s="337"/>
      <c r="H26" s="338"/>
    </row>
    <row r="27" spans="1:9" ht="12.6" customHeight="1" x14ac:dyDescent="0.2">
      <c r="A27" s="312" t="s">
        <v>143</v>
      </c>
      <c r="B27" s="267">
        <v>95474</v>
      </c>
      <c r="C27" s="267">
        <v>423</v>
      </c>
      <c r="D27" s="932">
        <f t="shared" si="0"/>
        <v>4.4305255881182317</v>
      </c>
      <c r="E27" s="267">
        <v>43</v>
      </c>
      <c r="F27" s="932">
        <f t="shared" si="1"/>
        <v>4.5038439784653415</v>
      </c>
      <c r="G27" s="337"/>
      <c r="H27" s="338"/>
    </row>
    <row r="28" spans="1:9" ht="12.6" customHeight="1" x14ac:dyDescent="0.2">
      <c r="A28" s="578" t="s">
        <v>142</v>
      </c>
      <c r="B28" s="867">
        <v>75992</v>
      </c>
      <c r="C28" s="867">
        <v>336</v>
      </c>
      <c r="D28" s="931">
        <f t="shared" si="0"/>
        <v>4.421518054532056</v>
      </c>
      <c r="E28" s="867">
        <v>56</v>
      </c>
      <c r="F28" s="931">
        <f t="shared" si="1"/>
        <v>7.3691967575534267</v>
      </c>
      <c r="G28" s="337"/>
      <c r="H28" s="338"/>
    </row>
    <row r="29" spans="1:9" ht="12.6" customHeight="1" x14ac:dyDescent="0.2">
      <c r="A29" s="312" t="s">
        <v>171</v>
      </c>
      <c r="B29" s="267">
        <v>88353</v>
      </c>
      <c r="C29" s="267">
        <v>436</v>
      </c>
      <c r="D29" s="932">
        <f t="shared" si="0"/>
        <v>4.9347503763313068</v>
      </c>
      <c r="E29" s="267">
        <v>62</v>
      </c>
      <c r="F29" s="932">
        <f t="shared" si="1"/>
        <v>7.0173055810215841</v>
      </c>
      <c r="G29" s="337"/>
      <c r="H29" s="338"/>
    </row>
    <row r="30" spans="1:9" ht="12.6" customHeight="1" x14ac:dyDescent="0.2">
      <c r="A30" s="578" t="s">
        <v>140</v>
      </c>
      <c r="B30" s="867">
        <v>158903</v>
      </c>
      <c r="C30" s="867">
        <v>546</v>
      </c>
      <c r="D30" s="931">
        <f t="shared" si="0"/>
        <v>3.4360584759255648</v>
      </c>
      <c r="E30" s="867">
        <v>62</v>
      </c>
      <c r="F30" s="931">
        <f t="shared" si="1"/>
        <v>3.9017513829191395</v>
      </c>
      <c r="G30" s="337"/>
      <c r="H30" s="338"/>
    </row>
    <row r="31" spans="1:9" ht="12.6" customHeight="1" x14ac:dyDescent="0.2">
      <c r="A31" s="312" t="s">
        <v>139</v>
      </c>
      <c r="B31" s="267">
        <v>113968</v>
      </c>
      <c r="C31" s="267">
        <v>519</v>
      </c>
      <c r="D31" s="932">
        <f t="shared" si="0"/>
        <v>4.5539098694370344</v>
      </c>
      <c r="E31" s="267">
        <v>45</v>
      </c>
      <c r="F31" s="932">
        <f t="shared" si="1"/>
        <v>3.9484767654078339</v>
      </c>
      <c r="G31" s="337"/>
      <c r="H31" s="338"/>
    </row>
    <row r="32" spans="1:9" ht="12.6" customHeight="1" x14ac:dyDescent="0.2">
      <c r="A32" s="1239" t="s">
        <v>25</v>
      </c>
      <c r="B32" s="865">
        <f>SUM(B33)</f>
        <v>22729</v>
      </c>
      <c r="C32" s="865">
        <f>SUM(C33)</f>
        <v>40</v>
      </c>
      <c r="D32" s="934">
        <f t="shared" si="0"/>
        <v>1.7598662501649873</v>
      </c>
      <c r="E32" s="865">
        <f>SUM(E33)</f>
        <v>8</v>
      </c>
      <c r="F32" s="934">
        <f t="shared" si="1"/>
        <v>3.5197325003299751</v>
      </c>
    </row>
    <row r="33" spans="1:8" ht="12.6" customHeight="1" x14ac:dyDescent="0.2">
      <c r="A33" s="312" t="s">
        <v>137</v>
      </c>
      <c r="B33" s="267">
        <v>22729</v>
      </c>
      <c r="C33" s="267">
        <v>40</v>
      </c>
      <c r="D33" s="932">
        <f t="shared" si="0"/>
        <v>1.7598662501649873</v>
      </c>
      <c r="E33" s="267">
        <v>8</v>
      </c>
      <c r="F33" s="932">
        <f t="shared" si="1"/>
        <v>3.5197325003299751</v>
      </c>
      <c r="G33" s="337"/>
      <c r="H33" s="338"/>
    </row>
    <row r="34" spans="1:8" ht="12.6" customHeight="1" x14ac:dyDescent="0.2">
      <c r="A34" s="1239" t="s">
        <v>208</v>
      </c>
      <c r="B34" s="865">
        <v>31432</v>
      </c>
      <c r="C34" s="865">
        <v>6</v>
      </c>
      <c r="D34" s="934">
        <f t="shared" si="0"/>
        <v>0.19088826673453804</v>
      </c>
      <c r="E34" s="865">
        <v>5</v>
      </c>
      <c r="F34" s="934">
        <f t="shared" si="1"/>
        <v>1.5907355561211505</v>
      </c>
      <c r="G34" s="337"/>
      <c r="H34" s="338"/>
    </row>
    <row r="35" spans="1:8" ht="12.6" customHeight="1" x14ac:dyDescent="0.2">
      <c r="A35" s="1240" t="s">
        <v>169</v>
      </c>
      <c r="B35" s="269" t="s">
        <v>100</v>
      </c>
      <c r="C35" s="262">
        <v>708</v>
      </c>
      <c r="D35" s="935" t="s">
        <v>100</v>
      </c>
      <c r="E35" s="262">
        <v>608</v>
      </c>
      <c r="F35" s="932" t="s">
        <v>100</v>
      </c>
      <c r="G35" s="337"/>
      <c r="H35" s="338"/>
    </row>
    <row r="36" spans="1:8" ht="11.1" customHeight="1" x14ac:dyDescent="0.25">
      <c r="B36" s="286"/>
      <c r="C36" s="286"/>
      <c r="D36" s="294"/>
      <c r="E36" s="295"/>
      <c r="F36" s="296"/>
    </row>
    <row r="37" spans="1:8" ht="11.1" customHeight="1" x14ac:dyDescent="0.25">
      <c r="A37" s="286" t="s">
        <v>693</v>
      </c>
      <c r="B37" s="286"/>
      <c r="C37" s="286"/>
      <c r="D37" s="294"/>
      <c r="E37" s="286"/>
      <c r="F37" s="294"/>
    </row>
    <row r="38" spans="1:8" ht="11.1" customHeight="1" x14ac:dyDescent="0.25">
      <c r="A38" s="286" t="s">
        <v>168</v>
      </c>
      <c r="B38" s="295"/>
      <c r="C38" s="295"/>
      <c r="D38" s="296"/>
      <c r="E38" s="295"/>
      <c r="F38" s="296"/>
    </row>
    <row r="39" spans="1:8" ht="11.1" customHeight="1" x14ac:dyDescent="0.25">
      <c r="A39" s="295" t="s">
        <v>167</v>
      </c>
      <c r="B39" s="261"/>
      <c r="C39" s="261"/>
      <c r="D39" s="288"/>
      <c r="E39" s="261"/>
      <c r="F39" s="296"/>
    </row>
    <row r="40" spans="1:8" ht="11.25" customHeight="1" x14ac:dyDescent="0.2">
      <c r="A40" s="662" t="s">
        <v>676</v>
      </c>
    </row>
    <row r="42" spans="1:8" x14ac:dyDescent="0.25">
      <c r="A42" s="285"/>
    </row>
  </sheetData>
  <mergeCells count="5">
    <mergeCell ref="A1:F1"/>
    <mergeCell ref="A2:F2"/>
    <mergeCell ref="A3:A4"/>
    <mergeCell ref="C3:D3"/>
    <mergeCell ref="E3:F3"/>
  </mergeCells>
  <hyperlinks>
    <hyperlink ref="G1" location="indice!B72" display="INCIO"/>
  </hyperlinks>
  <printOptions horizontalCentered="1"/>
  <pageMargins left="0.19685039370078741" right="0.19685039370078741" top="1.5354330708661419" bottom="0.74803149606299213" header="0.19685039370078741" footer="0.31496062992125984"/>
  <pageSetup paperSize="9" scale="80" firstPageNumber="133" fitToWidth="0" fitToHeight="0" orientation="landscape" useFirstPageNumber="1" r:id="rId1"/>
  <headerFooter scaleWithDoc="0">
    <oddHeader>&amp;C&amp;G</oddHeader>
    <oddFooter>&amp;C&amp;P</oddFooter>
  </headerFooter>
  <legacyDrawingHF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1"/>
  <dimension ref="A1:Q1"/>
  <sheetViews>
    <sheetView zoomScale="115" zoomScaleNormal="115" workbookViewId="0">
      <selection activeCell="Q7" sqref="Q7"/>
    </sheetView>
  </sheetViews>
  <sheetFormatPr baseColWidth="10" defaultColWidth="9.140625" defaultRowHeight="15" x14ac:dyDescent="0.25"/>
  <cols>
    <col min="1" max="16384" width="9.140625" style="207"/>
  </cols>
  <sheetData>
    <row r="1" spans="1:17" ht="42.75" customHeight="1" x14ac:dyDescent="0.25">
      <c r="A1" s="1285" t="s">
        <v>204</v>
      </c>
      <c r="B1" s="1285"/>
      <c r="C1" s="1285"/>
      <c r="D1" s="1285"/>
      <c r="E1" s="1285"/>
      <c r="F1" s="1285"/>
      <c r="G1" s="1285"/>
      <c r="H1" s="1285"/>
      <c r="I1" s="1285"/>
      <c r="J1" s="1285"/>
      <c r="K1" s="1285"/>
      <c r="L1" s="1285"/>
      <c r="M1" s="1285"/>
      <c r="N1" s="1285"/>
      <c r="O1" s="1285"/>
      <c r="P1" s="1285"/>
      <c r="Q1" s="342" t="s">
        <v>85</v>
      </c>
    </row>
  </sheetData>
  <mergeCells count="1">
    <mergeCell ref="A1:P1"/>
  </mergeCells>
  <hyperlinks>
    <hyperlink ref="Q1" location="indice!B75" display="INICIO"/>
  </hyperlinks>
  <printOptions horizontalCentered="1"/>
  <pageMargins left="0.19685039370078741" right="0.19685039370078741" top="1.5354330708661419" bottom="0.74803149606299213" header="0.19685039370078741" footer="0.31496062992125984"/>
  <pageSetup paperSize="9" scale="95" firstPageNumber="136" orientation="landscape" useFirstPageNumber="1" r:id="rId1"/>
  <headerFooter>
    <oddHeader>&amp;C&amp;G</oddHeader>
    <oddFooter>&amp;C&amp;P</oddFooter>
  </headerFooter>
  <drawing r:id="rId2"/>
  <legacyDrawingHF r:id="rId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2"/>
  <dimension ref="A1:Q2"/>
  <sheetViews>
    <sheetView zoomScaleNormal="100" workbookViewId="0">
      <selection activeCell="Q7" sqref="Q7"/>
    </sheetView>
  </sheetViews>
  <sheetFormatPr baseColWidth="10" defaultColWidth="9.140625" defaultRowHeight="15" x14ac:dyDescent="0.25"/>
  <cols>
    <col min="1" max="1" width="9.140625" style="344"/>
    <col min="2" max="2" width="9.7109375" style="344" customWidth="1"/>
    <col min="3" max="16384" width="9.140625" style="344"/>
  </cols>
  <sheetData>
    <row r="1" spans="1:17" x14ac:dyDescent="0.25">
      <c r="Q1" s="342" t="s">
        <v>85</v>
      </c>
    </row>
    <row r="2" spans="1:17" ht="19.5" customHeight="1" x14ac:dyDescent="0.25">
      <c r="A2" s="1285" t="s">
        <v>204</v>
      </c>
      <c r="B2" s="1285"/>
      <c r="C2" s="1285"/>
      <c r="D2" s="1285"/>
      <c r="E2" s="1285"/>
      <c r="F2" s="1285"/>
      <c r="G2" s="1285"/>
      <c r="H2" s="1285"/>
      <c r="I2" s="1285"/>
      <c r="J2" s="1285"/>
      <c r="K2" s="1285"/>
      <c r="L2" s="1285"/>
      <c r="M2" s="1285"/>
      <c r="N2" s="1285"/>
    </row>
  </sheetData>
  <mergeCells count="1">
    <mergeCell ref="A2:N2"/>
  </mergeCells>
  <hyperlinks>
    <hyperlink ref="Q1" location="indice!B78" display="INICIO"/>
  </hyperlinks>
  <printOptions horizontalCentered="1"/>
  <pageMargins left="0.19685039370078741" right="0.19685039370078741" top="1.5354330708661419" bottom="0.74803149606299213" header="0.19685039370078741" footer="0.31496062992125984"/>
  <pageSetup paperSize="9" scale="95" firstPageNumber="137" orientation="landscape" useFirstPageNumber="1" r:id="rId1"/>
  <headerFooter>
    <oddHeader>&amp;C&amp;G</oddHeader>
    <oddFooter>&amp;C&amp;P</oddFooter>
  </headerFooter>
  <drawing r:id="rId2"/>
  <legacyDrawingHF r:id="rId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3"/>
  <dimension ref="A1:Q1"/>
  <sheetViews>
    <sheetView zoomScale="110" zoomScaleNormal="110" workbookViewId="0">
      <selection activeCell="Q7" sqref="Q7"/>
    </sheetView>
  </sheetViews>
  <sheetFormatPr baseColWidth="10" defaultColWidth="9.140625" defaultRowHeight="15" x14ac:dyDescent="0.25"/>
  <cols>
    <col min="1" max="14" width="9.140625" style="344"/>
    <col min="15" max="15" width="9" style="344" customWidth="1"/>
    <col min="16" max="16" width="9.140625" style="344" hidden="1" customWidth="1"/>
    <col min="17" max="16384" width="9.140625" style="344"/>
  </cols>
  <sheetData>
    <row r="1" spans="1:17" ht="33" customHeight="1" x14ac:dyDescent="0.25">
      <c r="A1" s="1285" t="s">
        <v>204</v>
      </c>
      <c r="B1" s="1285"/>
      <c r="C1" s="1285"/>
      <c r="D1" s="1285"/>
      <c r="E1" s="1285"/>
      <c r="F1" s="1285"/>
      <c r="G1" s="1285"/>
      <c r="H1" s="1285"/>
      <c r="I1" s="1285"/>
      <c r="J1" s="1285"/>
      <c r="K1" s="1285"/>
      <c r="L1" s="1285"/>
      <c r="M1" s="1285"/>
      <c r="N1" s="1285"/>
      <c r="O1" s="1285"/>
      <c r="P1" s="1285"/>
      <c r="Q1" s="342" t="s">
        <v>85</v>
      </c>
    </row>
  </sheetData>
  <mergeCells count="1">
    <mergeCell ref="A1:P1"/>
  </mergeCells>
  <hyperlinks>
    <hyperlink ref="Q1" location="indice!B81" display="INICIO"/>
  </hyperlinks>
  <printOptions horizontalCentered="1"/>
  <pageMargins left="0.19685039370078741" right="0.19685039370078741" top="1.5354330708661419" bottom="0.74803149606299213" header="0.19685039370078741" footer="0.31496062992125984"/>
  <pageSetup paperSize="9" scale="95" firstPageNumber="138" orientation="landscape" useFirstPageNumber="1" r:id="rId1"/>
  <headerFooter>
    <oddHeader>&amp;C&amp;G</oddHeader>
    <oddFooter>&amp;C&amp;P</oddFooter>
  </headerFooter>
  <drawing r:id="rId2"/>
  <legacyDrawingHF r:id="rId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4"/>
  <dimension ref="A1:P1"/>
  <sheetViews>
    <sheetView zoomScaleNormal="100" workbookViewId="0">
      <selection activeCell="Q7" sqref="Q7"/>
    </sheetView>
  </sheetViews>
  <sheetFormatPr baseColWidth="10" defaultRowHeight="15" x14ac:dyDescent="0.25"/>
  <cols>
    <col min="1" max="16384" width="11.42578125" style="208"/>
  </cols>
  <sheetData>
    <row r="1" spans="1:16" ht="20.25" customHeight="1" x14ac:dyDescent="0.25">
      <c r="A1" s="1285" t="s">
        <v>204</v>
      </c>
      <c r="B1" s="1285"/>
      <c r="C1" s="1285"/>
      <c r="D1" s="1285"/>
      <c r="E1" s="1285"/>
      <c r="F1" s="1285"/>
      <c r="G1" s="1285"/>
      <c r="H1" s="1285"/>
      <c r="I1" s="1285"/>
      <c r="J1" s="1285"/>
      <c r="K1" s="1285"/>
      <c r="L1" s="1285"/>
      <c r="M1" s="342" t="s">
        <v>85</v>
      </c>
      <c r="N1" s="217"/>
      <c r="O1" s="217"/>
      <c r="P1" s="217"/>
    </row>
  </sheetData>
  <mergeCells count="1">
    <mergeCell ref="A1:L1"/>
  </mergeCells>
  <hyperlinks>
    <hyperlink ref="M1" location="indice!B85" display="INICIO"/>
  </hyperlinks>
  <printOptions horizontalCentered="1"/>
  <pageMargins left="0.19685039370078741" right="0.19685039370078741" top="1.5354330708661419" bottom="0.74803149606299213" header="0.19685039370078741" footer="0.31496062992125984"/>
  <pageSetup paperSize="9" scale="95" firstPageNumber="139" orientation="landscape" useFirstPageNumber="1" r:id="rId1"/>
  <headerFooter>
    <oddHeader>&amp;C&amp;G</oddHeader>
    <oddFooter>&amp;C&amp;P</oddFooter>
  </headerFooter>
  <drawing r:id="rId2"/>
  <legacyDrawingHF r:id="rId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5"/>
  <dimension ref="A1:L1"/>
  <sheetViews>
    <sheetView zoomScaleNormal="100" workbookViewId="0">
      <selection activeCell="Q7" sqref="Q7"/>
    </sheetView>
  </sheetViews>
  <sheetFormatPr baseColWidth="10" defaultRowHeight="15" x14ac:dyDescent="0.25"/>
  <cols>
    <col min="1" max="16384" width="11.42578125" style="344"/>
  </cols>
  <sheetData>
    <row r="1" spans="1:12" ht="28.5" customHeight="1" x14ac:dyDescent="0.25">
      <c r="A1" s="1285" t="s">
        <v>204</v>
      </c>
      <c r="B1" s="1285"/>
      <c r="C1" s="1285"/>
      <c r="D1" s="1285"/>
      <c r="E1" s="1285"/>
      <c r="F1" s="1285"/>
      <c r="G1" s="1285"/>
      <c r="H1" s="1285"/>
      <c r="I1" s="1285"/>
      <c r="J1" s="1285"/>
      <c r="K1" s="1285"/>
      <c r="L1" s="342" t="s">
        <v>85</v>
      </c>
    </row>
  </sheetData>
  <mergeCells count="1">
    <mergeCell ref="A1:K1"/>
  </mergeCells>
  <hyperlinks>
    <hyperlink ref="L1" location="indice!B89" display="INICIO"/>
  </hyperlinks>
  <printOptions horizontalCentered="1"/>
  <pageMargins left="0.19685039370078741" right="0.19685039370078741" top="1.5354330708661419" bottom="0.74803149606299213" header="0.19685039370078741" footer="0.31496062992125984"/>
  <pageSetup paperSize="9" scale="95" firstPageNumber="140" orientation="landscape" useFirstPageNumber="1" r:id="rId1"/>
  <headerFooter>
    <oddHeader>&amp;C&amp;G</oddHeader>
    <oddFooter>&amp;C&amp;P</oddFooter>
  </headerFooter>
  <drawing r:id="rId2"/>
  <legacyDrawingHF r:id="rId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6"/>
  <dimension ref="A1:L1"/>
  <sheetViews>
    <sheetView zoomScaleNormal="100" workbookViewId="0">
      <selection activeCell="Q7" sqref="Q7"/>
    </sheetView>
  </sheetViews>
  <sheetFormatPr baseColWidth="10" defaultRowHeight="15" x14ac:dyDescent="0.25"/>
  <cols>
    <col min="1" max="16384" width="11.42578125" style="344"/>
  </cols>
  <sheetData>
    <row r="1" spans="1:12" ht="28.5" customHeight="1" x14ac:dyDescent="0.25">
      <c r="A1" s="1285" t="s">
        <v>204</v>
      </c>
      <c r="B1" s="1285"/>
      <c r="C1" s="1285"/>
      <c r="D1" s="1285"/>
      <c r="E1" s="1285"/>
      <c r="F1" s="1285"/>
      <c r="G1" s="1285"/>
      <c r="H1" s="1285"/>
      <c r="I1" s="1285"/>
      <c r="J1" s="1285"/>
      <c r="K1" s="1285"/>
      <c r="L1" s="904" t="s">
        <v>85</v>
      </c>
    </row>
  </sheetData>
  <mergeCells count="1">
    <mergeCell ref="A1:K1"/>
  </mergeCells>
  <hyperlinks>
    <hyperlink ref="L1" location="indice!B91" display="INICIO"/>
  </hyperlinks>
  <printOptions horizontalCentered="1"/>
  <pageMargins left="0.19685039370078741" right="0.19685039370078741" top="1.5354330708661419" bottom="0.74803149606299213" header="0.19685039370078741" footer="0.31496062992125984"/>
  <pageSetup paperSize="9" scale="95" firstPageNumber="141" orientation="landscape" useFirstPageNumber="1" r:id="rId1"/>
  <headerFooter>
    <oddHeader>&amp;C&amp;G</oddHeader>
    <oddFooter>&amp;C&amp;P</oddFooter>
  </headerFooter>
  <drawing r:id="rId2"/>
  <legacyDrawingHF r:id="rId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7"/>
  <dimension ref="A1:M24"/>
  <sheetViews>
    <sheetView zoomScaleNormal="100" workbookViewId="0">
      <selection activeCell="Q7" sqref="Q7"/>
    </sheetView>
  </sheetViews>
  <sheetFormatPr baseColWidth="10" defaultRowHeight="15" x14ac:dyDescent="0.25"/>
  <cols>
    <col min="1" max="16384" width="11.42578125" style="344"/>
  </cols>
  <sheetData>
    <row r="1" spans="1:12" ht="27" customHeight="1" x14ac:dyDescent="0.25">
      <c r="A1" s="1285" t="s">
        <v>204</v>
      </c>
      <c r="B1" s="1285"/>
      <c r="C1" s="1285"/>
      <c r="D1" s="1285"/>
      <c r="E1" s="1285"/>
      <c r="F1" s="1285"/>
      <c r="G1" s="1285"/>
      <c r="H1" s="1285"/>
      <c r="I1" s="1285"/>
      <c r="J1" s="1285"/>
      <c r="K1" s="1285"/>
      <c r="L1" s="342" t="s">
        <v>85</v>
      </c>
    </row>
    <row r="24" spans="13:13" x14ac:dyDescent="0.25">
      <c r="M24" s="344" t="s">
        <v>690</v>
      </c>
    </row>
  </sheetData>
  <mergeCells count="1">
    <mergeCell ref="A1:K1"/>
  </mergeCells>
  <hyperlinks>
    <hyperlink ref="L1" location="indice!B93" display="INICIO"/>
  </hyperlinks>
  <printOptions horizontalCentered="1"/>
  <pageMargins left="0.19685039370078741" right="0.19685039370078741" top="1.5354330708661419" bottom="0.74803149606299213" header="0.19685039370078741" footer="0.31496062992125984"/>
  <pageSetup paperSize="9" scale="95" firstPageNumber="142" orientation="landscape" useFirstPageNumber="1" r:id="rId1"/>
  <headerFooter>
    <oddHeader>&amp;C&amp;G</oddHeader>
    <oddFooter>&amp;C&amp;P</oddFooter>
  </headerFooter>
  <drawing r:id="rId2"/>
  <legacyDrawingHF r:id="rId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8"/>
  <dimension ref="A1:L1"/>
  <sheetViews>
    <sheetView zoomScaleNormal="100" workbookViewId="0">
      <selection activeCell="L18" sqref="L18"/>
    </sheetView>
  </sheetViews>
  <sheetFormatPr baseColWidth="10" defaultRowHeight="15" x14ac:dyDescent="0.25"/>
  <cols>
    <col min="1" max="16384" width="11.42578125" style="344"/>
  </cols>
  <sheetData>
    <row r="1" spans="1:12" ht="24.75" customHeight="1" x14ac:dyDescent="0.25">
      <c r="A1" s="1285" t="s">
        <v>205</v>
      </c>
      <c r="B1" s="1285"/>
      <c r="C1" s="1285"/>
      <c r="D1" s="1285"/>
      <c r="E1" s="1285"/>
      <c r="F1" s="1285"/>
      <c r="G1" s="1285"/>
      <c r="H1" s="1285"/>
      <c r="I1" s="1285"/>
      <c r="J1" s="1285"/>
      <c r="K1" s="1285"/>
      <c r="L1" s="342" t="s">
        <v>85</v>
      </c>
    </row>
  </sheetData>
  <mergeCells count="1">
    <mergeCell ref="A1:K1"/>
  </mergeCells>
  <hyperlinks>
    <hyperlink ref="L1" location="indice!B95" display="INICIO"/>
  </hyperlinks>
  <printOptions horizontalCentered="1"/>
  <pageMargins left="0.19685039370078741" right="0.19685039370078741" top="1.5354330708661419" bottom="0.74803149606299213" header="0.19685039370078741" footer="0.31496062992125984"/>
  <pageSetup paperSize="9" scale="95" firstPageNumber="146" orientation="landscape" useFirstPageNumber="1" r:id="rId1"/>
  <headerFooter>
    <oddHeader>&amp;C&amp;G</oddHeader>
    <oddFooter>&amp;C&amp;P</oddFooter>
  </headerFooter>
  <drawing r:id="rId2"/>
  <legacyDrawingHF r:id="rId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9"/>
  <dimension ref="A1:L1"/>
  <sheetViews>
    <sheetView zoomScaleNormal="100" workbookViewId="0">
      <selection activeCell="L18" sqref="L18"/>
    </sheetView>
  </sheetViews>
  <sheetFormatPr baseColWidth="10" defaultRowHeight="15" x14ac:dyDescent="0.25"/>
  <cols>
    <col min="1" max="16384" width="11.42578125" style="344"/>
  </cols>
  <sheetData>
    <row r="1" spans="1:12" ht="26.25" customHeight="1" x14ac:dyDescent="0.25">
      <c r="A1" s="1285" t="s">
        <v>205</v>
      </c>
      <c r="B1" s="1285"/>
      <c r="C1" s="1285"/>
      <c r="D1" s="1285"/>
      <c r="E1" s="1285"/>
      <c r="F1" s="1285"/>
      <c r="G1" s="1285"/>
      <c r="H1" s="1285"/>
      <c r="I1" s="1285"/>
      <c r="J1" s="1285"/>
      <c r="K1" s="1285"/>
      <c r="L1" s="342" t="s">
        <v>85</v>
      </c>
    </row>
  </sheetData>
  <mergeCells count="1">
    <mergeCell ref="A1:K1"/>
  </mergeCells>
  <hyperlinks>
    <hyperlink ref="L1" location="indice!B98" display="INICIO"/>
  </hyperlinks>
  <printOptions horizontalCentered="1"/>
  <pageMargins left="0.19685039370078741" right="0.19685039370078741" top="1.5354330708661419" bottom="0.74803149606299213" header="0.19685039370078741" footer="0.31496062992125984"/>
  <pageSetup paperSize="9" scale="95" firstPageNumber="147" orientation="landscape" useFirstPageNumber="1" r:id="rId1"/>
  <headerFooter>
    <oddHeader>&amp;C&amp;G</oddHeader>
    <oddFooter>&amp;C&amp;P</oddFooter>
  </headerFooter>
  <drawing r:id="rId2"/>
  <legacyDrawingHF r:id="rId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0"/>
  <dimension ref="A1:L1"/>
  <sheetViews>
    <sheetView zoomScaleNormal="100" workbookViewId="0">
      <selection activeCell="L18" sqref="L18"/>
    </sheetView>
  </sheetViews>
  <sheetFormatPr baseColWidth="10" defaultRowHeight="15" x14ac:dyDescent="0.25"/>
  <cols>
    <col min="1" max="16384" width="11.42578125" style="344"/>
  </cols>
  <sheetData>
    <row r="1" spans="1:12" ht="29.25" customHeight="1" x14ac:dyDescent="0.25">
      <c r="A1" s="1285" t="s">
        <v>205</v>
      </c>
      <c r="B1" s="1285"/>
      <c r="C1" s="1285"/>
      <c r="D1" s="1285"/>
      <c r="E1" s="1285"/>
      <c r="F1" s="1285"/>
      <c r="G1" s="1285"/>
      <c r="H1" s="1285"/>
      <c r="I1" s="1285"/>
      <c r="J1" s="1285"/>
      <c r="K1" s="1285"/>
      <c r="L1" s="342" t="s">
        <v>85</v>
      </c>
    </row>
  </sheetData>
  <mergeCells count="1">
    <mergeCell ref="A1:K1"/>
  </mergeCells>
  <hyperlinks>
    <hyperlink ref="L1" location="indice!B101" display="INICIO"/>
  </hyperlinks>
  <printOptions horizontalCentered="1"/>
  <pageMargins left="0.19685039370078741" right="0.19685039370078741" top="1.5354330708661419" bottom="0.74803149606299213" header="0.19685039370078741" footer="0.31496062992125984"/>
  <pageSetup paperSize="9" scale="95" firstPageNumber="148" orientation="landscape" useFirstPageNumber="1" r:id="rId1"/>
  <headerFooter>
    <oddHeader>&amp;C&amp;G</oddHeader>
    <oddFooter>&amp;C&amp;P</oddFooter>
  </headerFooter>
  <drawing r:id="rId2"/>
  <legacyDrawingHF r:id="rId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1"/>
  <dimension ref="A1:L1"/>
  <sheetViews>
    <sheetView zoomScaleNormal="100" workbookViewId="0">
      <selection activeCell="L18" sqref="L18"/>
    </sheetView>
  </sheetViews>
  <sheetFormatPr baseColWidth="10" defaultRowHeight="15" x14ac:dyDescent="0.25"/>
  <cols>
    <col min="1" max="16384" width="11.42578125" style="344"/>
  </cols>
  <sheetData>
    <row r="1" spans="1:12" ht="24" customHeight="1" x14ac:dyDescent="0.25">
      <c r="A1" s="1285" t="s">
        <v>205</v>
      </c>
      <c r="B1" s="1285"/>
      <c r="C1" s="1285"/>
      <c r="D1" s="1285"/>
      <c r="E1" s="1285"/>
      <c r="F1" s="1285"/>
      <c r="G1" s="1285"/>
      <c r="H1" s="1285"/>
      <c r="I1" s="1285"/>
      <c r="J1" s="1285"/>
      <c r="K1" s="1285"/>
      <c r="L1" s="342" t="s">
        <v>85</v>
      </c>
    </row>
  </sheetData>
  <mergeCells count="1">
    <mergeCell ref="A1:K1"/>
  </mergeCells>
  <hyperlinks>
    <hyperlink ref="L1" location="indice!B105" display="INICIO"/>
  </hyperlinks>
  <printOptions horizontalCentered="1"/>
  <pageMargins left="0.19685039370078741" right="0.19685039370078741" top="1.5354330708661419" bottom="0.74803149606299213" header="0.19685039370078741" footer="0.31496062992125984"/>
  <pageSetup paperSize="9" scale="95" firstPageNumber="149" orientation="landscape" useFirstPageNumber="1" r:id="rId1"/>
  <headerFooter>
    <oddHeader>&amp;C&amp;G</oddHeader>
    <oddFooter>&amp;C&amp;P</oddFooter>
  </headerFooter>
  <drawing r:id="rId2"/>
  <legacyDrawingHF r:id="rId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2"/>
  <dimension ref="A1:L1"/>
  <sheetViews>
    <sheetView zoomScaleNormal="100" workbookViewId="0">
      <selection activeCell="L18" sqref="L18"/>
    </sheetView>
  </sheetViews>
  <sheetFormatPr baseColWidth="10" defaultRowHeight="15" x14ac:dyDescent="0.25"/>
  <cols>
    <col min="1" max="16384" width="11.42578125" style="344"/>
  </cols>
  <sheetData>
    <row r="1" spans="1:12" ht="27" customHeight="1" x14ac:dyDescent="0.25">
      <c r="A1" s="1285" t="s">
        <v>205</v>
      </c>
      <c r="B1" s="1285"/>
      <c r="C1" s="1285"/>
      <c r="D1" s="1285"/>
      <c r="E1" s="1285"/>
      <c r="F1" s="1285"/>
      <c r="G1" s="1285"/>
      <c r="H1" s="1285"/>
      <c r="I1" s="1285"/>
      <c r="J1" s="1285"/>
      <c r="K1" s="1285"/>
      <c r="L1" s="342" t="s">
        <v>85</v>
      </c>
    </row>
  </sheetData>
  <mergeCells count="1">
    <mergeCell ref="A1:K1"/>
  </mergeCells>
  <hyperlinks>
    <hyperlink ref="L1" location="indice!B107" display="INICIO"/>
  </hyperlinks>
  <printOptions horizontalCentered="1"/>
  <pageMargins left="0.19685039370078741" right="0.19685039370078741" top="1.5354330708661419" bottom="0.74803149606299213" header="0.19685039370078741" footer="0.31496062992125984"/>
  <pageSetup paperSize="9" scale="95" firstPageNumber="150" orientation="landscape" useFirstPageNumber="1" r:id="rId1"/>
  <headerFooter>
    <oddHeader>&amp;C&amp;G</oddHeader>
    <oddFooter>&amp;C&amp;P</oddFooter>
  </headerFooter>
  <drawing r:id="rId2"/>
  <legacyDrawingHF r:id="rId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3"/>
  <dimension ref="A1:L1"/>
  <sheetViews>
    <sheetView zoomScaleNormal="100" workbookViewId="0">
      <selection activeCell="L18" sqref="L18"/>
    </sheetView>
  </sheetViews>
  <sheetFormatPr baseColWidth="10" defaultRowHeight="15" x14ac:dyDescent="0.25"/>
  <cols>
    <col min="1" max="16384" width="11.42578125" style="344"/>
  </cols>
  <sheetData>
    <row r="1" spans="1:12" ht="32.25" customHeight="1" x14ac:dyDescent="0.25">
      <c r="A1" s="1285" t="s">
        <v>205</v>
      </c>
      <c r="B1" s="1285"/>
      <c r="C1" s="1285"/>
      <c r="D1" s="1285"/>
      <c r="E1" s="1285"/>
      <c r="F1" s="1285"/>
      <c r="G1" s="1285"/>
      <c r="H1" s="1285"/>
      <c r="I1" s="1285"/>
      <c r="J1" s="1285"/>
      <c r="K1" s="1285"/>
      <c r="L1" s="342" t="s">
        <v>85</v>
      </c>
    </row>
  </sheetData>
  <mergeCells count="1">
    <mergeCell ref="A1:K1"/>
  </mergeCells>
  <hyperlinks>
    <hyperlink ref="L1" location="indice!B109" display="INICIO"/>
  </hyperlinks>
  <printOptions horizontalCentered="1"/>
  <pageMargins left="0.19685039370078741" right="0.19685039370078741" top="1.5354330708661419" bottom="0.74803149606299213" header="0.19685039370078741" footer="0.31496062992125984"/>
  <pageSetup paperSize="9" scale="95" firstPageNumber="151" orientation="landscape" useFirstPageNumber="1" r:id="rId1"/>
  <headerFooter>
    <oddHeader>&amp;C&amp;G</oddHeader>
    <oddFooter>&amp;C&amp;P</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73</vt:i4>
      </vt:variant>
      <vt:variant>
        <vt:lpstr>Rangos con nombre</vt:lpstr>
      </vt:variant>
      <vt:variant>
        <vt:i4>83</vt:i4>
      </vt:variant>
    </vt:vector>
  </HeadingPairs>
  <TitlesOfParts>
    <vt:vector size="156" baseType="lpstr">
      <vt:lpstr>indice</vt:lpstr>
      <vt:lpstr>1.1.1</vt:lpstr>
      <vt:lpstr>1.1.2</vt:lpstr>
      <vt:lpstr>1.1.3</vt:lpstr>
      <vt:lpstr>1.1.4</vt:lpstr>
      <vt:lpstr>1.1.5</vt:lpstr>
      <vt:lpstr>1.2.1</vt:lpstr>
      <vt:lpstr>1.2.2</vt:lpstr>
      <vt:lpstr>1.2.3</vt:lpstr>
      <vt:lpstr>1.2.4</vt:lpstr>
      <vt:lpstr>1.2.5</vt:lpstr>
      <vt:lpstr>2.1.1</vt:lpstr>
      <vt:lpstr>2.1.2</vt:lpstr>
      <vt:lpstr>2.1.3</vt:lpstr>
      <vt:lpstr>2.1.4</vt:lpstr>
      <vt:lpstr>2.1.5</vt:lpstr>
      <vt:lpstr>2.1.6</vt:lpstr>
      <vt:lpstr>2.1.7</vt:lpstr>
      <vt:lpstr>2.1.8</vt:lpstr>
      <vt:lpstr>2.1.9</vt:lpstr>
      <vt:lpstr>2.1.10</vt:lpstr>
      <vt:lpstr>2.1.11</vt:lpstr>
      <vt:lpstr>2.1.12</vt:lpstr>
      <vt:lpstr>2.1.13</vt:lpstr>
      <vt:lpstr>2.1.14</vt:lpstr>
      <vt:lpstr>2.1.15</vt:lpstr>
      <vt:lpstr>3.1.1</vt:lpstr>
      <vt:lpstr>3.1.2</vt:lpstr>
      <vt:lpstr>3.1.3</vt:lpstr>
      <vt:lpstr>3.1.4</vt:lpstr>
      <vt:lpstr>3.1.5</vt:lpstr>
      <vt:lpstr>3.1.6</vt:lpstr>
      <vt:lpstr>3.1.7</vt:lpstr>
      <vt:lpstr>3.1.8</vt:lpstr>
      <vt:lpstr>3.1.9</vt:lpstr>
      <vt:lpstr>3.1.10</vt:lpstr>
      <vt:lpstr>3.1.11</vt:lpstr>
      <vt:lpstr>3.1.12</vt:lpstr>
      <vt:lpstr>3.1.13</vt:lpstr>
      <vt:lpstr>3.2.1</vt:lpstr>
      <vt:lpstr>3.2.2 </vt:lpstr>
      <vt:lpstr>3.2.3</vt:lpstr>
      <vt:lpstr>3.2.4</vt:lpstr>
      <vt:lpstr>3.2.5</vt:lpstr>
      <vt:lpstr>3.2.6</vt:lpstr>
      <vt:lpstr>3.2.7</vt:lpstr>
      <vt:lpstr>3.2.8</vt:lpstr>
      <vt:lpstr>3.2.9</vt:lpstr>
      <vt:lpstr>3.3.1</vt:lpstr>
      <vt:lpstr>3.3.2</vt:lpstr>
      <vt:lpstr>4.1.1</vt:lpstr>
      <vt:lpstr>4.1.2</vt:lpstr>
      <vt:lpstr>4.1.3</vt:lpstr>
      <vt:lpstr>4.1.4</vt:lpstr>
      <vt:lpstr>4.1.5</vt:lpstr>
      <vt:lpstr>4.1.6</vt:lpstr>
      <vt:lpstr>4.1.7</vt:lpstr>
      <vt:lpstr>4.1.8</vt:lpstr>
      <vt:lpstr>4.1.9</vt:lpstr>
      <vt:lpstr>4.1.10</vt:lpstr>
      <vt:lpstr>5.1.1-5.1.3</vt:lpstr>
      <vt:lpstr>5.1.4-5.1.6</vt:lpstr>
      <vt:lpstr>5.1.7-5.1.10</vt:lpstr>
      <vt:lpstr>5.1.11-5.1.14</vt:lpstr>
      <vt:lpstr>5.1.15-5.1.16</vt:lpstr>
      <vt:lpstr>5.1.17-5.1.18</vt:lpstr>
      <vt:lpstr>5.1.19</vt:lpstr>
      <vt:lpstr>5.2.1-5.2.3</vt:lpstr>
      <vt:lpstr>5.2.4-5.2.6</vt:lpstr>
      <vt:lpstr>5.2.7-5.2.10</vt:lpstr>
      <vt:lpstr>5.2.11-5.2.12</vt:lpstr>
      <vt:lpstr>5.2.13-5.2.14</vt:lpstr>
      <vt:lpstr>5.2.15</vt:lpstr>
      <vt:lpstr>'1.1.1'!Área_de_impresión</vt:lpstr>
      <vt:lpstr>'1.1.2'!Área_de_impresión</vt:lpstr>
      <vt:lpstr>'1.1.3'!Área_de_impresión</vt:lpstr>
      <vt:lpstr>'1.1.4'!Área_de_impresión</vt:lpstr>
      <vt:lpstr>'1.1.5'!Área_de_impresión</vt:lpstr>
      <vt:lpstr>'1.2.1'!Área_de_impresión</vt:lpstr>
      <vt:lpstr>'1.2.2'!Área_de_impresión</vt:lpstr>
      <vt:lpstr>'1.2.3'!Área_de_impresión</vt:lpstr>
      <vt:lpstr>'1.2.4'!Área_de_impresión</vt:lpstr>
      <vt:lpstr>'1.2.5'!Área_de_impresión</vt:lpstr>
      <vt:lpstr>'2.1.1'!Área_de_impresión</vt:lpstr>
      <vt:lpstr>'2.1.10'!Área_de_impresión</vt:lpstr>
      <vt:lpstr>'2.1.11'!Área_de_impresión</vt:lpstr>
      <vt:lpstr>'2.1.12'!Área_de_impresión</vt:lpstr>
      <vt:lpstr>'2.1.13'!Área_de_impresión</vt:lpstr>
      <vt:lpstr>'2.1.14'!Área_de_impresión</vt:lpstr>
      <vt:lpstr>'2.1.15'!Área_de_impresión</vt:lpstr>
      <vt:lpstr>'2.1.2'!Área_de_impresión</vt:lpstr>
      <vt:lpstr>'2.1.3'!Área_de_impresión</vt:lpstr>
      <vt:lpstr>'2.1.4'!Área_de_impresión</vt:lpstr>
      <vt:lpstr>'2.1.5'!Área_de_impresión</vt:lpstr>
      <vt:lpstr>'2.1.6'!Área_de_impresión</vt:lpstr>
      <vt:lpstr>'2.1.7'!Área_de_impresión</vt:lpstr>
      <vt:lpstr>'2.1.8'!Área_de_impresión</vt:lpstr>
      <vt:lpstr>'2.1.9'!Área_de_impresión</vt:lpstr>
      <vt:lpstr>'3.1.1'!Área_de_impresión</vt:lpstr>
      <vt:lpstr>'3.1.10'!Área_de_impresión</vt:lpstr>
      <vt:lpstr>'3.1.11'!Área_de_impresión</vt:lpstr>
      <vt:lpstr>'3.1.12'!Área_de_impresión</vt:lpstr>
      <vt:lpstr>'3.1.13'!Área_de_impresión</vt:lpstr>
      <vt:lpstr>'3.1.2'!Área_de_impresión</vt:lpstr>
      <vt:lpstr>'3.1.3'!Área_de_impresión</vt:lpstr>
      <vt:lpstr>'3.1.4'!Área_de_impresión</vt:lpstr>
      <vt:lpstr>'3.1.5'!Área_de_impresión</vt:lpstr>
      <vt:lpstr>'3.1.6'!Área_de_impresión</vt:lpstr>
      <vt:lpstr>'3.1.7'!Área_de_impresión</vt:lpstr>
      <vt:lpstr>'3.1.8'!Área_de_impresión</vt:lpstr>
      <vt:lpstr>'3.1.9'!Área_de_impresión</vt:lpstr>
      <vt:lpstr>'3.2.1'!Área_de_impresión</vt:lpstr>
      <vt:lpstr>'3.2.2 '!Área_de_impresión</vt:lpstr>
      <vt:lpstr>'3.2.3'!Área_de_impresión</vt:lpstr>
      <vt:lpstr>'3.2.4'!Área_de_impresión</vt:lpstr>
      <vt:lpstr>'3.2.5'!Área_de_impresión</vt:lpstr>
      <vt:lpstr>'3.2.6'!Área_de_impresión</vt:lpstr>
      <vt:lpstr>'3.2.7'!Área_de_impresión</vt:lpstr>
      <vt:lpstr>'3.2.8'!Área_de_impresión</vt:lpstr>
      <vt:lpstr>'3.2.9'!Área_de_impresión</vt:lpstr>
      <vt:lpstr>'3.3.1'!Área_de_impresión</vt:lpstr>
      <vt:lpstr>'3.3.2'!Área_de_impresión</vt:lpstr>
      <vt:lpstr>'4.1.1'!Área_de_impresión</vt:lpstr>
      <vt:lpstr>'4.1.10'!Área_de_impresión</vt:lpstr>
      <vt:lpstr>'4.1.2'!Área_de_impresión</vt:lpstr>
      <vt:lpstr>'4.1.3'!Área_de_impresión</vt:lpstr>
      <vt:lpstr>'4.1.4'!Área_de_impresión</vt:lpstr>
      <vt:lpstr>'4.1.5'!Área_de_impresión</vt:lpstr>
      <vt:lpstr>'4.1.6'!Área_de_impresión</vt:lpstr>
      <vt:lpstr>'4.1.7'!Área_de_impresión</vt:lpstr>
      <vt:lpstr>'4.1.8'!Área_de_impresión</vt:lpstr>
      <vt:lpstr>'4.1.9'!Área_de_impresión</vt:lpstr>
      <vt:lpstr>'5.1.11-5.1.14'!Área_de_impresión</vt:lpstr>
      <vt:lpstr>'5.1.1-5.1.3'!Área_de_impresión</vt:lpstr>
      <vt:lpstr>'5.1.15-5.1.16'!Área_de_impresión</vt:lpstr>
      <vt:lpstr>'5.1.17-5.1.18'!Área_de_impresión</vt:lpstr>
      <vt:lpstr>'5.1.19'!Área_de_impresión</vt:lpstr>
      <vt:lpstr>'5.1.4-5.1.6'!Área_de_impresión</vt:lpstr>
      <vt:lpstr>'5.1.7-5.1.10'!Área_de_impresión</vt:lpstr>
      <vt:lpstr>'5.2.11-5.2.12'!Área_de_impresión</vt:lpstr>
      <vt:lpstr>'5.2.13-5.2.14'!Área_de_impresión</vt:lpstr>
      <vt:lpstr>'5.2.15'!Área_de_impresión</vt:lpstr>
      <vt:lpstr>'5.2.1-5.2.3'!Área_de_impresión</vt:lpstr>
      <vt:lpstr>'5.2.4-5.2.6'!Área_de_impresión</vt:lpstr>
      <vt:lpstr>'5.2.7-5.2.10'!Área_de_impresión</vt:lpstr>
      <vt:lpstr>'1.1.5'!Títulos_a_imprimir</vt:lpstr>
      <vt:lpstr>'1.2.5'!Títulos_a_imprimir</vt:lpstr>
      <vt:lpstr>'3.1.11'!Títulos_a_imprimir</vt:lpstr>
      <vt:lpstr>'3.1.12'!Títulos_a_imprimir</vt:lpstr>
      <vt:lpstr>'3.1.13'!Títulos_a_imprimir</vt:lpstr>
      <vt:lpstr>'3.1.2'!Títulos_a_imprimir</vt:lpstr>
      <vt:lpstr>'3.1.3'!Títulos_a_imprimir</vt:lpstr>
      <vt:lpstr>'3.1.6'!Títulos_a_imprimir</vt:lpstr>
      <vt:lpstr>'3.1.9'!Títulos_a_imprimir</vt:lpstr>
      <vt:lpstr>'3.2.2 '!Títulos_a_imprimir</vt:lpstr>
      <vt:lpstr>'3.2.8'!Títulos_a_imprimir</vt:lpstr>
    </vt:vector>
  </TitlesOfParts>
  <Company>INEC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María Isabel Ruiz</dc:creator>
  <cp:lastModifiedBy>María Isabel Ruiz</cp:lastModifiedBy>
  <cp:lastPrinted>2016-05-06T13:10:19Z</cp:lastPrinted>
  <dcterms:created xsi:type="dcterms:W3CDTF">2013-07-04T19:37:22Z</dcterms:created>
  <dcterms:modified xsi:type="dcterms:W3CDTF">2016-05-06T13:18:49Z</dcterms:modified>
</cp:coreProperties>
</file>