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epalacios/Documents/Esteban Palacios/2017/DICIEMBRE/compendio 2016/RECURSOS/PARA DICOS_VF/PARA DICOS/"/>
    </mc:Choice>
  </mc:AlternateContent>
  <bookViews>
    <workbookView xWindow="0" yWindow="1740" windowWidth="43380" windowHeight="22120" tabRatio="899"/>
  </bookViews>
  <sheets>
    <sheet name="ÍNDICE" sheetId="5" r:id="rId1"/>
    <sheet name="2.1.1 " sheetId="828" r:id="rId2"/>
    <sheet name="2.1.2 " sheetId="829" r:id="rId3"/>
    <sheet name="2.1.3" sheetId="830" r:id="rId4"/>
    <sheet name="2.1.4" sheetId="831" r:id="rId5"/>
    <sheet name="2.1.5" sheetId="832" r:id="rId6"/>
    <sheet name="2.1.6" sheetId="833" r:id="rId7"/>
    <sheet name="2.1.7" sheetId="834" r:id="rId8"/>
    <sheet name="2.1.8" sheetId="835" r:id="rId9"/>
    <sheet name="2.1.9" sheetId="836" r:id="rId10"/>
    <sheet name="2.1.10" sheetId="837" r:id="rId11"/>
    <sheet name="2.1.11" sheetId="838" r:id="rId12"/>
    <sheet name="2.1.12" sheetId="839" r:id="rId13"/>
    <sheet name="2.1.13" sheetId="840" r:id="rId14"/>
    <sheet name="2.1.14" sheetId="841" r:id="rId15"/>
    <sheet name="2.1.15" sheetId="842" r:id="rId16"/>
    <sheet name="2.2.1" sheetId="843" r:id="rId17"/>
    <sheet name="2.2.2" sheetId="844" r:id="rId18"/>
    <sheet name="2.2.3" sheetId="845" r:id="rId19"/>
    <sheet name="2.2.4" sheetId="958" r:id="rId20"/>
    <sheet name="2.2.5" sheetId="959" r:id="rId21"/>
    <sheet name="2.2.6" sheetId="960" r:id="rId22"/>
    <sheet name="2.3.1" sheetId="849" r:id="rId23"/>
    <sheet name="2.3.2" sheetId="850" r:id="rId24"/>
    <sheet name="2.3.3" sheetId="851" r:id="rId25"/>
    <sheet name="2.4.1" sheetId="852" r:id="rId26"/>
    <sheet name="2.4.2" sheetId="853" r:id="rId27"/>
    <sheet name="2.4.3 " sheetId="854" r:id="rId28"/>
    <sheet name="2.5.1" sheetId="1013" r:id="rId29"/>
    <sheet name="2.5.2" sheetId="1012" r:id="rId30"/>
    <sheet name="2.5.3" sheetId="1011" r:id="rId31"/>
  </sheets>
  <externalReferences>
    <externalReference r:id="rId32"/>
  </externalReferences>
  <definedNames>
    <definedName name="_xlnm.Print_Area" localSheetId="1">'2.1.1 '!$A$1:$G$42</definedName>
    <definedName name="_xlnm.Print_Area" localSheetId="10">'2.1.10'!$A$2:$H$36</definedName>
    <definedName name="_xlnm.Print_Area" localSheetId="11">'2.1.11'!$A$2:$H$55</definedName>
    <definedName name="_xlnm.Print_Area" localSheetId="12">'2.1.12'!$A$2:$H$36</definedName>
    <definedName name="_xlnm.Print_Area" localSheetId="13">'2.1.13'!$A$2:$K$37</definedName>
    <definedName name="_xlnm.Print_Area" localSheetId="14">'2.1.14'!$A$2:$K$56</definedName>
    <definedName name="_xlnm.Print_Area" localSheetId="15">'2.1.15'!$A$2:$K$37</definedName>
    <definedName name="_xlnm.Print_Area" localSheetId="2">'2.1.2 '!$A$2:$G$61</definedName>
    <definedName name="_xlnm.Print_Area" localSheetId="3">'2.1.3'!$A$2:$G$41</definedName>
    <definedName name="_xlnm.Print_Area" localSheetId="4">'2.1.4'!$A$2:$M$37</definedName>
    <definedName name="_xlnm.Print_Area" localSheetId="5">'2.1.5'!$A$2:$M$56</definedName>
    <definedName name="_xlnm.Print_Area" localSheetId="6">'2.1.6'!$A$2:$M$37</definedName>
    <definedName name="_xlnm.Print_Area" localSheetId="7">'2.1.7'!$A$2:$N$43</definedName>
    <definedName name="_xlnm.Print_Area" localSheetId="8">'2.1.8'!$A$2:$N$62</definedName>
    <definedName name="_xlnm.Print_Area" localSheetId="9">'2.1.9'!$A$2:$N$42</definedName>
    <definedName name="_xlnm.Print_Area" localSheetId="16">'2.2.1'!$A$2:$O$46</definedName>
    <definedName name="_xlnm.Print_Area" localSheetId="17">'2.2.2'!$A$2:$O$63</definedName>
    <definedName name="_xlnm.Print_Area" localSheetId="18">'2.2.3'!$A$2:$O$43</definedName>
    <definedName name="_xlnm.Print_Area" localSheetId="19">'2.2.4'!$A$2:$O$44</definedName>
    <definedName name="_xlnm.Print_Area" localSheetId="20">'2.2.5'!$A$1:$O$61</definedName>
    <definedName name="_xlnm.Print_Area" localSheetId="21">'2.2.6'!$A$2:$O$44</definedName>
    <definedName name="_xlnm.Print_Area" localSheetId="22">'2.3.1'!$A$2:$O$44</definedName>
    <definedName name="_xlnm.Print_Area" localSheetId="23">'2.3.2'!$A$2:$O$63</definedName>
    <definedName name="_xlnm.Print_Area" localSheetId="24">'2.3.3'!$A$2:$O$44</definedName>
    <definedName name="_xlnm.Print_Area" localSheetId="25">'2.4.1'!$A$2:$E$36</definedName>
    <definedName name="_xlnm.Print_Area" localSheetId="26">'2.4.2'!$A$1:$E$54</definedName>
    <definedName name="_xlnm.Print_Area" localSheetId="27">'2.4.3 '!$A$2:$E$36</definedName>
    <definedName name="_xlnm.Print_Area" localSheetId="0">ÍNDICE!$A$1:$J$48</definedName>
    <definedName name="canasta" localSheetId="1">#REF!</definedName>
    <definedName name="canasta" localSheetId="10">#REF!</definedName>
    <definedName name="canasta" localSheetId="11">#REF!</definedName>
    <definedName name="canasta" localSheetId="13">#REF!</definedName>
    <definedName name="canasta" localSheetId="14">#REF!</definedName>
    <definedName name="canasta" localSheetId="2">#REF!</definedName>
    <definedName name="canasta" localSheetId="4">#REF!</definedName>
    <definedName name="canasta" localSheetId="5">#REF!</definedName>
    <definedName name="canasta" localSheetId="7">#REF!</definedName>
    <definedName name="canasta" localSheetId="8">#REF!</definedName>
    <definedName name="canasta" localSheetId="16">#REF!</definedName>
    <definedName name="canasta" localSheetId="17">#REF!</definedName>
    <definedName name="canasta" localSheetId="19">#REF!</definedName>
    <definedName name="canasta" localSheetId="20">#REF!</definedName>
    <definedName name="canasta" localSheetId="22">#REF!</definedName>
    <definedName name="canasta" localSheetId="23">#REF!</definedName>
    <definedName name="canasta" localSheetId="25">#REF!</definedName>
    <definedName name="canasta" localSheetId="26">#REF!</definedName>
    <definedName name="canasta">#REF!</definedName>
    <definedName name="Fin_Lateral">'[1]CI_Tv (65-2007K)'!$D$123</definedName>
    <definedName name="Fin_Registro">'[1]CI_Tv (65-2007K)'!$AW$123</definedName>
    <definedName name="Fin_Superior">'[1]CI_Tv (65-2007K)'!$AW$6</definedName>
    <definedName name="Ini_Lateral">'[1]CI_Tv (65-2007K)'!$D$8</definedName>
    <definedName name="Ini_Registro">'[1]CI_Tv (65-2007K)'!$E$8</definedName>
    <definedName name="Ini_Superior">'[1]CI_Tv (65-2007K)'!$E$6</definedName>
    <definedName name="Inicio" localSheetId="1">#REF!</definedName>
    <definedName name="Inicio" localSheetId="10">#REF!</definedName>
    <definedName name="Inicio" localSheetId="11">#REF!</definedName>
    <definedName name="Inicio" localSheetId="12">#REF!</definedName>
    <definedName name="Inicio" localSheetId="13">#REF!</definedName>
    <definedName name="Inicio" localSheetId="14">#REF!</definedName>
    <definedName name="Inicio" localSheetId="15">#REF!</definedName>
    <definedName name="Inicio" localSheetId="2">#REF!</definedName>
    <definedName name="Inicio" localSheetId="3">#REF!</definedName>
    <definedName name="Inicio" localSheetId="4">#REF!</definedName>
    <definedName name="Inicio" localSheetId="5">#REF!</definedName>
    <definedName name="Inicio" localSheetId="6">#REF!</definedName>
    <definedName name="Inicio" localSheetId="7">#REF!</definedName>
    <definedName name="Inicio" localSheetId="8">#REF!</definedName>
    <definedName name="Inicio" localSheetId="9">#REF!</definedName>
    <definedName name="Inicio" localSheetId="16">#REF!</definedName>
    <definedName name="Inicio" localSheetId="17">#REF!</definedName>
    <definedName name="Inicio" localSheetId="18">#REF!</definedName>
    <definedName name="Inicio" localSheetId="19">#REF!</definedName>
    <definedName name="Inicio" localSheetId="20">#REF!</definedName>
    <definedName name="Inicio" localSheetId="21">#REF!</definedName>
    <definedName name="Inicio" localSheetId="22">#REF!</definedName>
    <definedName name="Inicio" localSheetId="23">#REF!</definedName>
    <definedName name="Inicio" localSheetId="24">#REF!</definedName>
    <definedName name="Inicio" localSheetId="25">#REF!</definedName>
    <definedName name="Inicio" localSheetId="26">#REF!</definedName>
    <definedName name="Inicio" localSheetId="27">#REF!</definedName>
    <definedName name="Inicio">#REF!</definedName>
    <definedName name="ok" localSheetId="20">#REF!</definedName>
    <definedName name="ok">#REF!</definedName>
    <definedName name="otro" hidden="1">{"página1",#N/A,FALSE,"pib";"página2",#N/A,FALSE,"pib";"página3",#N/A,FALSE,"oferuti";"página4",#N/A,FALSE,"pibrama";"página5",#N/A,FALSE,"pibrama";"página6",#N/A,FALSE,"pibrama"}</definedName>
    <definedName name="PRUEBA" hidden="1">{"página1",#N/A,FALSE,"pib";"página2",#N/A,FALSE,"pib";"página3",#N/A,FALSE,"oferuti";"página4",#N/A,FALSE,"pibrama";"página5",#N/A,FALSE,"pibrama";"página6",#N/A,FALSE,"pibrama"}</definedName>
    <definedName name="Titulo">'[1]CI_Tv (65-2007K)'!$A$2</definedName>
    <definedName name="VV">#REF!</definedName>
    <definedName name="wrn.datos." hidden="1">{"página1",#N/A,FALSE,"pib";"página2",#N/A,FALSE,"pib";"página3",#N/A,FALSE,"oferuti";"página4",#N/A,FALSE,"pibrama";"página5",#N/A,FALSE,"pibrama";"página6",#N/A,FALSE,"pibrama"}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833" l="1"/>
  <c r="J28" i="833"/>
  <c r="J27" i="833"/>
  <c r="J26" i="833"/>
  <c r="J25" i="833"/>
  <c r="J24" i="833"/>
  <c r="J23" i="833"/>
  <c r="J22" i="833"/>
  <c r="C19" i="833"/>
  <c r="J17" i="833"/>
  <c r="J16" i="833"/>
  <c r="J15" i="833"/>
  <c r="J14" i="833"/>
  <c r="J12" i="833"/>
  <c r="C52" i="832"/>
  <c r="J50" i="832"/>
  <c r="J49" i="832"/>
  <c r="J48" i="832"/>
  <c r="J47" i="832"/>
  <c r="J46" i="832"/>
  <c r="J45" i="832"/>
  <c r="J44" i="832"/>
  <c r="J39" i="832"/>
  <c r="J38" i="832"/>
  <c r="J37" i="832"/>
  <c r="J36" i="832"/>
  <c r="J35" i="832"/>
  <c r="J34" i="832"/>
  <c r="J33" i="832"/>
  <c r="J28" i="832"/>
  <c r="J27" i="832"/>
  <c r="J26" i="832"/>
  <c r="J25" i="832"/>
  <c r="J24" i="832"/>
  <c r="J23" i="832"/>
  <c r="J22" i="832"/>
  <c r="J17" i="832"/>
  <c r="J16" i="832"/>
  <c r="J15" i="832"/>
  <c r="J14" i="832"/>
  <c r="J12" i="832"/>
  <c r="J28" i="831"/>
  <c r="J27" i="831"/>
  <c r="J26" i="831"/>
  <c r="J25" i="831"/>
  <c r="J24" i="831"/>
  <c r="J23" i="831"/>
  <c r="J22" i="831"/>
  <c r="J17" i="831"/>
  <c r="J16" i="831"/>
  <c r="J15" i="831"/>
  <c r="J14" i="831"/>
  <c r="J12" i="831"/>
  <c r="G30" i="828"/>
  <c r="F30" i="828"/>
  <c r="E30" i="828"/>
  <c r="D30" i="828"/>
  <c r="C30" i="828"/>
  <c r="G19" i="828"/>
  <c r="F19" i="828"/>
  <c r="E19" i="828"/>
  <c r="D19" i="828"/>
  <c r="C19" i="828"/>
</calcChain>
</file>

<file path=xl/sharedStrings.xml><?xml version="1.0" encoding="utf-8"?>
<sst xmlns="http://schemas.openxmlformats.org/spreadsheetml/2006/main" count="1876" uniqueCount="528">
  <si>
    <t>ÍNDICE</t>
  </si>
  <si>
    <t>(a)</t>
  </si>
  <si>
    <t>(b)</t>
  </si>
  <si>
    <t>AGRICULTURA, GANADERÍA, SILVICULTURA</t>
  </si>
  <si>
    <t xml:space="preserve"> </t>
  </si>
  <si>
    <t>INDUSTRIAS MANUFACTURERAS</t>
  </si>
  <si>
    <t>CONSTRUCCIÓN</t>
  </si>
  <si>
    <t>JUNIO</t>
  </si>
  <si>
    <t>SEPTIEMBRE</t>
  </si>
  <si>
    <t>DICIEMBRE</t>
  </si>
  <si>
    <t>TRANSPORTE Y ALMACENAMIENTO</t>
  </si>
  <si>
    <t>2.</t>
  </si>
  <si>
    <t>Trabajo y empleo</t>
  </si>
  <si>
    <t xml:space="preserve">2. 1 </t>
  </si>
  <si>
    <t>Indicadores del Mercado Laboral</t>
  </si>
  <si>
    <t xml:space="preserve">Tabla 2.1.1 </t>
  </si>
  <si>
    <t>Tabla 2.1.2</t>
  </si>
  <si>
    <t>Tabla 2.1.3</t>
  </si>
  <si>
    <t>Tabla 2.1.4</t>
  </si>
  <si>
    <t>Tabla 2.1.5</t>
  </si>
  <si>
    <t>Tabla 2.1.6</t>
  </si>
  <si>
    <t>Tabla 2.1.7</t>
  </si>
  <si>
    <t>Tabla 2.1.8</t>
  </si>
  <si>
    <t>Tabla 2.1.9</t>
  </si>
  <si>
    <t>Tabla 2.1.10</t>
  </si>
  <si>
    <t>Tabla 2.1.11</t>
  </si>
  <si>
    <t>Tabla 2.1.12</t>
  </si>
  <si>
    <t>Tabla 2.1.13</t>
  </si>
  <si>
    <t>Tabla 2.1.14</t>
  </si>
  <si>
    <t>Tabla 2.1.15</t>
  </si>
  <si>
    <t>2. 2</t>
  </si>
  <si>
    <t>Ingresos del trabajo</t>
  </si>
  <si>
    <t>Tabla 2.2.1</t>
  </si>
  <si>
    <t>Tabla 2.2.2</t>
  </si>
  <si>
    <t>Tabla 2.2.3</t>
  </si>
  <si>
    <t>Tabla 2.2.4</t>
  </si>
  <si>
    <t>Tabla 2.2.5</t>
  </si>
  <si>
    <t>Tabla 2.2.6</t>
  </si>
  <si>
    <t>2.3</t>
  </si>
  <si>
    <t>Horas de trabajo</t>
  </si>
  <si>
    <t>Tabla 2.3.1</t>
  </si>
  <si>
    <t>Tabla 2.3.2</t>
  </si>
  <si>
    <t>Tabla 2.3.3</t>
  </si>
  <si>
    <t>2.4</t>
  </si>
  <si>
    <t>Trabajo infantil</t>
  </si>
  <si>
    <t>Tabla 2.4.1</t>
  </si>
  <si>
    <t>Tabla 2.4.2</t>
  </si>
  <si>
    <t>Tabla 2.4.3</t>
  </si>
  <si>
    <t>Encuesta Nacional de Empleo, Desempleo y Subempleo - ENEMDU</t>
  </si>
  <si>
    <t>(EN PORCENTAJES)</t>
  </si>
  <si>
    <r>
      <t xml:space="preserve">PERIODO </t>
    </r>
    <r>
      <rPr>
        <b/>
        <vertAlign val="superscript"/>
        <sz val="11"/>
        <rFont val="Arial Narrow"/>
        <family val="2"/>
      </rPr>
      <t>(1)</t>
    </r>
  </si>
  <si>
    <t>ESTRUCTURA PORCENTUAL DE LA POBLACIÓN TOTAL</t>
  </si>
  <si>
    <t>ESTRUCTURA PORCENTUAL DE LA POBLACIÓN EN EDAD DE TRABAJAR</t>
  </si>
  <si>
    <t>TPB</t>
  </si>
  <si>
    <t>MENORES DE 15 AÑOS</t>
  </si>
  <si>
    <r>
      <t xml:space="preserve">PET </t>
    </r>
    <r>
      <rPr>
        <vertAlign val="superscript"/>
        <sz val="11"/>
        <rFont val="Arial Narrow"/>
        <family val="2"/>
      </rPr>
      <t>(2)</t>
    </r>
  </si>
  <si>
    <r>
      <t>PEA</t>
    </r>
    <r>
      <rPr>
        <b/>
        <vertAlign val="superscript"/>
        <sz val="11"/>
        <rFont val="Arial Narrow"/>
        <family val="2"/>
      </rPr>
      <t xml:space="preserve"> </t>
    </r>
    <r>
      <rPr>
        <vertAlign val="superscript"/>
        <sz val="11"/>
        <rFont val="Arial Narrow"/>
        <family val="2"/>
      </rPr>
      <t>(3)</t>
    </r>
  </si>
  <si>
    <t>PEI</t>
  </si>
  <si>
    <t>(c)</t>
  </si>
  <si>
    <t>(d)</t>
  </si>
  <si>
    <t>PEA/PT</t>
  </si>
  <si>
    <r>
      <t xml:space="preserve">     2007 </t>
    </r>
    <r>
      <rPr>
        <vertAlign val="superscript"/>
        <sz val="11"/>
        <rFont val="Arial Narrow"/>
        <family val="2"/>
      </rPr>
      <t>(4)</t>
    </r>
  </si>
  <si>
    <t>.</t>
  </si>
  <si>
    <r>
      <t xml:space="preserve">    2009 </t>
    </r>
    <r>
      <rPr>
        <vertAlign val="superscript"/>
        <sz val="11"/>
        <rFont val="Arial Narrow"/>
        <family val="2"/>
      </rPr>
      <t>(4)</t>
    </r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</si>
  <si>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 xml:space="preserve">    (1) Periodos agrupados porque la comparación de la serie es anual</t>
    </r>
  </si>
  <si>
    <t xml:space="preserve">              (2) La población de referencia de la PET y sus desagregaciones es para 15 años y más</t>
  </si>
  <si>
    <t xml:space="preserve">              (3) El cociente (c) = PEA/PET también se conoce como la tasa de participación global (TPG)</t>
  </si>
  <si>
    <t xml:space="preserve">              (4) La información levantada en junio 2007 y junio 2009 solo tuvo cobertura a nivel urbano</t>
  </si>
  <si>
    <t xml:space="preserve">              (a+b)  es igual al 100 por ciento</t>
  </si>
  <si>
    <t xml:space="preserve">              (c+d)  es igual al 100 por ciento</t>
  </si>
  <si>
    <t xml:space="preserve">               PT.- Población total</t>
  </si>
  <si>
    <t xml:space="preserve">               PET.- Población en edad de trabajar</t>
  </si>
  <si>
    <t xml:space="preserve">               PEA.- Población económicamente activa</t>
  </si>
  <si>
    <t xml:space="preserve">               PEI.- Población económicamente inactiva</t>
  </si>
  <si>
    <t xml:space="preserve">               TPB.- Tasa de participación bruta</t>
  </si>
  <si>
    <t xml:space="preserve">               TPG.- Tasa de participación global </t>
  </si>
  <si>
    <t>MARZO</t>
  </si>
  <si>
    <r>
      <rPr>
        <b/>
        <sz val="8"/>
        <rFont val="Arial Narrow"/>
        <family val="2"/>
      </rPr>
      <t>Notas:</t>
    </r>
    <r>
      <rPr>
        <sz val="8"/>
        <rFont val="Arial Narrow"/>
        <family val="2"/>
      </rPr>
      <t xml:space="preserve">  (1) Periodos agrupados porque la comparación de la serie es anual</t>
    </r>
  </si>
  <si>
    <t xml:space="preserve"> (2) La población de referencia de la PET y sus desagregaciones es para 15 años y más</t>
  </si>
  <si>
    <t xml:space="preserve"> (3) El cociente (c) = PEA/PET también se conoce como la tasa de participación global (TPG)</t>
  </si>
  <si>
    <t xml:space="preserve"> (4) Información no disponible por cambio de metodología</t>
  </si>
  <si>
    <t xml:space="preserve">  PT.- Población total</t>
  </si>
  <si>
    <t xml:space="preserve">  PET.- Población en edad de trabajar</t>
  </si>
  <si>
    <t xml:space="preserve">  PEA.- Población económicamente activa</t>
  </si>
  <si>
    <t xml:space="preserve">  PEI.- Población económicamente inactiva</t>
  </si>
  <si>
    <t xml:space="preserve">  TPB.- Tasa de participación bruta</t>
  </si>
  <si>
    <t xml:space="preserve">  TPG.- Tasa de participación global </t>
  </si>
  <si>
    <t xml:space="preserve"> (EN PORCENTAJES)</t>
  </si>
  <si>
    <r>
      <t xml:space="preserve">PET </t>
    </r>
    <r>
      <rPr>
        <vertAlign val="superscript"/>
        <sz val="10"/>
        <rFont val="Arial Narrow"/>
        <family val="2"/>
      </rPr>
      <t>(2)</t>
    </r>
  </si>
  <si>
    <r>
      <t>PEA</t>
    </r>
    <r>
      <rPr>
        <b/>
        <vertAlign val="superscript"/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(3)</t>
    </r>
  </si>
  <si>
    <r>
      <t xml:space="preserve">    2007 </t>
    </r>
    <r>
      <rPr>
        <vertAlign val="superscript"/>
        <sz val="11"/>
        <rFont val="Arial Narrow"/>
        <family val="2"/>
      </rPr>
      <t>(4)</t>
    </r>
  </si>
  <si>
    <r>
      <rPr>
        <b/>
        <sz val="8"/>
        <rFont val="Arial Narrow"/>
        <family val="2"/>
      </rPr>
      <t>Notas:</t>
    </r>
    <r>
      <rPr>
        <sz val="8"/>
        <rFont val="Arial Narrow"/>
        <family val="2"/>
      </rPr>
      <t xml:space="preserve">   (1) Periodos agrupados porque la comparación de la serie es anual</t>
    </r>
  </si>
  <si>
    <t xml:space="preserve">  (3) El cociente (c) = PEA/PET también se conoce como la tasa de participación global (TPG)</t>
  </si>
  <si>
    <t xml:space="preserve">  (4) Información no disponible por cambio de metodología</t>
  </si>
  <si>
    <t xml:space="preserve">      </t>
  </si>
  <si>
    <r>
      <t>PEA</t>
    </r>
    <r>
      <rPr>
        <vertAlign val="superscript"/>
        <sz val="11"/>
        <rFont val="Arial Narrow"/>
        <family val="2"/>
      </rPr>
      <t xml:space="preserve"> (2)</t>
    </r>
  </si>
  <si>
    <t>TEG</t>
  </si>
  <si>
    <t>EMPLEO ADECUADO/PLENO</t>
  </si>
  <si>
    <t>EMPLEO NO CLASIFICADO</t>
  </si>
  <si>
    <t>EMPLEO NO REMUNERADO</t>
  </si>
  <si>
    <t>OTRO EMPLEO NO PLENO</t>
  </si>
  <si>
    <t>SUBEMPLEO</t>
  </si>
  <si>
    <t>SUBEMPLEO POR INSUFICIENCIA DE TIEMPO DE TRABAJO</t>
  </si>
  <si>
    <t>SUBEMPLEO POR  INSUFICIENCIA DE INGRESOS</t>
  </si>
  <si>
    <t>DESEMPLEO</t>
  </si>
  <si>
    <t>DESEMPLEO ABIERTO</t>
  </si>
  <si>
    <t>DESEMPLEO OCULTO</t>
  </si>
  <si>
    <t>(e)=(f+g)</t>
  </si>
  <si>
    <t>(f)</t>
  </si>
  <si>
    <t>(g)</t>
  </si>
  <si>
    <t>(h)=(i+j)</t>
  </si>
  <si>
    <t>(i)</t>
  </si>
  <si>
    <t>(j)</t>
  </si>
  <si>
    <t>(a+b+c+d+e)</t>
  </si>
  <si>
    <r>
      <t xml:space="preserve">    2007 </t>
    </r>
    <r>
      <rPr>
        <vertAlign val="superscript"/>
        <sz val="11"/>
        <rFont val="Arial Narrow"/>
        <family val="2"/>
      </rPr>
      <t>(3)</t>
    </r>
  </si>
  <si>
    <r>
      <t xml:space="preserve">    2009 </t>
    </r>
    <r>
      <rPr>
        <vertAlign val="superscript"/>
        <sz val="11"/>
        <rFont val="Arial Narrow"/>
        <family val="2"/>
      </rPr>
      <t>(3)</t>
    </r>
  </si>
  <si>
    <t xml:space="preserve">  (2) La población de referencia de la PEA y sus desagregaciones es para 15 años y más</t>
  </si>
  <si>
    <t xml:space="preserve">  (3) La información levantada en junio 2007 y junio 2009 solo tuvo cobertura a nivel urbano</t>
  </si>
  <si>
    <t xml:space="preserve">  (a+b+c+e+h) es igual al 100 por ciento</t>
  </si>
  <si>
    <t xml:space="preserve">   PEA.- Población económicamente activa</t>
  </si>
  <si>
    <t xml:space="preserve">   TEG.- Tasa de Empleo Global</t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</si>
  <si>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 xml:space="preserve">  (1) Periodos agrupados porque la comparación de la serie es anual</t>
    </r>
  </si>
  <si>
    <r>
      <rPr>
        <b/>
        <sz val="8"/>
        <rFont val="Arial Narrow"/>
        <family val="2"/>
      </rPr>
      <t>Notas.</t>
    </r>
    <r>
      <rPr>
        <sz val="8"/>
        <rFont val="Arial Narrow"/>
        <family val="2"/>
      </rPr>
      <t xml:space="preserve">   (1) Periodos agrupados porque la comparación de la serie es anual</t>
    </r>
  </si>
  <si>
    <t xml:space="preserve">   (2) La población de referencia de la PEA y sus desagregaciones es para 15 años y más</t>
  </si>
  <si>
    <t xml:space="preserve">   (3) La información levantada en junio 2007 y junio 2009 solo tuvo cobertura a nivel urbano</t>
  </si>
  <si>
    <r>
      <t xml:space="preserve">PERIODO </t>
    </r>
    <r>
      <rPr>
        <b/>
        <vertAlign val="superscript"/>
        <sz val="11"/>
        <rFont val="Arial Narrow"/>
        <family val="2"/>
      </rPr>
      <t>(2)</t>
    </r>
  </si>
  <si>
    <r>
      <t xml:space="preserve">SECTORES ECONÓMICOS </t>
    </r>
    <r>
      <rPr>
        <b/>
        <vertAlign val="superscript"/>
        <sz val="11"/>
        <rFont val="Arial Narrow"/>
        <family val="2"/>
      </rPr>
      <t>(3)</t>
    </r>
  </si>
  <si>
    <t xml:space="preserve">UNIDAD DE PRODUCCIÓN </t>
  </si>
  <si>
    <t>SEGURIDAD SOCIAL</t>
  </si>
  <si>
    <r>
      <t>PARTICIPACIÓN EN EL SECTOR</t>
    </r>
    <r>
      <rPr>
        <b/>
        <vertAlign val="superscript"/>
        <sz val="11"/>
        <rFont val="Arial Narrow"/>
        <family val="2"/>
      </rPr>
      <t>(7)</t>
    </r>
  </si>
  <si>
    <t xml:space="preserve">PRIMARIO </t>
  </si>
  <si>
    <t xml:space="preserve">SECUNDARIO </t>
  </si>
  <si>
    <t>TERCIARIO</t>
  </si>
  <si>
    <r>
      <t xml:space="preserve">FORMAL </t>
    </r>
    <r>
      <rPr>
        <b/>
        <vertAlign val="superscript"/>
        <sz val="11"/>
        <rFont val="Arial Narrow"/>
        <family val="2"/>
      </rPr>
      <t>(10)</t>
    </r>
  </si>
  <si>
    <r>
      <t xml:space="preserve">INFORMAL </t>
    </r>
    <r>
      <rPr>
        <b/>
        <vertAlign val="superscript"/>
        <sz val="11"/>
        <rFont val="Arial Narrow"/>
        <family val="2"/>
      </rPr>
      <t>(11)</t>
    </r>
  </si>
  <si>
    <r>
      <t xml:space="preserve">SERV. DOMÉSTICO </t>
    </r>
    <r>
      <rPr>
        <b/>
        <vertAlign val="superscript"/>
        <sz val="11"/>
        <rFont val="Arial Narrow"/>
        <family val="2"/>
      </rPr>
      <t>(12)</t>
    </r>
  </si>
  <si>
    <r>
      <t xml:space="preserve">NO CLASIFICADOS </t>
    </r>
    <r>
      <rPr>
        <b/>
        <vertAlign val="superscript"/>
        <sz val="11"/>
        <rFont val="Arial Narrow"/>
        <family val="2"/>
      </rPr>
      <t>(13)</t>
    </r>
  </si>
  <si>
    <r>
      <t xml:space="preserve">IESS.SEGURO GENERAL </t>
    </r>
    <r>
      <rPr>
        <b/>
        <vertAlign val="superscript"/>
        <sz val="11"/>
        <rFont val="Arial Narrow"/>
        <family val="2"/>
      </rPr>
      <t>(4)</t>
    </r>
  </si>
  <si>
    <r>
      <t xml:space="preserve">OTROS </t>
    </r>
    <r>
      <rPr>
        <b/>
        <vertAlign val="superscript"/>
        <sz val="11"/>
        <rFont val="Arial Narrow"/>
        <family val="2"/>
      </rPr>
      <t>(5)</t>
    </r>
  </si>
  <si>
    <r>
      <t xml:space="preserve">NINGUNO </t>
    </r>
    <r>
      <rPr>
        <b/>
        <vertAlign val="superscript"/>
        <sz val="11"/>
        <rFont val="Arial Narrow"/>
        <family val="2"/>
      </rPr>
      <t>(6)</t>
    </r>
  </si>
  <si>
    <t xml:space="preserve">PÚBLICO </t>
  </si>
  <si>
    <r>
      <t xml:space="preserve">PRIVADO </t>
    </r>
    <r>
      <rPr>
        <b/>
        <vertAlign val="superscript"/>
        <sz val="11"/>
        <rFont val="Arial Narrow"/>
        <family val="2"/>
      </rPr>
      <t>(8)</t>
    </r>
  </si>
  <si>
    <r>
      <t xml:space="preserve">    2007 </t>
    </r>
    <r>
      <rPr>
        <vertAlign val="superscript"/>
        <sz val="11"/>
        <rFont val="Arial Narrow"/>
        <family val="2"/>
      </rPr>
      <t>(9)</t>
    </r>
  </si>
  <si>
    <r>
      <t xml:space="preserve">    2009 </t>
    </r>
    <r>
      <rPr>
        <vertAlign val="superscript"/>
        <sz val="11"/>
        <rFont val="Arial Narrow"/>
        <family val="2"/>
      </rPr>
      <t>(9)</t>
    </r>
  </si>
  <si>
    <t xml:space="preserve">   (2) Periodos agrupados porque la comparación de la serie es anual</t>
  </si>
  <si>
    <t xml:space="preserve">   (3) Sectores económicos agrupados según la rama de actividad Clasificador Industrial Internacional Uniforme, revisión 4</t>
  </si>
  <si>
    <t xml:space="preserve">   (4) La categoría Instituto Ecuatoriano de Seguridad Social (IESS.Seguro General) está compuesta por: Seguro General IESS</t>
  </si>
  <si>
    <t xml:space="preserve">   (6) No tiene ningún seguro</t>
  </si>
  <si>
    <t xml:space="preserve">   (7) No incluye patrono, cuenta propia, trabajador del hogar no remunerado, de otro hogar, ayudante y servicio doméstico</t>
  </si>
  <si>
    <t xml:space="preserve">   (9) La información levantada en junio 2007 y junio 2009 solo tuvo cobertura a nivel urbano</t>
  </si>
  <si>
    <t xml:space="preserve">   (10) Población con empleo  en el sector formal: Personas con empleo que trabajan en empresas que tienen Registro Único de Contribuyentes.
</t>
  </si>
  <si>
    <t xml:space="preserve">   (11) Población con empleo  en el sector informal: Personas con empleo que trabajan en empresas que no tienen Registro Único de Contribuyentes.
       </t>
  </si>
  <si>
    <t xml:space="preserve">   (12)  Población con empleo doméstico: Personas con empleo y que en su categoría de ocupación sea empleado doméstico.
       </t>
  </si>
  <si>
    <t xml:space="preserve">   (13) Población con empleo no clasificadas por Sector: Personas con empleo que trabajan en empresas  que no saben o no responden si su empresa tiene Registro Único de Contribuyentes.
</t>
  </si>
  <si>
    <t>UNIDAD DE PRODUCCIÓN</t>
  </si>
  <si>
    <t xml:space="preserve">  (2) Periodos agrupados porque la comparación de la serie es anual</t>
  </si>
  <si>
    <t xml:space="preserve">  (3) Sectores económicos agrupados según la rama de actividad Clasificador Industrial Internacional Uniforme, revisión 4</t>
  </si>
  <si>
    <t xml:space="preserve">  (4) La categoría Instituto Ecuatoriano de Seguridad Social (IESS.Seguro General) está compuesta por: Seguro General IESS</t>
  </si>
  <si>
    <t xml:space="preserve">  (5) La categoría Otros está compuesta por: Seguro Voluntario, Seguro Campesino, ISFFA, ISSPOL, Seguro privado con hospitalización, sin hospitalización, aseguramiento universal de salud y seguros municipales</t>
  </si>
  <si>
    <t xml:space="preserve">  (6) No tiene ningún seguro</t>
  </si>
  <si>
    <t xml:space="preserve">  (7) No incluye patrono, cuenta propia, trabajador del hogar no remunerado, de otro hogar, ayudante y servicio doméstico</t>
  </si>
  <si>
    <t xml:space="preserve">  (9) La información levantada en junio 2007 y junio 2009 solo tuvo cobertura a nivel urbano</t>
  </si>
  <si>
    <t xml:space="preserve">  (10) Población con empleo  en el sector formal: Personas con empleo que trabajan en empresas que tienen Registro Único de Contribuyentes.
</t>
  </si>
  <si>
    <t xml:space="preserve">  (11) Población con empleo  en el sector informal: Personas con empleo que trabajan en empresas que no tienen Registro Único de Contribuyentes.
       </t>
  </si>
  <si>
    <t xml:space="preserve">  (12)  Población con empleo doméstico: Personas con empleo y que en su categoría de ocupación sea empleado doméstico.
       </t>
  </si>
  <si>
    <t xml:space="preserve">  (13) Población con empleo no clasificadas por Sector: Personas con empleo que trabajan en empresas  que no saben o no responden si su empresa tiene Registro Único de Contribuyentes.
</t>
  </si>
  <si>
    <r>
      <t xml:space="preserve">   2007 </t>
    </r>
    <r>
      <rPr>
        <vertAlign val="superscript"/>
        <sz val="11"/>
        <rFont val="Arial Narrow"/>
        <family val="2"/>
      </rPr>
      <t>(9)</t>
    </r>
  </si>
  <si>
    <r>
      <t xml:space="preserve">RAMA DE ACTIVIDAD AL PRIMER NIVEL </t>
    </r>
    <r>
      <rPr>
        <b/>
        <vertAlign val="superscript"/>
        <sz val="11"/>
        <rFont val="Arial Narrow"/>
        <family val="2"/>
      </rPr>
      <t>(3)</t>
    </r>
  </si>
  <si>
    <t>COMERCIO AL POR MAYOR Y MENOR</t>
  </si>
  <si>
    <r>
      <t xml:space="preserve">OTRAS </t>
    </r>
    <r>
      <rPr>
        <b/>
        <vertAlign val="superscript"/>
        <sz val="11"/>
        <rFont val="Arial Narrow"/>
        <family val="2"/>
      </rPr>
      <t>(4)</t>
    </r>
  </si>
  <si>
    <r>
      <t xml:space="preserve">    2007 </t>
    </r>
    <r>
      <rPr>
        <vertAlign val="superscript"/>
        <sz val="11"/>
        <rFont val="Arial Narrow"/>
        <family val="2"/>
      </rPr>
      <t>(5)</t>
    </r>
  </si>
  <si>
    <r>
      <t xml:space="preserve">    2009 </t>
    </r>
    <r>
      <rPr>
        <vertAlign val="superscript"/>
        <sz val="11"/>
        <rFont val="Arial Narrow"/>
        <family val="2"/>
      </rPr>
      <t>(5)</t>
    </r>
  </si>
  <si>
    <t xml:space="preserve">              (2) Periodos agrupados porque la comparación de la serie es anual</t>
  </si>
  <si>
    <t xml:space="preserve">              (3) Ramas de actividad según Clasificador Industrial Internacional Uniforme, revisión 4</t>
  </si>
  <si>
    <t xml:space="preserve">              (4) Las restantes ramas se han agrupado para garantizar la representatividad del dato</t>
  </si>
  <si>
    <t xml:space="preserve">              (5) La información levantada en junio 2007 y junio 2009 solo tuvo cobertura a nivel urbano</t>
  </si>
  <si>
    <t xml:space="preserve">   (3) Ramas de actividad según Clasificador Industrial Internacional Uniforme, revisión 4</t>
  </si>
  <si>
    <t xml:space="preserve">   (4) Las restantes ramas se han agrupado para garantizar la representatividad del dato</t>
  </si>
  <si>
    <t xml:space="preserve">  (3) Ramas de actividad según Clasificador Industrial Internacional Uniforme, revisión 4</t>
  </si>
  <si>
    <t xml:space="preserve">  (4) Las restantes ramas se han agrupado para garantizar la representatividad del dato</t>
  </si>
  <si>
    <t xml:space="preserve">  (5) La información levantada en junio 2007 y junio 2009 solo tuvo cobertura a nivel urbano</t>
  </si>
  <si>
    <r>
      <t xml:space="preserve">TIPO DE CONTRATO </t>
    </r>
    <r>
      <rPr>
        <b/>
        <vertAlign val="superscript"/>
        <sz val="11"/>
        <rFont val="Arial Narrow"/>
        <family val="2"/>
      </rPr>
      <t>(3)</t>
    </r>
  </si>
  <si>
    <r>
      <t xml:space="preserve">AÑOS QUE TRABAJA </t>
    </r>
    <r>
      <rPr>
        <b/>
        <vertAlign val="superscript"/>
        <sz val="11"/>
        <rFont val="Arial Narrow"/>
        <family val="2"/>
      </rPr>
      <t>(5)</t>
    </r>
  </si>
  <si>
    <t>NOMBRAMIENTO</t>
  </si>
  <si>
    <t>CONTRATO PERMANENTE/
INDEFINIDO</t>
  </si>
  <si>
    <t>CONTRATO TEMPORAL, OCASIONAL</t>
  </si>
  <si>
    <r>
      <t xml:space="preserve">POR OBRA
/HORAS </t>
    </r>
    <r>
      <rPr>
        <b/>
        <vertAlign val="superscript"/>
        <sz val="11"/>
        <rFont val="Arial Narrow"/>
        <family val="2"/>
      </rPr>
      <t>(4)</t>
    </r>
  </si>
  <si>
    <t>POR JORNAL</t>
  </si>
  <si>
    <t>MENOS DE 
1 AÑO</t>
  </si>
  <si>
    <t>DE 1 A 10 AÑOS</t>
  </si>
  <si>
    <t>DE 11 A 29 AÑOS</t>
  </si>
  <si>
    <t>30 AÑOS Y MÁS</t>
  </si>
  <si>
    <r>
      <t xml:space="preserve">    2007 </t>
    </r>
    <r>
      <rPr>
        <vertAlign val="superscript"/>
        <sz val="11"/>
        <rFont val="Arial Narrow"/>
        <family val="2"/>
      </rPr>
      <t>(6)</t>
    </r>
  </si>
  <si>
    <r>
      <t xml:space="preserve">    2009 </t>
    </r>
    <r>
      <rPr>
        <vertAlign val="superscript"/>
        <sz val="11"/>
        <rFont val="Arial Narrow"/>
        <family val="2"/>
      </rPr>
      <t>(6)</t>
    </r>
  </si>
  <si>
    <t xml:space="preserve">  (3) Pregunta 43 del formulario, no incluye patrono/cuenta propia, trabajador del hogar/otro hogar y ayudante no remunerado</t>
  </si>
  <si>
    <t xml:space="preserve">  (4) Pregunta 43 del formulario, agrupada la categoría por obra y horas por representatividad del dato</t>
  </si>
  <si>
    <t xml:space="preserve">  (5) Pregunta 45 del formulario, corresponde a toda la población empleada</t>
  </si>
  <si>
    <t xml:space="preserve">  (6) La información levantada en junio 2007 y junio 2009 solo tuvo cobertura a nivel urbano</t>
  </si>
  <si>
    <t xml:space="preserve">   (3) Pregunta 43 del formulario, no incluye patrono/cuenta propia, trabajador del hogar/otro hogar y ayudante no remunerado</t>
  </si>
  <si>
    <t xml:space="preserve">   (4) Pregunta 43 del formulario, agrupada la categoría por obra y horas por representatividad del dato</t>
  </si>
  <si>
    <t xml:space="preserve">   (5) Pregunta 45 del formulario, corresponde a toda la población empleada</t>
  </si>
  <si>
    <t xml:space="preserve">   (6) La información levantada en junio 2007 y junio 2009 solo tuvo cobertura a nivel urbano</t>
  </si>
  <si>
    <t>(DÓLARES REALES A DICIEMBRE 2007)</t>
  </si>
  <si>
    <r>
      <t xml:space="preserve">PARTICIPACIÓN EN EL SECTOR </t>
    </r>
    <r>
      <rPr>
        <b/>
        <vertAlign val="superscript"/>
        <sz val="11"/>
        <rFont val="Arial Narrow"/>
        <family val="2"/>
      </rPr>
      <t>(7)</t>
    </r>
  </si>
  <si>
    <t>INGRESO PROMEDIO TOTAL</t>
  </si>
  <si>
    <r>
      <t xml:space="preserve">OTROS </t>
    </r>
    <r>
      <rPr>
        <b/>
        <vertAlign val="superscript"/>
        <sz val="11"/>
        <color indexed="8"/>
        <rFont val="Arial Narrow"/>
        <family val="2"/>
      </rPr>
      <t>(5)</t>
    </r>
  </si>
  <si>
    <r>
      <t xml:space="preserve">NINGUNO </t>
    </r>
    <r>
      <rPr>
        <b/>
        <vertAlign val="superscript"/>
        <sz val="11"/>
        <color indexed="8"/>
        <rFont val="Arial Narrow"/>
        <family val="2"/>
      </rPr>
      <t>(6)</t>
    </r>
  </si>
  <si>
    <t xml:space="preserve">  (4) La categoría Instituto Ecuatoriano de Seguridad Social (IESS Seguro General) está compuesta por: Seguro General IESS</t>
  </si>
  <si>
    <r>
      <t xml:space="preserve">     2007 </t>
    </r>
    <r>
      <rPr>
        <vertAlign val="superscript"/>
        <sz val="11"/>
        <rFont val="Arial Narrow"/>
        <family val="2"/>
      </rPr>
      <t>(9)</t>
    </r>
  </si>
  <si>
    <t xml:space="preserve">   (4) La categoría Instituto Ecuatoriano de Seguridad Social (IESS Seguro General) está compuesta por: Seguro General IESS</t>
  </si>
  <si>
    <t>INGRESO PROMEDIO TOTAL POR HORA</t>
  </si>
  <si>
    <r>
      <t xml:space="preserve">FORMAL </t>
    </r>
    <r>
      <rPr>
        <b/>
        <vertAlign val="superscript"/>
        <sz val="11"/>
        <rFont val="Arial Narrow"/>
        <family val="2"/>
      </rPr>
      <t>(11)</t>
    </r>
  </si>
  <si>
    <r>
      <t xml:space="preserve">INFORMAL </t>
    </r>
    <r>
      <rPr>
        <b/>
        <vertAlign val="superscript"/>
        <sz val="11"/>
        <rFont val="Arial Narrow"/>
        <family val="2"/>
      </rPr>
      <t>(12)</t>
    </r>
  </si>
  <si>
    <r>
      <t xml:space="preserve">SERV. DOMÉSTICO </t>
    </r>
    <r>
      <rPr>
        <b/>
        <vertAlign val="superscript"/>
        <sz val="11"/>
        <rFont val="Arial Narrow"/>
        <family val="2"/>
      </rPr>
      <t>(13)</t>
    </r>
  </si>
  <si>
    <r>
      <t xml:space="preserve">NO CLASIFICADOS </t>
    </r>
    <r>
      <rPr>
        <b/>
        <vertAlign val="superscript"/>
        <sz val="11"/>
        <rFont val="Arial Narrow"/>
        <family val="2"/>
      </rPr>
      <t>(14)</t>
    </r>
  </si>
  <si>
    <r>
      <t xml:space="preserve">      2007 </t>
    </r>
    <r>
      <rPr>
        <vertAlign val="superscript"/>
        <sz val="11"/>
        <rFont val="Arial Narrow"/>
        <family val="2"/>
      </rPr>
      <t>(9)</t>
    </r>
  </si>
  <si>
    <r>
      <t xml:space="preserve">      2009 </t>
    </r>
    <r>
      <rPr>
        <vertAlign val="superscript"/>
        <sz val="11"/>
        <rFont val="Arial Narrow"/>
        <family val="2"/>
      </rPr>
      <t>(9)</t>
    </r>
  </si>
  <si>
    <t xml:space="preserve">  (11) Población con empleo  en el sector formal: Personas con empleo que trabajan en empresas que tienen Registro Único de Contribuyentes.
</t>
  </si>
  <si>
    <t xml:space="preserve">  (12) Población con empleo  en el sector informal: Personas con empleo que trabajan en empresas que no tienen Registro Único de Contribuyentes.
       </t>
  </si>
  <si>
    <t xml:space="preserve">  (13)  Población con empleo doméstico: Personas con empleo y que en su categoría de ocupación sea empleado doméstico.
       </t>
  </si>
  <si>
    <t xml:space="preserve">  (14) Población con empleo no clasificadas por Sector: Personas con empleo que trabajan en empresas  que no saben o no responden si su empresa tiene Registro Único de Contribuyentes.
</t>
  </si>
  <si>
    <t>(HORAS TRABAJADAS LA SEMANA ANTERIOR)</t>
  </si>
  <si>
    <t>HORAS 
PROMEDIO TOTAL</t>
  </si>
  <si>
    <t xml:space="preserve">  (7) No incluye patrono, cuenta propia, trabajador del hogar noremunerado, de otro hogar, ayudante y servicio doméstico</t>
  </si>
  <si>
    <t xml:space="preserve">  (11) Población con empleo  en el sector informal: Personas con empleo que trabajan en empresas que tienen no Registro Único de Contribuyentes.
       </t>
  </si>
  <si>
    <r>
      <t xml:space="preserve">PERIODO </t>
    </r>
    <r>
      <rPr>
        <b/>
        <vertAlign val="superscript"/>
        <sz val="11"/>
        <rFont val="Arial Narrow"/>
        <family val="2"/>
      </rPr>
      <t>(3)</t>
    </r>
  </si>
  <si>
    <r>
      <t xml:space="preserve">TRABAJO INFANTIL </t>
    </r>
    <r>
      <rPr>
        <b/>
        <vertAlign val="superscript"/>
        <sz val="11"/>
        <rFont val="Arial Narrow"/>
        <family val="2"/>
      </rPr>
      <t>(2)</t>
    </r>
  </si>
  <si>
    <t>5 A 14 AÑOS</t>
  </si>
  <si>
    <t>15 A 17 AÑOS</t>
  </si>
  <si>
    <t xml:space="preserve">              (2) Se define a los niños trabajadores como aquellos que trabajaron al menos una hora la semana de  referencia, realizaron alguna actividad </t>
  </si>
  <si>
    <t xml:space="preserve">              (3) Periodos agrupados porque la comparación de la serie es anual</t>
  </si>
  <si>
    <t xml:space="preserve">                    trabajo al cual regresarán</t>
  </si>
  <si>
    <t xml:space="preserve">                    dentro o fuera del hogar, para ayudar al mantenimiento del   mismo, o aquellos que no trabajaron la semana de referencia pero tienen un </t>
  </si>
  <si>
    <t xml:space="preserve">   (5) La categoría Otros está compuesta por: Seguro Voluntario, Seguro Campesino, ISFFA, ISSPOL, Seguro privado con hospitalización, sin hospitalización, aseguramiento universal de salud y seguros municipales y que en la segunda alternativa de seguro sea distinta de IESS</t>
  </si>
  <si>
    <t xml:space="preserve">    (8) La categoría privado está compuesta por: empleado/Obrero privado, Empleado/Obrero Tercerizado, Jornalero o Peón.</t>
  </si>
  <si>
    <r>
      <t xml:space="preserve">FORMAL </t>
    </r>
    <r>
      <rPr>
        <b/>
        <vertAlign val="superscript"/>
        <sz val="11"/>
        <rFont val="Arial Narrow"/>
        <family val="2"/>
      </rPr>
      <t>(9)</t>
    </r>
  </si>
  <si>
    <r>
      <t xml:space="preserve">INFORMAL </t>
    </r>
    <r>
      <rPr>
        <b/>
        <vertAlign val="superscript"/>
        <sz val="11"/>
        <rFont val="Arial Narrow"/>
        <family val="2"/>
      </rPr>
      <t>(10)</t>
    </r>
  </si>
  <si>
    <r>
      <t xml:space="preserve">SERV. DOMÉSTICO </t>
    </r>
    <r>
      <rPr>
        <b/>
        <vertAlign val="superscript"/>
        <sz val="11"/>
        <rFont val="Arial Narrow"/>
        <family val="2"/>
      </rPr>
      <t>(11)</t>
    </r>
  </si>
  <si>
    <r>
      <t xml:space="preserve">NO CLASIFICADOS </t>
    </r>
    <r>
      <rPr>
        <b/>
        <vertAlign val="superscript"/>
        <sz val="11"/>
        <rFont val="Arial Narrow"/>
        <family val="2"/>
      </rPr>
      <t>(12)</t>
    </r>
  </si>
  <si>
    <t xml:space="preserve">   (5) La categoría Otros está compuesta por: Seguro Voluntario, Seguro Campesino, ISFFA, ISSPOL, Seguro privado con hospitalización, sin hospitalización, aseguramiento universal de salud y seguros municipalES  y que en la segunda alternativa de seguro sea distinta de IESS</t>
  </si>
  <si>
    <t xml:space="preserve">   (9) Población con empleo  en el sector formal: Personas con empleo que trabajan en empresas que tienen Registro Único de Contribuyentes.
</t>
  </si>
  <si>
    <t xml:space="preserve">                 (10) Población con empleo  en el sector informal: Personas con empleo que trabajan en empresas que no tienen Registro Único de Contribuyentes.
       </t>
  </si>
  <si>
    <t xml:space="preserve">   (11)  Población con empleo doméstico: Personas con empleo y que en su categoría de ocupación sea empleado doméstico.
       </t>
  </si>
  <si>
    <t xml:space="preserve">   (12) Población con empleo no clasificadas por Sector: Personas con empleo que trabajan en empresas  que no saben o no responden si su empresa tiene Registro Único de Contribuyentes.
</t>
  </si>
  <si>
    <t xml:space="preserve">  (5) La categoría Otros está compuesta por: Seguro Voluntario, Seguro Campesino, ISFFA, ISSPOL, Seguro privado con hospitalización, sin hospitalización, aseguramiento universal de salud y seguros municipales y que en la segunda alternativa de seguro sea distinta de IESS</t>
  </si>
  <si>
    <t xml:space="preserve">  (8) La categoría privado está compuesta por: empleado/Obrero privado, Empleado/Obrero Tercerizado, Jornalero o Peón.</t>
  </si>
  <si>
    <t xml:space="preserve">   (10) Población con empleo  en el sector informal: Personas con empleo que trabajan en empresas que no tienen Registro Único de Contribuyentes.
       </t>
  </si>
  <si>
    <t xml:space="preserve">  (10) Horas efectivas al mes se obtiene de  multiplicar las horas efectivas a la semana por el factor (52/12) semanas</t>
  </si>
  <si>
    <t xml:space="preserve">  (8) La categoría privado está compuesta por: empleado/Obrero privado, Empleado/Obrero Tercerizado, Jornalero o Peón</t>
  </si>
  <si>
    <t>38:14</t>
  </si>
  <si>
    <t>43:16</t>
  </si>
  <si>
    <t>43:32</t>
  </si>
  <si>
    <t>47:2</t>
  </si>
  <si>
    <t>37:14</t>
  </si>
  <si>
    <t xml:space="preserve"> 42:00</t>
  </si>
  <si>
    <t xml:space="preserve"> 42:07</t>
  </si>
  <si>
    <t>46:53</t>
  </si>
  <si>
    <t>39:36</t>
  </si>
  <si>
    <t>40:52</t>
  </si>
  <si>
    <t>43:44</t>
  </si>
  <si>
    <t>45:56</t>
  </si>
  <si>
    <t>41:59</t>
  </si>
  <si>
    <t>37:51</t>
  </si>
  <si>
    <t>42:23</t>
  </si>
  <si>
    <t>41:45</t>
  </si>
  <si>
    <t>45:7</t>
  </si>
  <si>
    <t>36:26</t>
  </si>
  <si>
    <t>39:42</t>
  </si>
  <si>
    <t>45:11</t>
  </si>
  <si>
    <t>38:20</t>
  </si>
  <si>
    <t>39:19</t>
  </si>
  <si>
    <t>42:29</t>
  </si>
  <si>
    <t>43:43</t>
  </si>
  <si>
    <t>40:45</t>
  </si>
  <si>
    <t>38:34</t>
  </si>
  <si>
    <t>42:22</t>
  </si>
  <si>
    <t>42:17</t>
  </si>
  <si>
    <t>44:41</t>
  </si>
  <si>
    <t>37:48</t>
  </si>
  <si>
    <t>40:47</t>
  </si>
  <si>
    <t>39:44</t>
  </si>
  <si>
    <t>44:31</t>
  </si>
  <si>
    <t>37:54</t>
  </si>
  <si>
    <t>40:19</t>
  </si>
  <si>
    <t>42:11</t>
  </si>
  <si>
    <t>43:25</t>
  </si>
  <si>
    <t>41:15</t>
  </si>
  <si>
    <t>37:60</t>
  </si>
  <si>
    <t>41:36</t>
  </si>
  <si>
    <t>40:58</t>
  </si>
  <si>
    <t>43:33</t>
  </si>
  <si>
    <t>35:59</t>
  </si>
  <si>
    <t>39:29</t>
  </si>
  <si>
    <t>39:21</t>
  </si>
  <si>
    <t>43:35</t>
  </si>
  <si>
    <t>36:43</t>
  </si>
  <si>
    <t>38:40</t>
  </si>
  <si>
    <t>41:30</t>
  </si>
  <si>
    <t>39:57</t>
  </si>
  <si>
    <t>36:20</t>
  </si>
  <si>
    <t>41:19</t>
  </si>
  <si>
    <t>40:31</t>
  </si>
  <si>
    <t>43:28</t>
  </si>
  <si>
    <t>35:10</t>
  </si>
  <si>
    <t>37:32</t>
  </si>
  <si>
    <t>39:17</t>
  </si>
  <si>
    <t>43:26</t>
  </si>
  <si>
    <t>35:14</t>
  </si>
  <si>
    <t>38:17</t>
  </si>
  <si>
    <t xml:space="preserve"> 42:04</t>
  </si>
  <si>
    <t xml:space="preserve"> 42:06</t>
  </si>
  <si>
    <t>39:27</t>
  </si>
  <si>
    <t>36:56</t>
  </si>
  <si>
    <t>41:10</t>
  </si>
  <si>
    <t>36:15</t>
  </si>
  <si>
    <t>37:28</t>
  </si>
  <si>
    <t>38:13</t>
  </si>
  <si>
    <t xml:space="preserve"> 38:06</t>
  </si>
  <si>
    <t>38:15</t>
  </si>
  <si>
    <t>41:58</t>
  </si>
  <si>
    <t xml:space="preserve"> 40:09</t>
  </si>
  <si>
    <t>35:38</t>
  </si>
  <si>
    <t>40:56</t>
  </si>
  <si>
    <t>40:14</t>
  </si>
  <si>
    <t>43:10</t>
  </si>
  <si>
    <t>34:10</t>
  </si>
  <si>
    <t>36:46</t>
  </si>
  <si>
    <t xml:space="preserve"> 38:03</t>
  </si>
  <si>
    <t>36:54</t>
  </si>
  <si>
    <t>41:44</t>
  </si>
  <si>
    <t>41:50</t>
  </si>
  <si>
    <t xml:space="preserve"> 39:06</t>
  </si>
  <si>
    <t>37:40</t>
  </si>
  <si>
    <t>42:43</t>
  </si>
  <si>
    <t>47:13</t>
  </si>
  <si>
    <t>37:10</t>
  </si>
  <si>
    <t>41:22</t>
  </si>
  <si>
    <t>41:12</t>
  </si>
  <si>
    <t xml:space="preserve"> 39:00</t>
  </si>
  <si>
    <t>40:50</t>
  </si>
  <si>
    <t>45:12</t>
  </si>
  <si>
    <t>41:51</t>
  </si>
  <si>
    <t>38:56</t>
  </si>
  <si>
    <t>43:53</t>
  </si>
  <si>
    <t>43:40</t>
  </si>
  <si>
    <t>46:50</t>
  </si>
  <si>
    <t>40:39</t>
  </si>
  <si>
    <t xml:space="preserve"> 46:03</t>
  </si>
  <si>
    <t>40:15</t>
  </si>
  <si>
    <t>41:31</t>
  </si>
  <si>
    <t xml:space="preserve"> 43:08</t>
  </si>
  <si>
    <t xml:space="preserve"> 45:02</t>
  </si>
  <si>
    <t>42:21</t>
  </si>
  <si>
    <t>37:52</t>
  </si>
  <si>
    <t>43:45</t>
  </si>
  <si>
    <t>42:59</t>
  </si>
  <si>
    <t>46:9</t>
  </si>
  <si>
    <t>41:13</t>
  </si>
  <si>
    <t>45:51</t>
  </si>
  <si>
    <t>40:34</t>
  </si>
  <si>
    <t>41:38</t>
  </si>
  <si>
    <t>42:52</t>
  </si>
  <si>
    <t>45:27</t>
  </si>
  <si>
    <t>37:41</t>
  </si>
  <si>
    <t>40:18</t>
  </si>
  <si>
    <t>40:24</t>
  </si>
  <si>
    <t>45:13</t>
  </si>
  <si>
    <t>37:31</t>
  </si>
  <si>
    <t>42:24</t>
  </si>
  <si>
    <t>44:18</t>
  </si>
  <si>
    <t>41:37</t>
  </si>
  <si>
    <t>37:39</t>
  </si>
  <si>
    <t>44:36</t>
  </si>
  <si>
    <t>37:27</t>
  </si>
  <si>
    <t>40:21</t>
  </si>
  <si>
    <t>44:33</t>
  </si>
  <si>
    <t>37:49</t>
  </si>
  <si>
    <t>39:59</t>
  </si>
  <si>
    <t>43:38</t>
  </si>
  <si>
    <t xml:space="preserve"> 41:07</t>
  </si>
  <si>
    <t>37:25</t>
  </si>
  <si>
    <t xml:space="preserve"> 42:10</t>
  </si>
  <si>
    <t>41:47</t>
  </si>
  <si>
    <t>43:48</t>
  </si>
  <si>
    <t>37:12</t>
  </si>
  <si>
    <t>38:19</t>
  </si>
  <si>
    <t>39:16</t>
  </si>
  <si>
    <t>37:37</t>
  </si>
  <si>
    <t>39:37</t>
  </si>
  <si>
    <t>41:40</t>
  </si>
  <si>
    <t>42:32</t>
  </si>
  <si>
    <t>40:37</t>
  </si>
  <si>
    <t xml:space="preserve"> 37:01</t>
  </si>
  <si>
    <t>42:13</t>
  </si>
  <si>
    <t>41:41</t>
  </si>
  <si>
    <t>44:9</t>
  </si>
  <si>
    <t>36:45</t>
  </si>
  <si>
    <t xml:space="preserve"> 39:02</t>
  </si>
  <si>
    <t>43:59</t>
  </si>
  <si>
    <t>38:27</t>
  </si>
  <si>
    <t>38:52</t>
  </si>
  <si>
    <t>42:14</t>
  </si>
  <si>
    <t>42:44</t>
  </si>
  <si>
    <t>40:36</t>
  </si>
  <si>
    <t>35:28</t>
  </si>
  <si>
    <t>41:35</t>
  </si>
  <si>
    <t>40:32</t>
  </si>
  <si>
    <t>43:34</t>
  </si>
  <si>
    <t>34:37</t>
  </si>
  <si>
    <t>35:52</t>
  </si>
  <si>
    <t>38:43</t>
  </si>
  <si>
    <t>43:20</t>
  </si>
  <si>
    <t xml:space="preserve"> 37:08</t>
  </si>
  <si>
    <t>37:22</t>
  </si>
  <si>
    <t>41:56</t>
  </si>
  <si>
    <t>39:28</t>
  </si>
  <si>
    <t>34:59</t>
  </si>
  <si>
    <t>40:51</t>
  </si>
  <si>
    <t xml:space="preserve">  40:08</t>
  </si>
  <si>
    <t>43:11</t>
  </si>
  <si>
    <t>33:56</t>
  </si>
  <si>
    <t xml:space="preserve"> 36:07</t>
  </si>
  <si>
    <t>36:51</t>
  </si>
  <si>
    <t>36:34</t>
  </si>
  <si>
    <t xml:space="preserve"> 42:03</t>
  </si>
  <si>
    <t>38:57</t>
  </si>
  <si>
    <t xml:space="preserve"> (8) La categoría privado está compuesta por: empleado/Obrero privado, Empleado/Obrero Tercerizado, Jornalero o Peón.</t>
  </si>
  <si>
    <t xml:space="preserve">  (14) Los datos están expresados en horas y minutos </t>
  </si>
  <si>
    <t xml:space="preserve">  (9) Población con empleo  en el sector formal: Personas con empleo que trabajan en empresas que tienen Registro Único de Contribuyentes.
</t>
  </si>
  <si>
    <t xml:space="preserve">  (10) Población con empleo  en el sector informal: Personas con empleo que trabajan en empresas que tienen no Registro Único de Contribuyentes.
       </t>
  </si>
  <si>
    <t xml:space="preserve">  (11)  Población con empleo doméstico: Personas con empleo y que en su categoría de ocupación sea empleado doméstico.
       </t>
  </si>
  <si>
    <t xml:space="preserve">  (12) Población con empleo no clasificadas por Sector: Personas con empleo que trabajan en empresas  que no saben o no responden si su empresa tiene Registro Único de Contribuyentes.
</t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</si>
  <si>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INEC - Encuesta Nacional de Empleo, Desempleo y Subempleo - ENEMDU</t>
    </r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</si>
  <si>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INEC -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Encuesta Nacional de Empleo, Desempleo y Subempleo - ENEMDU</t>
    </r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</si>
  <si>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INEC - Encuesta Nacional de Empleo, Desempleo y Subempleo - ENEMDU</t>
    </r>
  </si>
  <si>
    <t xml:space="preserve">   (5) La categoría Otros está compuesta por: Seguro Voluntario, Seguro Campesino, ISFFA, ISSPOL, Seguro privado con hospitalización, sin hospitalización, aseguramiento universal de salud y seguros municipales  y que en la segunda alternativa de seguro sea distinta de IESS</t>
  </si>
  <si>
    <r>
      <rPr>
        <b/>
        <sz val="8"/>
        <rFont val="Arial Narrow"/>
        <family val="2"/>
      </rPr>
      <t xml:space="preserve">Notas:   </t>
    </r>
    <r>
      <rPr>
        <sz val="8"/>
        <rFont val="Arial Narrow"/>
        <family val="2"/>
      </rPr>
      <t>(1) Población con empleo de 5 a 17 años</t>
    </r>
  </si>
  <si>
    <r>
      <t>5 a 17 AÑOS</t>
    </r>
    <r>
      <rPr>
        <b/>
        <vertAlign val="superscript"/>
        <sz val="11"/>
        <rFont val="Arial Narrow"/>
        <family val="2"/>
      </rPr>
      <t>(1)</t>
    </r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</si>
  <si>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 xml:space="preserve">(1) Población con empleo: Personas de 15 años y más que, durante la semana de referencia, se dedicaban a alguna actividad para producir bienes o prestar servicios a cambio de remuneración o beneficios. </t>
    </r>
  </si>
  <si>
    <r>
      <rPr>
        <b/>
        <sz val="8"/>
        <rFont val="Arial Narrow"/>
        <family val="2"/>
      </rPr>
      <t xml:space="preserve">Notas:     </t>
    </r>
    <r>
      <rPr>
        <sz val="8"/>
        <rFont val="Arial Narrow"/>
        <family val="2"/>
      </rPr>
      <t xml:space="preserve"> (1) Población con empleo: Personas de 15 años y más que, durante la semana de referencia, se dedicaban a alguna actividad para producir bienes o prestar servicios a cambio de remuneración o beneficios. Esta población está conformada por los empleados asalariados y por los empleados independientes. La sumatoria de las tasas de participación en cada grupo de la tabla suman el 100%</t>
    </r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</si>
  <si>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>(1) Población con empleo: Personas de 15 años y más que, durante la semana de referencia, se dedicaban a alguna actividad para producir bienes o prestar servicios a cambio de remuneración o beneficios. Esta población está conformada por los empleados asalariados y por los empleados independientes. La sumatoria de las tasas de participación en cada grupo de la tabla suman el 100%</t>
    </r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</si>
  <si>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 xml:space="preserve">(1) Población con empleo: Personas de 15 años y más que, durante la semana de referencia, se dedicaban a alguna actividad para producir bienes o prestar servicios a cambio de remuneración o beneficios. Esta población está conformada por los empleados asalariados </t>
    </r>
  </si>
  <si>
    <t xml:space="preserve">               y por los empleados independientes. La sumatoria de las tasas de participación en cada grupo de la tabla suman el 100%</t>
  </si>
  <si>
    <t xml:space="preserve">                         Esta población está conformada por los empleados asalariados y por los empleados independientes. La sumatoria de las tasas de participación en cada grupo de la tabla suman el 100%</t>
  </si>
  <si>
    <t xml:space="preserve">                        y por los empleados independientes. La sumatoria de las tasas de participación en cada grupo de la tabla suman el 100%</t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</si>
  <si>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 xml:space="preserve">  (1)Población con empleo: Personas de 15 años y más que, durante la semana de referencia, se dedicaban a alguna actividad para producir bienes o prestar servicios a cambio de remuneración o beneficios. Esta población está conformada por los empleados asalariados y por los empleados independientes. Dólares constantes tomando como base la información del Índice de Precios al Consumidor de diciembre 2007</t>
    </r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</si>
  <si>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 xml:space="preserve">  (1)Población con empleo: Personas de 15 años y más que, durante la semana de referencia, se dedicaban a alguna actividad para producir bienes o prestar servicios a cambio de remuneración o beneficios. Esta población está conformada por los empleados asalariados y por los empleados independientes. </t>
    </r>
  </si>
  <si>
    <t xml:space="preserve">                           Dólares constantes tomando como base la información del Índice de Precios al Consumidor de diciembre 2007</t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</si>
  <si>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 xml:space="preserve">(1)Población con empleo: Personas de 15 años y más que, durante la semana de referencia, se dedicaban a alguna actividad para producir bienes o prestar servicios a cambio de remuneración o beneficios. Esta población está conformada por los empleados asalariados y por los empleados independientes. </t>
    </r>
  </si>
  <si>
    <t xml:space="preserve">                        Dólares constantes tomando como base la información del Índice de Precios al Consumidor de diciembre 2007</t>
  </si>
  <si>
    <t xml:space="preserve">Estructura de la población total y de la población en edad de trabajar a nivel nacional, periodo 2007 - 2016 </t>
  </si>
  <si>
    <t xml:space="preserve">Estructura de la población total y de la población en edad de trabajar a nivel urbano, periodo 2007 - 2016 </t>
  </si>
  <si>
    <t>Estructura de la población total y de la población en edad de trabajar a nivel rural, periodo 2007 - 2016</t>
  </si>
  <si>
    <t xml:space="preserve">Estructura de la población económicamente activa (PEA) nacional, periodo 2007 - 2016 </t>
  </si>
  <si>
    <t xml:space="preserve">Estructura de la población económicamente activa (PEA) urbana, periodo 2007 - 2016 </t>
  </si>
  <si>
    <t xml:space="preserve">Estructura de la población económicamente activa (PEA) rural, periodo 2007 - 2016 </t>
  </si>
  <si>
    <t xml:space="preserve">Clasificación de la población con empleo, nacional según características del empleo, periodo 2007 - 2016 </t>
  </si>
  <si>
    <t xml:space="preserve">Clasificación de la población con empleo, urbana según características del empleo, periodo 2007 - 2016 </t>
  </si>
  <si>
    <t xml:space="preserve">Clasificación de la población con empleo, rural según características del empleo, periodo 2007 - 2016 </t>
  </si>
  <si>
    <t xml:space="preserve">Clasificación de la población con empleo, nacional según rama de actividad, periodo 2007 - 2016 </t>
  </si>
  <si>
    <t xml:space="preserve">Clasificación de la población con empleo, urbana según rama de actividad, periodo 2007 - 2016 </t>
  </si>
  <si>
    <t xml:space="preserve">Clasificación de la población con empleo, rural según rama de actividad, periodo 2007 - 2016 </t>
  </si>
  <si>
    <t xml:space="preserve">Clasificación de la población con empleo, nacional según tipo de contrato y tiempo de trabajo, periodo 2007 - 2016 </t>
  </si>
  <si>
    <t xml:space="preserve">Clasificación de la población con empleo, urbana según tipo de contrato y tiempo de trabajo, periodo 2007 - 2016 </t>
  </si>
  <si>
    <t xml:space="preserve">Clasificación de la población con empleo, rural según tipo de contrato y tiempo de trabajo, periodo 2007 - 2016 </t>
  </si>
  <si>
    <t>ESTRUCTURA DE LA POBLACIÓN TOTAL Y DE LA POBLACIÓN EN EDAD DE TRABAJAR A NIVEL NACIONAL, PERIODO 2007 - 2016</t>
  </si>
  <si>
    <t xml:space="preserve">ESTRUCTURA DE LA POBLACIÓN TOTAL Y DE LA POBLACIÓN EN EDAD DE TRABAJAR A NIVEL URBANO, PERIODO 2007 - 2016 </t>
  </si>
  <si>
    <t>ESTRUCTURA DE LA POBLACIÓN TOTAL Y DE LA POBLACIÓN EN EDAD DE TRABAJAR A NIVEL RURAL, PERIODO 2007 - 2016</t>
  </si>
  <si>
    <t xml:space="preserve">ESTRUCTURA DE LA POBLACIÓN ECONÓMICAMENTE ACTIVA (PEA) NACIONAL, PERIODO 2007 - 2016 </t>
  </si>
  <si>
    <t>ESTRUCTURA DE LA POBLACIÓN ECONÓMICAMENTE ACTIVA (PEA) URBANA, PERIODO 2007 - 2016</t>
  </si>
  <si>
    <t xml:space="preserve"> ESTRUCTURA DE LA POBLACIÓN ECONÓMICAMENTE ACTIVA (PEA) RURAL, PERIODO 2007 - 2016</t>
  </si>
  <si>
    <r>
      <t>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NACIONAL SEGÚN CARACTERÍSTICAS DEL EMPLEO, PERIODO 2007 - 2016</t>
    </r>
  </si>
  <si>
    <r>
      <t>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URBANA SEGÚN CARACTERÍSTICAS DEL EMPLEO, PERIODO 2007 - 2016 </t>
    </r>
  </si>
  <si>
    <r>
      <t>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RURAL SEGÚN CARACTERÍSTICAS DEL EMPLEO, PERIODO 2007 - 2016 </t>
    </r>
  </si>
  <si>
    <r>
      <t xml:space="preserve"> 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NACIONAL SEGÚN RAMA DE ACTIVIDAD, PERIODO 2007 - 2016 </t>
    </r>
  </si>
  <si>
    <r>
      <t xml:space="preserve">CLASIFICACIÓN DE LA POBLACIÓN CON EMPLEO 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URBANA SEGÚN RAMA DE ACTIVIDAD, PERIODO 2007 - 2016 </t>
    </r>
  </si>
  <si>
    <r>
      <t>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RURAL SEGÚN RAMA DE ACTIVIDAD, PERIODO 2007 - 2016 </t>
    </r>
  </si>
  <si>
    <r>
      <t>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NACIONAL SEGÚN TIPO DE CONTRATO Y TIEMPO DE TRABAJO, PERIODO 2007 - 2016 </t>
    </r>
  </si>
  <si>
    <r>
      <t>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URBANA SEGÚN TIPO DE CONTRATO Y TIEMPO DE TRABAJO, PERIODO 2007 - 2016 </t>
    </r>
  </si>
  <si>
    <r>
      <t>CLASIFICACIÓN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RURAL SEGÚN TIPO DE CONTRATO Y TIEMPO DE TRABAJO, PERIODO 2007 - 2016 </t>
    </r>
  </si>
  <si>
    <t xml:space="preserve">Ingreso laboral promedio de la población con empleo, nacional, periodo 2007 - 2016 </t>
  </si>
  <si>
    <t xml:space="preserve">Ingreso laboral promedio de la población con empleo, urbana, periodo 2007 - 2016 </t>
  </si>
  <si>
    <t xml:space="preserve">Ingreso laboral promedio de la población con empleo, rural, periodo 2007 - 2016 </t>
  </si>
  <si>
    <t xml:space="preserve">Ingreso laboral por hora promedio de la población con empleo, nacional, periodo 2007 - 2016 </t>
  </si>
  <si>
    <t xml:space="preserve">Ingreso laboral por hora promedio de la población con empleo, urbana, periodo 2007 - 2016 </t>
  </si>
  <si>
    <t xml:space="preserve">Ingreso laboral por hora promedio de la población con empleo, rural, periodo 2007 - 2016 </t>
  </si>
  <si>
    <t xml:space="preserve">Promedio de horas trabajadas de la población con empleo, nacional, periodo 2007 - 2016 </t>
  </si>
  <si>
    <t xml:space="preserve">Promedio de horas trabajadas de la población con empleo, urbana, periodo 2007 - 2016 </t>
  </si>
  <si>
    <t xml:space="preserve">Promedio de horas trabajadas de la población con empleo, rural, periodo 2007 - 2016 </t>
  </si>
  <si>
    <r>
      <t>INGRESO LABORAL PROMEDIO DE LA POBLACIÓN CON EMPLEO,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NACIONAL, PERIODO 2007 - 2016 </t>
    </r>
  </si>
  <si>
    <r>
      <t xml:space="preserve"> INGRESO LABORAL PROMEDIO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URBANA, PERIODO 2007 - 2016 </t>
    </r>
  </si>
  <si>
    <r>
      <t>INGRESO LABORAL PROMEDIO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RURAL, PERIODO 2007 - 2016 </t>
    </r>
  </si>
  <si>
    <t xml:space="preserve">INGRESO LABORAL POR HORA PROMEDIO DE LA POBLACIÓN EMPLEADA NACIONAL, PERIODO 2007 - 2016 </t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</si>
  <si>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Encuesta Nacional de Empleo, Desempleo y Subempleo - ENEMDU</t>
    </r>
  </si>
  <si>
    <r>
      <rPr>
        <b/>
        <sz val="8"/>
        <rFont val="Arial Narrow"/>
        <family val="2"/>
      </rPr>
      <t xml:space="preserve">Notas: </t>
    </r>
    <r>
      <rPr>
        <sz val="8"/>
        <rFont val="Arial Narrow"/>
        <family val="2"/>
      </rPr>
      <t xml:space="preserve">  (1) Población empleada de 15 años y más. Dólares constantes tomando como base la información del Índice de Precios al Consumidor de diciembre 2007</t>
    </r>
  </si>
  <si>
    <t xml:space="preserve"> INGRESO LABORAL POR HORA PROMEDIO DE LA POBLACIÓN EMPLEADA URBANA, PERIODO 2007 - 2016 </t>
  </si>
  <si>
    <t xml:space="preserve">INGRESO LABORAL POR HORA PROMEDIO DE LA POBLACIÓN EMPLEADA RURAL, PERIODO 2007 - 2016 </t>
  </si>
  <si>
    <r>
      <t>PROMEDIO DE HORAS TRABAJADAS DE LA POBLACIÓN CON EMPLEO,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NACIONAL, PERIODO 2007 - 2016 </t>
    </r>
  </si>
  <si>
    <r>
      <t>PROMEDIO DE HORAS TRABAJADAS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URBANA, PERIODO 2007 - 2016 </t>
    </r>
  </si>
  <si>
    <r>
      <t>PROMEDIO DE HORAS TRABAJADAS DE LA POBLACIÓN CON EMPLEO</t>
    </r>
    <r>
      <rPr>
        <b/>
        <vertAlign val="superscript"/>
        <sz val="14"/>
        <rFont val="Arial Narrow"/>
        <family val="2"/>
      </rPr>
      <t>(1)</t>
    </r>
    <r>
      <rPr>
        <b/>
        <sz val="14"/>
        <rFont val="Arial Narrow"/>
        <family val="2"/>
      </rPr>
      <t xml:space="preserve"> RURAL, PERIODO 2007 - 2016 </t>
    </r>
  </si>
  <si>
    <t>TASA DE TRABAJO INFANTIL A NIVEL NACIONAL, PERIODO 2007 - 2016</t>
  </si>
  <si>
    <t>TASA DE TRABAJO INFANTIL A NIVEL URBANO, PERIODO 2007 - 2016</t>
  </si>
  <si>
    <t>TASA DE TRABAJO INFANTIL A NIVEL RURAL, PERIODO 2007 - 2016</t>
  </si>
  <si>
    <t xml:space="preserve">Tasa de trabajo infantil a nivel nacional, periodo 2007 - 2016 </t>
  </si>
  <si>
    <t>Tasa de trabajo infantil a nivel urbano, periodo 2007 - 2016</t>
  </si>
  <si>
    <t>Tasa de trabajo infantil a nivel rural, periodo 2007 - 2016</t>
  </si>
  <si>
    <t>2.5</t>
  </si>
  <si>
    <t>Matrices de Transición</t>
  </si>
  <si>
    <t>Tabla 2.5.1</t>
  </si>
  <si>
    <t>Matriz de Transición Laboral  - Nacional, periodo 2015 - 2016</t>
  </si>
  <si>
    <t>Tabla 2.5.2</t>
  </si>
  <si>
    <t>Matriz de Transición Laboral - Urbano, periodo 2015 - 2016</t>
  </si>
  <si>
    <t>Tabla 2.5.3</t>
  </si>
  <si>
    <t>Matriz de Transición Laboral - Rural, periodo 2015 - 2016</t>
  </si>
  <si>
    <t xml:space="preserve">MATRIZ DE TRANSICIÓN LABORAL - NACIONAL, PERIODO  2015-2016 </t>
  </si>
  <si>
    <t>(POBLACIÓN TOTAL)</t>
  </si>
  <si>
    <t>CONDICIÓN DE ACTIVIDAD</t>
  </si>
  <si>
    <t>DICIEMBRE 2016</t>
  </si>
  <si>
    <t xml:space="preserve">SUBEMPLEO </t>
  </si>
  <si>
    <t xml:space="preserve">DESEMPLEO </t>
  </si>
  <si>
    <t>POBLACIÓN ECONÓMICAMENTE INACTIVA</t>
  </si>
  <si>
    <t>TOTAL (PET)</t>
  </si>
  <si>
    <t>DICIEMBRE 2015</t>
  </si>
  <si>
    <t>(PORCENTAJE DE LA POBLACIÓN TOTAL)</t>
  </si>
  <si>
    <t>(PORCENTAJE DEL PERFIL FILA)</t>
  </si>
  <si>
    <t>(PORCENTAJE DEL PERFIL COLUMNA)</t>
  </si>
  <si>
    <t xml:space="preserve">MATRIZ DE TRANSICIÓN LABORAL - URBANO, PERIODO  2015-2016 </t>
  </si>
  <si>
    <t xml:space="preserve">MATRIZ DE TRANSICIÓN LABORAL - RURAL, PERIODO  2015-2016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</si>
</sst>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0.0"/>
    <numFmt numFmtId="168" formatCode="_(* #,##0_);_(* \(#,##0\);_(* &quot;-&quot;??_);_(@_)"/>
    <numFmt numFmtId="169" formatCode="0.0%"/>
    <numFmt numFmtId="170" formatCode="General_)"/>
    <numFmt numFmtId="171" formatCode="&quot;$&quot;\ #,##0.00"/>
    <numFmt numFmtId="172" formatCode="_(&quot;R$ &quot;* #,##0_);_(&quot;R$ &quot;* \(#,##0\);_(&quot;R$ &quot;* &quot;-&quot;_);_(@_)"/>
    <numFmt numFmtId="173" formatCode="_(&quot;R$ &quot;* #,##0.00_);_(&quot;R$ &quot;* \(#,##0.00\);_(&quot;R$ &quot;* &quot;-&quot;??_);_(@_)"/>
    <numFmt numFmtId="174" formatCode="_-* #,##0.00\ &quot;pta&quot;_-;\-* #,##0.00\ &quot;pta&quot;_-;_-* &quot;-&quot;??\ &quot;pta&quot;_-;_-@_-"/>
    <numFmt numFmtId="175" formatCode="[$-300A]General"/>
    <numFmt numFmtId="176" formatCode="_ [$€-2]\ * #,##0.00_ ;_ [$€-2]\ * \-#,##0.00_ ;_ [$€-2]\ * &quot;-&quot;??_ "/>
    <numFmt numFmtId="177" formatCode="#,##0.00_ ;\-#,##0.00\ "/>
    <numFmt numFmtId="178" formatCode="#,##0.0&quot;&quot;;\-#,##0.0&quot;&quot;"/>
    <numFmt numFmtId="179" formatCode="#,##0.000&quot;&quot;;\-#,##0.000&quot;&quot;"/>
    <numFmt numFmtId="180" formatCode="[$-F400]h:mm:ss\ AM/PM"/>
    <numFmt numFmtId="181" formatCode="0.00000000"/>
    <numFmt numFmtId="182" formatCode="#,##0.000000&quot;&quot;;\-#,##0.000000&quot;&quot;"/>
    <numFmt numFmtId="183" formatCode="#,##0.0000"/>
    <numFmt numFmtId="184" formatCode="#,##0&quot;&quot;;\-#,##0&quot;&quot;"/>
    <numFmt numFmtId="185" formatCode="_-* #,##0.00\ _$_-;\-* #,##0.00\ _$_-;_-* &quot;-&quot;??\ _$_-;_-@_-"/>
  </numFmts>
  <fonts count="9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6"/>
      <color indexed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charset val="1"/>
      <scheme val="minor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0"/>
      <name val="Times New Roman"/>
      <family val="1"/>
    </font>
    <font>
      <b/>
      <vertAlign val="superscript"/>
      <sz val="14"/>
      <name val="Arial Narrow"/>
      <family val="2"/>
    </font>
    <font>
      <b/>
      <vertAlign val="superscript"/>
      <sz val="11"/>
      <color indexed="8"/>
      <name val="Arial Narrow"/>
      <family val="2"/>
    </font>
    <font>
      <u/>
      <sz val="11"/>
      <color theme="4" tint="-0.249977111117893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6"/>
      <name val="Arial Narrow"/>
      <family val="2"/>
    </font>
    <font>
      <sz val="10"/>
      <color theme="4" tint="-0.249977111117893"/>
      <name val="Arial"/>
      <family val="2"/>
    </font>
    <font>
      <sz val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2" borderId="2" applyNumberFormat="0" applyAlignment="0" applyProtection="0"/>
    <xf numFmtId="0" fontId="31" fillId="0" borderId="0" applyNumberFormat="0" applyFill="0" applyBorder="0" applyAlignment="0"/>
    <xf numFmtId="0" fontId="6" fillId="23" borderId="4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>
      <protection locked="0"/>
    </xf>
    <xf numFmtId="0" fontId="18" fillId="0" borderId="0">
      <protection locked="0"/>
    </xf>
    <xf numFmtId="0" fontId="19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0" fontId="18" fillId="0" borderId="0">
      <protection locked="0"/>
    </xf>
    <xf numFmtId="0" fontId="19" fillId="0" borderId="0">
      <protection locked="0"/>
    </xf>
    <xf numFmtId="0" fontId="18" fillId="0" borderId="0">
      <protection locked="0"/>
    </xf>
    <xf numFmtId="0" fontId="19" fillId="0" borderId="0">
      <protection locked="0"/>
    </xf>
    <xf numFmtId="0" fontId="18" fillId="0" borderId="0">
      <protection locked="0"/>
    </xf>
    <xf numFmtId="0" fontId="19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0" fontId="18" fillId="0" borderId="0">
      <protection locked="0"/>
    </xf>
    <xf numFmtId="0" fontId="32" fillId="0" borderId="0" applyNumberFormat="0" applyFill="0" applyBorder="0" applyAlignment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3" applyNumberFormat="0" applyFill="0" applyAlignment="0" applyProtection="0"/>
    <xf numFmtId="165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7" fillId="0" borderId="0"/>
    <xf numFmtId="0" fontId="37" fillId="0" borderId="0"/>
    <xf numFmtId="0" fontId="5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28" fillId="13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8" fillId="24" borderId="0" applyBorder="0" applyProtection="0">
      <alignment horizontal="center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50" fillId="29" borderId="13" applyNumberFormat="0" applyAlignment="0" applyProtection="0"/>
    <xf numFmtId="0" fontId="51" fillId="30" borderId="14" applyNumberFormat="0" applyAlignment="0" applyProtection="0"/>
    <xf numFmtId="0" fontId="52" fillId="30" borderId="13" applyNumberFormat="0" applyAlignment="0" applyProtection="0"/>
    <xf numFmtId="0" fontId="53" fillId="0" borderId="15" applyNumberFormat="0" applyFill="0" applyAlignment="0" applyProtection="0"/>
    <xf numFmtId="0" fontId="54" fillId="31" borderId="16" applyNumberFormat="0" applyAlignment="0" applyProtection="0"/>
    <xf numFmtId="0" fontId="55" fillId="0" borderId="0" applyNumberFormat="0" applyFill="0" applyBorder="0" applyAlignment="0" applyProtection="0"/>
    <xf numFmtId="0" fontId="33" fillId="32" borderId="17" applyNumberFormat="0" applyFont="0" applyAlignment="0" applyProtection="0"/>
    <xf numFmtId="0" fontId="56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57" fillId="33" borderId="0" applyNumberFormat="0" applyBorder="0" applyAlignment="0" applyProtection="0"/>
    <xf numFmtId="0" fontId="33" fillId="24" borderId="0" applyNumberFormat="0" applyBorder="0" applyAlignment="0" applyProtection="0"/>
    <xf numFmtId="0" fontId="33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57" fillId="55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8" fillId="13" borderId="9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" fillId="0" borderId="0"/>
    <xf numFmtId="0" fontId="72" fillId="0" borderId="0"/>
    <xf numFmtId="0" fontId="1" fillId="0" borderId="0" applyNumberForma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75" fillId="0" borderId="0"/>
    <xf numFmtId="0" fontId="76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76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175" fontId="75" fillId="0" borderId="0" applyBorder="0" applyProtection="0"/>
    <xf numFmtId="0" fontId="77" fillId="0" borderId="0"/>
    <xf numFmtId="0" fontId="36" fillId="0" borderId="0"/>
    <xf numFmtId="0" fontId="1" fillId="0" borderId="0"/>
    <xf numFmtId="0" fontId="77" fillId="0" borderId="0"/>
    <xf numFmtId="0" fontId="33" fillId="0" borderId="0"/>
    <xf numFmtId="0" fontId="68" fillId="0" borderId="0"/>
    <xf numFmtId="9" fontId="68" fillId="0" borderId="0" applyFont="0" applyFill="0" applyBorder="0" applyAlignment="0" applyProtection="0"/>
    <xf numFmtId="18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168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2" borderId="17" applyNumberFormat="0" applyFont="0" applyAlignment="0" applyProtection="0"/>
    <xf numFmtId="9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5" fillId="22" borderId="2" applyNumberFormat="0" applyAlignment="0" applyProtection="0"/>
    <xf numFmtId="0" fontId="15" fillId="22" borderId="2" applyNumberFormat="0" applyAlignment="0" applyProtection="0"/>
    <xf numFmtId="0" fontId="15" fillId="22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65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85" fontId="1" fillId="0" borderId="0" applyFont="0" applyFill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33" fillId="32" borderId="17" applyNumberFormat="0" applyFont="0" applyAlignment="0" applyProtection="0"/>
    <xf numFmtId="0" fontId="33" fillId="32" borderId="17" applyNumberFormat="0" applyFont="0" applyAlignment="0" applyProtection="0"/>
    <xf numFmtId="0" fontId="33" fillId="32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13" borderId="9" applyNumberFormat="0" applyAlignment="0" applyProtection="0"/>
    <xf numFmtId="0" fontId="28" fillId="13" borderId="9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308">
    <xf numFmtId="0" fontId="0" fillId="0" borderId="0" xfId="0"/>
    <xf numFmtId="0" fontId="6" fillId="0" borderId="0" xfId="52" applyFont="1" applyFill="1" applyBorder="1" applyAlignment="1" applyProtection="1">
      <alignment vertical="center"/>
    </xf>
    <xf numFmtId="0" fontId="38" fillId="0" borderId="0" xfId="0" applyFont="1" applyFill="1"/>
    <xf numFmtId="0" fontId="0" fillId="0" borderId="0" xfId="0" applyFill="1"/>
    <xf numFmtId="0" fontId="42" fillId="25" borderId="0" xfId="52" applyFont="1" applyFill="1" applyAlignment="1" applyProtection="1">
      <alignment horizontal="center" vertical="center"/>
    </xf>
    <xf numFmtId="0" fontId="6" fillId="0" borderId="0" xfId="0" applyFont="1" applyFill="1" applyBorder="1" applyAlignment="1">
      <alignment vertical="top"/>
    </xf>
    <xf numFmtId="0" fontId="42" fillId="0" borderId="0" xfId="52" applyFont="1" applyFill="1" applyBorder="1" applyAlignment="1" applyProtection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5" borderId="0" xfId="0" applyFont="1" applyFill="1" applyBorder="1" applyAlignment="1">
      <alignment vertical="center"/>
    </xf>
    <xf numFmtId="0" fontId="7" fillId="25" borderId="0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67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/>
    <xf numFmtId="0" fontId="0" fillId="0" borderId="0" xfId="0" applyFont="1" applyFill="1"/>
    <xf numFmtId="0" fontId="60" fillId="0" borderId="0" xfId="95" applyFont="1" applyFill="1" applyAlignment="1">
      <alignment vertical="center"/>
    </xf>
    <xf numFmtId="0" fontId="1" fillId="0" borderId="0" xfId="0" applyFo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1" fillId="0" borderId="0" xfId="0" applyFont="1" applyBorder="1"/>
    <xf numFmtId="1" fontId="60" fillId="25" borderId="0" xfId="0" applyNumberFormat="1" applyFont="1" applyFill="1" applyBorder="1" applyAlignment="1">
      <alignment horizontal="center" vertical="center"/>
    </xf>
    <xf numFmtId="167" fontId="60" fillId="0" borderId="0" xfId="577" applyNumberFormat="1" applyFont="1" applyBorder="1" applyAlignment="1">
      <alignment horizontal="center" vertical="center"/>
    </xf>
    <xf numFmtId="1" fontId="60" fillId="0" borderId="0" xfId="0" applyNumberFormat="1" applyFont="1" applyBorder="1" applyAlignment="1">
      <alignment horizontal="center" vertical="center"/>
    </xf>
    <xf numFmtId="167" fontId="60" fillId="0" borderId="0" xfId="577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left" vertical="top" indent="4"/>
    </xf>
    <xf numFmtId="0" fontId="74" fillId="0" borderId="0" xfId="0" applyFont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169" fontId="60" fillId="0" borderId="0" xfId="577" applyNumberFormat="1" applyFont="1" applyFill="1" applyBorder="1" applyAlignment="1" applyProtection="1">
      <alignment horizontal="center" vertical="center"/>
    </xf>
    <xf numFmtId="0" fontId="67" fillId="0" borderId="0" xfId="0" applyFont="1" applyAlignment="1">
      <alignment vertical="center"/>
    </xf>
    <xf numFmtId="0" fontId="32" fillId="0" borderId="0" xfId="0" applyFont="1"/>
    <xf numFmtId="0" fontId="67" fillId="0" borderId="0" xfId="0" applyFont="1" applyBorder="1" applyAlignment="1">
      <alignment horizontal="left" vertical="center" indent="4"/>
    </xf>
    <xf numFmtId="0" fontId="67" fillId="0" borderId="0" xfId="0" applyFont="1" applyAlignment="1">
      <alignment horizontal="left" indent="4"/>
    </xf>
    <xf numFmtId="0" fontId="67" fillId="0" borderId="0" xfId="0" applyFont="1" applyBorder="1" applyAlignment="1">
      <alignment horizontal="left" vertical="top" indent="4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68" fillId="25" borderId="0" xfId="0" applyFont="1" applyFill="1"/>
    <xf numFmtId="167" fontId="8" fillId="0" borderId="0" xfId="0" applyNumberFormat="1" applyFont="1"/>
    <xf numFmtId="0" fontId="67" fillId="0" borderId="0" xfId="0" applyFont="1"/>
    <xf numFmtId="0" fontId="67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5" borderId="0" xfId="0" applyFont="1" applyFill="1" applyBorder="1" applyAlignment="1">
      <alignment horizontal="center" vertical="center"/>
    </xf>
    <xf numFmtId="169" fontId="1" fillId="0" borderId="0" xfId="577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 indent="4"/>
    </xf>
    <xf numFmtId="0" fontId="8" fillId="0" borderId="0" xfId="0" applyFont="1" applyAlignment="1">
      <alignment horizontal="left" indent="4"/>
    </xf>
    <xf numFmtId="0" fontId="2" fillId="25" borderId="0" xfId="0" applyFont="1" applyFill="1" applyAlignment="1">
      <alignment vertical="center"/>
    </xf>
    <xf numFmtId="0" fontId="2" fillId="25" borderId="0" xfId="0" applyFont="1" applyFill="1" applyBorder="1" applyAlignment="1">
      <alignment vertical="center"/>
    </xf>
    <xf numFmtId="0" fontId="82" fillId="25" borderId="0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167" fontId="60" fillId="25" borderId="0" xfId="0" applyNumberFormat="1" applyFont="1" applyFill="1" applyBorder="1" applyAlignment="1" applyProtection="1">
      <alignment horizontal="center" vertical="center"/>
    </xf>
    <xf numFmtId="167" fontId="60" fillId="25" borderId="0" xfId="577" applyNumberFormat="1" applyFont="1" applyFill="1" applyBorder="1" applyAlignment="1">
      <alignment horizontal="center" vertical="center"/>
    </xf>
    <xf numFmtId="167" fontId="2" fillId="25" borderId="0" xfId="577" applyNumberFormat="1" applyFont="1" applyFill="1" applyBorder="1" applyAlignment="1">
      <alignment horizontal="center" vertical="center"/>
    </xf>
    <xf numFmtId="167" fontId="60" fillId="0" borderId="0" xfId="577" applyNumberFormat="1" applyFont="1" applyFill="1" applyBorder="1" applyAlignment="1">
      <alignment horizontal="center" vertical="center"/>
    </xf>
    <xf numFmtId="167" fontId="60" fillId="25" borderId="0" xfId="577" applyNumberFormat="1" applyFont="1" applyFill="1" applyBorder="1" applyAlignment="1" applyProtection="1">
      <alignment horizontal="center" vertical="center"/>
    </xf>
    <xf numFmtId="0" fontId="67" fillId="25" borderId="0" xfId="0" applyFont="1" applyFill="1" applyAlignment="1">
      <alignment vertical="center"/>
    </xf>
    <xf numFmtId="0" fontId="32" fillId="25" borderId="0" xfId="0" applyFont="1" applyFill="1" applyAlignment="1">
      <alignment vertical="center"/>
    </xf>
    <xf numFmtId="0" fontId="8" fillId="25" borderId="0" xfId="0" applyFont="1" applyFill="1" applyAlignment="1">
      <alignment vertical="center"/>
    </xf>
    <xf numFmtId="0" fontId="9" fillId="25" borderId="0" xfId="0" applyFont="1" applyFill="1" applyBorder="1" applyAlignment="1">
      <alignment vertical="center"/>
    </xf>
    <xf numFmtId="0" fontId="9" fillId="25" borderId="0" xfId="0" applyFont="1" applyFill="1" applyAlignment="1">
      <alignment vertical="center"/>
    </xf>
    <xf numFmtId="177" fontId="8" fillId="25" borderId="0" xfId="0" applyNumberFormat="1" applyFont="1" applyFill="1" applyAlignment="1">
      <alignment vertical="center"/>
    </xf>
    <xf numFmtId="0" fontId="67" fillId="25" borderId="0" xfId="0" applyFont="1" applyFill="1" applyAlignment="1">
      <alignment horizontal="left" vertical="center" indent="4"/>
    </xf>
    <xf numFmtId="0" fontId="67" fillId="25" borderId="0" xfId="0" applyFont="1" applyFill="1" applyBorder="1" applyAlignment="1">
      <alignment horizontal="left" vertical="center" indent="4"/>
    </xf>
    <xf numFmtId="169" fontId="2" fillId="25" borderId="0" xfId="577" applyNumberFormat="1" applyFont="1" applyFill="1" applyBorder="1" applyAlignment="1">
      <alignment horizontal="center" vertical="center"/>
    </xf>
    <xf numFmtId="0" fontId="32" fillId="25" borderId="0" xfId="0" applyFont="1" applyFill="1" applyAlignment="1">
      <alignment horizontal="left" vertical="center" indent="1"/>
    </xf>
    <xf numFmtId="0" fontId="2" fillId="0" borderId="0" xfId="0" applyFont="1" applyFill="1"/>
    <xf numFmtId="1" fontId="60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169" fontId="8" fillId="0" borderId="0" xfId="577" applyNumberFormat="1" applyFont="1" applyFill="1" applyBorder="1" applyAlignment="1" applyProtection="1">
      <alignment horizontal="left" vertical="center"/>
    </xf>
    <xf numFmtId="169" fontId="32" fillId="0" borderId="0" xfId="577" applyNumberFormat="1" applyFont="1" applyFill="1" applyBorder="1" applyAlignment="1" applyProtection="1">
      <alignment horizontal="left" vertical="center"/>
    </xf>
    <xf numFmtId="0" fontId="9" fillId="0" borderId="0" xfId="0" applyFont="1" applyFill="1"/>
    <xf numFmtId="0" fontId="67" fillId="0" borderId="0" xfId="0" applyFont="1" applyFill="1" applyBorder="1" applyAlignment="1">
      <alignment horizontal="left" vertical="center"/>
    </xf>
    <xf numFmtId="0" fontId="67" fillId="0" borderId="0" xfId="0" applyFont="1" applyFill="1" applyAlignment="1">
      <alignment horizontal="left" vertical="center" indent="4"/>
    </xf>
    <xf numFmtId="0" fontId="8" fillId="0" borderId="0" xfId="0" applyFont="1" applyFill="1"/>
    <xf numFmtId="0" fontId="67" fillId="0" borderId="0" xfId="0" applyFont="1" applyFill="1" applyBorder="1" applyAlignment="1">
      <alignment horizontal="left" vertical="center" indent="4"/>
    </xf>
    <xf numFmtId="0" fontId="2" fillId="0" borderId="0" xfId="0" applyFont="1" applyFill="1" applyBorder="1" applyAlignment="1">
      <alignment horizontal="center"/>
    </xf>
    <xf numFmtId="169" fontId="2" fillId="0" borderId="0" xfId="577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 indent="4"/>
    </xf>
    <xf numFmtId="0" fontId="2" fillId="0" borderId="0" xfId="0" applyFont="1" applyFill="1" applyBorder="1" applyAlignment="1">
      <alignment horizontal="left" vertical="center"/>
    </xf>
    <xf numFmtId="169" fontId="2" fillId="0" borderId="0" xfId="577" applyNumberFormat="1" applyFont="1" applyFill="1" applyBorder="1"/>
    <xf numFmtId="0" fontId="32" fillId="0" borderId="0" xfId="0" applyFont="1" applyFill="1" applyBorder="1" applyAlignment="1">
      <alignment horizontal="center"/>
    </xf>
    <xf numFmtId="169" fontId="32" fillId="0" borderId="0" xfId="577" applyNumberFormat="1" applyFont="1" applyFill="1" applyBorder="1"/>
    <xf numFmtId="169" fontId="8" fillId="0" borderId="0" xfId="577" applyNumberFormat="1" applyFont="1" applyFill="1" applyBorder="1"/>
    <xf numFmtId="0" fontId="32" fillId="0" borderId="0" xfId="0" applyFont="1" applyFill="1"/>
    <xf numFmtId="0" fontId="2" fillId="0" borderId="0" xfId="0" applyFont="1"/>
    <xf numFmtId="0" fontId="71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 indent="5"/>
    </xf>
    <xf numFmtId="0" fontId="32" fillId="0" borderId="0" xfId="0" applyFont="1" applyBorder="1"/>
    <xf numFmtId="0" fontId="9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32" fillId="0" borderId="0" xfId="0" applyFont="1" applyBorder="1" applyAlignment="1">
      <alignment horizontal="center"/>
    </xf>
    <xf numFmtId="169" fontId="32" fillId="0" borderId="0" xfId="577" applyNumberFormat="1" applyFont="1" applyBorder="1"/>
    <xf numFmtId="169" fontId="8" fillId="0" borderId="0" xfId="577" applyNumberFormat="1" applyFont="1" applyBorder="1"/>
    <xf numFmtId="169" fontId="9" fillId="0" borderId="0" xfId="577" applyNumberFormat="1" applyFont="1" applyBorder="1"/>
    <xf numFmtId="0" fontId="67" fillId="0" borderId="0" xfId="0" applyFont="1" applyAlignment="1">
      <alignment horizontal="left" vertical="center" indent="4"/>
    </xf>
    <xf numFmtId="169" fontId="2" fillId="0" borderId="0" xfId="577" applyNumberFormat="1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5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" fontId="60" fillId="0" borderId="0" xfId="0" applyNumberFormat="1" applyFont="1" applyBorder="1" applyAlignment="1">
      <alignment horizontal="center" vertical="top"/>
    </xf>
    <xf numFmtId="178" fontId="60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178" fontId="32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9" fontId="32" fillId="0" borderId="0" xfId="0" applyNumberFormat="1" applyFont="1" applyFill="1" applyBorder="1" applyAlignment="1" applyProtection="1">
      <alignment horizontal="left" vertical="center"/>
    </xf>
    <xf numFmtId="179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179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178" fontId="65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79" fontId="8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178" fontId="68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68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/>
    </xf>
    <xf numFmtId="1" fontId="3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178" fontId="40" fillId="0" borderId="0" xfId="0" applyNumberFormat="1" applyFont="1" applyFill="1" applyBorder="1" applyAlignment="1" applyProtection="1">
      <alignment horizontal="center" vertical="center"/>
    </xf>
    <xf numFmtId="179" fontId="40" fillId="0" borderId="0" xfId="0" applyNumberFormat="1" applyFont="1" applyFill="1" applyBorder="1" applyAlignment="1" applyProtection="1">
      <alignment horizontal="left" vertical="center"/>
    </xf>
    <xf numFmtId="178" fontId="60" fillId="25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left" vertical="center" indent="4"/>
    </xf>
    <xf numFmtId="178" fontId="60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178" fontId="1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3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25" borderId="0" xfId="0" applyFont="1" applyFill="1" applyBorder="1" applyAlignment="1">
      <alignment vertical="center"/>
    </xf>
    <xf numFmtId="0" fontId="1" fillId="25" borderId="0" xfId="579" applyFont="1" applyFill="1"/>
    <xf numFmtId="0" fontId="6" fillId="0" borderId="0" xfId="0" applyFont="1" applyAlignment="1">
      <alignment vertical="center"/>
    </xf>
    <xf numFmtId="0" fontId="8" fillId="25" borderId="0" xfId="0" applyFont="1" applyFill="1" applyBorder="1" applyAlignment="1">
      <alignment vertical="center"/>
    </xf>
    <xf numFmtId="0" fontId="7" fillId="25" borderId="0" xfId="0" applyFont="1" applyFill="1" applyBorder="1" applyAlignment="1">
      <alignment horizontal="left" vertical="center"/>
    </xf>
    <xf numFmtId="1" fontId="7" fillId="25" borderId="0" xfId="0" applyNumberFormat="1" applyFont="1" applyFill="1" applyBorder="1" applyAlignment="1">
      <alignment horizontal="center" vertical="center"/>
    </xf>
    <xf numFmtId="167" fontId="7" fillId="25" borderId="0" xfId="577" applyNumberFormat="1" applyFont="1" applyFill="1" applyBorder="1" applyAlignment="1">
      <alignment horizontal="center" vertical="center"/>
    </xf>
    <xf numFmtId="0" fontId="60" fillId="25" borderId="0" xfId="95" applyFont="1" applyFill="1" applyAlignment="1">
      <alignment vertical="center"/>
    </xf>
    <xf numFmtId="178" fontId="1" fillId="0" borderId="0" xfId="0" applyNumberFormat="1" applyFont="1" applyFill="1" applyBorder="1" applyAlignment="1" applyProtection="1">
      <alignment horizontal="left" vertical="center"/>
    </xf>
    <xf numFmtId="0" fontId="60" fillId="0" borderId="0" xfId="95" applyFont="1" applyFill="1" applyBorder="1" applyAlignment="1">
      <alignment vertical="center"/>
    </xf>
    <xf numFmtId="167" fontId="0" fillId="0" borderId="0" xfId="0" applyNumberFormat="1"/>
    <xf numFmtId="0" fontId="85" fillId="25" borderId="0" xfId="52" applyFont="1" applyFill="1" applyAlignment="1" applyProtection="1">
      <alignment horizontal="center" vertical="center"/>
    </xf>
    <xf numFmtId="0" fontId="60" fillId="0" borderId="0" xfId="0" applyFont="1" applyBorder="1"/>
    <xf numFmtId="0" fontId="59" fillId="0" borderId="0" xfId="0" applyFont="1" applyBorder="1" applyAlignment="1"/>
    <xf numFmtId="0" fontId="60" fillId="0" borderId="0" xfId="0" applyFont="1" applyBorder="1" applyAlignment="1"/>
    <xf numFmtId="0" fontId="59" fillId="0" borderId="0" xfId="0" applyFont="1" applyBorder="1" applyAlignment="1">
      <alignment vertical="center"/>
    </xf>
    <xf numFmtId="179" fontId="60" fillId="0" borderId="0" xfId="0" applyNumberFormat="1" applyFont="1" applyFill="1" applyBorder="1" applyAlignment="1" applyProtection="1">
      <alignment horizontal="left" vertical="center"/>
    </xf>
    <xf numFmtId="2" fontId="60" fillId="0" borderId="0" xfId="56" applyNumberFormat="1" applyFont="1" applyFill="1" applyBorder="1" applyAlignment="1" applyProtection="1">
      <alignment horizontal="center" vertical="center"/>
    </xf>
    <xf numFmtId="169" fontId="86" fillId="0" borderId="0" xfId="577" applyNumberFormat="1" applyFont="1" applyFill="1" applyBorder="1" applyAlignment="1" applyProtection="1">
      <alignment horizontal="left" vertical="center"/>
    </xf>
    <xf numFmtId="0" fontId="67" fillId="0" borderId="0" xfId="0" applyNumberFormat="1" applyFont="1" applyFill="1" applyAlignment="1">
      <alignment horizontal="left" vertical="center" indent="4"/>
    </xf>
    <xf numFmtId="0" fontId="32" fillId="0" borderId="0" xfId="577" applyNumberFormat="1" applyFont="1" applyFill="1" applyBorder="1" applyAlignment="1" applyProtection="1">
      <alignment horizontal="left" vertical="center"/>
    </xf>
    <xf numFmtId="0" fontId="8" fillId="0" borderId="0" xfId="577" applyNumberFormat="1" applyFont="1" applyFill="1" applyBorder="1" applyAlignment="1" applyProtection="1">
      <alignment horizontal="left" vertical="center"/>
    </xf>
    <xf numFmtId="181" fontId="2" fillId="0" borderId="0" xfId="0" applyNumberFormat="1" applyFont="1" applyFill="1"/>
    <xf numFmtId="0" fontId="2" fillId="0" borderId="0" xfId="577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178" fontId="69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9" fontId="68" fillId="0" borderId="0" xfId="0" applyNumberFormat="1" applyFont="1" applyFill="1" applyBorder="1" applyAlignment="1" applyProtection="1">
      <alignment horizontal="center" vertical="center"/>
    </xf>
    <xf numFmtId="183" fontId="1" fillId="0" borderId="0" xfId="0" applyNumberFormat="1" applyFont="1" applyAlignment="1">
      <alignment vertical="center"/>
    </xf>
    <xf numFmtId="0" fontId="32" fillId="0" borderId="0" xfId="0" applyFont="1" applyFill="1" applyBorder="1" applyAlignment="1">
      <alignment horizontal="left" vertical="center" indent="1"/>
    </xf>
    <xf numFmtId="184" fontId="1" fillId="0" borderId="0" xfId="0" applyNumberFormat="1" applyFont="1" applyFill="1" applyBorder="1" applyAlignment="1" applyProtection="1">
      <alignment horizontal="left" vertical="center"/>
    </xf>
    <xf numFmtId="45" fontId="0" fillId="0" borderId="0" xfId="0" applyNumberFormat="1"/>
    <xf numFmtId="45" fontId="1" fillId="0" borderId="0" xfId="0" applyNumberFormat="1" applyFont="1" applyAlignment="1">
      <alignment vertical="center"/>
    </xf>
    <xf numFmtId="0" fontId="62" fillId="25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25" borderId="0" xfId="0" applyFont="1" applyFill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60" fillId="25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10" fontId="1" fillId="0" borderId="0" xfId="577" applyNumberFormat="1" applyFont="1" applyFill="1" applyBorder="1" applyAlignment="1" applyProtection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center" vertical="center"/>
    </xf>
    <xf numFmtId="0" fontId="60" fillId="25" borderId="0" xfId="0" applyFont="1" applyFill="1" applyBorder="1" applyAlignment="1">
      <alignment horizontal="left" vertical="center"/>
    </xf>
    <xf numFmtId="0" fontId="60" fillId="25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0" fontId="67" fillId="25" borderId="0" xfId="0" applyFont="1" applyFill="1" applyBorder="1" applyAlignment="1">
      <alignment horizontal="left" vertical="center"/>
    </xf>
    <xf numFmtId="0" fontId="64" fillId="0" borderId="0" xfId="0" applyFont="1" applyBorder="1" applyAlignment="1">
      <alignment horizontal="center" vertical="center" wrapText="1"/>
    </xf>
    <xf numFmtId="3" fontId="63" fillId="0" borderId="0" xfId="577" applyNumberFormat="1" applyFont="1" applyBorder="1" applyAlignment="1">
      <alignment horizontal="right" vertical="center" wrapText="1"/>
    </xf>
    <xf numFmtId="0" fontId="63" fillId="0" borderId="0" xfId="0" applyFont="1" applyBorder="1" applyAlignment="1">
      <alignment horizontal="center" vertical="center" textRotation="90" wrapText="1"/>
    </xf>
    <xf numFmtId="3" fontId="0" fillId="0" borderId="0" xfId="0" applyNumberFormat="1"/>
    <xf numFmtId="0" fontId="91" fillId="25" borderId="0" xfId="0" applyFont="1" applyFill="1" applyBorder="1" applyAlignment="1">
      <alignment vertical="center"/>
    </xf>
    <xf numFmtId="0" fontId="6" fillId="0" borderId="0" xfId="52" quotePrefix="1" applyFont="1" applyFill="1" applyBorder="1" applyAlignment="1" applyProtection="1">
      <alignment vertical="center"/>
    </xf>
    <xf numFmtId="0" fontId="41" fillId="0" borderId="0" xfId="0" applyFont="1" applyFill="1"/>
    <xf numFmtId="0" fontId="11" fillId="0" borderId="0" xfId="0" applyFont="1" applyFill="1" applyBorder="1" applyAlignment="1">
      <alignment vertical="top"/>
    </xf>
    <xf numFmtId="0" fontId="6" fillId="0" borderId="0" xfId="52" applyFont="1" applyFill="1" applyBorder="1" applyAlignment="1" applyProtection="1">
      <alignment horizontal="left" vertical="center" wrapText="1"/>
    </xf>
    <xf numFmtId="0" fontId="67" fillId="0" borderId="0" xfId="0" applyFont="1" applyBorder="1" applyAlignment="1">
      <alignment horizontal="left" vertical="center"/>
    </xf>
    <xf numFmtId="0" fontId="90" fillId="0" borderId="0" xfId="0" applyFont="1"/>
    <xf numFmtId="0" fontId="67" fillId="0" borderId="0" xfId="0" applyFont="1" applyFill="1" applyBorder="1" applyAlignment="1">
      <alignment horizontal="center" vertical="center"/>
    </xf>
    <xf numFmtId="0" fontId="59" fillId="0" borderId="20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/>
    </xf>
    <xf numFmtId="0" fontId="60" fillId="25" borderId="20" xfId="0" quotePrefix="1" applyFont="1" applyFill="1" applyBorder="1" applyAlignment="1">
      <alignment horizontal="center" vertical="center"/>
    </xf>
    <xf numFmtId="1" fontId="60" fillId="25" borderId="20" xfId="0" applyNumberFormat="1" applyFont="1" applyFill="1" applyBorder="1" applyAlignment="1">
      <alignment horizontal="center" vertical="center"/>
    </xf>
    <xf numFmtId="167" fontId="60" fillId="0" borderId="20" xfId="577" applyNumberFormat="1" applyFont="1" applyBorder="1" applyAlignment="1">
      <alignment horizontal="center" vertical="center"/>
    </xf>
    <xf numFmtId="1" fontId="60" fillId="0" borderId="20" xfId="0" applyNumberFormat="1" applyFont="1" applyBorder="1" applyAlignment="1">
      <alignment horizontal="center" vertical="center"/>
    </xf>
    <xf numFmtId="167" fontId="60" fillId="0" borderId="20" xfId="577" applyNumberFormat="1" applyFont="1" applyFill="1" applyBorder="1" applyAlignment="1" applyProtection="1">
      <alignment horizontal="center" vertical="center"/>
    </xf>
    <xf numFmtId="0" fontId="59" fillId="25" borderId="20" xfId="0" quotePrefix="1" applyFont="1" applyFill="1" applyBorder="1" applyAlignment="1">
      <alignment horizontal="center" vertical="center"/>
    </xf>
    <xf numFmtId="169" fontId="60" fillId="0" borderId="20" xfId="577" applyNumberFormat="1" applyFont="1" applyBorder="1" applyAlignment="1">
      <alignment horizontal="center" vertical="center"/>
    </xf>
    <xf numFmtId="169" fontId="60" fillId="0" borderId="20" xfId="577" applyNumberFormat="1" applyFont="1" applyFill="1" applyBorder="1" applyAlignment="1" applyProtection="1">
      <alignment horizontal="center" vertical="center"/>
    </xf>
    <xf numFmtId="0" fontId="70" fillId="0" borderId="20" xfId="0" applyFont="1" applyBorder="1" applyAlignment="1">
      <alignment horizontal="center" vertical="center"/>
    </xf>
    <xf numFmtId="0" fontId="63" fillId="25" borderId="20" xfId="0" applyFont="1" applyFill="1" applyBorder="1" applyAlignment="1">
      <alignment horizontal="center" vertical="center" wrapText="1"/>
    </xf>
    <xf numFmtId="0" fontId="59" fillId="25" borderId="20" xfId="0" applyFont="1" applyFill="1" applyBorder="1" applyAlignment="1">
      <alignment horizontal="center" vertical="center" wrapText="1"/>
    </xf>
    <xf numFmtId="0" fontId="65" fillId="25" borderId="20" xfId="0" applyFont="1" applyFill="1" applyBorder="1" applyAlignment="1">
      <alignment horizontal="center" vertical="center"/>
    </xf>
    <xf numFmtId="0" fontId="60" fillId="25" borderId="20" xfId="0" applyFont="1" applyFill="1" applyBorder="1" applyAlignment="1">
      <alignment horizontal="center" vertical="center"/>
    </xf>
    <xf numFmtId="167" fontId="60" fillId="25" borderId="20" xfId="0" applyNumberFormat="1" applyFont="1" applyFill="1" applyBorder="1" applyAlignment="1" applyProtection="1">
      <alignment horizontal="center" vertical="center"/>
    </xf>
    <xf numFmtId="167" fontId="60" fillId="25" borderId="20" xfId="577" applyNumberFormat="1" applyFont="1" applyFill="1" applyBorder="1" applyAlignment="1">
      <alignment horizontal="center" vertical="center"/>
    </xf>
    <xf numFmtId="167" fontId="60" fillId="0" borderId="20" xfId="0" applyNumberFormat="1" applyFont="1" applyFill="1" applyBorder="1" applyAlignment="1" applyProtection="1">
      <alignment horizontal="center" vertical="center"/>
    </xf>
    <xf numFmtId="167" fontId="60" fillId="0" borderId="20" xfId="577" applyNumberFormat="1" applyFont="1" applyFill="1" applyBorder="1" applyAlignment="1">
      <alignment horizontal="center" vertical="center"/>
    </xf>
    <xf numFmtId="167" fontId="60" fillId="25" borderId="20" xfId="0" applyNumberFormat="1" applyFont="1" applyFill="1" applyBorder="1" applyAlignment="1">
      <alignment horizontal="center" vertical="center"/>
    </xf>
    <xf numFmtId="167" fontId="60" fillId="25" borderId="20" xfId="577" applyNumberFormat="1" applyFont="1" applyFill="1" applyBorder="1" applyAlignment="1" applyProtection="1">
      <alignment horizontal="center" vertical="center"/>
    </xf>
    <xf numFmtId="0" fontId="60" fillId="25" borderId="20" xfId="0" applyFont="1" applyFill="1" applyBorder="1" applyAlignment="1">
      <alignment horizontal="left" vertical="center"/>
    </xf>
    <xf numFmtId="0" fontId="59" fillId="25" borderId="20" xfId="0" applyFont="1" applyFill="1" applyBorder="1" applyAlignment="1">
      <alignment horizontal="center" vertical="center"/>
    </xf>
    <xf numFmtId="0" fontId="59" fillId="0" borderId="20" xfId="0" applyFont="1" applyFill="1" applyBorder="1" applyAlignment="1">
      <alignment horizontal="center" vertical="center" wrapText="1"/>
    </xf>
    <xf numFmtId="0" fontId="59" fillId="0" borderId="20" xfId="0" applyFont="1" applyFill="1" applyBorder="1" applyAlignment="1">
      <alignment horizontal="center" vertical="center"/>
    </xf>
    <xf numFmtId="1" fontId="60" fillId="0" borderId="20" xfId="0" applyNumberFormat="1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center" vertical="center"/>
    </xf>
    <xf numFmtId="167" fontId="60" fillId="0" borderId="20" xfId="0" applyNumberFormat="1" applyFont="1" applyFill="1" applyBorder="1" applyAlignment="1">
      <alignment horizontal="center" vertical="center"/>
    </xf>
    <xf numFmtId="2" fontId="60" fillId="0" borderId="20" xfId="0" applyNumberFormat="1" applyFont="1" applyBorder="1" applyAlignment="1">
      <alignment horizontal="center" vertical="center"/>
    </xf>
    <xf numFmtId="1" fontId="60" fillId="0" borderId="20" xfId="0" applyNumberFormat="1" applyFont="1" applyBorder="1" applyAlignment="1">
      <alignment horizontal="center" vertical="top"/>
    </xf>
    <xf numFmtId="178" fontId="60" fillId="0" borderId="20" xfId="0" applyNumberFormat="1" applyFont="1" applyFill="1" applyBorder="1" applyAlignment="1" applyProtection="1">
      <alignment horizontal="center" vertical="center"/>
    </xf>
    <xf numFmtId="0" fontId="65" fillId="0" borderId="20" xfId="0" applyFont="1" applyBorder="1" applyAlignment="1">
      <alignment horizontal="center" vertical="center"/>
    </xf>
    <xf numFmtId="178" fontId="65" fillId="0" borderId="20" xfId="0" applyNumberFormat="1" applyFont="1" applyFill="1" applyBorder="1" applyAlignment="1" applyProtection="1">
      <alignment horizontal="center" vertical="center"/>
    </xf>
    <xf numFmtId="0" fontId="63" fillId="0" borderId="20" xfId="0" applyFont="1" applyFill="1" applyBorder="1" applyAlignment="1">
      <alignment horizontal="center" vertical="center" wrapText="1"/>
    </xf>
    <xf numFmtId="179" fontId="1" fillId="0" borderId="20" xfId="0" applyNumberFormat="1" applyFont="1" applyFill="1" applyBorder="1" applyAlignment="1" applyProtection="1">
      <alignment horizontal="left" vertical="center"/>
    </xf>
    <xf numFmtId="182" fontId="60" fillId="0" borderId="20" xfId="0" applyNumberFormat="1" applyFont="1" applyFill="1" applyBorder="1" applyAlignment="1" applyProtection="1">
      <alignment horizontal="center" vertical="center"/>
    </xf>
    <xf numFmtId="178" fontId="69" fillId="0" borderId="20" xfId="0" applyNumberFormat="1" applyFont="1" applyFill="1" applyBorder="1" applyAlignment="1" applyProtection="1">
      <alignment horizontal="center" vertical="center"/>
    </xf>
    <xf numFmtId="0" fontId="60" fillId="0" borderId="20" xfId="0" applyFont="1" applyFill="1" applyBorder="1" applyAlignment="1">
      <alignment horizontal="left" vertical="center"/>
    </xf>
    <xf numFmtId="178" fontId="1" fillId="0" borderId="20" xfId="0" applyNumberFormat="1" applyFont="1" applyFill="1" applyBorder="1" applyAlignment="1" applyProtection="1">
      <alignment horizontal="center" vertical="center"/>
    </xf>
    <xf numFmtId="2" fontId="60" fillId="0" borderId="20" xfId="0" applyNumberFormat="1" applyFont="1" applyFill="1" applyBorder="1" applyAlignment="1" applyProtection="1">
      <alignment horizontal="center" vertical="center"/>
    </xf>
    <xf numFmtId="46" fontId="60" fillId="0" borderId="20" xfId="0" applyNumberFormat="1" applyFont="1" applyFill="1" applyBorder="1" applyAlignment="1" applyProtection="1">
      <alignment horizontal="center" vertical="center"/>
    </xf>
    <xf numFmtId="20" fontId="60" fillId="0" borderId="20" xfId="0" applyNumberFormat="1" applyFont="1" applyFill="1" applyBorder="1" applyAlignment="1" applyProtection="1">
      <alignment horizontal="center" vertical="center"/>
    </xf>
    <xf numFmtId="179" fontId="60" fillId="0" borderId="20" xfId="0" applyNumberFormat="1" applyFont="1" applyFill="1" applyBorder="1" applyAlignment="1" applyProtection="1">
      <alignment horizontal="center" vertical="center"/>
    </xf>
    <xf numFmtId="45" fontId="65" fillId="0" borderId="20" xfId="0" applyNumberFormat="1" applyFont="1" applyBorder="1" applyAlignment="1">
      <alignment horizontal="center"/>
    </xf>
    <xf numFmtId="46" fontId="60" fillId="0" borderId="20" xfId="0" applyNumberFormat="1" applyFont="1" applyBorder="1" applyAlignment="1">
      <alignment horizontal="center" vertical="center"/>
    </xf>
    <xf numFmtId="45" fontId="60" fillId="0" borderId="20" xfId="0" applyNumberFormat="1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3" fontId="65" fillId="57" borderId="20" xfId="577" applyNumberFormat="1" applyFont="1" applyFill="1" applyBorder="1" applyAlignment="1">
      <alignment horizontal="right" vertical="center" wrapText="1"/>
    </xf>
    <xf numFmtId="3" fontId="65" fillId="0" borderId="20" xfId="577" applyNumberFormat="1" applyFont="1" applyBorder="1" applyAlignment="1">
      <alignment horizontal="right" vertical="center" wrapText="1"/>
    </xf>
    <xf numFmtId="3" fontId="63" fillId="0" borderId="20" xfId="577" applyNumberFormat="1" applyFont="1" applyBorder="1" applyAlignment="1">
      <alignment horizontal="right" vertical="center" wrapText="1"/>
    </xf>
    <xf numFmtId="3" fontId="63" fillId="57" borderId="20" xfId="577" applyNumberFormat="1" applyFont="1" applyFill="1" applyBorder="1" applyAlignment="1">
      <alignment horizontal="right" vertical="center" wrapText="1"/>
    </xf>
    <xf numFmtId="4" fontId="65" fillId="57" borderId="20" xfId="577" applyNumberFormat="1" applyFont="1" applyFill="1" applyBorder="1" applyAlignment="1">
      <alignment horizontal="right" vertical="center" wrapText="1"/>
    </xf>
    <xf numFmtId="4" fontId="65" fillId="0" borderId="20" xfId="577" applyNumberFormat="1" applyFont="1" applyBorder="1" applyAlignment="1">
      <alignment horizontal="right" vertical="center" wrapText="1"/>
    </xf>
    <xf numFmtId="4" fontId="63" fillId="0" borderId="20" xfId="577" applyNumberFormat="1" applyFont="1" applyBorder="1" applyAlignment="1">
      <alignment horizontal="right" vertical="center" wrapText="1"/>
    </xf>
    <xf numFmtId="4" fontId="63" fillId="57" borderId="20" xfId="577" applyNumberFormat="1" applyFont="1" applyFill="1" applyBorder="1" applyAlignment="1">
      <alignment horizontal="right" vertical="center" wrapText="1"/>
    </xf>
    <xf numFmtId="0" fontId="6" fillId="0" borderId="0" xfId="52" applyFont="1" applyFill="1" applyBorder="1" applyAlignment="1" applyProtection="1">
      <alignment horizontal="left" vertical="center" wrapText="1"/>
    </xf>
    <xf numFmtId="0" fontId="67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 wrapText="1"/>
    </xf>
    <xf numFmtId="0" fontId="59" fillId="0" borderId="20" xfId="0" applyFont="1" applyFill="1" applyBorder="1" applyAlignment="1">
      <alignment horizontal="center" vertical="center" wrapText="1"/>
    </xf>
    <xf numFmtId="0" fontId="59" fillId="0" borderId="20" xfId="0" applyFont="1" applyFill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7" fillId="0" borderId="0" xfId="0" applyFont="1" applyBorder="1" applyAlignment="1">
      <alignment vertic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/>
    </xf>
    <xf numFmtId="0" fontId="60" fillId="25" borderId="20" xfId="0" applyFont="1" applyFill="1" applyBorder="1" applyAlignment="1">
      <alignment horizontal="center" vertical="center"/>
    </xf>
    <xf numFmtId="0" fontId="61" fillId="25" borderId="0" xfId="0" applyFont="1" applyFill="1" applyAlignment="1">
      <alignment horizontal="center" vertical="center"/>
    </xf>
    <xf numFmtId="0" fontId="62" fillId="25" borderId="0" xfId="0" applyFont="1" applyFill="1" applyAlignment="1">
      <alignment horizontal="center" vertical="center"/>
    </xf>
    <xf numFmtId="0" fontId="59" fillId="25" borderId="20" xfId="0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center" vertical="center" wrapText="1"/>
    </xf>
    <xf numFmtId="0" fontId="60" fillId="0" borderId="2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top"/>
    </xf>
    <xf numFmtId="0" fontId="60" fillId="0" borderId="0" xfId="0" applyFont="1" applyFill="1" applyBorder="1" applyAlignment="1">
      <alignment horizontal="center" vertical="center"/>
    </xf>
    <xf numFmtId="0" fontId="61" fillId="25" borderId="0" xfId="0" applyFont="1" applyFill="1" applyAlignment="1">
      <alignment horizontal="center"/>
    </xf>
    <xf numFmtId="0" fontId="62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left" vertical="center"/>
    </xf>
    <xf numFmtId="0" fontId="60" fillId="25" borderId="20" xfId="0" applyFont="1" applyFill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17" fontId="63" fillId="0" borderId="20" xfId="0" quotePrefix="1" applyNumberFormat="1" applyFont="1" applyBorder="1" applyAlignment="1">
      <alignment horizontal="center" wrapText="1"/>
    </xf>
    <xf numFmtId="0" fontId="63" fillId="0" borderId="20" xfId="0" applyFont="1" applyBorder="1" applyAlignment="1">
      <alignment horizontal="center" wrapText="1"/>
    </xf>
    <xf numFmtId="17" fontId="73" fillId="0" borderId="20" xfId="0" quotePrefix="1" applyNumberFormat="1" applyFont="1" applyBorder="1" applyAlignment="1">
      <alignment horizontal="center" vertical="center" textRotation="90" wrapText="1"/>
    </xf>
    <xf numFmtId="0" fontId="73" fillId="0" borderId="20" xfId="0" applyFont="1" applyBorder="1" applyAlignment="1">
      <alignment horizontal="center" vertical="center" textRotation="90" wrapText="1"/>
    </xf>
  </cellXfs>
  <cellStyles count="87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63" builtinId="30" customBuiltin="1"/>
    <cellStyle name="20% - Énfasis1 2" xfId="7"/>
    <cellStyle name="20% - Énfasis1 3" xfId="735"/>
    <cellStyle name="20% - Énfasis1 4" xfId="736"/>
    <cellStyle name="20% - Énfasis2" xfId="167" builtinId="34" customBuiltin="1"/>
    <cellStyle name="20% - Énfasis2 2" xfId="737"/>
    <cellStyle name="20% - Énfasis2 3" xfId="738"/>
    <cellStyle name="20% - Énfasis2 4" xfId="739"/>
    <cellStyle name="20% - Énfasis3" xfId="171" builtinId="38" customBuiltin="1"/>
    <cellStyle name="20% - Énfasis3 2" xfId="740"/>
    <cellStyle name="20% - Énfasis3 3" xfId="741"/>
    <cellStyle name="20% - Énfasis3 4" xfId="742"/>
    <cellStyle name="20% - Énfasis4" xfId="175" builtinId="42" customBuiltin="1"/>
    <cellStyle name="20% - Énfasis4 2" xfId="743"/>
    <cellStyle name="20% - Énfasis4 3" xfId="744"/>
    <cellStyle name="20% - Énfasis4 4" xfId="745"/>
    <cellStyle name="20% - Énfasis5" xfId="179" builtinId="46" customBuiltin="1"/>
    <cellStyle name="20% - Énfasis5 2" xfId="746"/>
    <cellStyle name="20% - Énfasis5 3" xfId="747"/>
    <cellStyle name="20% - Énfasis5 4" xfId="748"/>
    <cellStyle name="20% - Énfasis6" xfId="183" builtinId="50" customBuiltin="1"/>
    <cellStyle name="20% - Énfasis6 2" xfId="749"/>
    <cellStyle name="20% - Énfasis6 3" xfId="750"/>
    <cellStyle name="20% - Énfasis6 4" xfId="75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64" builtinId="31" customBuiltin="1"/>
    <cellStyle name="40% - Énfasis1 2" xfId="752"/>
    <cellStyle name="40% - Énfasis1 3" xfId="753"/>
    <cellStyle name="40% - Énfasis1 4" xfId="754"/>
    <cellStyle name="40% - Énfasis2" xfId="168" builtinId="35" customBuiltin="1"/>
    <cellStyle name="40% - Énfasis2 2" xfId="755"/>
    <cellStyle name="40% - Énfasis2 3" xfId="756"/>
    <cellStyle name="40% - Énfasis2 4" xfId="757"/>
    <cellStyle name="40% - Énfasis3" xfId="172" builtinId="39" customBuiltin="1"/>
    <cellStyle name="40% - Énfasis3 2" xfId="758"/>
    <cellStyle name="40% - Énfasis3 3" xfId="759"/>
    <cellStyle name="40% - Énfasis3 4" xfId="760"/>
    <cellStyle name="40% - Énfasis4" xfId="176" builtinId="43" customBuiltin="1"/>
    <cellStyle name="40% - Énfasis4 2" xfId="761"/>
    <cellStyle name="40% - Énfasis4 3" xfId="762"/>
    <cellStyle name="40% - Énfasis4 4" xfId="763"/>
    <cellStyle name="40% - Énfasis5" xfId="180" builtinId="47" customBuiltin="1"/>
    <cellStyle name="40% - Énfasis5 2" xfId="764"/>
    <cellStyle name="40% - Énfasis5 3" xfId="765"/>
    <cellStyle name="40% - Énfasis5 4" xfId="766"/>
    <cellStyle name="40% - Énfasis6" xfId="184" builtinId="51" customBuiltin="1"/>
    <cellStyle name="40% - Énfasis6 2" xfId="767"/>
    <cellStyle name="40% - Énfasis6 3" xfId="768"/>
    <cellStyle name="40% - Énfasis6 4" xfId="76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65" builtinId="32" customBuiltin="1"/>
    <cellStyle name="60% - Énfasis1 2" xfId="770"/>
    <cellStyle name="60% - Énfasis1 3" xfId="771"/>
    <cellStyle name="60% - Énfasis1 4" xfId="772"/>
    <cellStyle name="60% - Énfasis2" xfId="169" builtinId="36" customBuiltin="1"/>
    <cellStyle name="60% - Énfasis2 2" xfId="773"/>
    <cellStyle name="60% - Énfasis2 3" xfId="774"/>
    <cellStyle name="60% - Énfasis2 4" xfId="775"/>
    <cellStyle name="60% - Énfasis3" xfId="173" builtinId="40" customBuiltin="1"/>
    <cellStyle name="60% - Énfasis3 2" xfId="776"/>
    <cellStyle name="60% - Énfasis3 3" xfId="777"/>
    <cellStyle name="60% - Énfasis3 4" xfId="778"/>
    <cellStyle name="60% - Énfasis4" xfId="177" builtinId="44" customBuiltin="1"/>
    <cellStyle name="60% - Énfasis4 2" xfId="779"/>
    <cellStyle name="60% - Énfasis4 3" xfId="780"/>
    <cellStyle name="60% - Énfasis4 4" xfId="781"/>
    <cellStyle name="60% - Énfasis5" xfId="181" builtinId="48" customBuiltin="1"/>
    <cellStyle name="60% - Énfasis5 2" xfId="782"/>
    <cellStyle name="60% - Énfasis5 3" xfId="783"/>
    <cellStyle name="60% - Énfasis5 4" xfId="784"/>
    <cellStyle name="60% - Énfasis6" xfId="185" builtinId="52" customBuiltin="1"/>
    <cellStyle name="60% - Énfasis6 2" xfId="785"/>
    <cellStyle name="60% - Énfasis6 3" xfId="786"/>
    <cellStyle name="60% - Énfasis6 4" xfId="787"/>
    <cellStyle name="Accent1" xfId="20"/>
    <cellStyle name="Accent2" xfId="21"/>
    <cellStyle name="Accent3" xfId="22"/>
    <cellStyle name="Accent4" xfId="23"/>
    <cellStyle name="Accent5" xfId="24"/>
    <cellStyle name="Accent6" xfId="25"/>
    <cellStyle name="ANCLAS,REZONES Y SUS PARTES,DE FUNDICION,DE HIERRO O DE ACERO" xfId="581"/>
    <cellStyle name="ANCLAS,REZONES Y SUS PARTES,DE FUNDICION,DE HIERRO O DE ACERO 2" xfId="788"/>
    <cellStyle name="ANCLAS,REZONES Y SUS PARTES,DE FUNDICION,DE HIERRO O DE ACERO 3" xfId="789"/>
    <cellStyle name="Bad" xfId="26"/>
    <cellStyle name="Buena 2" xfId="790"/>
    <cellStyle name="Buena 3" xfId="791"/>
    <cellStyle name="Buena 4" xfId="792"/>
    <cellStyle name="Bueno" xfId="150" builtinId="26" customBuiltin="1"/>
    <cellStyle name="Calculation" xfId="27"/>
    <cellStyle name="Cálculo" xfId="155" builtinId="22" customBuiltin="1"/>
    <cellStyle name="Cálculo 2" xfId="793"/>
    <cellStyle name="Cálculo 3" xfId="794"/>
    <cellStyle name="Cálculo 4" xfId="795"/>
    <cellStyle name="Celda de comprobación" xfId="157" builtinId="23" customBuiltin="1"/>
    <cellStyle name="Celda de comprobación 2" xfId="796"/>
    <cellStyle name="Celda de comprobación 3" xfId="797"/>
    <cellStyle name="Celda de comprobación 4" xfId="798"/>
    <cellStyle name="Celda vinculada" xfId="156" builtinId="24" customBuiltin="1"/>
    <cellStyle name="Celda vinculada 2" xfId="799"/>
    <cellStyle name="Celda vinculada 3" xfId="800"/>
    <cellStyle name="Celda vinculada 4" xfId="801"/>
    <cellStyle name="Check Cell" xfId="28"/>
    <cellStyle name="Comma_10R&amp;monet" xfId="802"/>
    <cellStyle name="dx" xfId="29"/>
    <cellStyle name="Encabezado 4" xfId="149" builtinId="19" customBuiltin="1"/>
    <cellStyle name="Encabezado 4 2" xfId="803"/>
    <cellStyle name="Encabezado 4 3" xfId="804"/>
    <cellStyle name="Encabezado 4 4" xfId="805"/>
    <cellStyle name="Énfasis1" xfId="162" builtinId="29" customBuiltin="1"/>
    <cellStyle name="Énfasis1 2" xfId="806"/>
    <cellStyle name="Énfasis1 3" xfId="807"/>
    <cellStyle name="Énfasis1 4" xfId="808"/>
    <cellStyle name="Énfasis2" xfId="166" builtinId="33" customBuiltin="1"/>
    <cellStyle name="Énfasis2 2" xfId="809"/>
    <cellStyle name="Énfasis2 3" xfId="810"/>
    <cellStyle name="Énfasis2 4" xfId="811"/>
    <cellStyle name="Énfasis3" xfId="170" builtinId="37" customBuiltin="1"/>
    <cellStyle name="Énfasis3 2" xfId="812"/>
    <cellStyle name="Énfasis3 3" xfId="813"/>
    <cellStyle name="Énfasis3 4" xfId="814"/>
    <cellStyle name="Énfasis4" xfId="174" builtinId="41" customBuiltin="1"/>
    <cellStyle name="Énfasis4 2" xfId="815"/>
    <cellStyle name="Énfasis4 3" xfId="816"/>
    <cellStyle name="Énfasis4 4" xfId="817"/>
    <cellStyle name="Énfasis5" xfId="178" builtinId="45" customBuiltin="1"/>
    <cellStyle name="Énfasis5 2" xfId="818"/>
    <cellStyle name="Énfasis5 3" xfId="819"/>
    <cellStyle name="Énfasis5 4" xfId="820"/>
    <cellStyle name="Énfasis6" xfId="182" builtinId="49" customBuiltin="1"/>
    <cellStyle name="Énfasis6 2" xfId="821"/>
    <cellStyle name="Énfasis6 3" xfId="822"/>
    <cellStyle name="Énfasis6 4" xfId="823"/>
    <cellStyle name="Entrada" xfId="153" builtinId="20" customBuiltin="1"/>
    <cellStyle name="Entrada 2" xfId="824"/>
    <cellStyle name="Entrada 3" xfId="825"/>
    <cellStyle name="Entrada 4" xfId="826"/>
    <cellStyle name="Estilo 1" xfId="30"/>
    <cellStyle name="Euro" xfId="582"/>
    <cellStyle name="Excel Built-in Normal" xfId="689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2 2" xfId="734"/>
    <cellStyle name="Hipervínculo 3" xfId="186"/>
    <cellStyle name="Hipervínculo 4" xfId="690"/>
    <cellStyle name="Hipervínculo 5" xfId="711"/>
    <cellStyle name="Incorrecto" xfId="151" builtinId="27" customBuiltin="1"/>
    <cellStyle name="Incorrecto 2" xfId="827"/>
    <cellStyle name="Incorrecto 3" xfId="828"/>
    <cellStyle name="Incorrecto 4" xfId="829"/>
    <cellStyle name="Input" xfId="54"/>
    <cellStyle name="Linked Cell" xfId="55"/>
    <cellStyle name="Millares" xfId="56" builtinId="3"/>
    <cellStyle name="Millares 2" xfId="57"/>
    <cellStyle name="Millares 2 2" xfId="58"/>
    <cellStyle name="Millares 2 2 2" xfId="59"/>
    <cellStyle name="Millares 2 2 2 2" xfId="60"/>
    <cellStyle name="Millares 2 2 2 2 2" xfId="61"/>
    <cellStyle name="Millares 2 2 3" xfId="691"/>
    <cellStyle name="Millares 2 3" xfId="62"/>
    <cellStyle name="Millares 2 3 2" xfId="63"/>
    <cellStyle name="Millares 2 4" xfId="64"/>
    <cellStyle name="Millares 2 5" xfId="65"/>
    <cellStyle name="Millares 2 6" xfId="66"/>
    <cellStyle name="Millares 2 7" xfId="578"/>
    <cellStyle name="Millares 2 7 2" xfId="712"/>
    <cellStyle name="Millares 3" xfId="67"/>
    <cellStyle name="Millares 3 2" xfId="68"/>
    <cellStyle name="Millares 3 3" xfId="583"/>
    <cellStyle name="Millares 4" xfId="69"/>
    <cellStyle name="Millares 5" xfId="70"/>
    <cellStyle name="Millares 5 2" xfId="584"/>
    <cellStyle name="Millares 5 2 2" xfId="585"/>
    <cellStyle name="Millares 6" xfId="71"/>
    <cellStyle name="Millares 7" xfId="830"/>
    <cellStyle name="Moeda [0]_Plan2" xfId="72"/>
    <cellStyle name="Moeda_Plan2" xfId="73"/>
    <cellStyle name="Moneda 10" xfId="719"/>
    <cellStyle name="Moneda 11" xfId="720"/>
    <cellStyle name="Moneda 12" xfId="721"/>
    <cellStyle name="Moneda 13" xfId="722"/>
    <cellStyle name="Moneda 14" xfId="723"/>
    <cellStyle name="Moneda 15" xfId="724"/>
    <cellStyle name="Moneda 16" xfId="725"/>
    <cellStyle name="Moneda 2" xfId="74"/>
    <cellStyle name="Moneda 2 2" xfId="726"/>
    <cellStyle name="Moneda 3" xfId="727"/>
    <cellStyle name="Moneda 4" xfId="728"/>
    <cellStyle name="Moneda 5" xfId="729"/>
    <cellStyle name="Moneda 6" xfId="730"/>
    <cellStyle name="Moneda 7" xfId="731"/>
    <cellStyle name="Moneda 8" xfId="732"/>
    <cellStyle name="Moneda 9" xfId="733"/>
    <cellStyle name="Neutral" xfId="152" builtinId="28" customBuiltin="1"/>
    <cellStyle name="Neutral 2" xfId="831"/>
    <cellStyle name="Neutral 3" xfId="832"/>
    <cellStyle name="Neutral 4" xfId="833"/>
    <cellStyle name="Normal" xfId="0" builtinId="0"/>
    <cellStyle name="Normal 10" xfId="75"/>
    <cellStyle name="Normal 100" xfId="586"/>
    <cellStyle name="Normal 101" xfId="587"/>
    <cellStyle name="Normal 102" xfId="588"/>
    <cellStyle name="Normal 103" xfId="589"/>
    <cellStyle name="Normal 104" xfId="590"/>
    <cellStyle name="Normal 105" xfId="591"/>
    <cellStyle name="Normal 106" xfId="592"/>
    <cellStyle name="Normal 107" xfId="593"/>
    <cellStyle name="Normal 108" xfId="594"/>
    <cellStyle name="Normal 109" xfId="595"/>
    <cellStyle name="Normal 11" xfId="76"/>
    <cellStyle name="Normal 11 2" xfId="692"/>
    <cellStyle name="Normal 11 2 2" xfId="693"/>
    <cellStyle name="Normal 110" xfId="596"/>
    <cellStyle name="Normal 111" xfId="708"/>
    <cellStyle name="Normal 112" xfId="713"/>
    <cellStyle name="Normal 12" xfId="77"/>
    <cellStyle name="Normal 12 2" xfId="694"/>
    <cellStyle name="Normal 13" xfId="580"/>
    <cellStyle name="Normal 13 2" xfId="714"/>
    <cellStyle name="Normal 14" xfId="597"/>
    <cellStyle name="Normal 15" xfId="78"/>
    <cellStyle name="Normal 16" xfId="598"/>
    <cellStyle name="Normal 17" xfId="599"/>
    <cellStyle name="Normal 17 2" xfId="695"/>
    <cellStyle name="Normal 18" xfId="600"/>
    <cellStyle name="Normal 19" xfId="601"/>
    <cellStyle name="Normal 2" xfId="79"/>
    <cellStyle name="Normal 2 10" xfId="80"/>
    <cellStyle name="Normal 2 10 2" xfId="696"/>
    <cellStyle name="Normal 2 2" xfId="81"/>
    <cellStyle name="Normal 2 2 2" xfId="82"/>
    <cellStyle name="Normal 2 2 2 2" xfId="83"/>
    <cellStyle name="Normal 2 2 2 2 2" xfId="84"/>
    <cellStyle name="Normal 2 2 2 2 2 2" xfId="85"/>
    <cellStyle name="Normal 2 2 2 3" xfId="86"/>
    <cellStyle name="Normal 2 2 2 4" xfId="867"/>
    <cellStyle name="Normal 2 2 3" xfId="87"/>
    <cellStyle name="Normal 2 2 4" xfId="88"/>
    <cellStyle name="Normal 2 2 5" xfId="89"/>
    <cellStyle name="Normal 2 2 6" xfId="90"/>
    <cellStyle name="Normal 2 2 7" xfId="91"/>
    <cellStyle name="Normal 2 2 8" xfId="710"/>
    <cellStyle name="Normal 2 3" xfId="92"/>
    <cellStyle name="Normal 2 3 2" xfId="93"/>
    <cellStyle name="Normal 2 3 2 2" xfId="868"/>
    <cellStyle name="Normal 2 3 2 2 2" xfId="869"/>
    <cellStyle name="Normal 2 3 3" xfId="94"/>
    <cellStyle name="Normal 2 3 4" xfId="697"/>
    <cellStyle name="Normal 2 3 4 2" xfId="715"/>
    <cellStyle name="Normal 2 4" xfId="95"/>
    <cellStyle name="Normal 2 5" xfId="96"/>
    <cellStyle name="Normal 2 5 2" xfId="97"/>
    <cellStyle name="Normal 2 6" xfId="98"/>
    <cellStyle name="Normal 2 7" xfId="834"/>
    <cellStyle name="Normal 20" xfId="602"/>
    <cellStyle name="Normal 21" xfId="603"/>
    <cellStyle name="Normal 22" xfId="604"/>
    <cellStyle name="Normal 23" xfId="605"/>
    <cellStyle name="Normal 24" xfId="606"/>
    <cellStyle name="Normal 25" xfId="607"/>
    <cellStyle name="Normal 26" xfId="608"/>
    <cellStyle name="Normal 26 2" xfId="609"/>
    <cellStyle name="Normal 27" xfId="610"/>
    <cellStyle name="Normal 28" xfId="611"/>
    <cellStyle name="Normal 29" xfId="612"/>
    <cellStyle name="Normal 3" xfId="99"/>
    <cellStyle name="Normal 3 2" xfId="100"/>
    <cellStyle name="Normal 3 2 10" xfId="698"/>
    <cellStyle name="Normal 3 2 2" xfId="101"/>
    <cellStyle name="Normal 3 2 2 2" xfId="102"/>
    <cellStyle name="Normal 3 2 2 3" xfId="103"/>
    <cellStyle name="Normal 3 2 3" xfId="104"/>
    <cellStyle name="Normal 3 2 3 2" xfId="699"/>
    <cellStyle name="Normal 3 29" xfId="700"/>
    <cellStyle name="Normal 3 3" xfId="105"/>
    <cellStyle name="Normal 3 3 2" xfId="701"/>
    <cellStyle name="Normal 3 4" xfId="106"/>
    <cellStyle name="Normal 3 4 2" xfId="702"/>
    <cellStyle name="Normal 3 5" xfId="835"/>
    <cellStyle name="Normal 3 6" xfId="836"/>
    <cellStyle name="Normal 3 7" xfId="837"/>
    <cellStyle name="Normal 30" xfId="613"/>
    <cellStyle name="Normal 31" xfId="614"/>
    <cellStyle name="Normal 32" xfId="615"/>
    <cellStyle name="Normal 33" xfId="616"/>
    <cellStyle name="Normal 34" xfId="617"/>
    <cellStyle name="Normal 35" xfId="618"/>
    <cellStyle name="Normal 36" xfId="619"/>
    <cellStyle name="Normal 37" xfId="620"/>
    <cellStyle name="Normal 38" xfId="621"/>
    <cellStyle name="Normal 39" xfId="622"/>
    <cellStyle name="Normal 4" xfId="107"/>
    <cellStyle name="Normal 4 2" xfId="108"/>
    <cellStyle name="Normal 4 2 2" xfId="109"/>
    <cellStyle name="Normal 4 2 3" xfId="703"/>
    <cellStyle name="Normal 4 3" xfId="110"/>
    <cellStyle name="Normal 4 4" xfId="111"/>
    <cellStyle name="Normal 40" xfId="623"/>
    <cellStyle name="Normal 41" xfId="624"/>
    <cellStyle name="Normal 42" xfId="625"/>
    <cellStyle name="Normal 42 2" xfId="716"/>
    <cellStyle name="Normal 43" xfId="626"/>
    <cellStyle name="Normal 44" xfId="627"/>
    <cellStyle name="Normal 45" xfId="628"/>
    <cellStyle name="Normal 46" xfId="629"/>
    <cellStyle name="Normal 47" xfId="630"/>
    <cellStyle name="Normal 48" xfId="631"/>
    <cellStyle name="Normal 49" xfId="632"/>
    <cellStyle name="Normal 5" xfId="112"/>
    <cellStyle name="Normal 5 2" xfId="113"/>
    <cellStyle name="Normal 5 2 2" xfId="704"/>
    <cellStyle name="Normal 5 2 2 2" xfId="870"/>
    <cellStyle name="Normal 5 21" xfId="705"/>
    <cellStyle name="Normal 5 3" xfId="114"/>
    <cellStyle name="Normal 5 4" xfId="115"/>
    <cellStyle name="Normal 5 5" xfId="706"/>
    <cellStyle name="Normal 50" xfId="633"/>
    <cellStyle name="Normal 51" xfId="634"/>
    <cellStyle name="Normal 52" xfId="635"/>
    <cellStyle name="Normal 53" xfId="636"/>
    <cellStyle name="Normal 54" xfId="637"/>
    <cellStyle name="Normal 55" xfId="638"/>
    <cellStyle name="Normal 56" xfId="639"/>
    <cellStyle name="Normal 57" xfId="640"/>
    <cellStyle name="Normal 58" xfId="641"/>
    <cellStyle name="Normal 59" xfId="642"/>
    <cellStyle name="Normal 6" xfId="116"/>
    <cellStyle name="Normal 6 2" xfId="117"/>
    <cellStyle name="Normal 6 3" xfId="118"/>
    <cellStyle name="Normal 60" xfId="643"/>
    <cellStyle name="Normal 61" xfId="644"/>
    <cellStyle name="Normal 62" xfId="645"/>
    <cellStyle name="Normal 63" xfId="646"/>
    <cellStyle name="Normal 64" xfId="647"/>
    <cellStyle name="Normal 65" xfId="648"/>
    <cellStyle name="Normal 66" xfId="649"/>
    <cellStyle name="Normal 67" xfId="650"/>
    <cellStyle name="Normal 68" xfId="651"/>
    <cellStyle name="Normal 69" xfId="652"/>
    <cellStyle name="Normal 7" xfId="119"/>
    <cellStyle name="Normal 7 2" xfId="120"/>
    <cellStyle name="Normal 7 2 2" xfId="653"/>
    <cellStyle name="Normal 7 3" xfId="121"/>
    <cellStyle name="Normal 7 3 2" xfId="122"/>
    <cellStyle name="Normal 7 4" xfId="123"/>
    <cellStyle name="Normal 70" xfId="654"/>
    <cellStyle name="Normal 71" xfId="655"/>
    <cellStyle name="Normal 72" xfId="656"/>
    <cellStyle name="Normal 73" xfId="657"/>
    <cellStyle name="Normal 74" xfId="658"/>
    <cellStyle name="Normal 75" xfId="659"/>
    <cellStyle name="Normal 76" xfId="660"/>
    <cellStyle name="Normal 77" xfId="661"/>
    <cellStyle name="Normal 78" xfId="662"/>
    <cellStyle name="Normal 79" xfId="663"/>
    <cellStyle name="Normal 8" xfId="124"/>
    <cellStyle name="Normal 8 2" xfId="125"/>
    <cellStyle name="Normal 8 3" xfId="707"/>
    <cellStyle name="Normal 80" xfId="664"/>
    <cellStyle name="Normal 81" xfId="665"/>
    <cellStyle name="Normal 82" xfId="666"/>
    <cellStyle name="Normal 83" xfId="667"/>
    <cellStyle name="Normal 84" xfId="668"/>
    <cellStyle name="Normal 85" xfId="669"/>
    <cellStyle name="Normal 86" xfId="670"/>
    <cellStyle name="Normal 87" xfId="671"/>
    <cellStyle name="Normal 88" xfId="672"/>
    <cellStyle name="Normal 89" xfId="673"/>
    <cellStyle name="Normal 9" xfId="126"/>
    <cellStyle name="Normal 90" xfId="674"/>
    <cellStyle name="Normal 91" xfId="675"/>
    <cellStyle name="Normal 92" xfId="676"/>
    <cellStyle name="Normal 93" xfId="677"/>
    <cellStyle name="Normal 94" xfId="678"/>
    <cellStyle name="Normal 95" xfId="679"/>
    <cellStyle name="Normal 96" xfId="680"/>
    <cellStyle name="Normal 97" xfId="681"/>
    <cellStyle name="Normal 98" xfId="682"/>
    <cellStyle name="Normal 99" xfId="683"/>
    <cellStyle name="Normal_Hoja1" xfId="579"/>
    <cellStyle name="Notas" xfId="159" builtinId="10" customBuiltin="1"/>
    <cellStyle name="Notas 2" xfId="717"/>
    <cellStyle name="Notas 2 2" xfId="838"/>
    <cellStyle name="Notas 2 2 2" xfId="839"/>
    <cellStyle name="Notas 2 3" xfId="840"/>
    <cellStyle name="Notas 2 4" xfId="841"/>
    <cellStyle name="Notas 3" xfId="842"/>
    <cellStyle name="Notas 4" xfId="843"/>
    <cellStyle name="Note" xfId="127"/>
    <cellStyle name="Output" xfId="128"/>
    <cellStyle name="Porcentaje" xfId="577" builtinId="5"/>
    <cellStyle name="Porcentaje 2" xfId="129"/>
    <cellStyle name="Porcentaje 2 2" xfId="130"/>
    <cellStyle name="Porcentaje 3" xfId="131"/>
    <cellStyle name="Porcentaje 3 2" xfId="684"/>
    <cellStyle name="Porcentaje 4" xfId="132"/>
    <cellStyle name="Porcentaje 5" xfId="187"/>
    <cellStyle name="Porcentaje 6" xfId="718"/>
    <cellStyle name="Porcentual 2" xfId="133"/>
    <cellStyle name="Porcentual 2 2" xfId="134"/>
    <cellStyle name="Porcentual 2 2 2" xfId="135"/>
    <cellStyle name="Porcentual 2 2 2 2" xfId="136"/>
    <cellStyle name="Porcentual 2 2 3" xfId="137"/>
    <cellStyle name="Porcentual 2 2 3 2" xfId="138"/>
    <cellStyle name="Porcentual 2 3" xfId="139"/>
    <cellStyle name="Porcentual 2 4" xfId="140"/>
    <cellStyle name="Porcentual 3" xfId="141"/>
    <cellStyle name="Porcentual 3 2" xfId="685"/>
    <cellStyle name="Porcentual 4" xfId="686"/>
    <cellStyle name="Porcentual 5" xfId="687"/>
    <cellStyle name="Porcentual 6" xfId="709"/>
    <cellStyle name="Porcentual 7" xfId="688"/>
    <cellStyle name="Salida" xfId="154" builtinId="21" customBuiltin="1"/>
    <cellStyle name="Salida 2" xfId="188"/>
    <cellStyle name="Salida 3" xfId="844"/>
    <cellStyle name="Salida 4" xfId="845"/>
    <cellStyle name="style1443038181210" xfId="197"/>
    <cellStyle name="style1443038181210 2" xfId="198"/>
    <cellStyle name="style1443038181335" xfId="199"/>
    <cellStyle name="style1443038181335 2" xfId="200"/>
    <cellStyle name="style1443038181465" xfId="201"/>
    <cellStyle name="style1443038181465 2" xfId="202"/>
    <cellStyle name="style1443038181521" xfId="203"/>
    <cellStyle name="style1443038181521 2" xfId="204"/>
    <cellStyle name="style1443038181592" xfId="205"/>
    <cellStyle name="style1443038181592 2" xfId="206"/>
    <cellStyle name="style1443038181671" xfId="207"/>
    <cellStyle name="style1443038181671 2" xfId="208"/>
    <cellStyle name="style1443038181754" xfId="209"/>
    <cellStyle name="style1443038181754 2" xfId="210"/>
    <cellStyle name="style1443038181833" xfId="189"/>
    <cellStyle name="style1443038181833 2" xfId="211"/>
    <cellStyle name="style1443038181894" xfId="190"/>
    <cellStyle name="style1443038181894 2" xfId="212"/>
    <cellStyle name="style1443038181959" xfId="213"/>
    <cellStyle name="style1443038181959 2" xfId="214"/>
    <cellStyle name="style1443038182020" xfId="215"/>
    <cellStyle name="style1443038182020 2" xfId="216"/>
    <cellStyle name="style1443038182082" xfId="217"/>
    <cellStyle name="style1443038182082 2" xfId="218"/>
    <cellStyle name="style1443038182529" xfId="219"/>
    <cellStyle name="style1443038182529 2" xfId="220"/>
    <cellStyle name="style1443038182589" xfId="221"/>
    <cellStyle name="style1443038182589 2" xfId="222"/>
    <cellStyle name="style1443038182636" xfId="223"/>
    <cellStyle name="style1443038182636 2" xfId="224"/>
    <cellStyle name="style1443038182695" xfId="225"/>
    <cellStyle name="style1443038182695 2" xfId="226"/>
    <cellStyle name="style1443038182842" xfId="227"/>
    <cellStyle name="style1443038182842 2" xfId="228"/>
    <cellStyle name="style1443038182933" xfId="229"/>
    <cellStyle name="style1443038182933 2" xfId="230"/>
    <cellStyle name="style1443038182993" xfId="231"/>
    <cellStyle name="style1443038182993 2" xfId="232"/>
    <cellStyle name="style1443038183042" xfId="233"/>
    <cellStyle name="style1443038183042 2" xfId="234"/>
    <cellStyle name="style1443038183101" xfId="235"/>
    <cellStyle name="style1443038183101 2" xfId="236"/>
    <cellStyle name="style1443038183161" xfId="237"/>
    <cellStyle name="style1443038183161 2" xfId="238"/>
    <cellStyle name="style1443038183222" xfId="239"/>
    <cellStyle name="style1443038183222 2" xfId="240"/>
    <cellStyle name="style1443038183314" xfId="241"/>
    <cellStyle name="style1443038183314 2" xfId="242"/>
    <cellStyle name="style1443038183378" xfId="243"/>
    <cellStyle name="style1443038183378 2" xfId="244"/>
    <cellStyle name="style1443038183531" xfId="245"/>
    <cellStyle name="style1443038183531 2" xfId="246"/>
    <cellStyle name="style1443038183583" xfId="247"/>
    <cellStyle name="style1443038183583 2" xfId="248"/>
    <cellStyle name="style1443038183642" xfId="249"/>
    <cellStyle name="style1443038183642 2" xfId="250"/>
    <cellStyle name="style1443038183703" xfId="193"/>
    <cellStyle name="style1443038183703 2" xfId="251"/>
    <cellStyle name="style1443038183935" xfId="252"/>
    <cellStyle name="style1443038183935 2" xfId="253"/>
    <cellStyle name="style1443038183983" xfId="254"/>
    <cellStyle name="style1443038183983 2" xfId="255"/>
    <cellStyle name="style1443038184030" xfId="256"/>
    <cellStyle name="style1443038184030 2" xfId="257"/>
    <cellStyle name="style1443038184077" xfId="258"/>
    <cellStyle name="style1443038184077 2" xfId="259"/>
    <cellStyle name="style1443038184124" xfId="260"/>
    <cellStyle name="style1443038184124 2" xfId="261"/>
    <cellStyle name="style1443038184170" xfId="262"/>
    <cellStyle name="style1443038184170 2" xfId="263"/>
    <cellStyle name="style1443038184217" xfId="264"/>
    <cellStyle name="style1443038184217 2" xfId="265"/>
    <cellStyle name="style1443038184264" xfId="266"/>
    <cellStyle name="style1443038184264 2" xfId="267"/>
    <cellStyle name="style1443038184312" xfId="268"/>
    <cellStyle name="style1443038184312 2" xfId="269"/>
    <cellStyle name="style1443038184359" xfId="270"/>
    <cellStyle name="style1443038184359 2" xfId="271"/>
    <cellStyle name="style1443038184407" xfId="272"/>
    <cellStyle name="style1443038184407 2" xfId="273"/>
    <cellStyle name="style1443038184452" xfId="274"/>
    <cellStyle name="style1443038184452 2" xfId="275"/>
    <cellStyle name="style1443038184512" xfId="276"/>
    <cellStyle name="style1443038184512 2" xfId="277"/>
    <cellStyle name="style1443038184559" xfId="278"/>
    <cellStyle name="style1443038184559 2" xfId="279"/>
    <cellStyle name="style1443038184605" xfId="280"/>
    <cellStyle name="style1443038184605 2" xfId="281"/>
    <cellStyle name="style1443038184652" xfId="282"/>
    <cellStyle name="style1443038184652 2" xfId="283"/>
    <cellStyle name="style1443038184704" xfId="284"/>
    <cellStyle name="style1443038184704 2" xfId="285"/>
    <cellStyle name="style1443038184769" xfId="286"/>
    <cellStyle name="style1443038184769 2" xfId="287"/>
    <cellStyle name="style1443038184824" xfId="288"/>
    <cellStyle name="style1443038184824 2" xfId="289"/>
    <cellStyle name="style1443038184869" xfId="290"/>
    <cellStyle name="style1443038184869 2" xfId="291"/>
    <cellStyle name="style1443038192455" xfId="292"/>
    <cellStyle name="style1443038192455 2" xfId="293"/>
    <cellStyle name="style1443038192513" xfId="294"/>
    <cellStyle name="style1443038192513 2" xfId="295"/>
    <cellStyle name="style1443038192564" xfId="296"/>
    <cellStyle name="style1443038192564 2" xfId="297"/>
    <cellStyle name="style1443038192609" xfId="298"/>
    <cellStyle name="style1443038192609 2" xfId="299"/>
    <cellStyle name="style1443038192661" xfId="300"/>
    <cellStyle name="style1443038192661 2" xfId="301"/>
    <cellStyle name="style1443038192760" xfId="302"/>
    <cellStyle name="style1443038192760 2" xfId="303"/>
    <cellStyle name="style1443038192814" xfId="304"/>
    <cellStyle name="style1443038192814 2" xfId="305"/>
    <cellStyle name="style1443038192866" xfId="306"/>
    <cellStyle name="style1443038192866 2" xfId="307"/>
    <cellStyle name="style1443038192919" xfId="308"/>
    <cellStyle name="style1443038192919 2" xfId="309"/>
    <cellStyle name="style1443038192974" xfId="191"/>
    <cellStyle name="style1443038192974 2" xfId="310"/>
    <cellStyle name="style1443038193026" xfId="192"/>
    <cellStyle name="style1443038193026 2" xfId="311"/>
    <cellStyle name="style1443038193087" xfId="194"/>
    <cellStyle name="style1443038193087 2" xfId="312"/>
    <cellStyle name="style1443038193155" xfId="195"/>
    <cellStyle name="style1443038193155 2" xfId="313"/>
    <cellStyle name="style1443038193214" xfId="314"/>
    <cellStyle name="style1443038193214 2" xfId="315"/>
    <cellStyle name="style1443038193261" xfId="316"/>
    <cellStyle name="style1443038193261 2" xfId="317"/>
    <cellStyle name="style1443038193316" xfId="196"/>
    <cellStyle name="style1443038193316 2" xfId="318"/>
    <cellStyle name="style1443038193362" xfId="319"/>
    <cellStyle name="style1443038193362 2" xfId="320"/>
    <cellStyle name="style1443038193407" xfId="321"/>
    <cellStyle name="style1443038193407 2" xfId="322"/>
    <cellStyle name="style1443038193460" xfId="323"/>
    <cellStyle name="style1443038193460 2" xfId="324"/>
    <cellStyle name="style1443038193528" xfId="325"/>
    <cellStyle name="style1443038193528 2" xfId="326"/>
    <cellStyle name="style1443038193587" xfId="327"/>
    <cellStyle name="style1443038193587 2" xfId="328"/>
    <cellStyle name="style1443038193681" xfId="329"/>
    <cellStyle name="style1443038193681 2" xfId="330"/>
    <cellStyle name="style1443038193758" xfId="331"/>
    <cellStyle name="style1443038193758 2" xfId="332"/>
    <cellStyle name="style1443038193801" xfId="333"/>
    <cellStyle name="style1443038193801 2" xfId="334"/>
    <cellStyle name="style1443038193913" xfId="335"/>
    <cellStyle name="style1443038193913 2" xfId="336"/>
    <cellStyle name="style1443038193976" xfId="337"/>
    <cellStyle name="style1443038193976 2" xfId="338"/>
    <cellStyle name="style1443038194027" xfId="339"/>
    <cellStyle name="style1443038194027 2" xfId="340"/>
    <cellStyle name="style1443038194066" xfId="341"/>
    <cellStyle name="style1443038194066 2" xfId="342"/>
    <cellStyle name="style1443038194112" xfId="343"/>
    <cellStyle name="style1443038194112 2" xfId="344"/>
    <cellStyle name="style1443038194152" xfId="345"/>
    <cellStyle name="style1443038194152 2" xfId="346"/>
    <cellStyle name="style1443038194188" xfId="347"/>
    <cellStyle name="style1443038194188 2" xfId="348"/>
    <cellStyle name="style1443038194223" xfId="349"/>
    <cellStyle name="style1443038194223 2" xfId="350"/>
    <cellStyle name="style1443038194262" xfId="351"/>
    <cellStyle name="style1443038194262 2" xfId="352"/>
    <cellStyle name="style1443038194292" xfId="353"/>
    <cellStyle name="style1443038194292 2" xfId="354"/>
    <cellStyle name="style1443038194328" xfId="355"/>
    <cellStyle name="style1443038194328 2" xfId="356"/>
    <cellStyle name="style1443038194364" xfId="357"/>
    <cellStyle name="style1443038194364 2" xfId="358"/>
    <cellStyle name="style1443038194402" xfId="359"/>
    <cellStyle name="style1443038194402 2" xfId="360"/>
    <cellStyle name="style1443038194449" xfId="361"/>
    <cellStyle name="style1443038194449 2" xfId="362"/>
    <cellStyle name="style1443038194543" xfId="363"/>
    <cellStyle name="style1443038194543 2" xfId="364"/>
    <cellStyle name="style1443038194584" xfId="365"/>
    <cellStyle name="style1443038194584 2" xfId="366"/>
    <cellStyle name="style1443038194628" xfId="367"/>
    <cellStyle name="style1443038194628 2" xfId="368"/>
    <cellStyle name="style1443038194669" xfId="369"/>
    <cellStyle name="style1443038194669 2" xfId="370"/>
    <cellStyle name="style1443038194708" xfId="371"/>
    <cellStyle name="style1443038194708 2" xfId="372"/>
    <cellStyle name="style1443038194741" xfId="373"/>
    <cellStyle name="style1443038194741 2" xfId="374"/>
    <cellStyle name="style1443038194779" xfId="375"/>
    <cellStyle name="style1443038194779 2" xfId="376"/>
    <cellStyle name="style1443038195031" xfId="377"/>
    <cellStyle name="style1443038195031 2" xfId="378"/>
    <cellStyle name="style1443038195070" xfId="379"/>
    <cellStyle name="style1443038195070 2" xfId="380"/>
    <cellStyle name="style1443038200176" xfId="381"/>
    <cellStyle name="style1443038200176 2" xfId="382"/>
    <cellStyle name="style1443038200223" xfId="383"/>
    <cellStyle name="style1443038200223 2" xfId="384"/>
    <cellStyle name="style1443038200274" xfId="385"/>
    <cellStyle name="style1443038200274 2" xfId="386"/>
    <cellStyle name="style1443038200332" xfId="387"/>
    <cellStyle name="style1443038200332 2" xfId="388"/>
    <cellStyle name="style1443038200376" xfId="389"/>
    <cellStyle name="style1443038200376 2" xfId="390"/>
    <cellStyle name="style1443038200419" xfId="391"/>
    <cellStyle name="style1443038200419 2" xfId="392"/>
    <cellStyle name="style1443038200467" xfId="393"/>
    <cellStyle name="style1443038200467 2" xfId="394"/>
    <cellStyle name="style1443038200557" xfId="395"/>
    <cellStyle name="style1443038200557 2" xfId="396"/>
    <cellStyle name="style1443038200603" xfId="397"/>
    <cellStyle name="style1443038200603 2" xfId="398"/>
    <cellStyle name="style1443038200646" xfId="399"/>
    <cellStyle name="style1443038200646 2" xfId="400"/>
    <cellStyle name="style1443038200717" xfId="401"/>
    <cellStyle name="style1443038200717 2" xfId="402"/>
    <cellStyle name="style1443038200760" xfId="403"/>
    <cellStyle name="style1443038200760 2" xfId="404"/>
    <cellStyle name="style1443038200798" xfId="405"/>
    <cellStyle name="style1443038200798 2" xfId="406"/>
    <cellStyle name="style1443038200844" xfId="407"/>
    <cellStyle name="style1443038200844 2" xfId="408"/>
    <cellStyle name="style1443038200881" xfId="409"/>
    <cellStyle name="style1443038200881 2" xfId="410"/>
    <cellStyle name="style1443038200927" xfId="411"/>
    <cellStyle name="style1443038200927 2" xfId="412"/>
    <cellStyle name="style1443038200967" xfId="413"/>
    <cellStyle name="style1443038200967 2" xfId="414"/>
    <cellStyle name="style1443038201003" xfId="415"/>
    <cellStyle name="style1443038201003 2" xfId="416"/>
    <cellStyle name="style1443038201045" xfId="417"/>
    <cellStyle name="style1443038201045 2" xfId="418"/>
    <cellStyle name="style1443038201088" xfId="419"/>
    <cellStyle name="style1443038201088 2" xfId="420"/>
    <cellStyle name="style1443038201173" xfId="421"/>
    <cellStyle name="style1443038201173 2" xfId="422"/>
    <cellStyle name="style1443038201230" xfId="423"/>
    <cellStyle name="style1443038201230 2" xfId="424"/>
    <cellStyle name="style1443038201282" xfId="425"/>
    <cellStyle name="style1443038201282 2" xfId="426"/>
    <cellStyle name="style1443038201328" xfId="427"/>
    <cellStyle name="style1443038201328 2" xfId="428"/>
    <cellStyle name="style1443038201381" xfId="429"/>
    <cellStyle name="style1443038201381 2" xfId="430"/>
    <cellStyle name="style1443038201431" xfId="431"/>
    <cellStyle name="style1443038201431 2" xfId="432"/>
    <cellStyle name="style1443038201511" xfId="433"/>
    <cellStyle name="style1443038201511 2" xfId="434"/>
    <cellStyle name="style1443038201554" xfId="435"/>
    <cellStyle name="style1443038201554 2" xfId="436"/>
    <cellStyle name="style1443038201603" xfId="437"/>
    <cellStyle name="style1443038201603 2" xfId="438"/>
    <cellStyle name="style1443038201647" xfId="439"/>
    <cellStyle name="style1443038201647 2" xfId="440"/>
    <cellStyle name="style1443038201690" xfId="441"/>
    <cellStyle name="style1443038201690 2" xfId="442"/>
    <cellStyle name="style1443038201734" xfId="443"/>
    <cellStyle name="style1443038201734 2" xfId="444"/>
    <cellStyle name="style1443038201781" xfId="445"/>
    <cellStyle name="style1443038201781 2" xfId="446"/>
    <cellStyle name="style1443038201895" xfId="447"/>
    <cellStyle name="style1443038201895 2" xfId="448"/>
    <cellStyle name="style1443038201938" xfId="449"/>
    <cellStyle name="style1443038201938 2" xfId="450"/>
    <cellStyle name="style1443038201986" xfId="451"/>
    <cellStyle name="style1443038201986 2" xfId="452"/>
    <cellStyle name="style1443038202039" xfId="453"/>
    <cellStyle name="style1443038202039 2" xfId="454"/>
    <cellStyle name="style1443038202094" xfId="455"/>
    <cellStyle name="style1443038202094 2" xfId="456"/>
    <cellStyle name="style1443038202138" xfId="457"/>
    <cellStyle name="style1443038202138 2" xfId="458"/>
    <cellStyle name="style1443038202180" xfId="459"/>
    <cellStyle name="style1443038202180 2" xfId="460"/>
    <cellStyle name="style1443038202228" xfId="461"/>
    <cellStyle name="style1443038202228 2" xfId="462"/>
    <cellStyle name="style1443038202267" xfId="463"/>
    <cellStyle name="style1443038202267 2" xfId="464"/>
    <cellStyle name="style1443038202312" xfId="465"/>
    <cellStyle name="style1443038202312 2" xfId="466"/>
    <cellStyle name="style1443038202355" xfId="467"/>
    <cellStyle name="style1443038202355 2" xfId="468"/>
    <cellStyle name="style1443038202398" xfId="469"/>
    <cellStyle name="style1443038202398 2" xfId="470"/>
    <cellStyle name="style1443038202658" xfId="471"/>
    <cellStyle name="style1443038202658 2" xfId="472"/>
    <cellStyle name="style1443038202830" xfId="473"/>
    <cellStyle name="style1443038202830 2" xfId="474"/>
    <cellStyle name="style1443038209959" xfId="475"/>
    <cellStyle name="style1443038209959 2" xfId="476"/>
    <cellStyle name="style1443038210005" xfId="477"/>
    <cellStyle name="style1443038210005 2" xfId="478"/>
    <cellStyle name="style1443038210046" xfId="479"/>
    <cellStyle name="style1443038210046 2" xfId="480"/>
    <cellStyle name="style1443038210134" xfId="481"/>
    <cellStyle name="style1443038210134 2" xfId="482"/>
    <cellStyle name="style1443038210176" xfId="483"/>
    <cellStyle name="style1443038210176 2" xfId="484"/>
    <cellStyle name="style1443038210217" xfId="485"/>
    <cellStyle name="style1443038210217 2" xfId="486"/>
    <cellStyle name="style1443038210277" xfId="487"/>
    <cellStyle name="style1443038210277 2" xfId="488"/>
    <cellStyle name="style1443038210325" xfId="489"/>
    <cellStyle name="style1443038210325 2" xfId="490"/>
    <cellStyle name="style1443038210375" xfId="491"/>
    <cellStyle name="style1443038210375 2" xfId="492"/>
    <cellStyle name="style1443038210448" xfId="493"/>
    <cellStyle name="style1443038210448 2" xfId="494"/>
    <cellStyle name="style1443038210495" xfId="495"/>
    <cellStyle name="style1443038210495 2" xfId="496"/>
    <cellStyle name="style1443038210544" xfId="497"/>
    <cellStyle name="style1443038210544 2" xfId="498"/>
    <cellStyle name="style1443038210602" xfId="499"/>
    <cellStyle name="style1443038210602 2" xfId="500"/>
    <cellStyle name="style1443038210648" xfId="501"/>
    <cellStyle name="style1443038210648 2" xfId="502"/>
    <cellStyle name="style1443038210686" xfId="503"/>
    <cellStyle name="style1443038210686 2" xfId="504"/>
    <cellStyle name="style1443038210772" xfId="505"/>
    <cellStyle name="style1443038210772 2" xfId="506"/>
    <cellStyle name="style1443038210813" xfId="507"/>
    <cellStyle name="style1443038210813 2" xfId="508"/>
    <cellStyle name="style1443038210863" xfId="509"/>
    <cellStyle name="style1443038210863 2" xfId="510"/>
    <cellStyle name="style1443038210910" xfId="511"/>
    <cellStyle name="style1443038210910 2" xfId="512"/>
    <cellStyle name="style1443038210954" xfId="513"/>
    <cellStyle name="style1443038210954 2" xfId="514"/>
    <cellStyle name="style1443038211000" xfId="515"/>
    <cellStyle name="style1443038211000 2" xfId="516"/>
    <cellStyle name="style1443038211040" xfId="517"/>
    <cellStyle name="style1443038211040 2" xfId="518"/>
    <cellStyle name="style1443038211093" xfId="519"/>
    <cellStyle name="style1443038211093 2" xfId="520"/>
    <cellStyle name="style1443038211142" xfId="521"/>
    <cellStyle name="style1443038211142 2" xfId="522"/>
    <cellStyle name="style1443038211193" xfId="523"/>
    <cellStyle name="style1443038211193 2" xfId="524"/>
    <cellStyle name="style1443038211390" xfId="525"/>
    <cellStyle name="style1443038211390 2" xfId="526"/>
    <cellStyle name="style1443038211437" xfId="527"/>
    <cellStyle name="style1443038211437 2" xfId="528"/>
    <cellStyle name="style1443038211489" xfId="529"/>
    <cellStyle name="style1443038211489 2" xfId="530"/>
    <cellStyle name="style1443038211533" xfId="531"/>
    <cellStyle name="style1443038211533 2" xfId="532"/>
    <cellStyle name="style1443038211622" xfId="533"/>
    <cellStyle name="style1443038211622 2" xfId="534"/>
    <cellStyle name="style1443038211659" xfId="535"/>
    <cellStyle name="style1443038211659 2" xfId="536"/>
    <cellStyle name="style1443038211694" xfId="537"/>
    <cellStyle name="style1443038211694 2" xfId="538"/>
    <cellStyle name="style1443038211731" xfId="539"/>
    <cellStyle name="style1443038211731 2" xfId="540"/>
    <cellStyle name="style1443038211767" xfId="541"/>
    <cellStyle name="style1443038211767 2" xfId="542"/>
    <cellStyle name="style1443038211803" xfId="543"/>
    <cellStyle name="style1443038211803 2" xfId="544"/>
    <cellStyle name="style1443038211837" xfId="545"/>
    <cellStyle name="style1443038211837 2" xfId="546"/>
    <cellStyle name="style1443038211918" xfId="547"/>
    <cellStyle name="style1443038211918 2" xfId="548"/>
    <cellStyle name="style1443038211951" xfId="549"/>
    <cellStyle name="style1443038211951 2" xfId="550"/>
    <cellStyle name="style1443038211989" xfId="551"/>
    <cellStyle name="style1443038211989 2" xfId="552"/>
    <cellStyle name="style1443038212029" xfId="553"/>
    <cellStyle name="style1443038212029 2" xfId="554"/>
    <cellStyle name="style1443038212071" xfId="555"/>
    <cellStyle name="style1443038212071 2" xfId="556"/>
    <cellStyle name="style1443038212109" xfId="557"/>
    <cellStyle name="style1443038212109 2" xfId="558"/>
    <cellStyle name="style1443038212158" xfId="559"/>
    <cellStyle name="style1443038212158 2" xfId="560"/>
    <cellStyle name="style1443038212194" xfId="561"/>
    <cellStyle name="style1443038212194 2" xfId="562"/>
    <cellStyle name="style1443038212229" xfId="563"/>
    <cellStyle name="style1443038212229 2" xfId="564"/>
    <cellStyle name="style1443038212262" xfId="565"/>
    <cellStyle name="style1443038212262 2" xfId="566"/>
    <cellStyle name="style1443038212297" xfId="567"/>
    <cellStyle name="style1443038212297 2" xfId="568"/>
    <cellStyle name="style1443038212336" xfId="569"/>
    <cellStyle name="style1443038212336 2" xfId="570"/>
    <cellStyle name="style1443038212381" xfId="571"/>
    <cellStyle name="style1443038212381 2" xfId="572"/>
    <cellStyle name="style1443038212423" xfId="573"/>
    <cellStyle name="style1443038212423 2" xfId="574"/>
    <cellStyle name="style1443038212730" xfId="575"/>
    <cellStyle name="style1443038212730 2" xfId="576"/>
    <cellStyle name="TABULADO" xfId="142"/>
    <cellStyle name="Texto de advertencia" xfId="158" builtinId="11" customBuiltin="1"/>
    <cellStyle name="Texto de advertencia 2" xfId="846"/>
    <cellStyle name="Texto de advertencia 3" xfId="847"/>
    <cellStyle name="Texto de advertencia 4" xfId="848"/>
    <cellStyle name="Texto explicativo" xfId="160" builtinId="53" customBuiltin="1"/>
    <cellStyle name="Texto explicativo 2" xfId="849"/>
    <cellStyle name="Texto explicativo 3" xfId="850"/>
    <cellStyle name="Texto explicativo 4" xfId="851"/>
    <cellStyle name="Title" xfId="143"/>
    <cellStyle name="Título" xfId="145" builtinId="15" customBuiltin="1"/>
    <cellStyle name="Título 1" xfId="146" builtinId="16" customBuiltin="1"/>
    <cellStyle name="Título 1 2" xfId="852"/>
    <cellStyle name="Título 1 3" xfId="853"/>
    <cellStyle name="Título 1 4" xfId="854"/>
    <cellStyle name="Título 2" xfId="147" builtinId="17" customBuiltin="1"/>
    <cellStyle name="Título 2 2" xfId="855"/>
    <cellStyle name="Título 2 3" xfId="856"/>
    <cellStyle name="Título 2 4" xfId="857"/>
    <cellStyle name="Título 3" xfId="148" builtinId="18" customBuiltin="1"/>
    <cellStyle name="Título 3 2" xfId="858"/>
    <cellStyle name="Título 3 3" xfId="859"/>
    <cellStyle name="Título 3 4" xfId="860"/>
    <cellStyle name="Título 4" xfId="861"/>
    <cellStyle name="Título 5" xfId="862"/>
    <cellStyle name="Título 6" xfId="863"/>
    <cellStyle name="Total" xfId="161" builtinId="25" customBuiltin="1"/>
    <cellStyle name="Total 2" xfId="864"/>
    <cellStyle name="Total 3" xfId="865"/>
    <cellStyle name="Total 4" xfId="866"/>
    <cellStyle name="Warning Text" xfId="144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13"/>
      <tableStyleElement type="secondRowStripe" dxfId="12"/>
    </tableStyle>
    <tableStyle name="Estilo de tabla 1 2" pivot="0" count="2">
      <tableStyleElement type="firstRowStripe" dxfId="11"/>
      <tableStyleElement type="secondRowStripe" dxfId="10"/>
    </tableStyle>
    <tableStyle name="Estilo de tabla 1 3" pivot="0" count="2">
      <tableStyleElement type="firstRowStripe" dxfId="9"/>
      <tableStyleElement type="secondRowStripe" dxfId="8"/>
    </tableStyle>
    <tableStyle name="Jhon" pivot="0" count="2">
      <tableStyleElement type="firstRowStripe" dxfId="7"/>
      <tableStyleElement type="secondRowStripe" dxfId="6"/>
    </tableStyle>
    <tableStyle name="pa" pivot="0" count="1">
      <tableStyleElement type="secondRowStripe" dxfId="5"/>
    </tableStyle>
    <tableStyle name="Patty" pivot="0" count="1">
      <tableStyleElement type="firstRowStripe" dxfId="4"/>
    </tableStyle>
  </tableStyles>
  <colors>
    <mruColors>
      <color rgb="FF07F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externalLink" Target="externalLinks/externalLink1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theme" Target="theme/theme1.xml"/><Relationship Id="rId34" Type="http://schemas.openxmlformats.org/officeDocument/2006/relationships/styles" Target="styles.xml"/><Relationship Id="rId35" Type="http://schemas.openxmlformats.org/officeDocument/2006/relationships/sharedStrings" Target="sharedStrings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alacios/Documents/Esteban%20Palacios/2017/NOVIEMBRE/compendio%202016/Tablas/1.%20POBLACIO&#769;N/1.5/E:\Mis%20documentos\IMPORTAN\Publicacion%2028%20CN%20marzo%202015\Publicacion%20CN%2028%20marzo%202015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_Tv (65-2007K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1:P48"/>
  <sheetViews>
    <sheetView showGridLines="0" tabSelected="1" workbookViewId="0">
      <selection activeCell="A45" sqref="A45"/>
    </sheetView>
  </sheetViews>
  <sheetFormatPr baseColWidth="10" defaultRowHeight="15" x14ac:dyDescent="0.2"/>
  <cols>
    <col min="1" max="1" width="24.5" bestFit="1" customWidth="1"/>
    <col min="6" max="6" width="14.5" bestFit="1" customWidth="1"/>
  </cols>
  <sheetData>
    <row r="1" spans="1:15" ht="6" customHeight="1" x14ac:dyDescent="0.2"/>
    <row r="2" spans="1:15" s="14" customFormat="1" ht="18" x14ac:dyDescent="0.2">
      <c r="A2" s="206" t="s">
        <v>11</v>
      </c>
      <c r="B2" s="207" t="s">
        <v>12</v>
      </c>
    </row>
    <row r="3" spans="1:15" s="14" customFormat="1" ht="15" customHeight="1" x14ac:dyDescent="0.15">
      <c r="A3" s="2"/>
      <c r="B3" s="5"/>
      <c r="F3" s="208"/>
      <c r="G3" s="208"/>
      <c r="H3" s="208"/>
    </row>
    <row r="4" spans="1:15" s="3" customFormat="1" x14ac:dyDescent="0.2">
      <c r="A4" s="1" t="s">
        <v>13</v>
      </c>
      <c r="B4" s="269" t="s">
        <v>14</v>
      </c>
      <c r="C4" s="269"/>
      <c r="D4" s="269"/>
      <c r="E4" s="269"/>
      <c r="F4" s="269"/>
      <c r="G4" s="269"/>
      <c r="H4" s="269"/>
      <c r="I4" s="269"/>
      <c r="J4" s="269"/>
      <c r="K4" s="14"/>
      <c r="L4" s="14"/>
      <c r="M4" s="14"/>
    </row>
    <row r="5" spans="1:15" s="3" customFormat="1" x14ac:dyDescent="0.2">
      <c r="A5" s="1"/>
      <c r="B5" s="208"/>
      <c r="C5" s="208"/>
      <c r="D5" s="208"/>
      <c r="E5" s="208"/>
    </row>
    <row r="6" spans="1:15" s="2" customFormat="1" ht="15" customHeight="1" x14ac:dyDescent="0.15">
      <c r="A6" s="7" t="s">
        <v>15</v>
      </c>
      <c r="B6" s="6" t="s">
        <v>450</v>
      </c>
      <c r="C6" s="15"/>
      <c r="D6" s="15"/>
      <c r="E6" s="15"/>
      <c r="F6" s="15"/>
      <c r="G6" s="15"/>
      <c r="H6" s="15"/>
    </row>
    <row r="7" spans="1:15" s="2" customFormat="1" ht="15" customHeight="1" x14ac:dyDescent="0.15">
      <c r="A7" s="7" t="s">
        <v>16</v>
      </c>
      <c r="B7" s="6" t="s">
        <v>451</v>
      </c>
      <c r="C7" s="15"/>
      <c r="D7" s="15"/>
      <c r="E7" s="15"/>
      <c r="F7" s="15"/>
      <c r="G7" s="15"/>
      <c r="H7" s="15"/>
    </row>
    <row r="8" spans="1:15" s="2" customFormat="1" ht="15" customHeight="1" x14ac:dyDescent="0.15">
      <c r="A8" s="7" t="s">
        <v>17</v>
      </c>
      <c r="B8" s="6" t="s">
        <v>452</v>
      </c>
      <c r="C8" s="16"/>
      <c r="D8" s="16"/>
      <c r="E8" s="16"/>
      <c r="F8" s="16"/>
      <c r="G8" s="16"/>
      <c r="H8" s="16"/>
    </row>
    <row r="9" spans="1:15" s="2" customFormat="1" ht="14" x14ac:dyDescent="0.15">
      <c r="A9" s="7" t="s">
        <v>18</v>
      </c>
      <c r="B9" s="6" t="s">
        <v>453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s="2" customFormat="1" ht="14" x14ac:dyDescent="0.15">
      <c r="A10" s="7" t="s">
        <v>19</v>
      </c>
      <c r="B10" s="6" t="s">
        <v>454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s="2" customFormat="1" ht="14" x14ac:dyDescent="0.15">
      <c r="A11" s="7" t="s">
        <v>20</v>
      </c>
      <c r="B11" s="6" t="s">
        <v>455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s="2" customFormat="1" ht="14" x14ac:dyDescent="0.15">
      <c r="A12" s="7" t="s">
        <v>21</v>
      </c>
      <c r="B12" s="6" t="s">
        <v>456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2" customFormat="1" ht="14" x14ac:dyDescent="0.15">
      <c r="A13" s="7" t="s">
        <v>22</v>
      </c>
      <c r="B13" s="6" t="s">
        <v>457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s="2" customFormat="1" ht="14" x14ac:dyDescent="0.15">
      <c r="A14" s="7" t="s">
        <v>23</v>
      </c>
      <c r="B14" s="6" t="s">
        <v>458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s="2" customFormat="1" ht="14" x14ac:dyDescent="0.15">
      <c r="A15" s="7" t="s">
        <v>24</v>
      </c>
      <c r="B15" s="6" t="s">
        <v>459</v>
      </c>
      <c r="C15" s="17"/>
      <c r="D15" s="17"/>
      <c r="E15" s="17"/>
      <c r="F15" s="17"/>
      <c r="G15" s="17"/>
      <c r="H15" s="17"/>
      <c r="I15" s="17"/>
    </row>
    <row r="16" spans="1:15" s="2" customFormat="1" ht="14" x14ac:dyDescent="0.15">
      <c r="A16" s="7" t="s">
        <v>25</v>
      </c>
      <c r="B16" s="6" t="s">
        <v>460</v>
      </c>
      <c r="C16" s="17"/>
      <c r="D16" s="17"/>
      <c r="E16" s="17"/>
      <c r="F16" s="17"/>
      <c r="G16" s="17"/>
      <c r="H16" s="17"/>
      <c r="I16" s="17"/>
    </row>
    <row r="17" spans="1:16" s="2" customFormat="1" ht="14" x14ac:dyDescent="0.15">
      <c r="A17" s="7" t="s">
        <v>26</v>
      </c>
      <c r="B17" s="6" t="s">
        <v>461</v>
      </c>
      <c r="C17" s="17"/>
      <c r="D17" s="17"/>
      <c r="E17" s="17"/>
      <c r="F17" s="17"/>
      <c r="G17" s="17"/>
      <c r="H17" s="17"/>
      <c r="I17" s="17"/>
    </row>
    <row r="18" spans="1:16" s="2" customFormat="1" ht="14" x14ac:dyDescent="0.15">
      <c r="A18" s="7" t="s">
        <v>27</v>
      </c>
      <c r="B18" s="6" t="s">
        <v>462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6" s="2" customFormat="1" ht="14" x14ac:dyDescent="0.15">
      <c r="A19" s="7" t="s">
        <v>28</v>
      </c>
      <c r="B19" s="6" t="s">
        <v>463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6" s="2" customFormat="1" ht="14" x14ac:dyDescent="0.15">
      <c r="A20" s="7" t="s">
        <v>29</v>
      </c>
      <c r="B20" s="6" t="s">
        <v>464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6" s="3" customFormat="1" ht="15" customHeight="1" x14ac:dyDescent="0.2">
      <c r="A21" s="2"/>
      <c r="B21" s="2"/>
      <c r="C21" s="2"/>
      <c r="D21" s="2"/>
      <c r="E21" s="2"/>
      <c r="F21" s="208"/>
      <c r="G21" s="208"/>
      <c r="H21" s="208"/>
    </row>
    <row r="22" spans="1:16" s="3" customFormat="1" x14ac:dyDescent="0.2">
      <c r="A22" s="1" t="s">
        <v>30</v>
      </c>
      <c r="B22" s="269" t="s">
        <v>31</v>
      </c>
      <c r="C22" s="269"/>
      <c r="D22" s="269"/>
      <c r="E22" s="269"/>
      <c r="F22" s="269"/>
      <c r="G22" s="269"/>
      <c r="H22" s="269"/>
      <c r="I22" s="269"/>
      <c r="J22" s="269"/>
    </row>
    <row r="23" spans="1:16" s="3" customFormat="1" x14ac:dyDescent="0.2">
      <c r="A23" s="1"/>
      <c r="B23" s="208"/>
      <c r="C23" s="208"/>
      <c r="D23" s="208"/>
      <c r="E23" s="208"/>
    </row>
    <row r="24" spans="1:16" s="2" customFormat="1" ht="14" x14ac:dyDescent="0.15">
      <c r="A24" s="7" t="s">
        <v>32</v>
      </c>
      <c r="B24" s="6" t="s">
        <v>480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2" customFormat="1" ht="14" x14ac:dyDescent="0.15">
      <c r="A25" s="7" t="s">
        <v>33</v>
      </c>
      <c r="B25" s="6" t="s">
        <v>481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2" customFormat="1" ht="14" x14ac:dyDescent="0.15">
      <c r="A26" s="7" t="s">
        <v>34</v>
      </c>
      <c r="B26" s="6" t="s">
        <v>482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2" customFormat="1" ht="14" x14ac:dyDescent="0.15">
      <c r="A27" s="7" t="s">
        <v>35</v>
      </c>
      <c r="B27" s="6" t="s">
        <v>483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2" customFormat="1" ht="14" x14ac:dyDescent="0.15">
      <c r="A28" s="7" t="s">
        <v>36</v>
      </c>
      <c r="B28" s="6" t="s">
        <v>484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2" customFormat="1" ht="14" x14ac:dyDescent="0.15">
      <c r="A29" s="7" t="s">
        <v>37</v>
      </c>
      <c r="B29" s="6" t="s">
        <v>485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3" customFormat="1" ht="15" customHeight="1" x14ac:dyDescent="0.2">
      <c r="A30" s="8"/>
      <c r="B30" s="7"/>
      <c r="F30" s="208"/>
      <c r="G30" s="208"/>
      <c r="H30" s="208"/>
    </row>
    <row r="31" spans="1:16" s="3" customFormat="1" x14ac:dyDescent="0.2">
      <c r="A31" s="1" t="s">
        <v>38</v>
      </c>
      <c r="B31" s="269" t="s">
        <v>39</v>
      </c>
      <c r="C31" s="269"/>
      <c r="D31" s="269"/>
      <c r="E31" s="269"/>
      <c r="F31" s="269"/>
      <c r="G31" s="269"/>
      <c r="H31" s="269"/>
      <c r="I31" s="269"/>
      <c r="J31" s="269"/>
    </row>
    <row r="32" spans="1:16" s="3" customFormat="1" x14ac:dyDescent="0.2">
      <c r="A32" s="1"/>
      <c r="B32" s="208"/>
      <c r="C32" s="208"/>
      <c r="D32" s="208"/>
      <c r="E32" s="208"/>
    </row>
    <row r="33" spans="1:16" s="2" customFormat="1" ht="14" x14ac:dyDescent="0.15">
      <c r="A33" s="7" t="s">
        <v>40</v>
      </c>
      <c r="B33" s="6" t="s">
        <v>486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2" customFormat="1" ht="14" x14ac:dyDescent="0.15">
      <c r="A34" s="7" t="s">
        <v>41</v>
      </c>
      <c r="B34" s="6" t="s">
        <v>487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2" customFormat="1" ht="14" x14ac:dyDescent="0.15">
      <c r="A35" s="7" t="s">
        <v>42</v>
      </c>
      <c r="B35" s="6" t="s">
        <v>488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3" customFormat="1" ht="15" customHeight="1" x14ac:dyDescent="0.2">
      <c r="B36" s="7"/>
      <c r="F36" s="208"/>
      <c r="G36" s="208"/>
      <c r="H36" s="208"/>
    </row>
    <row r="37" spans="1:16" s="3" customFormat="1" x14ac:dyDescent="0.2">
      <c r="A37" s="1" t="s">
        <v>43</v>
      </c>
      <c r="B37" s="269" t="s">
        <v>44</v>
      </c>
      <c r="C37" s="269"/>
      <c r="D37" s="269"/>
      <c r="E37" s="269"/>
      <c r="F37" s="269"/>
      <c r="G37" s="269"/>
      <c r="H37" s="269"/>
      <c r="I37" s="269"/>
      <c r="J37" s="269"/>
    </row>
    <row r="38" spans="1:16" s="3" customFormat="1" x14ac:dyDescent="0.2">
      <c r="A38" s="1"/>
      <c r="B38" s="208"/>
      <c r="C38" s="208"/>
      <c r="D38" s="208"/>
      <c r="E38" s="208"/>
    </row>
    <row r="39" spans="1:16" s="2" customFormat="1" ht="14" x14ac:dyDescent="0.15">
      <c r="A39" s="7" t="s">
        <v>45</v>
      </c>
      <c r="B39" s="6" t="s">
        <v>503</v>
      </c>
      <c r="C39" s="17"/>
      <c r="D39" s="17"/>
      <c r="E39" s="17"/>
      <c r="F39" s="17"/>
    </row>
    <row r="40" spans="1:16" s="2" customFormat="1" ht="14" x14ac:dyDescent="0.15">
      <c r="A40" s="7" t="s">
        <v>46</v>
      </c>
      <c r="B40" s="6" t="s">
        <v>504</v>
      </c>
      <c r="C40" s="17"/>
      <c r="D40" s="17"/>
      <c r="E40" s="17"/>
      <c r="F40" s="17"/>
    </row>
    <row r="41" spans="1:16" s="2" customFormat="1" ht="14" x14ac:dyDescent="0.15">
      <c r="A41" s="7" t="s">
        <v>47</v>
      </c>
      <c r="B41" s="6" t="s">
        <v>505</v>
      </c>
      <c r="C41" s="17"/>
      <c r="D41" s="17"/>
      <c r="E41" s="17"/>
    </row>
    <row r="42" spans="1:16" s="2" customFormat="1" ht="14" x14ac:dyDescent="0.15">
      <c r="A42" s="7"/>
      <c r="B42" s="6"/>
      <c r="C42" s="17"/>
      <c r="D42" s="17"/>
      <c r="E42" s="17"/>
    </row>
    <row r="43" spans="1:16" s="2" customFormat="1" ht="14" x14ac:dyDescent="0.15">
      <c r="A43" s="205" t="s">
        <v>506</v>
      </c>
      <c r="B43" s="269" t="s">
        <v>507</v>
      </c>
      <c r="C43" s="269"/>
      <c r="D43" s="269"/>
      <c r="E43" s="269"/>
      <c r="F43" s="269"/>
      <c r="G43" s="269"/>
      <c r="H43" s="269"/>
      <c r="I43" s="269"/>
      <c r="J43" s="269"/>
    </row>
    <row r="44" spans="1:16" s="2" customFormat="1" ht="14" x14ac:dyDescent="0.15">
      <c r="A44" s="205"/>
      <c r="B44" s="208"/>
      <c r="C44" s="208"/>
      <c r="D44" s="208"/>
      <c r="E44" s="208"/>
      <c r="F44" s="208"/>
      <c r="G44" s="208"/>
      <c r="H44" s="208"/>
      <c r="I44" s="208"/>
      <c r="J44" s="208"/>
    </row>
    <row r="45" spans="1:16" s="2" customFormat="1" ht="14" x14ac:dyDescent="0.15">
      <c r="A45" s="7" t="s">
        <v>508</v>
      </c>
      <c r="B45" s="6" t="s">
        <v>509</v>
      </c>
      <c r="C45" s="17"/>
      <c r="D45" s="208"/>
      <c r="E45" s="208"/>
      <c r="F45" s="208"/>
      <c r="G45" s="208"/>
      <c r="H45" s="208"/>
      <c r="I45" s="208"/>
      <c r="J45" s="208"/>
    </row>
    <row r="46" spans="1:16" s="2" customFormat="1" ht="14" x14ac:dyDescent="0.15">
      <c r="A46" s="7" t="s">
        <v>510</v>
      </c>
      <c r="B46" s="6" t="s">
        <v>511</v>
      </c>
      <c r="C46" s="17"/>
      <c r="D46" s="208"/>
      <c r="E46" s="208"/>
      <c r="F46" s="208"/>
      <c r="G46" s="208"/>
      <c r="H46" s="208"/>
      <c r="I46" s="208"/>
      <c r="J46" s="208"/>
    </row>
    <row r="47" spans="1:16" s="2" customFormat="1" x14ac:dyDescent="0.2">
      <c r="A47" s="7" t="s">
        <v>512</v>
      </c>
      <c r="B47" s="6" t="s">
        <v>513</v>
      </c>
      <c r="C47" s="17"/>
      <c r="D47" s="3"/>
      <c r="E47" s="3"/>
      <c r="F47" s="3"/>
      <c r="G47" s="3"/>
      <c r="H47" s="3"/>
      <c r="I47" s="3"/>
      <c r="J47" s="3"/>
    </row>
    <row r="48" spans="1:16" s="18" customFormat="1" x14ac:dyDescent="0.2">
      <c r="A48" s="3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5">
    <mergeCell ref="B43:J43"/>
    <mergeCell ref="B37:J37"/>
    <mergeCell ref="B4:J4"/>
    <mergeCell ref="B22:J22"/>
    <mergeCell ref="B31:J31"/>
  </mergeCells>
  <hyperlinks>
    <hyperlink ref="B6" location="'2.1.1 '!A2" display="Estructura de la población total y de la población en edad de trabajar a nivel nacional, periodo 2007 - 2016 "/>
    <hyperlink ref="B7" location="'2.1.2 '!A2" display="Estructura de la población total y de la población en edad de trabajar a nivel urbano, periodo 2007 - 2016 "/>
    <hyperlink ref="B8" location="'2.1.3'!A2" display="Estructura de la población total y de la población en edad de trabajar a nivel rural, periodo 2007 - 2016"/>
    <hyperlink ref="B9" location="'2.1.4'!A2" display="Estructura de la población económicamente activa (PEA) nacional, periodo 2007 - 2016 "/>
    <hyperlink ref="B10" location="'2.1.5'!A2" display="Estructura de la población económicamente activa (PEA) urbana, periodo 2007 - 2016 "/>
    <hyperlink ref="B11" location="'2.1.6'!A2" display="Estructura de la población económicamente activa (PEA) rural, periodo 2007 - 2016 "/>
    <hyperlink ref="B12" location="'2.1.7'!A2" display="Clasificación de la población con empleo, nacional según características del empleo, periodo 2007 - 2016 "/>
    <hyperlink ref="B13" location="'2.1.8'!A2" display="Clasificación de la población con empleo, urbana según características del empleo, periodo 2007 - 2016 "/>
    <hyperlink ref="B14" location="'2.1.9'!A2" display="Clasificación de la población con empleo, rural según características del empleo, periodo 2007 - 2016 "/>
    <hyperlink ref="B15" location="'2.1.10'!A2" display="Clasificación de la población con empleo, nacional según rama de actividad, periodo 2007 - 2016 "/>
    <hyperlink ref="B16" location="'2.1.11'!A2" display="Clasificación de la población con empleo, urbana según rama de actividad, periodo 2007 - 2016 "/>
    <hyperlink ref="B17" location="'2.1.12'!A2" display="Clasificación de la población con empleo, rural según rama de actividad, periodo 2007 - 2016 "/>
    <hyperlink ref="B18" location="'2.1.13'!A2" display="Clasificación de la población con empleo, nacional según tipo de contrato y tiempo de trabajo, periodo 2007 - 2016 "/>
    <hyperlink ref="B19" location="'2.1.14'!A2" display="Clasificación de la población con empleo, urbana según tipo de contrato y tiempo de trabajo, periodo 2007 - 2016 "/>
    <hyperlink ref="B20" location="'2.1.15'!A2" display="Clasificación de la población con empleo, rural según tipo de contrato y tiempo de trabajo, periodo 2007 - 2016 "/>
    <hyperlink ref="B24" location="'2.2.1'!A2" display="Ingreso laboral promedio de la población con empleo, nacional, periodo 2007 - 2016 "/>
    <hyperlink ref="B25" location="'2.2.2'!A2" display="Ingreso laboral promedio de la población con empleo, urbana, periodo 2007 - 2016 "/>
    <hyperlink ref="B26" location="'2.2.3'!A2" display="Ingreso laboral promedio de la población con empleo, rural, periodo 2007 - 2016 "/>
    <hyperlink ref="B27" location="'2.2.4'!A2" display="Ingreso laboral por hora promedio de la población con empleo, nacional, periodo 2007 - 2016 "/>
    <hyperlink ref="B28" location="'2.2.5'!A2" display="Ingreso laboral por hora promedio de la población con empleo, urbana, periodo 2007 - 2016 "/>
    <hyperlink ref="B29" location="'2.2.6'!A2" display="Ingreso laboral por hora promedio de la población con empleo, rural, periodo 2007 - 2016 "/>
    <hyperlink ref="B33" location="'2.3.1'!A2" display="Promedio de horas trabajadas de la población con empleo, nacional, periodo 2007 - 2016 "/>
    <hyperlink ref="B34" location="'2.3.2'!A2" display="Promedio de horas trabajadas de la población con empleo, urbana, periodo 2007 - 2016 "/>
    <hyperlink ref="B35" location="'2.3.3'!A2" display="Promedio de horas trabajadas de la población con empleo, rural, periodo 2007 - 2016 "/>
    <hyperlink ref="B39" location="'2.4.1'!A2" display="Tasa de trabajo infantil a nivel nacional, periodo 2007 - 2016 "/>
    <hyperlink ref="B40" location="'2.4.2'!A2" display="Tasa de trabajo infantil a nivel urbano, periodo 2007 - 2016"/>
    <hyperlink ref="B41" location="'2.4.3 '!A2" display="Tasa de trabajo infantil a nivel rural, periodo 2007 - 2016"/>
    <hyperlink ref="B45" location="'2.5.1'!A2" display="Matriz de Transición Laboral  - Nacional, periodo 2015 - 2016"/>
    <hyperlink ref="B46" location="'2.5.2'!A2" display="Matriz de Transición Laboral - Urbano, periodo 2015 - 2016"/>
    <hyperlink ref="B47" location="'2.5.3'!A2" display="Matriz de Transición Laboral - Rural, periodo 2015 - 2016"/>
  </hyperlinks>
  <printOptions horizontalCentered="1" verticalCentered="1"/>
  <pageMargins left="0" right="0" top="0.19685039370078741" bottom="0.19685039370078741" header="0.31496062992125984" footer="0.31496062992125984"/>
  <pageSetup paperSize="9" orientation="landscape" r:id="rId1"/>
  <colBreaks count="1" manualBreakCount="1">
    <brk id="10" max="3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5"/>
  <sheetViews>
    <sheetView showGridLines="0" workbookViewId="0">
      <selection activeCell="A33" sqref="A33:G45"/>
    </sheetView>
  </sheetViews>
  <sheetFormatPr baseColWidth="10" defaultRowHeight="14" x14ac:dyDescent="0.15"/>
  <cols>
    <col min="1" max="1" width="15.6640625" style="161" customWidth="1"/>
    <col min="2" max="2" width="16.5" style="161" customWidth="1"/>
    <col min="3" max="6" width="26.1640625" style="161" customWidth="1"/>
    <col min="7" max="7" width="14.33203125" style="161" customWidth="1"/>
    <col min="8" max="8" width="10.83203125" style="161"/>
    <col min="9" max="9" width="13.5" style="161" customWidth="1"/>
    <col min="10" max="10" width="13.83203125" style="161" customWidth="1"/>
    <col min="11" max="16384" width="10.83203125" style="161"/>
  </cols>
  <sheetData>
    <row r="1" spans="1:11" ht="6" customHeight="1" x14ac:dyDescent="0.15"/>
    <row r="2" spans="1:11" x14ac:dyDescent="0.15">
      <c r="A2" s="158" t="s">
        <v>15</v>
      </c>
    </row>
    <row r="3" spans="1:11" x14ac:dyDescent="0.15">
      <c r="A3" s="158"/>
    </row>
    <row r="4" spans="1:11" ht="18.75" customHeight="1" x14ac:dyDescent="0.2">
      <c r="A4" s="271" t="s">
        <v>465</v>
      </c>
      <c r="B4" s="271"/>
      <c r="C4" s="271"/>
      <c r="D4" s="271"/>
      <c r="E4" s="271"/>
      <c r="F4" s="271"/>
      <c r="G4" s="271"/>
      <c r="H4" s="162"/>
      <c r="I4" s="162"/>
      <c r="J4" s="162"/>
      <c r="K4" s="162"/>
    </row>
    <row r="5" spans="1:11" ht="15.75" customHeight="1" x14ac:dyDescent="0.2">
      <c r="A5" s="272" t="s">
        <v>48</v>
      </c>
      <c r="B5" s="272"/>
      <c r="C5" s="272"/>
      <c r="D5" s="272"/>
      <c r="E5" s="272"/>
      <c r="F5" s="272"/>
      <c r="G5" s="272"/>
      <c r="H5" s="162"/>
      <c r="I5" s="162"/>
      <c r="J5" s="162"/>
      <c r="K5" s="162"/>
    </row>
    <row r="6" spans="1:11" ht="15.75" customHeight="1" x14ac:dyDescent="0.15">
      <c r="A6" s="273" t="s">
        <v>49</v>
      </c>
      <c r="B6" s="273"/>
      <c r="C6" s="273"/>
      <c r="D6" s="273"/>
      <c r="E6" s="273"/>
      <c r="F6" s="273"/>
      <c r="G6" s="273"/>
      <c r="H6" s="163"/>
      <c r="I6" s="163"/>
      <c r="J6" s="163"/>
    </row>
    <row r="7" spans="1:11" x14ac:dyDescent="0.15">
      <c r="A7" s="164"/>
    </row>
    <row r="8" spans="1:11" ht="55.5" customHeight="1" x14ac:dyDescent="0.15">
      <c r="A8" s="274" t="s">
        <v>50</v>
      </c>
      <c r="B8" s="274"/>
      <c r="C8" s="275" t="s">
        <v>51</v>
      </c>
      <c r="D8" s="275"/>
      <c r="E8" s="275" t="s">
        <v>52</v>
      </c>
      <c r="F8" s="275"/>
      <c r="G8" s="276" t="s">
        <v>53</v>
      </c>
      <c r="I8" s="160" t="s">
        <v>0</v>
      </c>
    </row>
    <row r="9" spans="1:11" ht="30.75" customHeight="1" x14ac:dyDescent="0.15">
      <c r="A9" s="274"/>
      <c r="B9" s="274"/>
      <c r="C9" s="212" t="s">
        <v>54</v>
      </c>
      <c r="D9" s="213" t="s">
        <v>55</v>
      </c>
      <c r="E9" s="213" t="s">
        <v>56</v>
      </c>
      <c r="F9" s="213" t="s">
        <v>57</v>
      </c>
      <c r="G9" s="277"/>
    </row>
    <row r="10" spans="1:11" ht="15.75" customHeight="1" x14ac:dyDescent="0.15">
      <c r="A10" s="274"/>
      <c r="B10" s="274"/>
      <c r="C10" s="214" t="s">
        <v>1</v>
      </c>
      <c r="D10" s="215" t="s">
        <v>2</v>
      </c>
      <c r="E10" s="215" t="s">
        <v>58</v>
      </c>
      <c r="F10" s="215" t="s">
        <v>59</v>
      </c>
      <c r="G10" s="216" t="s">
        <v>60</v>
      </c>
    </row>
    <row r="11" spans="1:11" ht="16.5" customHeight="1" x14ac:dyDescent="0.15">
      <c r="A11" s="217" t="s">
        <v>61</v>
      </c>
      <c r="B11" s="278" t="s">
        <v>7</v>
      </c>
      <c r="C11" s="218" t="s">
        <v>62</v>
      </c>
      <c r="D11" s="218" t="s">
        <v>62</v>
      </c>
      <c r="E11" s="218" t="s">
        <v>62</v>
      </c>
      <c r="F11" s="218" t="s">
        <v>62</v>
      </c>
      <c r="G11" s="218" t="s">
        <v>62</v>
      </c>
    </row>
    <row r="12" spans="1:11" ht="13.5" customHeight="1" x14ac:dyDescent="0.15">
      <c r="A12" s="219">
        <v>2008</v>
      </c>
      <c r="B12" s="278"/>
      <c r="C12" s="218">
        <v>30.969458878800722</v>
      </c>
      <c r="D12" s="220">
        <v>69.030541121199278</v>
      </c>
      <c r="E12" s="220">
        <v>69.262259465005599</v>
      </c>
      <c r="F12" s="220">
        <v>30.737740534993961</v>
      </c>
      <c r="G12" s="218">
        <v>47.812112501462401</v>
      </c>
    </row>
    <row r="13" spans="1:11" ht="13.5" customHeight="1" x14ac:dyDescent="0.15">
      <c r="A13" s="217" t="s">
        <v>63</v>
      </c>
      <c r="B13" s="278"/>
      <c r="C13" s="218" t="s">
        <v>62</v>
      </c>
      <c r="D13" s="218" t="s">
        <v>62</v>
      </c>
      <c r="E13" s="218" t="s">
        <v>62</v>
      </c>
      <c r="F13" s="218" t="s">
        <v>62</v>
      </c>
      <c r="G13" s="218" t="s">
        <v>62</v>
      </c>
    </row>
    <row r="14" spans="1:11" ht="13.5" customHeight="1" x14ac:dyDescent="0.15">
      <c r="A14" s="219">
        <v>2010</v>
      </c>
      <c r="B14" s="278"/>
      <c r="C14" s="218">
        <v>28.447263487395691</v>
      </c>
      <c r="D14" s="220">
        <v>71.552736512604312</v>
      </c>
      <c r="E14" s="220">
        <v>64.873807255200646</v>
      </c>
      <c r="F14" s="220">
        <v>35.126192744802729</v>
      </c>
      <c r="G14" s="218">
        <v>46.418984371008499</v>
      </c>
    </row>
    <row r="15" spans="1:11" ht="13.5" customHeight="1" x14ac:dyDescent="0.15">
      <c r="A15" s="219">
        <v>2011</v>
      </c>
      <c r="B15" s="278"/>
      <c r="C15" s="218">
        <v>27.143034601476089</v>
      </c>
      <c r="D15" s="220">
        <v>72.856965398523911</v>
      </c>
      <c r="E15" s="220">
        <v>62.560123437256919</v>
      </c>
      <c r="F15" s="220">
        <v>37.439876562743926</v>
      </c>
      <c r="G15" s="218">
        <v>45.579407485956118</v>
      </c>
    </row>
    <row r="16" spans="1:11" ht="13.5" customHeight="1" x14ac:dyDescent="0.15">
      <c r="A16" s="219">
        <v>2012</v>
      </c>
      <c r="B16" s="278"/>
      <c r="C16" s="218">
        <v>26.788159825663193</v>
      </c>
      <c r="D16" s="220">
        <v>73.2118401743368</v>
      </c>
      <c r="E16" s="220">
        <v>64.373757292480803</v>
      </c>
      <c r="F16" s="220">
        <v>35.626242707523872</v>
      </c>
      <c r="G16" s="218">
        <v>47.129212303186534</v>
      </c>
    </row>
    <row r="17" spans="1:8" ht="13.5" customHeight="1" x14ac:dyDescent="0.15">
      <c r="A17" s="219">
        <v>2013</v>
      </c>
      <c r="B17" s="278"/>
      <c r="C17" s="218">
        <v>25.65750100607756</v>
      </c>
      <c r="D17" s="220">
        <v>74.342498993922447</v>
      </c>
      <c r="E17" s="220">
        <v>63.671445538987804</v>
      </c>
      <c r="F17" s="220">
        <v>36.32855446101749</v>
      </c>
      <c r="G17" s="218">
        <v>47.334943759237888</v>
      </c>
    </row>
    <row r="18" spans="1:8" ht="13.5" customHeight="1" x14ac:dyDescent="0.15">
      <c r="A18" s="219">
        <v>2014</v>
      </c>
      <c r="B18" s="278"/>
      <c r="C18" s="218">
        <v>29.890396332477071</v>
      </c>
      <c r="D18" s="220">
        <v>70.109603667523714</v>
      </c>
      <c r="E18" s="220">
        <v>62.008323898796455</v>
      </c>
      <c r="F18" s="220">
        <v>37.991676101204042</v>
      </c>
      <c r="G18" s="218">
        <v>43.473790126320587</v>
      </c>
    </row>
    <row r="19" spans="1:8" ht="13.5" customHeight="1" x14ac:dyDescent="0.15">
      <c r="A19" s="219">
        <v>2015</v>
      </c>
      <c r="B19" s="278"/>
      <c r="C19" s="218">
        <f>0.306965475769521*100</f>
        <v>30.696547576952099</v>
      </c>
      <c r="D19" s="220">
        <f>0.693034524230479*100</f>
        <v>69.303452423047901</v>
      </c>
      <c r="E19" s="220">
        <f>0.658628410495716*100</f>
        <v>65.8628410495716</v>
      </c>
      <c r="F19" s="220">
        <f>0.341371589504284*100</f>
        <v>34.1371589504284</v>
      </c>
      <c r="G19" s="218">
        <f>0.456452227112575*100</f>
        <v>45.645222711257496</v>
      </c>
    </row>
    <row r="20" spans="1:8" ht="13.5" customHeight="1" x14ac:dyDescent="0.15">
      <c r="A20" s="219">
        <v>2016</v>
      </c>
      <c r="B20" s="278"/>
      <c r="C20" s="218">
        <v>29.370697259553342</v>
      </c>
      <c r="D20" s="220">
        <v>70.629302740446661</v>
      </c>
      <c r="E20" s="220">
        <v>67.932217668533184</v>
      </c>
      <c r="F20" s="220">
        <v>32.067782331466823</v>
      </c>
      <c r="G20" s="218">
        <v>47.980051675407495</v>
      </c>
      <c r="H20" s="165"/>
    </row>
    <row r="21" spans="1:8" ht="13.5" customHeight="1" x14ac:dyDescent="0.15">
      <c r="A21" s="219"/>
      <c r="B21" s="278" t="s">
        <v>9</v>
      </c>
      <c r="C21" s="218"/>
      <c r="D21" s="220"/>
      <c r="E21" s="220"/>
      <c r="F21" s="220"/>
      <c r="G21" s="218"/>
    </row>
    <row r="22" spans="1:8" ht="13.5" customHeight="1" x14ac:dyDescent="0.15">
      <c r="A22" s="219">
        <v>2007</v>
      </c>
      <c r="B22" s="278"/>
      <c r="C22" s="218">
        <v>31.959621999280529</v>
      </c>
      <c r="D22" s="220">
        <v>68.040378000719471</v>
      </c>
      <c r="E22" s="220">
        <v>68.059896943871252</v>
      </c>
      <c r="F22" s="220">
        <v>31.940099833610645</v>
      </c>
      <c r="G22" s="218">
        <v>46.3082111475101</v>
      </c>
    </row>
    <row r="23" spans="1:8" ht="13.5" customHeight="1" x14ac:dyDescent="0.15">
      <c r="A23" s="219">
        <v>2008</v>
      </c>
      <c r="B23" s="278"/>
      <c r="C23" s="218">
        <v>30.476243634928597</v>
      </c>
      <c r="D23" s="220">
        <v>69.523756365071407</v>
      </c>
      <c r="E23" s="220">
        <v>66.177048244950271</v>
      </c>
      <c r="F23" s="220">
        <v>33.822951755048827</v>
      </c>
      <c r="G23" s="218">
        <v>46.008769791414991</v>
      </c>
    </row>
    <row r="24" spans="1:8" ht="13.5" customHeight="1" x14ac:dyDescent="0.15">
      <c r="A24" s="219">
        <v>2009</v>
      </c>
      <c r="B24" s="278"/>
      <c r="C24" s="218">
        <v>28.750278808298674</v>
      </c>
      <c r="D24" s="220">
        <v>71.249721191701326</v>
      </c>
      <c r="E24" s="220">
        <v>65.275815376427431</v>
      </c>
      <c r="F24" s="220">
        <v>34.724184623567197</v>
      </c>
      <c r="G24" s="218">
        <v>46.508836461314246</v>
      </c>
    </row>
    <row r="25" spans="1:8" ht="13.5" customHeight="1" x14ac:dyDescent="0.15">
      <c r="A25" s="219">
        <v>2010</v>
      </c>
      <c r="B25" s="278"/>
      <c r="C25" s="218">
        <v>27.929079145747064</v>
      </c>
      <c r="D25" s="220">
        <v>72.070920854252947</v>
      </c>
      <c r="E25" s="220">
        <v>62.539537796245746</v>
      </c>
      <c r="F25" s="220">
        <v>37.460462203751135</v>
      </c>
      <c r="G25" s="218">
        <v>45.072820787747872</v>
      </c>
    </row>
    <row r="26" spans="1:8" ht="13.5" customHeight="1" x14ac:dyDescent="0.15">
      <c r="A26" s="219">
        <v>2011</v>
      </c>
      <c r="B26" s="278"/>
      <c r="C26" s="218">
        <v>27.248863243305287</v>
      </c>
      <c r="D26" s="220">
        <v>72.751136756694706</v>
      </c>
      <c r="E26" s="220">
        <v>62.485702069416213</v>
      </c>
      <c r="F26" s="220">
        <v>37.514297930577371</v>
      </c>
      <c r="G26" s="218">
        <v>45.459058565901806</v>
      </c>
    </row>
    <row r="27" spans="1:8" ht="13.5" customHeight="1" x14ac:dyDescent="0.15">
      <c r="A27" s="219">
        <v>2012</v>
      </c>
      <c r="B27" s="278"/>
      <c r="C27" s="218">
        <v>26.006431526053948</v>
      </c>
      <c r="D27" s="220">
        <v>73.993568473946041</v>
      </c>
      <c r="E27" s="220">
        <v>61.682362638841425</v>
      </c>
      <c r="F27" s="220">
        <v>38.317637361168927</v>
      </c>
      <c r="G27" s="218">
        <v>45.640981235518844</v>
      </c>
    </row>
    <row r="28" spans="1:8" ht="13.5" customHeight="1" x14ac:dyDescent="0.15">
      <c r="A28" s="219">
        <v>2013</v>
      </c>
      <c r="B28" s="278"/>
      <c r="C28" s="218">
        <v>29.436505579096899</v>
      </c>
      <c r="D28" s="220">
        <v>70.563494420903112</v>
      </c>
      <c r="E28" s="220">
        <v>62.078175189391814</v>
      </c>
      <c r="F28" s="220">
        <v>37.921824810602459</v>
      </c>
      <c r="G28" s="218">
        <v>43.804529686364944</v>
      </c>
    </row>
    <row r="29" spans="1:8" ht="13.5" customHeight="1" x14ac:dyDescent="0.15">
      <c r="A29" s="219">
        <v>2014</v>
      </c>
      <c r="B29" s="278"/>
      <c r="C29" s="218">
        <v>30.896662128441633</v>
      </c>
      <c r="D29" s="220">
        <v>69.103337871562331</v>
      </c>
      <c r="E29" s="220">
        <v>64.471339044768129</v>
      </c>
      <c r="F29" s="220">
        <v>35.528660955235367</v>
      </c>
      <c r="G29" s="218">
        <v>44.551847250426604</v>
      </c>
    </row>
    <row r="30" spans="1:8" x14ac:dyDescent="0.15">
      <c r="A30" s="219">
        <v>2015</v>
      </c>
      <c r="B30" s="278"/>
      <c r="C30" s="218">
        <f>0.305114145438057*100</f>
        <v>30.511414543805699</v>
      </c>
      <c r="D30" s="220">
        <f>0.694885854561943*100</f>
        <v>69.488585456194301</v>
      </c>
      <c r="E30" s="220">
        <f>0.657807378094525*100</f>
        <v>65.780737809452503</v>
      </c>
      <c r="F30" s="220">
        <f>0.342192621905475*100</f>
        <v>34.219262190547504</v>
      </c>
      <c r="G30" s="218">
        <f>0.457101042064365*100</f>
        <v>45.710104206436505</v>
      </c>
    </row>
    <row r="31" spans="1:8" x14ac:dyDescent="0.15">
      <c r="A31" s="219">
        <v>2016</v>
      </c>
      <c r="B31" s="278"/>
      <c r="C31" s="218">
        <v>30.025840403122267</v>
      </c>
      <c r="D31" s="220">
        <v>69.97415959687774</v>
      </c>
      <c r="E31" s="220">
        <v>67.321585350336633</v>
      </c>
      <c r="F31" s="220">
        <v>32.678414649663367</v>
      </c>
      <c r="G31" s="218">
        <v>47.107713576192815</v>
      </c>
    </row>
    <row r="32" spans="1:8" x14ac:dyDescent="0.15">
      <c r="A32" s="194"/>
      <c r="B32" s="26"/>
      <c r="C32" s="25"/>
      <c r="D32" s="27"/>
      <c r="E32" s="27"/>
      <c r="F32" s="27"/>
      <c r="G32" s="25"/>
    </row>
    <row r="33" spans="1:7" x14ac:dyDescent="0.15">
      <c r="A33" s="270" t="s">
        <v>432</v>
      </c>
      <c r="B33" s="270"/>
      <c r="C33" s="270"/>
      <c r="D33" s="270"/>
      <c r="E33" s="270"/>
      <c r="F33" s="270"/>
      <c r="G33" s="270"/>
    </row>
    <row r="34" spans="1:7" x14ac:dyDescent="0.15">
      <c r="A34" s="270" t="s">
        <v>64</v>
      </c>
      <c r="B34" s="270"/>
      <c r="C34" s="270"/>
      <c r="D34" s="270"/>
      <c r="E34" s="270"/>
      <c r="F34" s="270"/>
      <c r="G34" s="270"/>
    </row>
    <row r="35" spans="1:7" x14ac:dyDescent="0.15">
      <c r="A35" s="270" t="s">
        <v>65</v>
      </c>
      <c r="B35" s="270"/>
      <c r="C35" s="270"/>
      <c r="D35" s="270"/>
      <c r="E35" s="270"/>
      <c r="F35" s="270"/>
      <c r="G35" s="270"/>
    </row>
    <row r="36" spans="1:7" x14ac:dyDescent="0.15">
      <c r="A36" s="270" t="s">
        <v>66</v>
      </c>
      <c r="B36" s="270"/>
      <c r="C36" s="270"/>
      <c r="D36" s="270"/>
      <c r="E36" s="270"/>
      <c r="F36" s="270"/>
      <c r="G36" s="270"/>
    </row>
    <row r="37" spans="1:7" x14ac:dyDescent="0.15">
      <c r="A37" s="270" t="s">
        <v>67</v>
      </c>
      <c r="B37" s="270"/>
      <c r="C37" s="270"/>
      <c r="D37" s="270"/>
      <c r="E37" s="270"/>
      <c r="F37" s="270"/>
      <c r="G37" s="270"/>
    </row>
    <row r="38" spans="1:7" x14ac:dyDescent="0.15">
      <c r="A38" s="270" t="s">
        <v>68</v>
      </c>
      <c r="B38" s="270"/>
      <c r="C38" s="270"/>
      <c r="D38" s="270"/>
      <c r="E38" s="270"/>
      <c r="F38" s="270"/>
      <c r="G38" s="270"/>
    </row>
    <row r="39" spans="1:7" x14ac:dyDescent="0.15">
      <c r="A39" s="270" t="s">
        <v>69</v>
      </c>
      <c r="B39" s="270"/>
      <c r="C39" s="270"/>
      <c r="D39" s="270"/>
      <c r="E39" s="270"/>
      <c r="F39" s="270"/>
      <c r="G39" s="270"/>
    </row>
    <row r="40" spans="1:7" x14ac:dyDescent="0.15">
      <c r="A40" s="270" t="s">
        <v>70</v>
      </c>
      <c r="B40" s="270"/>
      <c r="C40" s="270"/>
      <c r="D40" s="270"/>
      <c r="E40" s="270"/>
      <c r="F40" s="270"/>
      <c r="G40" s="270"/>
    </row>
    <row r="41" spans="1:7" x14ac:dyDescent="0.15">
      <c r="A41" s="270" t="s">
        <v>71</v>
      </c>
      <c r="B41" s="270"/>
      <c r="C41" s="270"/>
      <c r="D41" s="270"/>
      <c r="E41" s="270"/>
      <c r="F41" s="270"/>
      <c r="G41" s="270"/>
    </row>
    <row r="42" spans="1:7" x14ac:dyDescent="0.15">
      <c r="A42" s="270" t="s">
        <v>72</v>
      </c>
      <c r="B42" s="270"/>
      <c r="C42" s="270"/>
      <c r="D42" s="270"/>
      <c r="E42" s="270"/>
      <c r="F42" s="270"/>
      <c r="G42" s="270"/>
    </row>
    <row r="43" spans="1:7" x14ac:dyDescent="0.15">
      <c r="A43" s="270" t="s">
        <v>73</v>
      </c>
      <c r="B43" s="270"/>
      <c r="C43" s="270"/>
      <c r="D43" s="270"/>
      <c r="E43" s="270"/>
      <c r="F43" s="270"/>
      <c r="G43" s="270"/>
    </row>
    <row r="44" spans="1:7" x14ac:dyDescent="0.15">
      <c r="A44" s="270" t="s">
        <v>74</v>
      </c>
      <c r="B44" s="270"/>
      <c r="C44" s="270"/>
      <c r="D44" s="270"/>
      <c r="E44" s="270"/>
      <c r="F44" s="270"/>
      <c r="G44" s="270"/>
    </row>
    <row r="45" spans="1:7" x14ac:dyDescent="0.15">
      <c r="A45" s="270" t="s">
        <v>75</v>
      </c>
      <c r="B45" s="270"/>
      <c r="C45" s="270"/>
      <c r="D45" s="270"/>
      <c r="E45" s="270"/>
      <c r="F45" s="270"/>
      <c r="G45" s="270"/>
    </row>
  </sheetData>
  <mergeCells count="22">
    <mergeCell ref="A43:G43"/>
    <mergeCell ref="A44:G44"/>
    <mergeCell ref="A45:G45"/>
    <mergeCell ref="A40:G40"/>
    <mergeCell ref="A41:G41"/>
    <mergeCell ref="A42:G42"/>
    <mergeCell ref="A39:G39"/>
    <mergeCell ref="A33:G33"/>
    <mergeCell ref="A4:G4"/>
    <mergeCell ref="A5:G5"/>
    <mergeCell ref="A6:G6"/>
    <mergeCell ref="A8:B10"/>
    <mergeCell ref="C8:D8"/>
    <mergeCell ref="E8:F8"/>
    <mergeCell ref="G8:G9"/>
    <mergeCell ref="B11:B20"/>
    <mergeCell ref="B21:B31"/>
    <mergeCell ref="A34:G34"/>
    <mergeCell ref="A35:G35"/>
    <mergeCell ref="A36:G36"/>
    <mergeCell ref="A37:G37"/>
    <mergeCell ref="A38:G38"/>
  </mergeCells>
  <phoneticPr fontId="92" type="noConversion"/>
  <hyperlinks>
    <hyperlink ref="I8" location="ÍNDICE!A6" display="ÍNDICE"/>
  </hyperlinks>
  <printOptions horizontalCentered="1"/>
  <pageMargins left="0.71" right="0.71" top="1.57" bottom="0.35" header="0.31" footer="0"/>
  <pageSetup paperSize="9" scale="81" fitToHeight="3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65"/>
  <sheetViews>
    <sheetView showGridLines="0" zoomScale="90" zoomScaleNormal="90" zoomScalePageLayoutView="90" workbookViewId="0">
      <selection activeCell="A55" sqref="A55:A65"/>
    </sheetView>
  </sheetViews>
  <sheetFormatPr baseColWidth="10" defaultColWidth="11.5" defaultRowHeight="13" x14ac:dyDescent="0.15"/>
  <cols>
    <col min="1" max="1" width="15.6640625" style="20" customWidth="1"/>
    <col min="2" max="2" width="16.5" style="20" customWidth="1"/>
    <col min="3" max="6" width="26.1640625" style="20" customWidth="1"/>
    <col min="7" max="7" width="14.33203125" style="20" customWidth="1"/>
    <col min="8" max="8" width="11.5" style="20"/>
    <col min="9" max="9" width="13.5" style="20" customWidth="1"/>
    <col min="10" max="10" width="13.83203125" style="20" customWidth="1"/>
    <col min="11" max="16384" width="11.5" style="20"/>
  </cols>
  <sheetData>
    <row r="2" spans="1:11" ht="14" x14ac:dyDescent="0.15">
      <c r="A2" s="19" t="s">
        <v>16</v>
      </c>
      <c r="C2" s="23"/>
      <c r="D2" s="23"/>
      <c r="E2" s="23"/>
      <c r="F2" s="23"/>
      <c r="G2" s="23"/>
    </row>
    <row r="3" spans="1:11" ht="14" x14ac:dyDescent="0.15">
      <c r="A3" s="19"/>
      <c r="C3" s="23"/>
      <c r="D3" s="23"/>
      <c r="E3" s="23"/>
      <c r="F3" s="23"/>
      <c r="G3" s="23"/>
    </row>
    <row r="4" spans="1:11" ht="18" customHeight="1" x14ac:dyDescent="0.15">
      <c r="A4" s="279" t="s">
        <v>466</v>
      </c>
      <c r="B4" s="279"/>
      <c r="C4" s="279"/>
      <c r="D4" s="279"/>
      <c r="E4" s="279"/>
      <c r="F4" s="279"/>
      <c r="G4" s="279"/>
      <c r="H4" s="280"/>
      <c r="I4" s="280"/>
      <c r="J4" s="280"/>
      <c r="K4" s="280"/>
    </row>
    <row r="5" spans="1:11" ht="18" x14ac:dyDescent="0.15">
      <c r="A5" s="281" t="s">
        <v>48</v>
      </c>
      <c r="B5" s="281"/>
      <c r="C5" s="281"/>
      <c r="D5" s="281"/>
      <c r="E5" s="281"/>
      <c r="F5" s="281"/>
      <c r="G5" s="281"/>
      <c r="H5" s="282"/>
      <c r="I5" s="282"/>
      <c r="J5" s="282"/>
      <c r="K5" s="282"/>
    </row>
    <row r="6" spans="1:11" ht="18" x14ac:dyDescent="0.15">
      <c r="A6" s="283" t="s">
        <v>49</v>
      </c>
      <c r="B6" s="283"/>
      <c r="C6" s="283"/>
      <c r="D6" s="283"/>
      <c r="E6" s="283"/>
      <c r="F6" s="283"/>
      <c r="G6" s="283"/>
      <c r="H6" s="284"/>
      <c r="I6" s="284"/>
      <c r="J6" s="284"/>
      <c r="K6" s="284"/>
    </row>
    <row r="7" spans="1:11" ht="14" x14ac:dyDescent="0.15">
      <c r="A7" s="22"/>
      <c r="C7" s="23"/>
      <c r="D7" s="23"/>
      <c r="E7" s="23"/>
      <c r="F7" s="23"/>
      <c r="G7" s="23"/>
    </row>
    <row r="8" spans="1:11" ht="45" customHeight="1" x14ac:dyDescent="0.15">
      <c r="A8" s="274" t="s">
        <v>50</v>
      </c>
      <c r="B8" s="274"/>
      <c r="C8" s="275" t="s">
        <v>51</v>
      </c>
      <c r="D8" s="275"/>
      <c r="E8" s="275" t="s">
        <v>52</v>
      </c>
      <c r="F8" s="275"/>
      <c r="G8" s="276" t="s">
        <v>53</v>
      </c>
      <c r="I8" s="160" t="s">
        <v>0</v>
      </c>
    </row>
    <row r="9" spans="1:11" ht="16" x14ac:dyDescent="0.15">
      <c r="A9" s="274"/>
      <c r="B9" s="274"/>
      <c r="C9" s="212" t="s">
        <v>54</v>
      </c>
      <c r="D9" s="213" t="s">
        <v>55</v>
      </c>
      <c r="E9" s="213" t="s">
        <v>56</v>
      </c>
      <c r="F9" s="213" t="s">
        <v>57</v>
      </c>
      <c r="G9" s="277"/>
    </row>
    <row r="10" spans="1:11" ht="14" x14ac:dyDescent="0.15">
      <c r="A10" s="274"/>
      <c r="B10" s="274"/>
      <c r="C10" s="212" t="s">
        <v>1</v>
      </c>
      <c r="D10" s="213" t="s">
        <v>2</v>
      </c>
      <c r="E10" s="213" t="s">
        <v>58</v>
      </c>
      <c r="F10" s="213" t="s">
        <v>59</v>
      </c>
      <c r="G10" s="221" t="s">
        <v>60</v>
      </c>
    </row>
    <row r="11" spans="1:11" ht="16" x14ac:dyDescent="0.15">
      <c r="A11" s="217" t="s">
        <v>61</v>
      </c>
      <c r="B11" s="278" t="s">
        <v>76</v>
      </c>
      <c r="C11" s="222" t="s">
        <v>62</v>
      </c>
      <c r="D11" s="223" t="s">
        <v>62</v>
      </c>
      <c r="E11" s="223" t="s">
        <v>62</v>
      </c>
      <c r="F11" s="223" t="s">
        <v>62</v>
      </c>
      <c r="G11" s="222" t="s">
        <v>62</v>
      </c>
    </row>
    <row r="12" spans="1:11" ht="14" x14ac:dyDescent="0.15">
      <c r="A12" s="219">
        <v>2008</v>
      </c>
      <c r="B12" s="278"/>
      <c r="C12" s="218">
        <v>29.471195357072983</v>
      </c>
      <c r="D12" s="220">
        <v>70.528804642927028</v>
      </c>
      <c r="E12" s="220">
        <v>68.258902389640141</v>
      </c>
      <c r="F12" s="220">
        <v>31.741097610359976</v>
      </c>
      <c r="G12" s="218">
        <v>48.142187917795539</v>
      </c>
    </row>
    <row r="13" spans="1:11" ht="14" x14ac:dyDescent="0.15">
      <c r="A13" s="219">
        <v>2009</v>
      </c>
      <c r="B13" s="278"/>
      <c r="C13" s="218">
        <v>28.053793462553894</v>
      </c>
      <c r="D13" s="220">
        <v>71.946206537446102</v>
      </c>
      <c r="E13" s="220">
        <v>67.353565553300342</v>
      </c>
      <c r="F13" s="220">
        <v>32.646434446705335</v>
      </c>
      <c r="G13" s="218">
        <v>48.458335383311621</v>
      </c>
    </row>
    <row r="14" spans="1:11" ht="14" x14ac:dyDescent="0.15">
      <c r="A14" s="219">
        <v>2010</v>
      </c>
      <c r="B14" s="278"/>
      <c r="C14" s="218">
        <v>26.926953904651143</v>
      </c>
      <c r="D14" s="220">
        <v>73.073046095348857</v>
      </c>
      <c r="E14" s="220">
        <v>66.296441934255398</v>
      </c>
      <c r="F14" s="220">
        <v>33.703558065747544</v>
      </c>
      <c r="G14" s="218">
        <v>48.444829574194635</v>
      </c>
    </row>
    <row r="15" spans="1:11" ht="14" x14ac:dyDescent="0.15">
      <c r="A15" s="219">
        <v>2011</v>
      </c>
      <c r="B15" s="278"/>
      <c r="C15" s="218">
        <v>25.62455936744017</v>
      </c>
      <c r="D15" s="220">
        <v>74.37544063255983</v>
      </c>
      <c r="E15" s="220">
        <v>62.699897522622109</v>
      </c>
      <c r="F15" s="220">
        <v>37.300102477379703</v>
      </c>
      <c r="G15" s="218">
        <v>46.633325058613657</v>
      </c>
    </row>
    <row r="16" spans="1:11" ht="14" x14ac:dyDescent="0.15">
      <c r="A16" s="219">
        <v>2012</v>
      </c>
      <c r="B16" s="278"/>
      <c r="C16" s="218">
        <v>25.64640123196552</v>
      </c>
      <c r="D16" s="220">
        <v>74.353598768034473</v>
      </c>
      <c r="E16" s="220">
        <v>64.035467168422528</v>
      </c>
      <c r="F16" s="220">
        <v>35.964532831579213</v>
      </c>
      <c r="G16" s="218">
        <v>47.61267432764533</v>
      </c>
    </row>
    <row r="17" spans="1:7" ht="14" x14ac:dyDescent="0.15">
      <c r="A17" s="219">
        <v>2013</v>
      </c>
      <c r="B17" s="278"/>
      <c r="C17" s="218">
        <v>24.709379756456183</v>
      </c>
      <c r="D17" s="220">
        <v>75.290620243543813</v>
      </c>
      <c r="E17" s="220">
        <v>61.447569308419645</v>
      </c>
      <c r="F17" s="220">
        <v>38.552430691578792</v>
      </c>
      <c r="G17" s="218">
        <v>46.264256056890623</v>
      </c>
    </row>
    <row r="18" spans="1:7" ht="14" x14ac:dyDescent="0.15">
      <c r="A18" s="219">
        <v>2014</v>
      </c>
      <c r="B18" s="278"/>
      <c r="C18" s="218">
        <v>28.00830769394053</v>
      </c>
      <c r="D18" s="220">
        <v>71.991692306059022</v>
      </c>
      <c r="E18" s="220">
        <v>61.450041682813897</v>
      </c>
      <c r="F18" s="220">
        <v>38.549958317188207</v>
      </c>
      <c r="G18" s="218">
        <v>44.238924930236387</v>
      </c>
    </row>
    <row r="19" spans="1:7" ht="14" x14ac:dyDescent="0.15">
      <c r="A19" s="219">
        <v>2015</v>
      </c>
      <c r="B19" s="278"/>
      <c r="C19" s="218">
        <v>29.5009097339688</v>
      </c>
      <c r="D19" s="220">
        <v>70.499090266031203</v>
      </c>
      <c r="E19" s="220">
        <v>62.77596146738064</v>
      </c>
      <c r="F19" s="220">
        <v>37.224038532619367</v>
      </c>
      <c r="G19" s="218">
        <v>44.25648174025762</v>
      </c>
    </row>
    <row r="20" spans="1:7" ht="14" x14ac:dyDescent="0.15">
      <c r="A20" s="219">
        <v>2016</v>
      </c>
      <c r="B20" s="215"/>
      <c r="C20" s="218">
        <v>28.997276156227354</v>
      </c>
      <c r="D20" s="220">
        <v>71.002723843772657</v>
      </c>
      <c r="E20" s="220">
        <v>66.184601842553761</v>
      </c>
      <c r="F20" s="220">
        <v>33.815398157446239</v>
      </c>
      <c r="G20" s="218">
        <v>46.992870073368913</v>
      </c>
    </row>
    <row r="21" spans="1:7" ht="14" x14ac:dyDescent="0.15">
      <c r="A21" s="219"/>
      <c r="B21" s="215"/>
      <c r="C21" s="218"/>
      <c r="D21" s="220"/>
      <c r="E21" s="220"/>
      <c r="F21" s="220"/>
      <c r="G21" s="218"/>
    </row>
    <row r="22" spans="1:7" ht="14" x14ac:dyDescent="0.15">
      <c r="A22" s="219">
        <v>2007</v>
      </c>
      <c r="B22" s="278" t="s">
        <v>7</v>
      </c>
      <c r="C22" s="218">
        <v>29.826679849533829</v>
      </c>
      <c r="D22" s="220">
        <v>70.173320150466168</v>
      </c>
      <c r="E22" s="220">
        <v>70.341962230358263</v>
      </c>
      <c r="F22" s="220">
        <v>29.658037769642732</v>
      </c>
      <c r="G22" s="218">
        <v>49.361290356029301</v>
      </c>
    </row>
    <row r="23" spans="1:7" ht="14" x14ac:dyDescent="0.15">
      <c r="A23" s="219">
        <v>2008</v>
      </c>
      <c r="B23" s="278"/>
      <c r="C23" s="218">
        <v>29.084176509194133</v>
      </c>
      <c r="D23" s="220">
        <v>70.915823490805877</v>
      </c>
      <c r="E23" s="220">
        <v>68.477631633870487</v>
      </c>
      <c r="F23" s="220">
        <v>31.522368366129616</v>
      </c>
      <c r="G23" s="218">
        <v>48.561476380159831</v>
      </c>
    </row>
    <row r="24" spans="1:7" ht="14" x14ac:dyDescent="0.15">
      <c r="A24" s="219">
        <v>2009</v>
      </c>
      <c r="B24" s="278"/>
      <c r="C24" s="218">
        <v>27.936860570074433</v>
      </c>
      <c r="D24" s="220">
        <v>72.063139429925556</v>
      </c>
      <c r="E24" s="220">
        <v>67.591815552741508</v>
      </c>
      <c r="F24" s="220">
        <v>32.408184447256914</v>
      </c>
      <c r="G24" s="218">
        <v>48.708784284990223</v>
      </c>
    </row>
    <row r="25" spans="1:7" ht="14" x14ac:dyDescent="0.15">
      <c r="A25" s="219">
        <v>2010</v>
      </c>
      <c r="B25" s="278"/>
      <c r="C25" s="218">
        <v>26.645695466647556</v>
      </c>
      <c r="D25" s="220">
        <v>73.354304533352447</v>
      </c>
      <c r="E25" s="220">
        <v>63.974325887819361</v>
      </c>
      <c r="F25" s="220">
        <v>36.025674112179964</v>
      </c>
      <c r="G25" s="218">
        <v>46.92792183491035</v>
      </c>
    </row>
    <row r="26" spans="1:7" ht="14" x14ac:dyDescent="0.15">
      <c r="A26" s="219">
        <v>2011</v>
      </c>
      <c r="B26" s="278"/>
      <c r="C26" s="218">
        <v>25.498788367560682</v>
      </c>
      <c r="D26" s="220">
        <v>74.501211632439322</v>
      </c>
      <c r="E26" s="220">
        <v>61.605887373042876</v>
      </c>
      <c r="F26" s="220">
        <v>38.394112626954993</v>
      </c>
      <c r="G26" s="218">
        <v>45.897132529832888</v>
      </c>
    </row>
    <row r="27" spans="1:7" ht="14" x14ac:dyDescent="0.15">
      <c r="A27" s="219">
        <v>2012</v>
      </c>
      <c r="B27" s="278"/>
      <c r="C27" s="218">
        <v>25.539878072418254</v>
      </c>
      <c r="D27" s="220">
        <v>74.460121927581753</v>
      </c>
      <c r="E27" s="220">
        <v>63.526775796723499</v>
      </c>
      <c r="F27" s="220">
        <v>36.473224203276402</v>
      </c>
      <c r="G27" s="218">
        <v>47.302114714901805</v>
      </c>
    </row>
    <row r="28" spans="1:7" ht="14" x14ac:dyDescent="0.15">
      <c r="A28" s="219">
        <v>2013</v>
      </c>
      <c r="B28" s="278"/>
      <c r="C28" s="218">
        <v>24.674885713635526</v>
      </c>
      <c r="D28" s="220">
        <v>75.325114286364467</v>
      </c>
      <c r="E28" s="220">
        <v>62.318584136591369</v>
      </c>
      <c r="F28" s="220">
        <v>37.681415863407182</v>
      </c>
      <c r="G28" s="218">
        <v>46.941544722531653</v>
      </c>
    </row>
    <row r="29" spans="1:7" ht="14" x14ac:dyDescent="0.15">
      <c r="A29" s="219">
        <v>2014</v>
      </c>
      <c r="B29" s="278"/>
      <c r="C29" s="218">
        <v>28.399086695626274</v>
      </c>
      <c r="D29" s="220">
        <v>71.600913304372597</v>
      </c>
      <c r="E29" s="220">
        <v>61.92081343383694</v>
      </c>
      <c r="F29" s="220">
        <v>38.079186566160963</v>
      </c>
      <c r="G29" s="218">
        <v>44.335867944123883</v>
      </c>
    </row>
    <row r="30" spans="1:7" ht="14" x14ac:dyDescent="0.15">
      <c r="A30" s="219">
        <v>2015</v>
      </c>
      <c r="B30" s="278"/>
      <c r="C30" s="218">
        <v>29.290456731869803</v>
      </c>
      <c r="D30" s="220">
        <v>70.709543268130204</v>
      </c>
      <c r="E30" s="220">
        <v>63.706837743902902</v>
      </c>
      <c r="F30" s="220">
        <v>36.293162256097098</v>
      </c>
      <c r="G30" s="218">
        <v>45.046813999282499</v>
      </c>
    </row>
    <row r="31" spans="1:7" ht="14" x14ac:dyDescent="0.15">
      <c r="A31" s="219">
        <v>2016</v>
      </c>
      <c r="B31" s="215"/>
      <c r="C31" s="218">
        <v>27.82201676174207</v>
      </c>
      <c r="D31" s="220">
        <v>72.177983238257937</v>
      </c>
      <c r="E31" s="220">
        <v>65.311581092389346</v>
      </c>
      <c r="F31" s="220">
        <v>34.688418907610654</v>
      </c>
      <c r="G31" s="218">
        <v>47.140582053506023</v>
      </c>
    </row>
    <row r="32" spans="1:7" ht="14" x14ac:dyDescent="0.15">
      <c r="A32" s="219"/>
      <c r="B32" s="215"/>
      <c r="C32" s="218"/>
      <c r="D32" s="220"/>
      <c r="E32" s="220"/>
      <c r="F32" s="220"/>
      <c r="G32" s="218"/>
    </row>
    <row r="33" spans="1:7" ht="14" x14ac:dyDescent="0.15">
      <c r="A33" s="219">
        <v>2007</v>
      </c>
      <c r="B33" s="278" t="s">
        <v>8</v>
      </c>
      <c r="C33" s="218">
        <v>29.401218816178552</v>
      </c>
      <c r="D33" s="220">
        <v>70.598781183821444</v>
      </c>
      <c r="E33" s="220">
        <v>70.231019019859545</v>
      </c>
      <c r="F33" s="220">
        <v>29.768980980141794</v>
      </c>
      <c r="G33" s="218">
        <v>49.58224344099866</v>
      </c>
    </row>
    <row r="34" spans="1:7" ht="14" x14ac:dyDescent="0.15">
      <c r="A34" s="219">
        <v>2008</v>
      </c>
      <c r="B34" s="278"/>
      <c r="C34" s="218">
        <v>28.544470509195392</v>
      </c>
      <c r="D34" s="220">
        <v>71.455529490804608</v>
      </c>
      <c r="E34" s="220">
        <v>68.30306196701909</v>
      </c>
      <c r="F34" s="220">
        <v>31.696938032983297</v>
      </c>
      <c r="G34" s="218">
        <v>48.806314586965868</v>
      </c>
    </row>
    <row r="35" spans="1:7" ht="14" x14ac:dyDescent="0.15">
      <c r="A35" s="219">
        <v>2009</v>
      </c>
      <c r="B35" s="278"/>
      <c r="C35" s="218">
        <v>27.966018547507499</v>
      </c>
      <c r="D35" s="220">
        <v>72.033981452492498</v>
      </c>
      <c r="E35" s="220">
        <v>65.713322464422973</v>
      </c>
      <c r="F35" s="220">
        <v>34.286677535575734</v>
      </c>
      <c r="G35" s="218">
        <v>47.33592251583903</v>
      </c>
    </row>
    <row r="36" spans="1:7" ht="14" x14ac:dyDescent="0.15">
      <c r="A36" s="219">
        <v>2010</v>
      </c>
      <c r="B36" s="278"/>
      <c r="C36" s="218">
        <v>26.783506077170411</v>
      </c>
      <c r="D36" s="220">
        <v>73.216493922829585</v>
      </c>
      <c r="E36" s="220">
        <v>64.692053302893243</v>
      </c>
      <c r="F36" s="220">
        <v>35.307946697107596</v>
      </c>
      <c r="G36" s="218">
        <v>47.365253275066515</v>
      </c>
    </row>
    <row r="37" spans="1:7" ht="14" x14ac:dyDescent="0.15">
      <c r="A37" s="219">
        <v>2011</v>
      </c>
      <c r="B37" s="278"/>
      <c r="C37" s="218">
        <v>26.095171922128792</v>
      </c>
      <c r="D37" s="220">
        <v>73.904828077871215</v>
      </c>
      <c r="E37" s="220">
        <v>62.135707406893381</v>
      </c>
      <c r="F37" s="220">
        <v>37.86429259310458</v>
      </c>
      <c r="G37" s="218">
        <v>45.921287734033641</v>
      </c>
    </row>
    <row r="38" spans="1:7" ht="14" x14ac:dyDescent="0.15">
      <c r="A38" s="219">
        <v>2012</v>
      </c>
      <c r="B38" s="278"/>
      <c r="C38" s="218">
        <v>25.561847472347448</v>
      </c>
      <c r="D38" s="220">
        <v>74.438152527652548</v>
      </c>
      <c r="E38" s="220">
        <v>62.008130413379128</v>
      </c>
      <c r="F38" s="220">
        <v>37.991869586624873</v>
      </c>
      <c r="G38" s="218">
        <v>46.157706696656867</v>
      </c>
    </row>
    <row r="39" spans="1:7" ht="14" x14ac:dyDescent="0.15">
      <c r="A39" s="219">
        <v>2013</v>
      </c>
      <c r="B39" s="278"/>
      <c r="C39" s="218">
        <v>26.767176921547893</v>
      </c>
      <c r="D39" s="220">
        <v>73.2328230784521</v>
      </c>
      <c r="E39" s="220">
        <v>62.517683979239777</v>
      </c>
      <c r="F39" s="220">
        <v>37.482316020760216</v>
      </c>
      <c r="G39" s="218">
        <v>45.783464901262469</v>
      </c>
    </row>
    <row r="40" spans="1:7" ht="14" x14ac:dyDescent="0.15">
      <c r="A40" s="219">
        <v>2014</v>
      </c>
      <c r="B40" s="278"/>
      <c r="C40" s="218">
        <v>28.233693785249208</v>
      </c>
      <c r="D40" s="220">
        <v>71.766306214752632</v>
      </c>
      <c r="E40" s="220">
        <v>62.276289313551736</v>
      </c>
      <c r="F40" s="220">
        <v>37.723710686450175</v>
      </c>
      <c r="G40" s="218">
        <v>44.693392487948806</v>
      </c>
    </row>
    <row r="41" spans="1:7" s="28" customFormat="1" ht="14" x14ac:dyDescent="0.15">
      <c r="A41" s="219">
        <v>2015</v>
      </c>
      <c r="B41" s="278"/>
      <c r="C41" s="218">
        <v>29.018217590538022</v>
      </c>
      <c r="D41" s="220">
        <v>70.981782409461985</v>
      </c>
      <c r="E41" s="220">
        <v>65.33526631283938</v>
      </c>
      <c r="F41" s="220">
        <v>34.664733687160613</v>
      </c>
      <c r="G41" s="218">
        <v>46.376136570822162</v>
      </c>
    </row>
    <row r="42" spans="1:7" s="28" customFormat="1" ht="14" x14ac:dyDescent="0.15">
      <c r="A42" s="219">
        <v>2016</v>
      </c>
      <c r="B42" s="215"/>
      <c r="C42" s="218">
        <v>28.481604394081739</v>
      </c>
      <c r="D42" s="220">
        <v>71.518395605918258</v>
      </c>
      <c r="E42" s="220">
        <v>66.290537779150924</v>
      </c>
      <c r="F42" s="220">
        <v>33.709462220849069</v>
      </c>
      <c r="G42" s="218">
        <v>47.409929058183863</v>
      </c>
    </row>
    <row r="43" spans="1:7" s="28" customFormat="1" ht="13.5" customHeight="1" x14ac:dyDescent="0.15">
      <c r="A43" s="219"/>
      <c r="B43" s="215"/>
      <c r="C43" s="218"/>
      <c r="D43" s="220"/>
      <c r="E43" s="220"/>
      <c r="F43" s="220"/>
      <c r="G43" s="218"/>
    </row>
    <row r="44" spans="1:7" s="28" customFormat="1" ht="13.5" customHeight="1" x14ac:dyDescent="0.15">
      <c r="A44" s="219">
        <v>2007</v>
      </c>
      <c r="B44" s="278" t="s">
        <v>9</v>
      </c>
      <c r="C44" s="218">
        <v>30.035969111120899</v>
      </c>
      <c r="D44" s="220">
        <v>69.964030888879108</v>
      </c>
      <c r="E44" s="220">
        <v>66.650556004885516</v>
      </c>
      <c r="F44" s="220">
        <v>33.349443995119067</v>
      </c>
      <c r="G44" s="218">
        <v>46.631415590867768</v>
      </c>
    </row>
    <row r="45" spans="1:7" s="28" customFormat="1" ht="13.5" customHeight="1" x14ac:dyDescent="0.15">
      <c r="A45" s="219">
        <v>2008</v>
      </c>
      <c r="B45" s="278"/>
      <c r="C45" s="218">
        <v>28.617154071782956</v>
      </c>
      <c r="D45" s="220">
        <v>71.382845928217037</v>
      </c>
      <c r="E45" s="220">
        <v>65.906160487405984</v>
      </c>
      <c r="F45" s="220">
        <v>34.093839512600447</v>
      </c>
      <c r="G45" s="218">
        <v>47.045692997928469</v>
      </c>
    </row>
    <row r="46" spans="1:7" s="28" customFormat="1" ht="13.5" customHeight="1" x14ac:dyDescent="0.15">
      <c r="A46" s="219">
        <v>2009</v>
      </c>
      <c r="B46" s="278"/>
      <c r="C46" s="218">
        <v>27.232413554065616</v>
      </c>
      <c r="D46" s="220">
        <v>72.767586445934384</v>
      </c>
      <c r="E46" s="220">
        <v>64.583395825162597</v>
      </c>
      <c r="F46" s="220">
        <v>35.416604174835307</v>
      </c>
      <c r="G46" s="218">
        <v>46.995778386795166</v>
      </c>
    </row>
    <row r="47" spans="1:7" s="28" customFormat="1" ht="13.5" customHeight="1" x14ac:dyDescent="0.15">
      <c r="A47" s="219">
        <v>2010</v>
      </c>
      <c r="B47" s="278"/>
      <c r="C47" s="218">
        <v>26.367498232315612</v>
      </c>
      <c r="D47" s="220">
        <v>73.632501767684388</v>
      </c>
      <c r="E47" s="220">
        <v>61.903083969447671</v>
      </c>
      <c r="F47" s="220">
        <v>38.096916030551156</v>
      </c>
      <c r="G47" s="218">
        <v>45.580789398054705</v>
      </c>
    </row>
    <row r="48" spans="1:7" s="28" customFormat="1" ht="13.5" customHeight="1" x14ac:dyDescent="0.15">
      <c r="A48" s="219">
        <v>2011</v>
      </c>
      <c r="B48" s="278"/>
      <c r="C48" s="218">
        <v>26.079224985200501</v>
      </c>
      <c r="D48" s="220">
        <v>73.920775014799503</v>
      </c>
      <c r="E48" s="220">
        <v>62.454257626678391</v>
      </c>
      <c r="F48" s="220">
        <v>37.54574237332212</v>
      </c>
      <c r="G48" s="218">
        <v>46.166671267380188</v>
      </c>
    </row>
    <row r="49" spans="1:11" s="28" customFormat="1" ht="13.5" customHeight="1" x14ac:dyDescent="0.15">
      <c r="A49" s="219">
        <v>2012</v>
      </c>
      <c r="B49" s="278"/>
      <c r="C49" s="218">
        <v>24.865470925398508</v>
      </c>
      <c r="D49" s="220">
        <v>75.134529074601502</v>
      </c>
      <c r="E49" s="220">
        <v>61.513493473087621</v>
      </c>
      <c r="F49" s="220">
        <v>38.486506526915967</v>
      </c>
      <c r="G49" s="218">
        <v>46.217873638340109</v>
      </c>
    </row>
    <row r="50" spans="1:11" s="28" customFormat="1" ht="13.5" customHeight="1" x14ac:dyDescent="0.15">
      <c r="A50" s="219">
        <v>2013</v>
      </c>
      <c r="B50" s="278"/>
      <c r="C50" s="218">
        <v>28.017161809621626</v>
      </c>
      <c r="D50" s="220">
        <v>71.982838190378374</v>
      </c>
      <c r="E50" s="220">
        <v>61.030276073589384</v>
      </c>
      <c r="F50" s="220">
        <v>38.969723926409131</v>
      </c>
      <c r="G50" s="218">
        <v>43.931324873193056</v>
      </c>
    </row>
    <row r="51" spans="1:11" s="28" customFormat="1" ht="13.5" customHeight="1" x14ac:dyDescent="0.15">
      <c r="A51" s="219">
        <v>2014</v>
      </c>
      <c r="B51" s="278"/>
      <c r="C51" s="218">
        <v>29.479032031156233</v>
      </c>
      <c r="D51" s="220">
        <v>70.520967968842456</v>
      </c>
      <c r="E51" s="220">
        <v>63.032848273384559</v>
      </c>
      <c r="F51" s="220">
        <v>36.967151726616784</v>
      </c>
      <c r="G51" s="218">
        <v>44.451374740722592</v>
      </c>
    </row>
    <row r="52" spans="1:11" s="28" customFormat="1" ht="13.5" customHeight="1" x14ac:dyDescent="0.15">
      <c r="A52" s="219">
        <v>2015</v>
      </c>
      <c r="B52" s="278"/>
      <c r="C52" s="218">
        <v>28.838569094704603</v>
      </c>
      <c r="D52" s="220">
        <v>71.161430905295404</v>
      </c>
      <c r="E52" s="220">
        <v>64.630051053471306</v>
      </c>
      <c r="F52" s="220">
        <v>35.369948946528702</v>
      </c>
      <c r="G52" s="218">
        <v>45.991669124473098</v>
      </c>
    </row>
    <row r="53" spans="1:11" s="28" customFormat="1" ht="13.5" customHeight="1" x14ac:dyDescent="0.15">
      <c r="A53" s="219">
        <v>2016</v>
      </c>
      <c r="B53" s="215"/>
      <c r="C53" s="218">
        <v>28.361828062087547</v>
      </c>
      <c r="D53" s="220">
        <v>71.63817193791246</v>
      </c>
      <c r="E53" s="220">
        <v>65.3144703541506</v>
      </c>
      <c r="F53" s="220">
        <v>34.685529645849407</v>
      </c>
      <c r="G53" s="218">
        <v>46.79009257264326</v>
      </c>
    </row>
    <row r="54" spans="1:11" ht="13.5" customHeight="1" x14ac:dyDescent="0.15">
      <c r="A54" s="26"/>
      <c r="B54" s="194"/>
      <c r="C54" s="25"/>
      <c r="D54" s="27"/>
      <c r="E54" s="27"/>
      <c r="F54" s="27"/>
      <c r="G54" s="25"/>
    </row>
    <row r="55" spans="1:11" ht="13.5" customHeight="1" x14ac:dyDescent="0.15">
      <c r="A55" s="33" t="s">
        <v>432</v>
      </c>
      <c r="B55" s="210"/>
      <c r="C55" s="34"/>
      <c r="D55" s="28"/>
      <c r="E55" s="28"/>
      <c r="F55" s="28"/>
      <c r="G55" s="28"/>
    </row>
    <row r="56" spans="1:11" ht="13.5" customHeight="1" x14ac:dyDescent="0.15">
      <c r="A56" s="209" t="s">
        <v>77</v>
      </c>
      <c r="B56" s="210"/>
      <c r="C56" s="34"/>
      <c r="D56" s="28"/>
      <c r="E56" s="28"/>
      <c r="F56" s="28"/>
      <c r="G56" s="28"/>
    </row>
    <row r="57" spans="1:11" ht="14" x14ac:dyDescent="0.15">
      <c r="A57" s="35" t="s">
        <v>78</v>
      </c>
      <c r="B57" s="210"/>
      <c r="C57" s="34"/>
      <c r="D57" s="28"/>
      <c r="E57" s="28"/>
      <c r="F57" s="28"/>
      <c r="G57" s="28"/>
      <c r="H57" s="280"/>
      <c r="I57" s="280"/>
      <c r="J57" s="280"/>
      <c r="K57" s="280"/>
    </row>
    <row r="58" spans="1:11" ht="13.5" customHeight="1" x14ac:dyDescent="0.15">
      <c r="A58" s="36" t="s">
        <v>79</v>
      </c>
      <c r="B58" s="210"/>
      <c r="C58" s="34"/>
      <c r="D58" s="28"/>
      <c r="E58" s="28"/>
      <c r="F58" s="28"/>
      <c r="G58" s="28"/>
      <c r="H58" s="282"/>
      <c r="I58" s="282"/>
      <c r="J58" s="282"/>
      <c r="K58" s="282"/>
    </row>
    <row r="59" spans="1:11" x14ac:dyDescent="0.15">
      <c r="A59" s="36" t="s">
        <v>80</v>
      </c>
      <c r="B59" s="210"/>
      <c r="C59" s="34"/>
      <c r="D59" s="28"/>
      <c r="E59" s="28"/>
      <c r="F59" s="28"/>
      <c r="G59" s="28"/>
      <c r="H59" s="284"/>
      <c r="I59" s="284"/>
      <c r="J59" s="284"/>
      <c r="K59" s="284"/>
    </row>
    <row r="60" spans="1:11" x14ac:dyDescent="0.15">
      <c r="A60" s="36" t="s">
        <v>81</v>
      </c>
      <c r="B60" s="210"/>
      <c r="C60" s="34"/>
      <c r="D60" s="28"/>
      <c r="E60" s="28"/>
      <c r="F60" s="28"/>
      <c r="G60" s="28"/>
    </row>
    <row r="61" spans="1:11" ht="14" x14ac:dyDescent="0.15">
      <c r="A61" s="37" t="s">
        <v>82</v>
      </c>
      <c r="B61" s="210"/>
      <c r="C61" s="34"/>
      <c r="D61" s="28"/>
      <c r="E61" s="28"/>
      <c r="F61" s="28"/>
      <c r="G61" s="28"/>
      <c r="I61" s="4"/>
    </row>
    <row r="62" spans="1:11" x14ac:dyDescent="0.15">
      <c r="A62" s="37" t="s">
        <v>83</v>
      </c>
      <c r="B62" s="210"/>
      <c r="C62" s="34"/>
      <c r="D62" s="28"/>
      <c r="E62" s="28"/>
      <c r="F62" s="28"/>
      <c r="G62" s="28"/>
    </row>
    <row r="63" spans="1:11" x14ac:dyDescent="0.15">
      <c r="A63" s="37" t="s">
        <v>84</v>
      </c>
      <c r="B63" s="210"/>
      <c r="C63" s="34"/>
      <c r="D63" s="28"/>
      <c r="E63" s="28"/>
      <c r="F63" s="28"/>
      <c r="G63" s="28"/>
    </row>
    <row r="64" spans="1:11" x14ac:dyDescent="0.15">
      <c r="A64" s="37" t="s">
        <v>85</v>
      </c>
      <c r="B64" s="210"/>
      <c r="C64" s="34"/>
      <c r="D64" s="116"/>
      <c r="E64" s="28"/>
      <c r="F64" s="28"/>
      <c r="G64" s="28"/>
    </row>
    <row r="65" spans="1:7" x14ac:dyDescent="0.15">
      <c r="A65" s="37" t="s">
        <v>86</v>
      </c>
      <c r="B65" s="210"/>
      <c r="C65" s="34"/>
      <c r="D65" s="116"/>
      <c r="E65" s="28"/>
      <c r="F65" s="28"/>
      <c r="G65" s="28"/>
    </row>
  </sheetData>
  <mergeCells count="17">
    <mergeCell ref="H57:K57"/>
    <mergeCell ref="H58:K58"/>
    <mergeCell ref="H59:K59"/>
    <mergeCell ref="B33:B41"/>
    <mergeCell ref="B44:B52"/>
    <mergeCell ref="A4:G4"/>
    <mergeCell ref="H4:K4"/>
    <mergeCell ref="A5:G5"/>
    <mergeCell ref="H5:K5"/>
    <mergeCell ref="A6:G6"/>
    <mergeCell ref="H6:K6"/>
    <mergeCell ref="B22:B30"/>
    <mergeCell ref="A8:B10"/>
    <mergeCell ref="C8:D8"/>
    <mergeCell ref="E8:F8"/>
    <mergeCell ref="G8:G9"/>
    <mergeCell ref="B11:B19"/>
  </mergeCells>
  <phoneticPr fontId="92" type="noConversion"/>
  <hyperlinks>
    <hyperlink ref="I8" location="ÍNDICE!A7" display="ÍNDICE"/>
  </hyperlinks>
  <printOptions horizontalCentered="1" verticalCentered="1"/>
  <pageMargins left="0.2" right="0.2" top="0.2" bottom="0.2" header="0.31" footer="0"/>
  <pageSetup paperSize="9" scale="89" fitToHeight="3" orientation="landscape" r:id="rId1"/>
  <headerFooter scaleWithDoc="0" alignWithMargins="0"/>
  <rowBreaks count="1" manualBreakCount="1">
    <brk id="6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57"/>
  <sheetViews>
    <sheetView showGridLines="0" workbookViewId="0">
      <selection activeCell="A4" sqref="A4:G31"/>
    </sheetView>
  </sheetViews>
  <sheetFormatPr baseColWidth="10" defaultColWidth="11.5" defaultRowHeight="13" x14ac:dyDescent="0.15"/>
  <cols>
    <col min="1" max="1" width="15.6640625" style="20" customWidth="1"/>
    <col min="2" max="2" width="16.5" style="20" customWidth="1"/>
    <col min="3" max="6" width="26.1640625" style="20" customWidth="1"/>
    <col min="7" max="7" width="14.33203125" style="20" customWidth="1"/>
    <col min="8" max="8" width="11.5" style="20"/>
    <col min="9" max="9" width="13.5" style="20" customWidth="1"/>
    <col min="10" max="10" width="13.83203125" style="20" customWidth="1"/>
    <col min="11" max="16384" width="11.5" style="20"/>
  </cols>
  <sheetData>
    <row r="2" spans="1:9" ht="14" x14ac:dyDescent="0.15">
      <c r="A2" s="19" t="s">
        <v>17</v>
      </c>
    </row>
    <row r="3" spans="1:9" ht="14" x14ac:dyDescent="0.15">
      <c r="A3" s="19"/>
    </row>
    <row r="4" spans="1:9" ht="18" customHeight="1" x14ac:dyDescent="0.15">
      <c r="A4" s="279" t="s">
        <v>467</v>
      </c>
      <c r="B4" s="279"/>
      <c r="C4" s="279"/>
      <c r="D4" s="279"/>
      <c r="E4" s="279"/>
      <c r="F4" s="279"/>
      <c r="G4" s="279"/>
    </row>
    <row r="5" spans="1:9" ht="18" x14ac:dyDescent="0.2">
      <c r="A5" s="286" t="s">
        <v>48</v>
      </c>
      <c r="B5" s="286"/>
      <c r="C5" s="286"/>
      <c r="D5" s="286"/>
      <c r="E5" s="286"/>
      <c r="F5" s="286"/>
      <c r="G5" s="286"/>
    </row>
    <row r="6" spans="1:9" ht="18" x14ac:dyDescent="0.2">
      <c r="A6" s="287" t="s">
        <v>87</v>
      </c>
      <c r="B6" s="287"/>
      <c r="C6" s="287"/>
      <c r="D6" s="287"/>
      <c r="E6" s="287"/>
      <c r="F6" s="287"/>
      <c r="G6" s="287"/>
    </row>
    <row r="7" spans="1:9" ht="14" x14ac:dyDescent="0.15">
      <c r="A7" s="38"/>
      <c r="B7" s="23"/>
      <c r="C7" s="23"/>
      <c r="D7" s="23"/>
      <c r="E7" s="23"/>
      <c r="F7" s="23"/>
      <c r="G7" s="23"/>
    </row>
    <row r="8" spans="1:9" ht="15" customHeight="1" x14ac:dyDescent="0.15">
      <c r="A8" s="274" t="s">
        <v>50</v>
      </c>
      <c r="B8" s="274"/>
      <c r="C8" s="275" t="s">
        <v>51</v>
      </c>
      <c r="D8" s="275"/>
      <c r="E8" s="275" t="s">
        <v>52</v>
      </c>
      <c r="F8" s="275"/>
      <c r="G8" s="288" t="s">
        <v>53</v>
      </c>
      <c r="I8" s="160" t="s">
        <v>0</v>
      </c>
    </row>
    <row r="9" spans="1:9" ht="16" x14ac:dyDescent="0.15">
      <c r="A9" s="274"/>
      <c r="B9" s="274"/>
      <c r="C9" s="212" t="s">
        <v>54</v>
      </c>
      <c r="D9" s="224" t="s">
        <v>88</v>
      </c>
      <c r="E9" s="224" t="s">
        <v>89</v>
      </c>
      <c r="F9" s="224" t="s">
        <v>57</v>
      </c>
      <c r="G9" s="289"/>
    </row>
    <row r="10" spans="1:9" s="39" customFormat="1" ht="14" x14ac:dyDescent="0.15">
      <c r="A10" s="274"/>
      <c r="B10" s="274"/>
      <c r="C10" s="214" t="s">
        <v>1</v>
      </c>
      <c r="D10" s="215" t="s">
        <v>2</v>
      </c>
      <c r="E10" s="215" t="s">
        <v>58</v>
      </c>
      <c r="F10" s="215" t="s">
        <v>59</v>
      </c>
      <c r="G10" s="216" t="s">
        <v>60</v>
      </c>
    </row>
    <row r="11" spans="1:9" ht="15" customHeight="1" x14ac:dyDescent="0.15">
      <c r="A11" s="217" t="s">
        <v>90</v>
      </c>
      <c r="B11" s="278" t="s">
        <v>7</v>
      </c>
      <c r="C11" s="222" t="s">
        <v>62</v>
      </c>
      <c r="D11" s="222" t="s">
        <v>62</v>
      </c>
      <c r="E11" s="222" t="s">
        <v>62</v>
      </c>
      <c r="F11" s="222" t="s">
        <v>62</v>
      </c>
      <c r="G11" s="222" t="s">
        <v>62</v>
      </c>
    </row>
    <row r="12" spans="1:9" ht="12.75" customHeight="1" x14ac:dyDescent="0.15">
      <c r="A12" s="219">
        <v>2008</v>
      </c>
      <c r="B12" s="278"/>
      <c r="C12" s="218">
        <v>34.669251364025413</v>
      </c>
      <c r="D12" s="220">
        <v>65.330748635974587</v>
      </c>
      <c r="E12" s="220">
        <v>70.933693776029855</v>
      </c>
      <c r="F12" s="220">
        <v>29.06630622396947</v>
      </c>
      <c r="G12" s="218">
        <v>46.341513179030017</v>
      </c>
    </row>
    <row r="13" spans="1:9" ht="15" customHeight="1" x14ac:dyDescent="0.15">
      <c r="A13" s="217" t="s">
        <v>63</v>
      </c>
      <c r="B13" s="278"/>
      <c r="C13" s="222" t="s">
        <v>62</v>
      </c>
      <c r="D13" s="222" t="s">
        <v>62</v>
      </c>
      <c r="E13" s="222" t="s">
        <v>62</v>
      </c>
      <c r="F13" s="222" t="s">
        <v>62</v>
      </c>
      <c r="G13" s="222" t="s">
        <v>62</v>
      </c>
    </row>
    <row r="14" spans="1:9" ht="12.75" customHeight="1" x14ac:dyDescent="0.15">
      <c r="A14" s="219">
        <v>2010</v>
      </c>
      <c r="B14" s="278"/>
      <c r="C14" s="218">
        <v>31.996485482082416</v>
      </c>
      <c r="D14" s="220">
        <v>68.00351451791758</v>
      </c>
      <c r="E14" s="220">
        <v>66.785283552966561</v>
      </c>
      <c r="F14" s="220">
        <v>33.214716447034256</v>
      </c>
      <c r="G14" s="218">
        <v>45.416339996774042</v>
      </c>
    </row>
    <row r="15" spans="1:9" ht="12.75" customHeight="1" x14ac:dyDescent="0.15">
      <c r="A15" s="219">
        <v>2011</v>
      </c>
      <c r="B15" s="278"/>
      <c r="C15" s="218">
        <v>30.389416956658778</v>
      </c>
      <c r="D15" s="220">
        <v>69.610583043341222</v>
      </c>
      <c r="E15" s="220">
        <v>64.576527252858625</v>
      </c>
      <c r="F15" s="220">
        <v>35.423472747142739</v>
      </c>
      <c r="G15" s="218">
        <v>44.95209712985703</v>
      </c>
    </row>
    <row r="16" spans="1:9" ht="12.75" customHeight="1" x14ac:dyDescent="0.15">
      <c r="A16" s="219">
        <v>2012</v>
      </c>
      <c r="B16" s="278"/>
      <c r="C16" s="218">
        <v>29.254102554669004</v>
      </c>
      <c r="D16" s="220">
        <v>70.745897445330996</v>
      </c>
      <c r="E16" s="220">
        <v>66.134791619231734</v>
      </c>
      <c r="F16" s="220">
        <v>33.865208380771925</v>
      </c>
      <c r="G16" s="218">
        <v>46.787651854625047</v>
      </c>
    </row>
    <row r="17" spans="1:11" ht="12.75" customHeight="1" x14ac:dyDescent="0.15">
      <c r="A17" s="219">
        <v>2013</v>
      </c>
      <c r="B17" s="278"/>
      <c r="C17" s="218">
        <v>27.597189997045433</v>
      </c>
      <c r="D17" s="220">
        <v>72.402810002954567</v>
      </c>
      <c r="E17" s="220">
        <v>66.449799699438458</v>
      </c>
      <c r="F17" s="220">
        <v>33.55020030056285</v>
      </c>
      <c r="G17" s="218">
        <v>48.111522223728308</v>
      </c>
      <c r="H17" s="40"/>
      <c r="I17" s="40"/>
      <c r="J17" s="40"/>
      <c r="K17" s="40"/>
    </row>
    <row r="18" spans="1:11" ht="12.75" customHeight="1" x14ac:dyDescent="0.15">
      <c r="A18" s="219">
        <v>2014</v>
      </c>
      <c r="B18" s="278"/>
      <c r="C18" s="218">
        <v>33.003884954206164</v>
      </c>
      <c r="D18" s="220">
        <v>66.996115045797097</v>
      </c>
      <c r="E18" s="220">
        <v>62.203581699043788</v>
      </c>
      <c r="F18" s="220">
        <v>37.796418300964973</v>
      </c>
      <c r="G18" s="218">
        <v>41.673983157697762</v>
      </c>
    </row>
    <row r="19" spans="1:11" ht="14.25" customHeight="1" x14ac:dyDescent="0.15">
      <c r="A19" s="219">
        <v>2015</v>
      </c>
      <c r="B19" s="278"/>
      <c r="C19" s="218">
        <v>33.682752582957399</v>
      </c>
      <c r="D19" s="220">
        <v>66.317247417042609</v>
      </c>
      <c r="E19" s="220">
        <v>70.744947009852794</v>
      </c>
      <c r="F19" s="220">
        <v>29.255052990147203</v>
      </c>
      <c r="G19" s="218">
        <v>46.9161015435797</v>
      </c>
    </row>
    <row r="20" spans="1:11" ht="14.25" customHeight="1" x14ac:dyDescent="0.15">
      <c r="A20" s="219">
        <v>2016</v>
      </c>
      <c r="B20" s="278"/>
      <c r="C20" s="218">
        <v>32.696338238608583</v>
      </c>
      <c r="D20" s="220">
        <v>67.303661761391425</v>
      </c>
      <c r="E20" s="220">
        <v>73.967344221659587</v>
      </c>
      <c r="F20" s="220">
        <v>26.032655778340413</v>
      </c>
      <c r="G20" s="218">
        <v>49.782731168829869</v>
      </c>
    </row>
    <row r="21" spans="1:11" s="28" customFormat="1" ht="12.75" customHeight="1" x14ac:dyDescent="0.15">
      <c r="A21" s="219"/>
      <c r="B21" s="215"/>
      <c r="C21" s="218"/>
      <c r="D21" s="220"/>
      <c r="E21" s="220"/>
      <c r="F21" s="220"/>
      <c r="G21" s="218"/>
      <c r="H21" s="41"/>
      <c r="I21" s="41"/>
      <c r="J21" s="41"/>
      <c r="K21" s="41"/>
    </row>
    <row r="22" spans="1:11" s="28" customFormat="1" ht="12.75" customHeight="1" x14ac:dyDescent="0.15">
      <c r="A22" s="219">
        <v>2007</v>
      </c>
      <c r="B22" s="278" t="s">
        <v>9</v>
      </c>
      <c r="C22" s="218">
        <v>35.737760887590539</v>
      </c>
      <c r="D22" s="220">
        <v>64.262239112409475</v>
      </c>
      <c r="E22" s="220">
        <v>71.073509060329073</v>
      </c>
      <c r="F22" s="220">
        <v>28.926491613887844</v>
      </c>
      <c r="G22" s="218">
        <v>45.673428337928677</v>
      </c>
      <c r="H22" s="41"/>
      <c r="I22" s="41"/>
      <c r="J22" s="41"/>
      <c r="K22" s="41"/>
    </row>
    <row r="23" spans="1:11" s="28" customFormat="1" ht="12.75" customHeight="1" x14ac:dyDescent="0.15">
      <c r="A23" s="219">
        <v>2008</v>
      </c>
      <c r="B23" s="278"/>
      <c r="C23" s="218">
        <v>34.134638374462796</v>
      </c>
      <c r="D23" s="220">
        <v>65.865361625537204</v>
      </c>
      <c r="E23" s="220">
        <v>66.754768094749878</v>
      </c>
      <c r="F23" s="220">
        <v>33.245231905246783</v>
      </c>
      <c r="G23" s="218">
        <v>43.968269407895733</v>
      </c>
      <c r="H23" s="41"/>
      <c r="I23" s="41"/>
      <c r="J23" s="41"/>
      <c r="K23" s="41"/>
    </row>
    <row r="24" spans="1:11" s="28" customFormat="1" ht="12.75" customHeight="1" x14ac:dyDescent="0.15">
      <c r="A24" s="219">
        <v>2009</v>
      </c>
      <c r="B24" s="278"/>
      <c r="C24" s="218">
        <v>31.756436099740032</v>
      </c>
      <c r="D24" s="220">
        <v>68.243563900259957</v>
      </c>
      <c r="E24" s="220">
        <v>66.738070672751221</v>
      </c>
      <c r="F24" s="220">
        <v>33.261929327247906</v>
      </c>
      <c r="G24" s="218">
        <v>45.544437905359644</v>
      </c>
    </row>
    <row r="25" spans="1:11" s="28" customFormat="1" ht="12.75" customHeight="1" x14ac:dyDescent="0.15">
      <c r="A25" s="219">
        <v>2010</v>
      </c>
      <c r="B25" s="278"/>
      <c r="C25" s="218">
        <v>31.008906676167619</v>
      </c>
      <c r="D25" s="220">
        <v>68.991093323832374</v>
      </c>
      <c r="E25" s="220">
        <v>63.879228985750593</v>
      </c>
      <c r="F25" s="220">
        <v>36.120771014247957</v>
      </c>
      <c r="G25" s="218">
        <v>44.070978484103776</v>
      </c>
    </row>
    <row r="26" spans="1:11" s="28" customFormat="1" ht="12.75" customHeight="1" x14ac:dyDescent="0.15">
      <c r="A26" s="219">
        <v>2011</v>
      </c>
      <c r="B26" s="278"/>
      <c r="C26" s="218">
        <v>29.558187482269659</v>
      </c>
      <c r="D26" s="220">
        <v>70.441812517730341</v>
      </c>
      <c r="E26" s="220">
        <v>62.550851934656308</v>
      </c>
      <c r="F26" s="220">
        <v>37.449148065343998</v>
      </c>
      <c r="G26" s="218">
        <v>44.061953848053697</v>
      </c>
    </row>
    <row r="27" spans="1:11" s="28" customFormat="1" ht="12.75" customHeight="1" x14ac:dyDescent="0.15">
      <c r="A27" s="219">
        <v>2012</v>
      </c>
      <c r="B27" s="278"/>
      <c r="C27" s="218">
        <v>28.25891907511545</v>
      </c>
      <c r="D27" s="220">
        <v>71.741080924884542</v>
      </c>
      <c r="E27" s="220">
        <v>62.031513785743876</v>
      </c>
      <c r="F27" s="220">
        <v>37.968486214256068</v>
      </c>
      <c r="G27" s="218">
        <v>44.502078503961428</v>
      </c>
    </row>
    <row r="28" spans="1:11" s="28" customFormat="1" ht="12.75" customHeight="1" x14ac:dyDescent="0.15">
      <c r="A28" s="219">
        <v>2013</v>
      </c>
      <c r="B28" s="278"/>
      <c r="C28" s="218">
        <v>32.390737423424575</v>
      </c>
      <c r="D28" s="220">
        <v>67.609262576575418</v>
      </c>
      <c r="E28" s="220">
        <v>64.400373050417585</v>
      </c>
      <c r="F28" s="220">
        <v>35.599626949583687</v>
      </c>
      <c r="G28" s="218">
        <v>43.540617315950939</v>
      </c>
    </row>
    <row r="29" spans="1:11" s="28" customFormat="1" ht="14.25" customHeight="1" x14ac:dyDescent="0.15">
      <c r="A29" s="219">
        <v>2014</v>
      </c>
      <c r="B29" s="278"/>
      <c r="C29" s="218">
        <v>33.885072731408769</v>
      </c>
      <c r="D29" s="220">
        <v>66.114927268582719</v>
      </c>
      <c r="E29" s="220">
        <v>67.705809316817295</v>
      </c>
      <c r="F29" s="220">
        <v>32.294190683182826</v>
      </c>
      <c r="G29" s="218">
        <v>44.763646586419057</v>
      </c>
    </row>
    <row r="30" spans="1:11" s="28" customFormat="1" ht="14.25" customHeight="1" x14ac:dyDescent="0.15">
      <c r="A30" s="219">
        <v>2015</v>
      </c>
      <c r="B30" s="278"/>
      <c r="C30" s="218">
        <v>34.065316720915099</v>
      </c>
      <c r="D30" s="220">
        <v>65.934683279084908</v>
      </c>
      <c r="E30" s="220">
        <v>68.419118820877202</v>
      </c>
      <c r="F30" s="220">
        <v>31.580881179122798</v>
      </c>
      <c r="G30" s="218">
        <v>45.111929296886203</v>
      </c>
    </row>
    <row r="31" spans="1:11" s="28" customFormat="1" ht="14" x14ac:dyDescent="0.15">
      <c r="A31" s="219">
        <v>2016</v>
      </c>
      <c r="B31" s="278"/>
      <c r="C31" s="218">
        <v>33.561967252669831</v>
      </c>
      <c r="D31" s="220">
        <v>66.438032747330169</v>
      </c>
      <c r="E31" s="220">
        <v>71.920668688950485</v>
      </c>
      <c r="F31" s="220">
        <v>28.079331311049511</v>
      </c>
      <c r="G31" s="218">
        <v>47.782677415663763</v>
      </c>
    </row>
    <row r="32" spans="1:11" s="28" customFormat="1" ht="14" x14ac:dyDescent="0.15">
      <c r="A32" s="26"/>
      <c r="B32" s="194"/>
      <c r="C32" s="25"/>
      <c r="D32" s="27"/>
      <c r="E32" s="27"/>
      <c r="F32" s="27"/>
      <c r="G32" s="25"/>
    </row>
    <row r="33" spans="1:7" s="28" customFormat="1" ht="11" x14ac:dyDescent="0.15">
      <c r="A33" s="270" t="s">
        <v>432</v>
      </c>
      <c r="B33" s="270"/>
      <c r="C33" s="270"/>
      <c r="D33" s="270"/>
      <c r="E33" s="270"/>
      <c r="F33" s="270"/>
      <c r="G33" s="270"/>
    </row>
    <row r="34" spans="1:7" x14ac:dyDescent="0.15">
      <c r="A34" s="270" t="s">
        <v>91</v>
      </c>
      <c r="B34" s="270"/>
      <c r="C34" s="270"/>
      <c r="D34" s="270"/>
      <c r="E34" s="270"/>
      <c r="F34" s="270"/>
      <c r="G34" s="270"/>
    </row>
    <row r="35" spans="1:7" x14ac:dyDescent="0.15">
      <c r="A35" s="285" t="s">
        <v>65</v>
      </c>
      <c r="B35" s="285"/>
      <c r="C35" s="285"/>
      <c r="D35" s="285"/>
      <c r="E35" s="285"/>
      <c r="F35" s="285"/>
      <c r="G35" s="285"/>
    </row>
    <row r="36" spans="1:7" x14ac:dyDescent="0.15">
      <c r="A36" s="36" t="s">
        <v>92</v>
      </c>
      <c r="B36" s="42"/>
      <c r="C36" s="43"/>
      <c r="D36" s="43"/>
      <c r="E36" s="43"/>
      <c r="F36" s="43"/>
      <c r="G36" s="43"/>
    </row>
    <row r="37" spans="1:7" x14ac:dyDescent="0.15">
      <c r="A37" s="36" t="s">
        <v>93</v>
      </c>
      <c r="B37" s="42"/>
      <c r="C37" s="43"/>
      <c r="D37" s="43"/>
      <c r="E37" s="43"/>
      <c r="F37" s="43"/>
      <c r="G37" s="43"/>
    </row>
    <row r="38" spans="1:7" x14ac:dyDescent="0.15">
      <c r="A38" s="36" t="s">
        <v>81</v>
      </c>
      <c r="B38" s="42"/>
      <c r="C38" s="43"/>
      <c r="D38" s="43"/>
      <c r="E38" s="43"/>
      <c r="F38" s="43"/>
      <c r="G38" s="43"/>
    </row>
    <row r="39" spans="1:7" s="28" customFormat="1" ht="11" x14ac:dyDescent="0.15">
      <c r="A39" s="37" t="s">
        <v>82</v>
      </c>
      <c r="B39" s="42"/>
      <c r="C39" s="43"/>
      <c r="D39" s="43"/>
      <c r="E39" s="43"/>
      <c r="F39" s="43"/>
      <c r="G39" s="43"/>
    </row>
    <row r="40" spans="1:7" s="28" customFormat="1" ht="11" x14ac:dyDescent="0.15">
      <c r="A40" s="37" t="s">
        <v>83</v>
      </c>
      <c r="B40" s="42"/>
      <c r="C40" s="43"/>
      <c r="D40" s="43"/>
      <c r="E40" s="43"/>
      <c r="F40" s="43"/>
      <c r="G40" s="43"/>
    </row>
    <row r="41" spans="1:7" s="28" customFormat="1" ht="11" x14ac:dyDescent="0.15">
      <c r="A41" s="37" t="s">
        <v>84</v>
      </c>
      <c r="B41" s="42"/>
      <c r="C41" s="43"/>
      <c r="D41" s="43"/>
      <c r="E41" s="43"/>
      <c r="F41" s="43"/>
      <c r="G41" s="43"/>
    </row>
    <row r="42" spans="1:7" s="28" customFormat="1" ht="11" x14ac:dyDescent="0.15">
      <c r="A42" s="37" t="s">
        <v>85</v>
      </c>
      <c r="B42" s="42"/>
      <c r="C42" s="43"/>
      <c r="D42" s="43"/>
      <c r="E42" s="43"/>
      <c r="F42" s="43"/>
      <c r="G42" s="43"/>
    </row>
    <row r="43" spans="1:7" s="28" customFormat="1" ht="11" x14ac:dyDescent="0.15">
      <c r="A43" s="37" t="s">
        <v>86</v>
      </c>
      <c r="B43" s="43"/>
      <c r="C43" s="43"/>
      <c r="D43" s="43"/>
      <c r="E43" s="43"/>
      <c r="F43" s="43"/>
      <c r="G43" s="43"/>
    </row>
    <row r="44" spans="1:7" s="28" customFormat="1" x14ac:dyDescent="0.15">
      <c r="A44" s="45"/>
      <c r="B44" s="46"/>
      <c r="C44" s="47"/>
      <c r="D44" s="47"/>
      <c r="E44" s="47"/>
      <c r="F44" s="47"/>
      <c r="G44" s="47"/>
    </row>
    <row r="45" spans="1:7" s="28" customFormat="1" x14ac:dyDescent="0.15">
      <c r="A45" s="20"/>
      <c r="B45" s="20"/>
      <c r="C45" s="20"/>
      <c r="D45" s="20"/>
      <c r="E45" s="20"/>
      <c r="F45" s="20"/>
      <c r="G45" s="20"/>
    </row>
    <row r="46" spans="1:7" s="28" customFormat="1" x14ac:dyDescent="0.15">
      <c r="A46" s="20"/>
      <c r="B46" s="20"/>
      <c r="C46" s="20"/>
      <c r="D46" s="20"/>
      <c r="E46" s="20"/>
      <c r="F46" s="20"/>
      <c r="G46" s="20"/>
    </row>
    <row r="47" spans="1:7" s="28" customFormat="1" ht="11" x14ac:dyDescent="0.15">
      <c r="A47" s="48"/>
      <c r="C47" s="49"/>
      <c r="D47" s="49"/>
      <c r="E47" s="49"/>
      <c r="F47" s="49"/>
      <c r="G47" s="49"/>
    </row>
    <row r="48" spans="1:7" s="28" customFormat="1" ht="11" x14ac:dyDescent="0.15">
      <c r="A48" s="50" t="s">
        <v>94</v>
      </c>
      <c r="C48" s="49"/>
      <c r="D48" s="49"/>
      <c r="E48" s="49"/>
      <c r="F48" s="49"/>
      <c r="G48" s="49"/>
    </row>
    <row r="49" spans="1:7" x14ac:dyDescent="0.15">
      <c r="A49" s="51"/>
      <c r="B49" s="28"/>
      <c r="C49" s="49"/>
      <c r="D49" s="49"/>
      <c r="E49" s="49"/>
      <c r="F49" s="49"/>
      <c r="G49" s="49"/>
    </row>
    <row r="50" spans="1:7" x14ac:dyDescent="0.15">
      <c r="A50" s="51"/>
      <c r="B50" s="28"/>
      <c r="C50" s="49"/>
      <c r="D50" s="49"/>
      <c r="E50" s="49"/>
      <c r="F50" s="49"/>
      <c r="G50" s="49"/>
    </row>
    <row r="51" spans="1:7" x14ac:dyDescent="0.15">
      <c r="A51" s="51"/>
      <c r="B51" s="28"/>
      <c r="C51" s="49"/>
      <c r="D51" s="49"/>
      <c r="E51" s="49"/>
      <c r="F51" s="49"/>
      <c r="G51" s="49"/>
    </row>
    <row r="52" spans="1:7" x14ac:dyDescent="0.15">
      <c r="A52" s="29"/>
      <c r="B52" s="28"/>
      <c r="C52" s="49"/>
      <c r="D52" s="49"/>
      <c r="E52" s="49"/>
      <c r="F52" s="49"/>
      <c r="G52" s="49"/>
    </row>
    <row r="53" spans="1:7" x14ac:dyDescent="0.15">
      <c r="A53" s="29"/>
      <c r="B53" s="28"/>
      <c r="C53" s="49"/>
      <c r="D53" s="49"/>
      <c r="E53" s="49"/>
      <c r="F53" s="49"/>
      <c r="G53" s="49"/>
    </row>
    <row r="54" spans="1:7" x14ac:dyDescent="0.15">
      <c r="A54" s="29"/>
      <c r="B54" s="28"/>
      <c r="C54" s="49"/>
      <c r="D54" s="49"/>
      <c r="E54" s="49"/>
      <c r="F54" s="49"/>
      <c r="G54" s="49"/>
    </row>
    <row r="55" spans="1:7" x14ac:dyDescent="0.15">
      <c r="A55" s="29"/>
      <c r="B55" s="28"/>
      <c r="C55" s="49"/>
      <c r="D55" s="49"/>
      <c r="E55" s="49"/>
      <c r="F55" s="49"/>
      <c r="G55" s="49"/>
    </row>
    <row r="56" spans="1:7" x14ac:dyDescent="0.15">
      <c r="A56" s="29"/>
      <c r="B56" s="49"/>
      <c r="C56" s="49"/>
      <c r="D56" s="49"/>
      <c r="E56" s="49"/>
      <c r="F56" s="49"/>
      <c r="G56" s="49"/>
    </row>
    <row r="57" spans="1:7" x14ac:dyDescent="0.15">
      <c r="C57" s="189"/>
      <c r="D57" s="30"/>
      <c r="E57" s="189"/>
      <c r="F57" s="189"/>
      <c r="G57" s="31"/>
    </row>
  </sheetData>
  <mergeCells count="12">
    <mergeCell ref="A35:G35"/>
    <mergeCell ref="A4:G4"/>
    <mergeCell ref="A5:G5"/>
    <mergeCell ref="A6:G6"/>
    <mergeCell ref="A8:B10"/>
    <mergeCell ref="C8:D8"/>
    <mergeCell ref="E8:F8"/>
    <mergeCell ref="G8:G9"/>
    <mergeCell ref="A33:G33"/>
    <mergeCell ref="B11:B20"/>
    <mergeCell ref="B22:B31"/>
    <mergeCell ref="A34:G34"/>
  </mergeCells>
  <phoneticPr fontId="92" type="noConversion"/>
  <hyperlinks>
    <hyperlink ref="I8" location="ÍNDICE!A8" display="ÍNDICE"/>
  </hyperlinks>
  <printOptions horizontalCentered="1" verticalCentered="1"/>
  <pageMargins left="0.2" right="0.2" top="0.2" bottom="0.2" header="0.31" footer="0"/>
  <pageSetup paperSize="9" scale="89" fitToHeight="3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7"/>
  <sheetViews>
    <sheetView showGridLines="0" zoomScale="80" zoomScaleNormal="80" zoomScalePageLayoutView="80" workbookViewId="0">
      <selection activeCell="A4" sqref="A4:M31"/>
    </sheetView>
  </sheetViews>
  <sheetFormatPr baseColWidth="10" defaultColWidth="11.5" defaultRowHeight="13" x14ac:dyDescent="0.2"/>
  <cols>
    <col min="1" max="1" width="14.83203125" style="52" customWidth="1"/>
    <col min="2" max="2" width="11.5" style="52"/>
    <col min="3" max="3" width="18" style="52" customWidth="1"/>
    <col min="4" max="13" width="16.83203125" style="52" customWidth="1"/>
    <col min="14" max="14" width="11.6640625" style="52" customWidth="1"/>
    <col min="15" max="15" width="10.83203125" style="53" customWidth="1"/>
    <col min="16" max="16" width="10.33203125" style="53" customWidth="1"/>
    <col min="17" max="22" width="3.1640625" style="53" customWidth="1"/>
    <col min="23" max="16384" width="11.5" style="52"/>
  </cols>
  <sheetData>
    <row r="2" spans="1:25" ht="14" x14ac:dyDescent="0.2">
      <c r="A2" s="19" t="s">
        <v>18</v>
      </c>
      <c r="B2" s="19"/>
    </row>
    <row r="3" spans="1:25" ht="14" x14ac:dyDescent="0.2">
      <c r="A3" s="19"/>
      <c r="B3" s="19"/>
    </row>
    <row r="4" spans="1:25" ht="18" x14ac:dyDescent="0.2">
      <c r="A4" s="291" t="s">
        <v>468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188"/>
    </row>
    <row r="5" spans="1:25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187"/>
    </row>
    <row r="6" spans="1:25" ht="18" x14ac:dyDescent="0.2">
      <c r="A6" s="292" t="s">
        <v>49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186"/>
    </row>
    <row r="7" spans="1:25" ht="14" x14ac:dyDescent="0.2">
      <c r="A7" s="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1"/>
    </row>
    <row r="8" spans="1:25" ht="20.25" customHeight="1" x14ac:dyDescent="0.2">
      <c r="A8" s="293" t="s">
        <v>50</v>
      </c>
      <c r="B8" s="293"/>
      <c r="C8" s="293" t="s">
        <v>95</v>
      </c>
      <c r="D8" s="293"/>
      <c r="E8" s="293"/>
      <c r="F8" s="293"/>
      <c r="G8" s="293"/>
      <c r="H8" s="293"/>
      <c r="I8" s="293"/>
      <c r="J8" s="293"/>
      <c r="K8" s="293"/>
      <c r="L8" s="293"/>
      <c r="M8" s="293" t="s">
        <v>96</v>
      </c>
      <c r="N8" s="53"/>
      <c r="O8" s="160" t="s">
        <v>0</v>
      </c>
      <c r="P8" s="52"/>
      <c r="Q8" s="52"/>
    </row>
    <row r="9" spans="1:25" s="56" customFormat="1" ht="81" customHeight="1" x14ac:dyDescent="0.2">
      <c r="A9" s="293"/>
      <c r="B9" s="293"/>
      <c r="C9" s="225" t="s">
        <v>97</v>
      </c>
      <c r="D9" s="225" t="s">
        <v>98</v>
      </c>
      <c r="E9" s="225" t="s">
        <v>99</v>
      </c>
      <c r="F9" s="225" t="s">
        <v>100</v>
      </c>
      <c r="G9" s="225" t="s">
        <v>101</v>
      </c>
      <c r="H9" s="225" t="s">
        <v>102</v>
      </c>
      <c r="I9" s="225" t="s">
        <v>103</v>
      </c>
      <c r="J9" s="226" t="s">
        <v>104</v>
      </c>
      <c r="K9" s="226" t="s">
        <v>105</v>
      </c>
      <c r="L9" s="226" t="s">
        <v>106</v>
      </c>
      <c r="M9" s="293"/>
      <c r="N9" s="54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19.5" customHeight="1" x14ac:dyDescent="0.2">
      <c r="A10" s="293"/>
      <c r="B10" s="293"/>
      <c r="C10" s="227" t="s">
        <v>1</v>
      </c>
      <c r="D10" s="227" t="s">
        <v>2</v>
      </c>
      <c r="E10" s="227" t="s">
        <v>58</v>
      </c>
      <c r="F10" s="227" t="s">
        <v>59</v>
      </c>
      <c r="G10" s="227" t="s">
        <v>107</v>
      </c>
      <c r="H10" s="227" t="s">
        <v>108</v>
      </c>
      <c r="I10" s="227" t="s">
        <v>109</v>
      </c>
      <c r="J10" s="228" t="s">
        <v>110</v>
      </c>
      <c r="K10" s="228" t="s">
        <v>111</v>
      </c>
      <c r="L10" s="228" t="s">
        <v>112</v>
      </c>
      <c r="M10" s="228" t="s">
        <v>113</v>
      </c>
      <c r="N10" s="55"/>
      <c r="O10" s="55"/>
      <c r="P10" s="55"/>
      <c r="Q10" s="55"/>
      <c r="R10" s="55"/>
      <c r="S10" s="55"/>
      <c r="T10" s="55"/>
      <c r="U10" s="55"/>
      <c r="V10" s="55"/>
    </row>
    <row r="11" spans="1:25" ht="16" x14ac:dyDescent="0.2">
      <c r="A11" s="217" t="s">
        <v>114</v>
      </c>
      <c r="B11" s="290" t="s">
        <v>7</v>
      </c>
      <c r="C11" s="229" t="s">
        <v>62</v>
      </c>
      <c r="D11" s="229" t="s">
        <v>62</v>
      </c>
      <c r="E11" s="229" t="s">
        <v>62</v>
      </c>
      <c r="F11" s="229" t="s">
        <v>62</v>
      </c>
      <c r="G11" s="229" t="s">
        <v>62</v>
      </c>
      <c r="H11" s="229" t="s">
        <v>62</v>
      </c>
      <c r="I11" s="229" t="s">
        <v>62</v>
      </c>
      <c r="J11" s="229" t="s">
        <v>62</v>
      </c>
      <c r="K11" s="229" t="s">
        <v>62</v>
      </c>
      <c r="L11" s="229" t="s">
        <v>62</v>
      </c>
      <c r="M11" s="230" t="s">
        <v>62</v>
      </c>
      <c r="N11" s="59"/>
      <c r="O11" s="59"/>
      <c r="P11" s="59"/>
      <c r="Q11" s="59"/>
      <c r="R11" s="59"/>
      <c r="S11" s="59"/>
      <c r="T11" s="59"/>
      <c r="U11" s="59"/>
      <c r="V11" s="59"/>
    </row>
    <row r="12" spans="1:25" ht="14" x14ac:dyDescent="0.2">
      <c r="A12" s="217">
        <v>2008</v>
      </c>
      <c r="B12" s="290"/>
      <c r="C12" s="231">
        <v>41.742928451506721</v>
      </c>
      <c r="D12" s="231">
        <v>0.92672740603797399</v>
      </c>
      <c r="E12" s="231">
        <v>9.3206444522639398</v>
      </c>
      <c r="F12" s="231">
        <v>25.627547362564254</v>
      </c>
      <c r="G12" s="231">
        <v>17.159446796737608</v>
      </c>
      <c r="H12" s="231">
        <v>12.840871893761435</v>
      </c>
      <c r="I12" s="231">
        <v>4.3185749029761391</v>
      </c>
      <c r="J12" s="220">
        <f>+K12+L12</f>
        <v>5.2227055308890504</v>
      </c>
      <c r="K12" s="220">
        <v>3.6970699668265938</v>
      </c>
      <c r="L12" s="220">
        <v>1.5256355640624564</v>
      </c>
      <c r="M12" s="232">
        <v>94.777294469110004</v>
      </c>
      <c r="N12" s="59"/>
      <c r="O12" s="59"/>
      <c r="P12" s="59"/>
      <c r="Q12" s="59"/>
      <c r="R12" s="59"/>
      <c r="S12" s="59"/>
      <c r="T12" s="59"/>
      <c r="U12" s="59"/>
      <c r="V12" s="59"/>
    </row>
    <row r="13" spans="1:25" ht="16" x14ac:dyDescent="0.2">
      <c r="A13" s="217" t="s">
        <v>115</v>
      </c>
      <c r="B13" s="290"/>
      <c r="C13" s="233" t="s">
        <v>62</v>
      </c>
      <c r="D13" s="233" t="s">
        <v>62</v>
      </c>
      <c r="E13" s="233" t="s">
        <v>62</v>
      </c>
      <c r="F13" s="233" t="s">
        <v>62</v>
      </c>
      <c r="G13" s="233" t="s">
        <v>62</v>
      </c>
      <c r="H13" s="233" t="s">
        <v>62</v>
      </c>
      <c r="I13" s="233" t="s">
        <v>62</v>
      </c>
      <c r="J13" s="233" t="s">
        <v>62</v>
      </c>
      <c r="K13" s="233" t="s">
        <v>62</v>
      </c>
      <c r="L13" s="233" t="s">
        <v>62</v>
      </c>
      <c r="M13" s="233" t="s">
        <v>62</v>
      </c>
      <c r="N13" s="59"/>
      <c r="O13" s="59"/>
      <c r="P13" s="59"/>
      <c r="Q13" s="59"/>
      <c r="R13" s="59"/>
      <c r="S13" s="59"/>
      <c r="T13" s="59"/>
      <c r="U13" s="59"/>
      <c r="V13" s="59"/>
    </row>
    <row r="14" spans="1:25" ht="14" x14ac:dyDescent="0.2">
      <c r="A14" s="217">
        <v>2010</v>
      </c>
      <c r="B14" s="290"/>
      <c r="C14" s="229">
        <v>41.254219656584837</v>
      </c>
      <c r="D14" s="229">
        <v>1.3201409886873074</v>
      </c>
      <c r="E14" s="229">
        <v>7.8776374506794413</v>
      </c>
      <c r="F14" s="229">
        <v>27.526072971716573</v>
      </c>
      <c r="G14" s="229">
        <v>15.818799933592832</v>
      </c>
      <c r="H14" s="229">
        <v>11.586858552346412</v>
      </c>
      <c r="I14" s="229">
        <v>4.2319413812465632</v>
      </c>
      <c r="J14" s="234">
        <f>+K14+L14</f>
        <v>6.2031289987401612</v>
      </c>
      <c r="K14" s="234">
        <v>4.4923758740128426</v>
      </c>
      <c r="L14" s="234">
        <v>1.7107531247273187</v>
      </c>
      <c r="M14" s="230">
        <v>93.796871001263256</v>
      </c>
      <c r="N14" s="59"/>
      <c r="O14" s="59"/>
      <c r="P14" s="59"/>
      <c r="Q14" s="59"/>
      <c r="R14" s="59"/>
      <c r="S14" s="59"/>
      <c r="T14" s="59"/>
      <c r="U14" s="59"/>
      <c r="V14" s="59"/>
    </row>
    <row r="15" spans="1:25" ht="14" x14ac:dyDescent="0.2">
      <c r="A15" s="217">
        <v>2011</v>
      </c>
      <c r="B15" s="290"/>
      <c r="C15" s="229">
        <v>42.563540897080721</v>
      </c>
      <c r="D15" s="229">
        <v>0.93177270453133443</v>
      </c>
      <c r="E15" s="229">
        <v>8.5365684385512939</v>
      </c>
      <c r="F15" s="229">
        <v>31.020213586751307</v>
      </c>
      <c r="G15" s="229">
        <v>11.924778959498955</v>
      </c>
      <c r="H15" s="229">
        <v>8.890480092798164</v>
      </c>
      <c r="I15" s="229">
        <v>3.0342988667008286</v>
      </c>
      <c r="J15" s="234">
        <f>+K15+L15</f>
        <v>5.0231254135855714</v>
      </c>
      <c r="K15" s="234">
        <v>3.8156337251357773</v>
      </c>
      <c r="L15" s="234">
        <v>1.2074916884497937</v>
      </c>
      <c r="M15" s="230">
        <v>94.976874586413089</v>
      </c>
      <c r="N15" s="59"/>
      <c r="O15" s="59"/>
      <c r="P15" s="59"/>
      <c r="Q15" s="59"/>
      <c r="R15" s="59"/>
      <c r="S15" s="59"/>
      <c r="T15" s="59"/>
      <c r="U15" s="59"/>
      <c r="V15" s="59"/>
    </row>
    <row r="16" spans="1:25" ht="14" x14ac:dyDescent="0.2">
      <c r="A16" s="217">
        <v>2012</v>
      </c>
      <c r="B16" s="290"/>
      <c r="C16" s="229">
        <v>45.188408043257247</v>
      </c>
      <c r="D16" s="229">
        <v>1.4052235357163068</v>
      </c>
      <c r="E16" s="229">
        <v>9.5843079242983222</v>
      </c>
      <c r="F16" s="229">
        <v>30.031131086312065</v>
      </c>
      <c r="G16" s="229">
        <v>9.6783238123023327</v>
      </c>
      <c r="H16" s="229">
        <v>7.8931852126501427</v>
      </c>
      <c r="I16" s="229">
        <v>1.7851385996521891</v>
      </c>
      <c r="J16" s="234">
        <f>+K16+L16</f>
        <v>4.1126055981098393</v>
      </c>
      <c r="K16" s="234">
        <v>3.260851709039049</v>
      </c>
      <c r="L16" s="234">
        <v>0.85175388907078997</v>
      </c>
      <c r="M16" s="230">
        <v>95.887394401885146</v>
      </c>
      <c r="N16" s="59"/>
      <c r="O16" s="59"/>
      <c r="P16" s="59"/>
      <c r="Q16" s="59"/>
      <c r="R16" s="59"/>
      <c r="S16" s="59"/>
      <c r="T16" s="59"/>
      <c r="U16" s="59"/>
      <c r="V16" s="59"/>
    </row>
    <row r="17" spans="1:22" ht="14" x14ac:dyDescent="0.2">
      <c r="A17" s="217">
        <v>2013</v>
      </c>
      <c r="B17" s="290"/>
      <c r="C17" s="229">
        <v>42.83700074132171</v>
      </c>
      <c r="D17" s="229">
        <v>1.3508819971314669</v>
      </c>
      <c r="E17" s="229">
        <v>9.5589412510887062</v>
      </c>
      <c r="F17" s="229">
        <v>30.651517993591831</v>
      </c>
      <c r="G17" s="229">
        <v>11.687935011350957</v>
      </c>
      <c r="H17" s="229">
        <v>9.5852878961626775</v>
      </c>
      <c r="I17" s="229">
        <v>2.1026471151882271</v>
      </c>
      <c r="J17" s="234">
        <f>+K17+L17</f>
        <v>3.9137230069468205</v>
      </c>
      <c r="K17" s="234">
        <v>3.1271707413397762</v>
      </c>
      <c r="L17" s="234">
        <v>0.78655226560704439</v>
      </c>
      <c r="M17" s="230">
        <v>96.086276994485203</v>
      </c>
      <c r="N17" s="59"/>
      <c r="O17" s="59"/>
      <c r="P17" s="59"/>
      <c r="Q17" s="59"/>
      <c r="R17" s="59"/>
      <c r="S17" s="59"/>
      <c r="T17" s="59"/>
      <c r="U17" s="59"/>
      <c r="V17" s="59"/>
    </row>
    <row r="18" spans="1:22" ht="14" x14ac:dyDescent="0.2">
      <c r="A18" s="217">
        <v>2014</v>
      </c>
      <c r="B18" s="290"/>
      <c r="C18" s="229">
        <v>48.812859157109152</v>
      </c>
      <c r="D18" s="229">
        <v>0.24862578181357878</v>
      </c>
      <c r="E18" s="229">
        <v>6.2734681322979808</v>
      </c>
      <c r="F18" s="229">
        <v>27.784011857706041</v>
      </c>
      <c r="G18" s="229">
        <v>12.226892665850901</v>
      </c>
      <c r="H18" s="229">
        <v>9.6295684092917053</v>
      </c>
      <c r="I18" s="229">
        <v>2.5973242565591437</v>
      </c>
      <c r="J18" s="234">
        <v>4.6541424052220233</v>
      </c>
      <c r="K18" s="234">
        <v>3.7329083451731515</v>
      </c>
      <c r="L18" s="234">
        <v>0.92123406004887198</v>
      </c>
      <c r="M18" s="230">
        <v>95.345857594778479</v>
      </c>
      <c r="N18" s="59"/>
      <c r="O18" s="59"/>
      <c r="P18" s="59"/>
      <c r="Q18" s="59"/>
      <c r="R18" s="59"/>
      <c r="S18" s="59"/>
      <c r="T18" s="59"/>
      <c r="U18" s="59"/>
      <c r="V18" s="59"/>
    </row>
    <row r="19" spans="1:22" ht="14" x14ac:dyDescent="0.2">
      <c r="A19" s="217">
        <v>2015</v>
      </c>
      <c r="B19" s="290"/>
      <c r="C19" s="229">
        <v>45.897289607699598</v>
      </c>
      <c r="D19" s="229">
        <v>0.56301652431872728</v>
      </c>
      <c r="E19" s="229">
        <v>8.394645179445531</v>
      </c>
      <c r="F19" s="229">
        <v>27.516800850889663</v>
      </c>
      <c r="G19" s="229">
        <v>13.158723325014762</v>
      </c>
      <c r="H19" s="229">
        <v>10.814564975093093</v>
      </c>
      <c r="I19" s="229">
        <v>2.3441583499216683</v>
      </c>
      <c r="J19" s="234">
        <v>4.4695245126316809</v>
      </c>
      <c r="K19" s="234">
        <v>3.6680215625112083</v>
      </c>
      <c r="L19" s="234">
        <v>0.80150295012047301</v>
      </c>
      <c r="M19" s="230">
        <v>95.530475487368321</v>
      </c>
      <c r="N19" s="59"/>
      <c r="O19" s="59"/>
      <c r="P19" s="59"/>
      <c r="Q19" s="59"/>
      <c r="R19" s="59"/>
      <c r="S19" s="59"/>
      <c r="T19" s="59"/>
      <c r="U19" s="59"/>
      <c r="V19" s="59"/>
    </row>
    <row r="20" spans="1:22" ht="14" x14ac:dyDescent="0.2">
      <c r="A20" s="217">
        <v>2016</v>
      </c>
      <c r="B20" s="290"/>
      <c r="C20" s="229">
        <v>41.046776086366734</v>
      </c>
      <c r="D20" s="229">
        <v>0.31331353431040482</v>
      </c>
      <c r="E20" s="229">
        <v>8.3933392712759591</v>
      </c>
      <c r="F20" s="229">
        <v>25.121479096995269</v>
      </c>
      <c r="G20" s="229">
        <v>16.314091461001155</v>
      </c>
      <c r="H20" s="229">
        <v>13.542823028391167</v>
      </c>
      <c r="I20" s="229">
        <v>2.7712684326099617</v>
      </c>
      <c r="J20" s="234">
        <v>5.3228229740027428</v>
      </c>
      <c r="K20" s="234">
        <v>4.6514412694795197</v>
      </c>
      <c r="L20" s="234">
        <v>0.67138170452322288</v>
      </c>
      <c r="M20" s="230">
        <v>94.677177025995761</v>
      </c>
      <c r="N20" s="59"/>
      <c r="O20" s="59"/>
      <c r="P20" s="59"/>
      <c r="Q20" s="59"/>
      <c r="R20" s="59"/>
      <c r="S20" s="59"/>
      <c r="T20" s="59"/>
      <c r="U20" s="59"/>
      <c r="V20" s="59"/>
    </row>
    <row r="21" spans="1:22" ht="14" x14ac:dyDescent="0.2">
      <c r="A21" s="217"/>
      <c r="B21" s="235"/>
      <c r="C21" s="229"/>
      <c r="D21" s="229"/>
      <c r="E21" s="229"/>
      <c r="F21" s="229"/>
      <c r="G21" s="229"/>
      <c r="H21" s="229"/>
      <c r="I21" s="229"/>
      <c r="J21" s="234"/>
      <c r="K21" s="234"/>
      <c r="L21" s="234"/>
      <c r="M21" s="230"/>
      <c r="N21" s="59"/>
      <c r="O21" s="59"/>
      <c r="P21" s="59"/>
      <c r="Q21" s="59"/>
      <c r="R21" s="59"/>
      <c r="S21" s="59"/>
      <c r="T21" s="59"/>
      <c r="U21" s="59"/>
      <c r="V21" s="59"/>
    </row>
    <row r="22" spans="1:22" ht="14" x14ac:dyDescent="0.2">
      <c r="A22" s="217">
        <v>2007</v>
      </c>
      <c r="B22" s="290" t="s">
        <v>9</v>
      </c>
      <c r="C22" s="229">
        <v>43.199902491336395</v>
      </c>
      <c r="D22" s="229">
        <v>1.0283264448266305</v>
      </c>
      <c r="E22" s="229">
        <v>8.793305066904848</v>
      </c>
      <c r="F22" s="229">
        <v>23.737271617443472</v>
      </c>
      <c r="G22" s="229">
        <v>18.242839756231589</v>
      </c>
      <c r="H22" s="229">
        <v>13.578146252977302</v>
      </c>
      <c r="I22" s="229">
        <v>4.6646935032543642</v>
      </c>
      <c r="J22" s="234">
        <f t="shared" ref="J22:J28" si="0">+K22+L22</f>
        <v>4.9983545688464543</v>
      </c>
      <c r="K22" s="234">
        <v>3.0496203671280373</v>
      </c>
      <c r="L22" s="234">
        <v>1.9487342017184168</v>
      </c>
      <c r="M22" s="230">
        <v>95.001645376743966</v>
      </c>
      <c r="N22" s="59"/>
      <c r="O22" s="59"/>
      <c r="P22" s="59"/>
      <c r="Q22" s="59"/>
      <c r="R22" s="59"/>
      <c r="S22" s="59"/>
      <c r="T22" s="59"/>
      <c r="U22" s="59"/>
      <c r="V22" s="59"/>
    </row>
    <row r="23" spans="1:22" ht="14" x14ac:dyDescent="0.2">
      <c r="A23" s="217">
        <v>2008</v>
      </c>
      <c r="B23" s="290"/>
      <c r="C23" s="229">
        <v>44.768522485274588</v>
      </c>
      <c r="D23" s="229">
        <v>0.24243976714180643</v>
      </c>
      <c r="E23" s="229">
        <v>8.2050635729485251</v>
      </c>
      <c r="F23" s="229">
        <v>25.829924629507197</v>
      </c>
      <c r="G23" s="229">
        <v>15.002586559320985</v>
      </c>
      <c r="H23" s="229">
        <v>11.033195364535162</v>
      </c>
      <c r="I23" s="229">
        <v>3.9693911947857465</v>
      </c>
      <c r="J23" s="234">
        <f t="shared" si="0"/>
        <v>5.9514629858050325</v>
      </c>
      <c r="K23" s="234">
        <v>3.9609669736008177</v>
      </c>
      <c r="L23" s="234">
        <v>1.990496012204215</v>
      </c>
      <c r="M23" s="230">
        <v>94.048537014191936</v>
      </c>
      <c r="N23" s="59"/>
      <c r="O23" s="59"/>
      <c r="P23" s="59"/>
      <c r="Q23" s="59"/>
      <c r="R23" s="59"/>
      <c r="S23" s="59"/>
      <c r="T23" s="59"/>
      <c r="U23" s="59"/>
      <c r="V23" s="59"/>
    </row>
    <row r="24" spans="1:22" ht="14" x14ac:dyDescent="0.2">
      <c r="A24" s="217">
        <v>2009</v>
      </c>
      <c r="B24" s="290"/>
      <c r="C24" s="229">
        <v>39.177208674215109</v>
      </c>
      <c r="D24" s="229">
        <v>1.9399623042216603</v>
      </c>
      <c r="E24" s="229">
        <v>8.8900507924829988</v>
      </c>
      <c r="F24" s="229">
        <v>27.158275301677694</v>
      </c>
      <c r="G24" s="229">
        <v>16.363192955041548</v>
      </c>
      <c r="H24" s="229">
        <v>11.673433786688022</v>
      </c>
      <c r="I24" s="229">
        <v>4.6897591683535014</v>
      </c>
      <c r="J24" s="234">
        <f t="shared" si="0"/>
        <v>6.4713099723618939</v>
      </c>
      <c r="K24" s="234">
        <v>4.4982826004244405</v>
      </c>
      <c r="L24" s="234">
        <v>1.9730273719374536</v>
      </c>
      <c r="M24" s="230">
        <v>93.528690027639215</v>
      </c>
      <c r="N24" s="59"/>
      <c r="O24" s="59"/>
      <c r="P24" s="59"/>
      <c r="Q24" s="59"/>
      <c r="R24" s="59"/>
      <c r="S24" s="59"/>
      <c r="T24" s="59"/>
      <c r="U24" s="59"/>
      <c r="V24" s="59"/>
    </row>
    <row r="25" spans="1:22" ht="14" x14ac:dyDescent="0.2">
      <c r="A25" s="217">
        <v>2010</v>
      </c>
      <c r="B25" s="290"/>
      <c r="C25" s="229">
        <v>44.677099031073787</v>
      </c>
      <c r="D25" s="229">
        <v>0.83531730983717167</v>
      </c>
      <c r="E25" s="229">
        <v>8.2189306197716512</v>
      </c>
      <c r="F25" s="229">
        <v>27.433454038125245</v>
      </c>
      <c r="G25" s="229">
        <v>13.816340960192623</v>
      </c>
      <c r="H25" s="229">
        <v>10.461307026730383</v>
      </c>
      <c r="I25" s="229">
        <v>3.3550339334621033</v>
      </c>
      <c r="J25" s="234">
        <f t="shared" si="0"/>
        <v>5.0188580410001835</v>
      </c>
      <c r="K25" s="234">
        <v>3.4888771311391</v>
      </c>
      <c r="L25" s="234">
        <v>1.5299809098610835</v>
      </c>
      <c r="M25" s="230">
        <v>94.981141958998407</v>
      </c>
      <c r="N25" s="59"/>
      <c r="O25" s="59"/>
      <c r="P25" s="59"/>
      <c r="Q25" s="59"/>
      <c r="R25" s="59"/>
      <c r="S25" s="59"/>
      <c r="T25" s="59"/>
      <c r="U25" s="59"/>
      <c r="V25" s="59"/>
    </row>
    <row r="26" spans="1:22" ht="14" x14ac:dyDescent="0.2">
      <c r="A26" s="217">
        <v>2011</v>
      </c>
      <c r="B26" s="290"/>
      <c r="C26" s="229">
        <v>45.52929679495422</v>
      </c>
      <c r="D26" s="229">
        <v>0.59940735503166365</v>
      </c>
      <c r="E26" s="229">
        <v>7.6802410479246808</v>
      </c>
      <c r="F26" s="229">
        <v>31.2517955547331</v>
      </c>
      <c r="G26" s="229">
        <v>10.733799520538094</v>
      </c>
      <c r="H26" s="229">
        <v>8.5110378472281987</v>
      </c>
      <c r="I26" s="229">
        <v>2.2227616733098814</v>
      </c>
      <c r="J26" s="234">
        <f t="shared" si="0"/>
        <v>4.205459726820127</v>
      </c>
      <c r="K26" s="234">
        <v>2.980699275897615</v>
      </c>
      <c r="L26" s="234">
        <v>1.2247604509225116</v>
      </c>
      <c r="M26" s="230">
        <v>95.794540273181084</v>
      </c>
      <c r="N26" s="59"/>
      <c r="O26" s="59"/>
      <c r="P26" s="59"/>
      <c r="Q26" s="59"/>
      <c r="R26" s="59"/>
      <c r="S26" s="59"/>
      <c r="T26" s="59"/>
      <c r="U26" s="59"/>
      <c r="V26" s="59"/>
    </row>
    <row r="27" spans="1:22" ht="14" x14ac:dyDescent="0.2">
      <c r="A27" s="217">
        <v>2012</v>
      </c>
      <c r="B27" s="290"/>
      <c r="C27" s="229">
        <v>46.532866077733161</v>
      </c>
      <c r="D27" s="229">
        <v>2.1901636588067461</v>
      </c>
      <c r="E27" s="229">
        <v>8.0201414069432566</v>
      </c>
      <c r="F27" s="229">
        <v>30.123527886332809</v>
      </c>
      <c r="G27" s="229">
        <v>9.0119229486709287</v>
      </c>
      <c r="H27" s="229">
        <v>7.2453499862870014</v>
      </c>
      <c r="I27" s="229">
        <v>1.7665729623839115</v>
      </c>
      <c r="J27" s="234">
        <f t="shared" si="0"/>
        <v>4.1212251681557044</v>
      </c>
      <c r="K27" s="234">
        <v>3.1363260623461153</v>
      </c>
      <c r="L27" s="234">
        <v>0.98489910580958873</v>
      </c>
      <c r="M27" s="230">
        <v>95.878621978487303</v>
      </c>
      <c r="N27" s="59"/>
      <c r="O27" s="59"/>
      <c r="P27" s="59"/>
      <c r="Q27" s="59"/>
      <c r="R27" s="59"/>
      <c r="S27" s="59"/>
      <c r="T27" s="59"/>
      <c r="U27" s="59"/>
      <c r="V27" s="59"/>
    </row>
    <row r="28" spans="1:22" ht="14" x14ac:dyDescent="0.2">
      <c r="A28" s="217">
        <v>2013</v>
      </c>
      <c r="B28" s="290"/>
      <c r="C28" s="229">
        <v>47.865018162002841</v>
      </c>
      <c r="D28" s="229">
        <v>0.20801172393125375</v>
      </c>
      <c r="E28" s="229">
        <v>7.0930895743607074</v>
      </c>
      <c r="F28" s="229">
        <v>29.041900874610199</v>
      </c>
      <c r="G28" s="229">
        <v>11.639158776833382</v>
      </c>
      <c r="H28" s="229">
        <v>9.4067465152675354</v>
      </c>
      <c r="I28" s="229">
        <v>2.2324122615658712</v>
      </c>
      <c r="J28" s="234">
        <f t="shared" si="0"/>
        <v>4.1528208882605124</v>
      </c>
      <c r="K28" s="234">
        <v>2.9501953327906825</v>
      </c>
      <c r="L28" s="234">
        <v>1.2026255554698297</v>
      </c>
      <c r="M28" s="230">
        <v>95.847179111737105</v>
      </c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14" x14ac:dyDescent="0.2">
      <c r="A29" s="217">
        <v>2014</v>
      </c>
      <c r="B29" s="290"/>
      <c r="C29" s="229">
        <v>49.284752644498383</v>
      </c>
      <c r="D29" s="229">
        <v>0.22824096012623754</v>
      </c>
      <c r="E29" s="229">
        <v>7.0675499576013321</v>
      </c>
      <c r="F29" s="229">
        <v>26.751389743206477</v>
      </c>
      <c r="G29" s="229">
        <v>12.867760995299626</v>
      </c>
      <c r="H29" s="229">
        <v>10.558738387426329</v>
      </c>
      <c r="I29" s="229">
        <v>2.3090226078732972</v>
      </c>
      <c r="J29" s="234">
        <v>3.8003056992688302</v>
      </c>
      <c r="K29" s="234">
        <v>3.0153681801379437</v>
      </c>
      <c r="L29" s="234">
        <v>0.78493751913087839</v>
      </c>
      <c r="M29" s="230">
        <v>96.199694300732446</v>
      </c>
      <c r="N29" s="59"/>
      <c r="O29" s="59"/>
      <c r="P29" s="59"/>
      <c r="Q29" s="59"/>
      <c r="R29" s="59"/>
      <c r="S29" s="59"/>
      <c r="T29" s="59"/>
      <c r="U29" s="59"/>
      <c r="V29" s="59"/>
    </row>
    <row r="30" spans="1:22" ht="14" x14ac:dyDescent="0.2">
      <c r="A30" s="217">
        <v>2015</v>
      </c>
      <c r="B30" s="290"/>
      <c r="C30" s="229">
        <v>46.503926004781597</v>
      </c>
      <c r="D30" s="229">
        <v>0.63497183732733009</v>
      </c>
      <c r="E30" s="229">
        <v>7.6556542272345869</v>
      </c>
      <c r="F30" s="229">
        <v>26.4212498613892</v>
      </c>
      <c r="G30" s="229">
        <v>14.011363161372692</v>
      </c>
      <c r="H30" s="229">
        <v>11.317240343093461</v>
      </c>
      <c r="I30" s="229">
        <v>2.6941228182792316</v>
      </c>
      <c r="J30" s="234">
        <v>4.772834907894592</v>
      </c>
      <c r="K30" s="234">
        <v>3.6665724682275158</v>
      </c>
      <c r="L30" s="234">
        <v>1.1062624396670766</v>
      </c>
      <c r="M30" s="230">
        <v>95.227165092105409</v>
      </c>
      <c r="N30" s="59"/>
      <c r="O30" s="59"/>
      <c r="P30" s="59"/>
      <c r="Q30" s="59"/>
      <c r="R30" s="59"/>
      <c r="S30" s="59"/>
      <c r="T30" s="59"/>
      <c r="U30" s="59"/>
      <c r="V30" s="59"/>
    </row>
    <row r="31" spans="1:22" s="66" customFormat="1" ht="14" x14ac:dyDescent="0.2">
      <c r="A31" s="217">
        <v>2016</v>
      </c>
      <c r="B31" s="290"/>
      <c r="C31" s="229">
        <v>41.189800096993693</v>
      </c>
      <c r="D31" s="229">
        <v>0.20951166240949992</v>
      </c>
      <c r="E31" s="229">
        <v>8.3933392712759591</v>
      </c>
      <c r="F31" s="229">
        <v>25.121479096995269</v>
      </c>
      <c r="G31" s="229">
        <v>19.873266926054153</v>
      </c>
      <c r="H31" s="229">
        <v>15.916438469249156</v>
      </c>
      <c r="I31" s="229">
        <v>3.9568284568051366</v>
      </c>
      <c r="J31" s="234">
        <v>5.2126029462724919</v>
      </c>
      <c r="K31" s="234">
        <v>4.0840830887482298</v>
      </c>
      <c r="L31" s="234">
        <v>1.1285198575242663</v>
      </c>
      <c r="M31" s="230">
        <v>94.787397053729222</v>
      </c>
      <c r="N31" s="11"/>
      <c r="O31" s="65"/>
      <c r="P31" s="65"/>
      <c r="Q31" s="65"/>
      <c r="R31" s="65"/>
      <c r="S31" s="65"/>
      <c r="T31" s="65"/>
      <c r="U31" s="65"/>
      <c r="V31" s="65"/>
    </row>
    <row r="32" spans="1:22" s="66" customFormat="1" ht="14" x14ac:dyDescent="0.2">
      <c r="A32" s="24"/>
      <c r="B32" s="195"/>
      <c r="C32" s="57"/>
      <c r="D32" s="57"/>
      <c r="E32" s="57"/>
      <c r="F32" s="57"/>
      <c r="G32" s="57"/>
      <c r="H32" s="57"/>
      <c r="I32" s="57"/>
      <c r="J32" s="61"/>
      <c r="K32" s="61"/>
      <c r="L32" s="61"/>
      <c r="M32" s="58"/>
      <c r="N32" s="64"/>
      <c r="O32" s="65"/>
      <c r="P32" s="65"/>
      <c r="Q32" s="65"/>
      <c r="R32" s="65"/>
      <c r="S32" s="65"/>
      <c r="T32" s="65"/>
      <c r="U32" s="65"/>
      <c r="V32" s="65"/>
    </row>
    <row r="33" spans="1:22" s="66" customFormat="1" ht="11" x14ac:dyDescent="0.2">
      <c r="A33" s="62" t="s">
        <v>432</v>
      </c>
      <c r="B33" s="63"/>
      <c r="C33" s="63"/>
      <c r="D33" s="6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65"/>
      <c r="Q33" s="65"/>
      <c r="R33" s="65"/>
      <c r="S33" s="65"/>
      <c r="T33" s="65"/>
      <c r="U33" s="65"/>
      <c r="V33" s="65"/>
    </row>
    <row r="34" spans="1:22" s="66" customFormat="1" ht="11" x14ac:dyDescent="0.2">
      <c r="A34" s="199" t="s">
        <v>91</v>
      </c>
      <c r="B34" s="63"/>
      <c r="C34" s="63"/>
      <c r="D34" s="63"/>
      <c r="E34" s="63"/>
      <c r="F34" s="67"/>
      <c r="G34" s="67"/>
      <c r="H34" s="67"/>
      <c r="I34" s="67"/>
      <c r="J34" s="64"/>
      <c r="K34" s="64"/>
      <c r="L34" s="64"/>
      <c r="M34" s="64"/>
      <c r="N34" s="64"/>
      <c r="O34" s="65"/>
      <c r="P34" s="65"/>
      <c r="Q34" s="65"/>
      <c r="R34" s="65"/>
      <c r="S34" s="65"/>
      <c r="T34" s="65"/>
      <c r="U34" s="65"/>
      <c r="V34" s="65"/>
    </row>
    <row r="35" spans="1:22" s="66" customFormat="1" ht="11" x14ac:dyDescent="0.2">
      <c r="A35" s="68" t="s">
        <v>116</v>
      </c>
      <c r="B35" s="63"/>
      <c r="C35" s="63"/>
      <c r="D35" s="63"/>
      <c r="E35" s="63"/>
      <c r="F35" s="64"/>
      <c r="G35" s="64"/>
      <c r="H35" s="64"/>
      <c r="I35" s="67"/>
      <c r="J35" s="64"/>
      <c r="K35" s="64"/>
      <c r="L35" s="64"/>
      <c r="M35" s="64"/>
      <c r="N35" s="64"/>
      <c r="O35" s="65"/>
      <c r="P35" s="65"/>
      <c r="Q35" s="65"/>
      <c r="R35" s="65"/>
      <c r="S35" s="65"/>
      <c r="T35" s="65"/>
      <c r="U35" s="65"/>
      <c r="V35" s="65"/>
    </row>
    <row r="36" spans="1:22" s="66" customFormat="1" ht="11" x14ac:dyDescent="0.2">
      <c r="A36" s="68" t="s">
        <v>117</v>
      </c>
      <c r="B36" s="63"/>
      <c r="C36" s="63"/>
      <c r="D36" s="63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5"/>
      <c r="P36" s="65"/>
      <c r="Q36" s="65"/>
      <c r="R36" s="65"/>
      <c r="S36" s="65"/>
      <c r="T36" s="65"/>
      <c r="U36" s="65"/>
      <c r="V36" s="65"/>
    </row>
    <row r="37" spans="1:22" s="66" customFormat="1" ht="11" x14ac:dyDescent="0.2">
      <c r="A37" s="68" t="s">
        <v>118</v>
      </c>
      <c r="B37" s="63"/>
      <c r="C37" s="63"/>
      <c r="D37" s="6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5"/>
      <c r="P37" s="65"/>
      <c r="Q37" s="65"/>
      <c r="R37" s="65"/>
      <c r="S37" s="65"/>
      <c r="T37" s="65"/>
      <c r="U37" s="65"/>
      <c r="V37" s="65"/>
    </row>
    <row r="38" spans="1:22" x14ac:dyDescent="0.2">
      <c r="A38" s="69" t="s">
        <v>119</v>
      </c>
      <c r="B38" s="63"/>
      <c r="C38" s="63"/>
      <c r="D38" s="63"/>
      <c r="E38" s="63"/>
      <c r="F38" s="64"/>
      <c r="G38" s="64"/>
      <c r="H38" s="64"/>
      <c r="I38" s="64"/>
      <c r="J38" s="64"/>
      <c r="K38" s="64"/>
      <c r="L38" s="64"/>
      <c r="M38" s="64"/>
    </row>
    <row r="39" spans="1:22" x14ac:dyDescent="0.2">
      <c r="A39" s="69" t="s">
        <v>120</v>
      </c>
      <c r="B39" s="63"/>
      <c r="C39" s="63"/>
      <c r="D39" s="63"/>
      <c r="E39" s="63"/>
      <c r="F39" s="64"/>
      <c r="G39" s="64"/>
      <c r="H39" s="64"/>
      <c r="I39" s="64"/>
      <c r="J39" s="64"/>
      <c r="K39" s="64"/>
      <c r="L39" s="64"/>
      <c r="M39" s="64"/>
    </row>
    <row r="40" spans="1:22" x14ac:dyDescent="0.2">
      <c r="O40" s="70"/>
      <c r="P40" s="70"/>
      <c r="Q40" s="70"/>
      <c r="R40" s="70"/>
      <c r="S40" s="70"/>
      <c r="T40" s="70"/>
      <c r="U40" s="70"/>
      <c r="V40" s="70"/>
    </row>
    <row r="41" spans="1:22" x14ac:dyDescent="0.2">
      <c r="O41" s="59"/>
      <c r="P41" s="59"/>
      <c r="Q41" s="59"/>
      <c r="R41" s="59"/>
      <c r="S41" s="59"/>
      <c r="T41" s="59"/>
      <c r="U41" s="59"/>
      <c r="V41" s="59"/>
    </row>
    <row r="42" spans="1:22" x14ac:dyDescent="0.2">
      <c r="O42" s="59"/>
      <c r="P42" s="59"/>
      <c r="Q42" s="59"/>
      <c r="R42" s="59"/>
      <c r="S42" s="59"/>
      <c r="T42" s="59"/>
      <c r="U42" s="59"/>
      <c r="V42" s="59"/>
    </row>
    <row r="43" spans="1:22" x14ac:dyDescent="0.2">
      <c r="O43" s="59"/>
      <c r="P43" s="59"/>
      <c r="Q43" s="59"/>
      <c r="R43" s="59"/>
      <c r="S43" s="59"/>
      <c r="T43" s="59"/>
      <c r="U43" s="59"/>
      <c r="V43" s="59"/>
    </row>
    <row r="44" spans="1:22" x14ac:dyDescent="0.2">
      <c r="O44" s="59"/>
      <c r="P44" s="59"/>
      <c r="Q44" s="59"/>
      <c r="R44" s="59"/>
      <c r="S44" s="59"/>
      <c r="T44" s="59"/>
      <c r="U44" s="59"/>
      <c r="V44" s="59"/>
    </row>
    <row r="45" spans="1:22" x14ac:dyDescent="0.2">
      <c r="O45" s="59"/>
      <c r="P45" s="59"/>
      <c r="Q45" s="59"/>
      <c r="R45" s="59"/>
      <c r="S45" s="59"/>
      <c r="T45" s="59"/>
      <c r="U45" s="59"/>
      <c r="V45" s="59"/>
    </row>
    <row r="46" spans="1:22" x14ac:dyDescent="0.2">
      <c r="O46" s="59"/>
      <c r="P46" s="59"/>
      <c r="Q46" s="59"/>
      <c r="R46" s="59"/>
      <c r="S46" s="59"/>
      <c r="T46" s="59"/>
      <c r="U46" s="59"/>
      <c r="V46" s="59"/>
    </row>
    <row r="47" spans="1:22" x14ac:dyDescent="0.2">
      <c r="O47" s="59"/>
      <c r="P47" s="59"/>
      <c r="Q47" s="59"/>
      <c r="R47" s="59"/>
      <c r="S47" s="59"/>
      <c r="T47" s="59"/>
      <c r="U47" s="59"/>
      <c r="V47" s="59"/>
    </row>
    <row r="48" spans="1:22" x14ac:dyDescent="0.2">
      <c r="O48" s="59"/>
      <c r="P48" s="59"/>
      <c r="Q48" s="59"/>
      <c r="R48" s="59"/>
      <c r="S48" s="59"/>
      <c r="T48" s="59"/>
      <c r="U48" s="59"/>
      <c r="V48" s="59"/>
    </row>
    <row r="49" spans="15:22" x14ac:dyDescent="0.2">
      <c r="O49" s="59"/>
      <c r="P49" s="59"/>
      <c r="Q49" s="59"/>
      <c r="R49" s="59"/>
      <c r="S49" s="59"/>
      <c r="T49" s="59"/>
      <c r="U49" s="59"/>
      <c r="V49" s="59"/>
    </row>
    <row r="50" spans="15:22" x14ac:dyDescent="0.2">
      <c r="O50" s="59"/>
      <c r="P50" s="59"/>
      <c r="Q50" s="59"/>
      <c r="R50" s="59"/>
      <c r="S50" s="59"/>
      <c r="T50" s="59"/>
      <c r="U50" s="59"/>
      <c r="V50" s="59"/>
    </row>
    <row r="51" spans="15:22" x14ac:dyDescent="0.2">
      <c r="O51" s="59"/>
      <c r="P51" s="59"/>
      <c r="Q51" s="59"/>
      <c r="R51" s="59"/>
      <c r="S51" s="59"/>
      <c r="T51" s="59"/>
      <c r="U51" s="59"/>
      <c r="V51" s="59"/>
    </row>
    <row r="52" spans="15:22" x14ac:dyDescent="0.2">
      <c r="O52" s="59"/>
      <c r="P52" s="59"/>
      <c r="Q52" s="59"/>
      <c r="R52" s="59"/>
      <c r="S52" s="59"/>
      <c r="T52" s="59"/>
      <c r="U52" s="59"/>
      <c r="V52" s="59"/>
    </row>
    <row r="53" spans="15:22" x14ac:dyDescent="0.2">
      <c r="O53" s="59"/>
      <c r="P53" s="59"/>
      <c r="Q53" s="59"/>
      <c r="R53" s="59"/>
      <c r="S53" s="59"/>
      <c r="T53" s="59"/>
      <c r="U53" s="59"/>
      <c r="V53" s="59"/>
    </row>
    <row r="54" spans="15:22" x14ac:dyDescent="0.2">
      <c r="O54" s="59"/>
      <c r="P54" s="59"/>
      <c r="Q54" s="59"/>
      <c r="R54" s="59"/>
      <c r="S54" s="59"/>
      <c r="T54" s="59"/>
      <c r="U54" s="59"/>
      <c r="V54" s="59"/>
    </row>
    <row r="55" spans="15:22" x14ac:dyDescent="0.2">
      <c r="O55" s="59"/>
      <c r="P55" s="59"/>
      <c r="Q55" s="59"/>
      <c r="R55" s="59"/>
      <c r="S55" s="59"/>
      <c r="T55" s="59"/>
      <c r="U55" s="59"/>
      <c r="V55" s="59"/>
    </row>
    <row r="56" spans="15:22" x14ac:dyDescent="0.2">
      <c r="O56" s="59"/>
      <c r="P56" s="59"/>
      <c r="Q56" s="59"/>
      <c r="R56" s="59"/>
      <c r="S56" s="59"/>
      <c r="T56" s="59"/>
      <c r="U56" s="59"/>
      <c r="V56" s="59"/>
    </row>
    <row r="57" spans="15:22" x14ac:dyDescent="0.2">
      <c r="O57" s="59"/>
      <c r="P57" s="59"/>
      <c r="Q57" s="59"/>
      <c r="R57" s="59"/>
      <c r="S57" s="59"/>
      <c r="T57" s="59"/>
      <c r="U57" s="59"/>
      <c r="V57" s="59"/>
    </row>
    <row r="58" spans="15:22" x14ac:dyDescent="0.2">
      <c r="O58" s="59"/>
      <c r="P58" s="59"/>
      <c r="Q58" s="59"/>
      <c r="R58" s="59"/>
      <c r="S58" s="59"/>
      <c r="T58" s="59"/>
      <c r="U58" s="59"/>
      <c r="V58" s="59"/>
    </row>
    <row r="59" spans="15:22" x14ac:dyDescent="0.2">
      <c r="O59" s="59"/>
      <c r="P59" s="59"/>
      <c r="Q59" s="59"/>
      <c r="R59" s="59"/>
      <c r="S59" s="59"/>
      <c r="T59" s="59"/>
      <c r="U59" s="59"/>
      <c r="V59" s="59"/>
    </row>
    <row r="60" spans="15:22" x14ac:dyDescent="0.2">
      <c r="O60" s="59"/>
      <c r="P60" s="59"/>
      <c r="Q60" s="59"/>
      <c r="R60" s="59"/>
      <c r="S60" s="59"/>
      <c r="T60" s="59"/>
      <c r="U60" s="59"/>
      <c r="V60" s="59"/>
    </row>
    <row r="61" spans="15:22" x14ac:dyDescent="0.2">
      <c r="O61" s="59"/>
      <c r="P61" s="59"/>
      <c r="Q61" s="59"/>
      <c r="R61" s="59"/>
      <c r="S61" s="59"/>
      <c r="T61" s="59"/>
      <c r="U61" s="59"/>
      <c r="V61" s="59"/>
    </row>
    <row r="62" spans="15:22" x14ac:dyDescent="0.2">
      <c r="O62" s="59"/>
      <c r="P62" s="59"/>
      <c r="Q62" s="59"/>
      <c r="R62" s="59"/>
      <c r="S62" s="59"/>
      <c r="T62" s="59"/>
      <c r="U62" s="59"/>
      <c r="V62" s="59"/>
    </row>
    <row r="63" spans="15:22" x14ac:dyDescent="0.2">
      <c r="O63" s="59"/>
      <c r="P63" s="59"/>
      <c r="Q63" s="59"/>
      <c r="R63" s="59"/>
      <c r="S63" s="59"/>
      <c r="T63" s="59"/>
      <c r="U63" s="59"/>
      <c r="V63" s="59"/>
    </row>
    <row r="64" spans="15:22" x14ac:dyDescent="0.2">
      <c r="O64" s="59"/>
      <c r="P64" s="59"/>
      <c r="Q64" s="59"/>
      <c r="R64" s="59"/>
      <c r="S64" s="59"/>
      <c r="T64" s="59"/>
      <c r="U64" s="59"/>
      <c r="V64" s="59"/>
    </row>
    <row r="65" spans="15:22" x14ac:dyDescent="0.2">
      <c r="O65" s="59"/>
      <c r="P65" s="59"/>
      <c r="Q65" s="59"/>
      <c r="R65" s="59"/>
      <c r="S65" s="59"/>
      <c r="T65" s="59"/>
      <c r="U65" s="59"/>
      <c r="V65" s="59"/>
    </row>
    <row r="66" spans="15:22" x14ac:dyDescent="0.2">
      <c r="O66" s="59"/>
      <c r="P66" s="59"/>
      <c r="Q66" s="59"/>
      <c r="R66" s="59"/>
      <c r="S66" s="59"/>
      <c r="T66" s="59"/>
      <c r="U66" s="59"/>
      <c r="V66" s="59"/>
    </row>
    <row r="67" spans="15:22" x14ac:dyDescent="0.2">
      <c r="O67" s="59"/>
      <c r="P67" s="59"/>
      <c r="Q67" s="59"/>
      <c r="R67" s="59"/>
      <c r="S67" s="59"/>
      <c r="T67" s="59"/>
      <c r="U67" s="59"/>
      <c r="V67" s="59"/>
    </row>
  </sheetData>
  <mergeCells count="8">
    <mergeCell ref="B11:B20"/>
    <mergeCell ref="B22:B31"/>
    <mergeCell ref="A4:M4"/>
    <mergeCell ref="A5:M5"/>
    <mergeCell ref="A6:M6"/>
    <mergeCell ref="A8:B10"/>
    <mergeCell ref="C8:L8"/>
    <mergeCell ref="M8:M9"/>
  </mergeCells>
  <phoneticPr fontId="92" type="noConversion"/>
  <hyperlinks>
    <hyperlink ref="O8" location="ÍNDICE!A9" display="ÍNDICE"/>
  </hyperlinks>
  <printOptions horizontalCentered="1" verticalCentered="1"/>
  <pageMargins left="0.2" right="0.2" top="0.2" bottom="0.2" header="0.31" footer="0.31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0"/>
  <sheetViews>
    <sheetView showGridLines="0" zoomScale="80" zoomScaleNormal="80" zoomScalePageLayoutView="80" workbookViewId="0">
      <selection activeCell="A4" sqref="A4:M53"/>
    </sheetView>
  </sheetViews>
  <sheetFormatPr baseColWidth="10" defaultColWidth="11.5" defaultRowHeight="13" x14ac:dyDescent="0.2"/>
  <cols>
    <col min="1" max="1" width="14.83203125" style="52" customWidth="1"/>
    <col min="2" max="2" width="11.5" style="52"/>
    <col min="3" max="13" width="16.83203125" style="52" customWidth="1"/>
    <col min="14" max="14" width="9.6640625" style="52" customWidth="1"/>
    <col min="15" max="15" width="10.83203125" style="53" customWidth="1"/>
    <col min="16" max="16" width="10.33203125" style="53" customWidth="1"/>
    <col min="17" max="22" width="3.1640625" style="53" customWidth="1"/>
    <col min="23" max="16384" width="11.5" style="52"/>
  </cols>
  <sheetData>
    <row r="2" spans="1:25" ht="14" x14ac:dyDescent="0.2">
      <c r="A2" s="19" t="s">
        <v>19</v>
      </c>
    </row>
    <row r="3" spans="1:25" ht="14" x14ac:dyDescent="0.2">
      <c r="A3" s="19"/>
    </row>
    <row r="4" spans="1:25" ht="18" x14ac:dyDescent="0.2">
      <c r="A4" s="291" t="s">
        <v>469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188"/>
    </row>
    <row r="5" spans="1:25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187"/>
    </row>
    <row r="6" spans="1:25" ht="18" x14ac:dyDescent="0.2">
      <c r="A6" s="292" t="s">
        <v>49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186"/>
    </row>
    <row r="7" spans="1:25" ht="14" x14ac:dyDescent="0.2">
      <c r="A7" s="10"/>
      <c r="N7" s="53"/>
    </row>
    <row r="8" spans="1:25" ht="20.25" customHeight="1" x14ac:dyDescent="0.2">
      <c r="A8" s="293" t="s">
        <v>50</v>
      </c>
      <c r="B8" s="293"/>
      <c r="C8" s="293" t="s">
        <v>95</v>
      </c>
      <c r="D8" s="293"/>
      <c r="E8" s="293"/>
      <c r="F8" s="293"/>
      <c r="G8" s="293"/>
      <c r="H8" s="293"/>
      <c r="I8" s="293"/>
      <c r="J8" s="293"/>
      <c r="K8" s="293"/>
      <c r="L8" s="293"/>
      <c r="M8" s="293" t="s">
        <v>96</v>
      </c>
      <c r="N8" s="53"/>
      <c r="O8" s="160" t="s">
        <v>0</v>
      </c>
    </row>
    <row r="9" spans="1:25" s="56" customFormat="1" ht="81" customHeight="1" x14ac:dyDescent="0.2">
      <c r="A9" s="293"/>
      <c r="B9" s="293"/>
      <c r="C9" s="225" t="s">
        <v>97</v>
      </c>
      <c r="D9" s="225" t="s">
        <v>98</v>
      </c>
      <c r="E9" s="225" t="s">
        <v>99</v>
      </c>
      <c r="F9" s="225" t="s">
        <v>100</v>
      </c>
      <c r="G9" s="225" t="s">
        <v>101</v>
      </c>
      <c r="H9" s="225" t="s">
        <v>102</v>
      </c>
      <c r="I9" s="225" t="s">
        <v>103</v>
      </c>
      <c r="J9" s="226" t="s">
        <v>104</v>
      </c>
      <c r="K9" s="226" t="s">
        <v>105</v>
      </c>
      <c r="L9" s="226" t="s">
        <v>106</v>
      </c>
      <c r="M9" s="293"/>
      <c r="N9" s="54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19.5" customHeight="1" x14ac:dyDescent="0.2">
      <c r="A10" s="236"/>
      <c r="B10" s="236"/>
      <c r="C10" s="227" t="s">
        <v>1</v>
      </c>
      <c r="D10" s="227" t="s">
        <v>2</v>
      </c>
      <c r="E10" s="227" t="s">
        <v>58</v>
      </c>
      <c r="F10" s="227" t="s">
        <v>59</v>
      </c>
      <c r="G10" s="227" t="s">
        <v>107</v>
      </c>
      <c r="H10" s="227" t="s">
        <v>108</v>
      </c>
      <c r="I10" s="227" t="s">
        <v>109</v>
      </c>
      <c r="J10" s="228" t="s">
        <v>110</v>
      </c>
      <c r="K10" s="228" t="s">
        <v>111</v>
      </c>
      <c r="L10" s="228" t="s">
        <v>112</v>
      </c>
      <c r="M10" s="228" t="s">
        <v>113</v>
      </c>
      <c r="N10" s="55"/>
      <c r="O10" s="55"/>
      <c r="P10" s="55"/>
      <c r="Q10" s="55"/>
      <c r="R10" s="55"/>
      <c r="S10" s="55"/>
      <c r="T10" s="55"/>
      <c r="U10" s="55"/>
      <c r="V10" s="55"/>
    </row>
    <row r="11" spans="1:25" ht="14" x14ac:dyDescent="0.2">
      <c r="A11" s="217">
        <v>2007</v>
      </c>
      <c r="B11" s="290" t="s">
        <v>76</v>
      </c>
      <c r="C11" s="233" t="s">
        <v>62</v>
      </c>
      <c r="D11" s="233" t="s">
        <v>62</v>
      </c>
      <c r="E11" s="233" t="s">
        <v>62</v>
      </c>
      <c r="F11" s="233" t="s">
        <v>62</v>
      </c>
      <c r="G11" s="233" t="s">
        <v>62</v>
      </c>
      <c r="H11" s="233" t="s">
        <v>62</v>
      </c>
      <c r="I11" s="233" t="s">
        <v>62</v>
      </c>
      <c r="J11" s="233" t="s">
        <v>62</v>
      </c>
      <c r="K11" s="233" t="s">
        <v>62</v>
      </c>
      <c r="L11" s="233" t="s">
        <v>62</v>
      </c>
      <c r="M11" s="230" t="s">
        <v>62</v>
      </c>
      <c r="N11" s="70"/>
    </row>
    <row r="12" spans="1:25" ht="14" x14ac:dyDescent="0.2">
      <c r="A12" s="217">
        <v>2008</v>
      </c>
      <c r="B12" s="290"/>
      <c r="C12" s="229">
        <v>47.346748629553055</v>
      </c>
      <c r="D12" s="229">
        <v>2.1174818556711661</v>
      </c>
      <c r="E12" s="229">
        <v>6.6830187703524686</v>
      </c>
      <c r="F12" s="229">
        <v>20.442798168044202</v>
      </c>
      <c r="G12" s="229">
        <v>16.533790880659581</v>
      </c>
      <c r="H12" s="229">
        <v>11.681362261962738</v>
      </c>
      <c r="I12" s="229">
        <v>4.8524286186968624</v>
      </c>
      <c r="J12" s="234">
        <f>+K12+L12</f>
        <v>6.8761616957199188</v>
      </c>
      <c r="K12" s="234">
        <v>5.5061554060788591</v>
      </c>
      <c r="L12" s="234">
        <v>1.3700062896410596</v>
      </c>
      <c r="M12" s="230">
        <v>93.123838304280355</v>
      </c>
      <c r="N12" s="59"/>
    </row>
    <row r="13" spans="1:25" ht="14" x14ac:dyDescent="0.2">
      <c r="A13" s="217">
        <v>2009</v>
      </c>
      <c r="B13" s="290"/>
      <c r="C13" s="229">
        <v>46.649420346435498</v>
      </c>
      <c r="D13" s="229">
        <v>0.6652272186081587</v>
      </c>
      <c r="E13" s="229">
        <v>5.7768001494464842</v>
      </c>
      <c r="F13" s="229">
        <v>22.143461380466324</v>
      </c>
      <c r="G13" s="229">
        <v>16.07247059779198</v>
      </c>
      <c r="H13" s="229">
        <v>12.316249251439379</v>
      </c>
      <c r="I13" s="229">
        <v>3.7562213463525165</v>
      </c>
      <c r="J13" s="234">
        <v>8.6926203072511345</v>
      </c>
      <c r="K13" s="234">
        <v>6.985066995040075</v>
      </c>
      <c r="L13" s="234">
        <v>1.7075533122110551</v>
      </c>
      <c r="M13" s="230">
        <v>91.307379692748071</v>
      </c>
      <c r="N13" s="59"/>
    </row>
    <row r="14" spans="1:25" ht="14" x14ac:dyDescent="0.2">
      <c r="A14" s="217">
        <v>2010</v>
      </c>
      <c r="B14" s="290"/>
      <c r="C14" s="229">
        <v>46.54260618572701</v>
      </c>
      <c r="D14" s="229">
        <v>2.0231305970349123</v>
      </c>
      <c r="E14" s="229">
        <v>4.9884640800945981</v>
      </c>
      <c r="F14" s="229">
        <v>20.906835769418617</v>
      </c>
      <c r="G14" s="229">
        <v>16.438756578622964</v>
      </c>
      <c r="H14" s="229">
        <v>12.580016590084647</v>
      </c>
      <c r="I14" s="229">
        <v>3.8587399885383693</v>
      </c>
      <c r="J14" s="234">
        <f>+K14+L14</f>
        <v>9.1002067891007137</v>
      </c>
      <c r="K14" s="234">
        <v>7.4135172295124399</v>
      </c>
      <c r="L14" s="234">
        <v>1.6866895595882732</v>
      </c>
      <c r="M14" s="230">
        <v>90.899793210898423</v>
      </c>
      <c r="N14" s="59"/>
    </row>
    <row r="15" spans="1:25" ht="14" x14ac:dyDescent="0.2">
      <c r="A15" s="217">
        <v>2011</v>
      </c>
      <c r="B15" s="290"/>
      <c r="C15" s="229">
        <v>47.647473747785568</v>
      </c>
      <c r="D15" s="229">
        <v>1.8012027153994894</v>
      </c>
      <c r="E15" s="229">
        <v>4.5583666112078758</v>
      </c>
      <c r="F15" s="229">
        <v>24.639501285988992</v>
      </c>
      <c r="G15" s="229">
        <v>14.292686717998219</v>
      </c>
      <c r="H15" s="229">
        <v>11.166276171352649</v>
      </c>
      <c r="I15" s="229">
        <v>3.1264105466455834</v>
      </c>
      <c r="J15" s="234">
        <f>+K15+L15</f>
        <v>7.0607689216207081</v>
      </c>
      <c r="K15" s="234">
        <v>5.7271646929697297</v>
      </c>
      <c r="L15" s="234">
        <v>1.3336042286509782</v>
      </c>
      <c r="M15" s="230">
        <v>92.939231078380359</v>
      </c>
      <c r="N15" s="59"/>
    </row>
    <row r="16" spans="1:25" ht="14" x14ac:dyDescent="0.2">
      <c r="A16" s="217">
        <v>2012</v>
      </c>
      <c r="B16" s="290"/>
      <c r="C16" s="229">
        <v>54.200067274042148</v>
      </c>
      <c r="D16" s="229">
        <v>1.3101753813501518</v>
      </c>
      <c r="E16" s="229">
        <v>5.3580726133991172</v>
      </c>
      <c r="F16" s="229">
        <v>23.533476203564586</v>
      </c>
      <c r="G16" s="229">
        <v>10.685159027913675</v>
      </c>
      <c r="H16" s="229">
        <v>9.0460297892859032</v>
      </c>
      <c r="I16" s="229">
        <v>1.6391292386277665</v>
      </c>
      <c r="J16" s="234">
        <f>+K16+L16</f>
        <v>4.913049499732054</v>
      </c>
      <c r="K16" s="234">
        <v>4.2653604904674092</v>
      </c>
      <c r="L16" s="234">
        <v>0.6476890092646449</v>
      </c>
      <c r="M16" s="230">
        <v>95.086950500269921</v>
      </c>
      <c r="N16" s="59"/>
    </row>
    <row r="17" spans="1:25" s="53" customFormat="1" ht="14" x14ac:dyDescent="0.2">
      <c r="A17" s="217">
        <v>2013</v>
      </c>
      <c r="B17" s="290"/>
      <c r="C17" s="229">
        <v>52.398222727328573</v>
      </c>
      <c r="D17" s="229">
        <v>1.9509255625890507</v>
      </c>
      <c r="E17" s="229">
        <v>4.8663249260539496</v>
      </c>
      <c r="F17" s="229">
        <v>25.922044667064991</v>
      </c>
      <c r="G17" s="229">
        <v>10.251924702648944</v>
      </c>
      <c r="H17" s="229">
        <v>8.5024922837346821</v>
      </c>
      <c r="I17" s="229">
        <v>1.7494324189142676</v>
      </c>
      <c r="J17" s="234">
        <f>+K17+L17</f>
        <v>4.6105574143166628</v>
      </c>
      <c r="K17" s="234">
        <v>4.1524567070156815</v>
      </c>
      <c r="L17" s="234">
        <v>0.45810070730098096</v>
      </c>
      <c r="M17" s="230">
        <v>95.389442585685686</v>
      </c>
      <c r="N17" s="59"/>
      <c r="W17" s="52"/>
      <c r="X17" s="52"/>
      <c r="Y17" s="52"/>
    </row>
    <row r="18" spans="1:25" s="53" customFormat="1" ht="14" x14ac:dyDescent="0.2">
      <c r="A18" s="217">
        <v>2014</v>
      </c>
      <c r="B18" s="290"/>
      <c r="C18" s="229">
        <v>54.874111455461133</v>
      </c>
      <c r="D18" s="229">
        <v>0.3624419539301198</v>
      </c>
      <c r="E18" s="229">
        <v>3.9162887578603698</v>
      </c>
      <c r="F18" s="229">
        <v>24.408843507764495</v>
      </c>
      <c r="G18" s="229">
        <v>10.863007647968512</v>
      </c>
      <c r="H18" s="229">
        <v>8.7248537816497347</v>
      </c>
      <c r="I18" s="229">
        <v>2.1381538663187847</v>
      </c>
      <c r="J18" s="234">
        <v>5.5753066770153987</v>
      </c>
      <c r="K18" s="234">
        <v>4.6806466142446768</v>
      </c>
      <c r="L18" s="234">
        <v>0.89466006277072252</v>
      </c>
      <c r="M18" s="230">
        <v>94.424693322984368</v>
      </c>
      <c r="N18" s="59"/>
      <c r="W18" s="52"/>
      <c r="X18" s="52"/>
      <c r="Y18" s="52"/>
    </row>
    <row r="19" spans="1:25" s="53" customFormat="1" ht="14" x14ac:dyDescent="0.2">
      <c r="A19" s="217">
        <v>2015</v>
      </c>
      <c r="B19" s="290"/>
      <c r="C19" s="229">
        <v>53.538621991970636</v>
      </c>
      <c r="D19" s="229">
        <v>0.57454688520866681</v>
      </c>
      <c r="E19" s="229">
        <v>4.7589318477362852</v>
      </c>
      <c r="F19" s="229">
        <v>24.403075642986678</v>
      </c>
      <c r="G19" s="229">
        <v>11.886016168365757</v>
      </c>
      <c r="H19" s="229">
        <v>9.6261549531798352</v>
      </c>
      <c r="I19" s="229">
        <v>2.259861215185921</v>
      </c>
      <c r="J19" s="234">
        <v>4.8388074637319782</v>
      </c>
      <c r="K19" s="234">
        <v>4.3071856832846134</v>
      </c>
      <c r="L19" s="234">
        <v>0.53162178044736486</v>
      </c>
      <c r="M19" s="230">
        <v>95.161192536268018</v>
      </c>
      <c r="N19" s="59"/>
      <c r="W19" s="52"/>
      <c r="X19" s="52"/>
      <c r="Y19" s="52"/>
    </row>
    <row r="20" spans="1:25" s="53" customFormat="1" ht="14" x14ac:dyDescent="0.2">
      <c r="A20" s="217">
        <v>2016</v>
      </c>
      <c r="B20" s="290"/>
      <c r="C20" s="229">
        <v>48.591027892192358</v>
      </c>
      <c r="D20" s="229">
        <v>0.44834031416047199</v>
      </c>
      <c r="E20" s="229">
        <v>5.1576161498788267</v>
      </c>
      <c r="F20" s="229">
        <v>21.32963348169266</v>
      </c>
      <c r="G20" s="229">
        <v>17.120615400954662</v>
      </c>
      <c r="H20" s="229">
        <v>14.291850611002788</v>
      </c>
      <c r="I20" s="229">
        <v>2.8287647899517845</v>
      </c>
      <c r="J20" s="234">
        <v>7.3527667611214582</v>
      </c>
      <c r="K20" s="234">
        <v>6.4234112946396307</v>
      </c>
      <c r="L20" s="234">
        <v>0.92935546648183143</v>
      </c>
      <c r="M20" s="230">
        <v>92.647233238881256</v>
      </c>
      <c r="N20" s="59"/>
      <c r="W20" s="52"/>
      <c r="X20" s="52"/>
      <c r="Y20" s="52"/>
    </row>
    <row r="21" spans="1:25" s="53" customFormat="1" ht="14" x14ac:dyDescent="0.2">
      <c r="A21" s="217"/>
      <c r="B21" s="228"/>
      <c r="C21" s="229"/>
      <c r="D21" s="229"/>
      <c r="E21" s="229"/>
      <c r="F21" s="229"/>
      <c r="G21" s="229"/>
      <c r="H21" s="229"/>
      <c r="I21" s="229"/>
      <c r="J21" s="234"/>
      <c r="K21" s="234"/>
      <c r="L21" s="234"/>
      <c r="M21" s="230"/>
      <c r="N21" s="59"/>
      <c r="W21" s="52"/>
      <c r="X21" s="52"/>
      <c r="Y21" s="52"/>
    </row>
    <row r="22" spans="1:25" s="53" customFormat="1" ht="14" x14ac:dyDescent="0.2">
      <c r="A22" s="217">
        <v>2007</v>
      </c>
      <c r="B22" s="290" t="s">
        <v>7</v>
      </c>
      <c r="C22" s="229">
        <v>49.100177545849796</v>
      </c>
      <c r="D22" s="229">
        <v>0.66781425186877996</v>
      </c>
      <c r="E22" s="229">
        <v>5.9071538090929119</v>
      </c>
      <c r="F22" s="229">
        <v>17.253566796247977</v>
      </c>
      <c r="G22" s="229">
        <v>19.579186840310765</v>
      </c>
      <c r="H22" s="229">
        <v>14.792307046085762</v>
      </c>
      <c r="I22" s="229">
        <v>4.7868797942250163</v>
      </c>
      <c r="J22" s="234">
        <f t="shared" ref="J22:J28" si="0">+K22+L22</f>
        <v>7.492100756630987</v>
      </c>
      <c r="K22" s="234">
        <v>5.8177005039774663</v>
      </c>
      <c r="L22" s="234">
        <v>1.6744002526535204</v>
      </c>
      <c r="M22" s="230">
        <v>92.50789924337036</v>
      </c>
      <c r="N22" s="59"/>
      <c r="W22" s="52"/>
      <c r="X22" s="52"/>
      <c r="Y22" s="52"/>
    </row>
    <row r="23" spans="1:25" s="53" customFormat="1" ht="14" x14ac:dyDescent="0.2">
      <c r="A23" s="217">
        <v>2008</v>
      </c>
      <c r="B23" s="290"/>
      <c r="C23" s="229">
        <v>50.705371057669694</v>
      </c>
      <c r="D23" s="229">
        <v>0.88308684879001476</v>
      </c>
      <c r="E23" s="229">
        <v>5.8109796585527667</v>
      </c>
      <c r="F23" s="229">
        <v>20.508764290523217</v>
      </c>
      <c r="G23" s="229">
        <v>15.720091145519621</v>
      </c>
      <c r="H23" s="229">
        <v>11.889761911064195</v>
      </c>
      <c r="I23" s="229">
        <v>3.8303292344554847</v>
      </c>
      <c r="J23" s="234">
        <f t="shared" si="0"/>
        <v>6.371706998945851</v>
      </c>
      <c r="K23" s="234">
        <v>4.9018671684608339</v>
      </c>
      <c r="L23" s="234">
        <v>1.4698398304850169</v>
      </c>
      <c r="M23" s="230">
        <v>93.628293001056335</v>
      </c>
      <c r="N23" s="59"/>
      <c r="W23" s="52"/>
      <c r="X23" s="52"/>
      <c r="Y23" s="52"/>
    </row>
    <row r="24" spans="1:25" s="53" customFormat="1" ht="14" x14ac:dyDescent="0.2">
      <c r="A24" s="217">
        <v>2009</v>
      </c>
      <c r="B24" s="290"/>
      <c r="C24" s="229">
        <v>48.27960590250278</v>
      </c>
      <c r="D24" s="229">
        <v>1.7192617857146528</v>
      </c>
      <c r="E24" s="229">
        <v>5.1827787530755405</v>
      </c>
      <c r="F24" s="229">
        <v>21.624803628246564</v>
      </c>
      <c r="G24" s="229">
        <v>14.800549136391794</v>
      </c>
      <c r="H24" s="229">
        <v>11.067795041149676</v>
      </c>
      <c r="I24" s="229">
        <v>3.7327540952421208</v>
      </c>
      <c r="J24" s="234">
        <f t="shared" si="0"/>
        <v>8.3930007940658768</v>
      </c>
      <c r="K24" s="234">
        <v>6.8167755910396863</v>
      </c>
      <c r="L24" s="234">
        <v>1.576225203026191</v>
      </c>
      <c r="M24" s="230">
        <v>91.606999205930947</v>
      </c>
      <c r="N24" s="59"/>
      <c r="W24" s="52"/>
      <c r="X24" s="52"/>
      <c r="Y24" s="52"/>
    </row>
    <row r="25" spans="1:25" s="53" customFormat="1" ht="14" x14ac:dyDescent="0.2">
      <c r="A25" s="217">
        <v>2010</v>
      </c>
      <c r="B25" s="290"/>
      <c r="C25" s="229">
        <v>50.093195897882303</v>
      </c>
      <c r="D25" s="229">
        <v>1.6253214868425625</v>
      </c>
      <c r="E25" s="229">
        <v>3.8638868059504321</v>
      </c>
      <c r="F25" s="229">
        <v>21.709740197673899</v>
      </c>
      <c r="G25" s="229">
        <v>15.035742801539742</v>
      </c>
      <c r="H25" s="229">
        <v>11.318301285968012</v>
      </c>
      <c r="I25" s="229">
        <v>3.7174415155717293</v>
      </c>
      <c r="J25" s="234">
        <f t="shared" si="0"/>
        <v>7.672112810108846</v>
      </c>
      <c r="K25" s="234">
        <v>5.8639067365539006</v>
      </c>
      <c r="L25" s="234">
        <v>1.8082060735549459</v>
      </c>
      <c r="M25" s="230">
        <v>92.327887189888685</v>
      </c>
      <c r="N25" s="59"/>
      <c r="W25" s="52"/>
      <c r="X25" s="52"/>
      <c r="Y25" s="52"/>
    </row>
    <row r="26" spans="1:25" s="53" customFormat="1" ht="14" x14ac:dyDescent="0.2">
      <c r="A26" s="217">
        <v>2011</v>
      </c>
      <c r="B26" s="290"/>
      <c r="C26" s="229">
        <v>52.043353903797531</v>
      </c>
      <c r="D26" s="229">
        <v>1.318207879219689</v>
      </c>
      <c r="E26" s="229">
        <v>4.4946147973416997</v>
      </c>
      <c r="F26" s="229">
        <v>24.232377502527573</v>
      </c>
      <c r="G26" s="229">
        <v>11.548649421750458</v>
      </c>
      <c r="H26" s="229">
        <v>8.8805469618498378</v>
      </c>
      <c r="I26" s="229">
        <v>2.6681024599006027</v>
      </c>
      <c r="J26" s="234">
        <f t="shared" si="0"/>
        <v>6.3627964953607385</v>
      </c>
      <c r="K26" s="234">
        <v>5.1690099985341611</v>
      </c>
      <c r="L26" s="234">
        <v>1.193786496826577</v>
      </c>
      <c r="M26" s="230">
        <v>93.637203504637043</v>
      </c>
      <c r="N26" s="59"/>
      <c r="W26" s="52"/>
      <c r="X26" s="52"/>
      <c r="Y26" s="52"/>
    </row>
    <row r="27" spans="1:25" s="53" customFormat="1" ht="14" x14ac:dyDescent="0.2">
      <c r="A27" s="217">
        <v>2012</v>
      </c>
      <c r="B27" s="290"/>
      <c r="C27" s="229">
        <v>54.738584380414359</v>
      </c>
      <c r="D27" s="229">
        <v>2.0023997975761678</v>
      </c>
      <c r="E27" s="229">
        <v>4.917918243109888</v>
      </c>
      <c r="F27" s="229">
        <v>24.18255630601098</v>
      </c>
      <c r="G27" s="229">
        <v>8.9587199088673746</v>
      </c>
      <c r="H27" s="229">
        <v>7.5084297739258767</v>
      </c>
      <c r="I27" s="229">
        <v>1.4502901349415043</v>
      </c>
      <c r="J27" s="234">
        <f t="shared" si="0"/>
        <v>5.1998213640202549</v>
      </c>
      <c r="K27" s="234">
        <v>4.353615315337759</v>
      </c>
      <c r="L27" s="234">
        <v>0.8462060486824956</v>
      </c>
      <c r="M27" s="230">
        <v>94.800178635978881</v>
      </c>
      <c r="N27" s="59"/>
      <c r="W27" s="52"/>
      <c r="X27" s="52"/>
      <c r="Y27" s="52"/>
    </row>
    <row r="28" spans="1:25" s="53" customFormat="1" ht="14" x14ac:dyDescent="0.2">
      <c r="A28" s="217">
        <v>2013</v>
      </c>
      <c r="B28" s="290"/>
      <c r="C28" s="229">
        <v>52.233411683323403</v>
      </c>
      <c r="D28" s="229">
        <v>1.9429628265174061</v>
      </c>
      <c r="E28" s="229">
        <v>4.9304555996386785</v>
      </c>
      <c r="F28" s="229">
        <v>24.536004171719064</v>
      </c>
      <c r="G28" s="229">
        <v>11.471528662556672</v>
      </c>
      <c r="H28" s="229">
        <v>9.587399092755188</v>
      </c>
      <c r="I28" s="229">
        <v>1.8841295698014864</v>
      </c>
      <c r="J28" s="234">
        <f t="shared" si="0"/>
        <v>4.8856370586614553</v>
      </c>
      <c r="K28" s="234">
        <v>4.0942849491854343</v>
      </c>
      <c r="L28" s="234">
        <v>0.79135210947602097</v>
      </c>
      <c r="M28" s="230">
        <v>95.114362943755083</v>
      </c>
      <c r="N28" s="59"/>
      <c r="W28" s="52"/>
      <c r="X28" s="52"/>
      <c r="Y28" s="52"/>
    </row>
    <row r="29" spans="1:25" s="53" customFormat="1" ht="14" x14ac:dyDescent="0.2">
      <c r="A29" s="217">
        <v>2014</v>
      </c>
      <c r="B29" s="290"/>
      <c r="C29" s="229">
        <v>57.944424267281633</v>
      </c>
      <c r="D29" s="229">
        <v>0.34738833968496824</v>
      </c>
      <c r="E29" s="229">
        <v>3.7178985190886191</v>
      </c>
      <c r="F29" s="229">
        <v>21.639193875611682</v>
      </c>
      <c r="G29" s="229">
        <v>10.635390790098606</v>
      </c>
      <c r="H29" s="229">
        <v>8.4976776263452614</v>
      </c>
      <c r="I29" s="229">
        <v>2.1377131637533928</v>
      </c>
      <c r="J29" s="234">
        <v>5.7157042082362928</v>
      </c>
      <c r="K29" s="234">
        <v>4.6984776306517233</v>
      </c>
      <c r="L29" s="234">
        <v>1.0172265775845779</v>
      </c>
      <c r="M29" s="230">
        <v>94.284295791764748</v>
      </c>
      <c r="N29" s="59"/>
      <c r="W29" s="52"/>
      <c r="X29" s="52"/>
      <c r="Y29" s="52"/>
    </row>
    <row r="30" spans="1:25" s="53" customFormat="1" ht="14" x14ac:dyDescent="0.2">
      <c r="A30" s="217">
        <v>2015</v>
      </c>
      <c r="B30" s="290"/>
      <c r="C30" s="229">
        <v>54.340860883857403</v>
      </c>
      <c r="D30" s="229">
        <v>0.77795101918230558</v>
      </c>
      <c r="E30" s="229">
        <v>4.4833438416668692</v>
      </c>
      <c r="F30" s="229">
        <v>22.768129516203384</v>
      </c>
      <c r="G30" s="229">
        <v>12.053973838569707</v>
      </c>
      <c r="H30" s="229">
        <v>10.024525792549623</v>
      </c>
      <c r="I30" s="229">
        <v>2.0294480460200832</v>
      </c>
      <c r="J30" s="234">
        <v>5.5757409005203611</v>
      </c>
      <c r="K30" s="234">
        <v>4.7634353085750778</v>
      </c>
      <c r="L30" s="234">
        <v>0.81230559194528285</v>
      </c>
      <c r="M30" s="230">
        <v>94.424259099479642</v>
      </c>
      <c r="N30" s="59"/>
      <c r="W30" s="52"/>
      <c r="X30" s="52"/>
      <c r="Y30" s="52"/>
    </row>
    <row r="31" spans="1:25" s="53" customFormat="1" ht="14" x14ac:dyDescent="0.2">
      <c r="A31" s="217">
        <v>2016</v>
      </c>
      <c r="B31" s="290"/>
      <c r="C31" s="229">
        <v>50.040726902132938</v>
      </c>
      <c r="D31" s="229">
        <v>0.36213137323639905</v>
      </c>
      <c r="E31" s="229">
        <v>4.8042357539688654</v>
      </c>
      <c r="F31" s="229">
        <v>22.817792549411379</v>
      </c>
      <c r="G31" s="229">
        <v>15.298963906607815</v>
      </c>
      <c r="H31" s="229">
        <v>12.954166102850209</v>
      </c>
      <c r="I31" s="229">
        <v>2.344797803757622</v>
      </c>
      <c r="J31" s="234">
        <v>6.6761495146424839</v>
      </c>
      <c r="K31" s="234">
        <v>5.9344269027255008</v>
      </c>
      <c r="L31" s="234">
        <v>0.7417226119169773</v>
      </c>
      <c r="M31" s="230">
        <v>93.323850485358264</v>
      </c>
      <c r="N31" s="59"/>
      <c r="W31" s="52"/>
      <c r="X31" s="52"/>
      <c r="Y31" s="52"/>
    </row>
    <row r="32" spans="1:25" s="53" customFormat="1" ht="14" x14ac:dyDescent="0.2">
      <c r="A32" s="217"/>
      <c r="B32" s="228"/>
      <c r="C32" s="229"/>
      <c r="D32" s="229"/>
      <c r="E32" s="229"/>
      <c r="F32" s="229"/>
      <c r="G32" s="229"/>
      <c r="H32" s="229"/>
      <c r="I32" s="229"/>
      <c r="J32" s="234"/>
      <c r="K32" s="234"/>
      <c r="L32" s="234"/>
      <c r="M32" s="230"/>
      <c r="N32" s="59"/>
      <c r="W32" s="52"/>
      <c r="X32" s="52"/>
      <c r="Y32" s="52"/>
    </row>
    <row r="33" spans="1:25" s="53" customFormat="1" ht="14" x14ac:dyDescent="0.2">
      <c r="A33" s="217">
        <v>2007</v>
      </c>
      <c r="B33" s="290" t="s">
        <v>8</v>
      </c>
      <c r="C33" s="229">
        <v>51.212915126480574</v>
      </c>
      <c r="D33" s="229">
        <v>0.99599929982303914</v>
      </c>
      <c r="E33" s="229">
        <v>6.6177430578473686</v>
      </c>
      <c r="F33" s="229">
        <v>16.171296176259453</v>
      </c>
      <c r="G33" s="229">
        <v>17.905687079282295</v>
      </c>
      <c r="H33" s="229">
        <v>13.69882216277937</v>
      </c>
      <c r="I33" s="229">
        <v>4.2068649165029628</v>
      </c>
      <c r="J33" s="234">
        <f t="shared" ref="J33:J39" si="1">+K33+L33</f>
        <v>7.0963592603069525</v>
      </c>
      <c r="K33" s="234">
        <v>5.4645612183765433</v>
      </c>
      <c r="L33" s="234">
        <v>1.631798041930409</v>
      </c>
      <c r="M33" s="230">
        <v>92.90364073969269</v>
      </c>
      <c r="N33" s="59"/>
      <c r="W33" s="52"/>
      <c r="X33" s="52"/>
      <c r="Y33" s="52"/>
    </row>
    <row r="34" spans="1:25" s="53" customFormat="1" ht="14" x14ac:dyDescent="0.2">
      <c r="A34" s="217">
        <v>2008</v>
      </c>
      <c r="B34" s="290"/>
      <c r="C34" s="229">
        <v>51.528077943091368</v>
      </c>
      <c r="D34" s="229">
        <v>0.45230684366964485</v>
      </c>
      <c r="E34" s="229">
        <v>5.6815579713748745</v>
      </c>
      <c r="F34" s="229">
        <v>20.91173720124846</v>
      </c>
      <c r="G34" s="229">
        <v>14.371657985159462</v>
      </c>
      <c r="H34" s="229">
        <v>10.45954690078799</v>
      </c>
      <c r="I34" s="229">
        <v>3.9121110843714484</v>
      </c>
      <c r="J34" s="234">
        <f t="shared" si="1"/>
        <v>7.0546620554553554</v>
      </c>
      <c r="K34" s="234">
        <v>5.4188819115114066</v>
      </c>
      <c r="L34" s="234">
        <v>1.6357801439439486</v>
      </c>
      <c r="M34" s="230">
        <v>92.945337944543823</v>
      </c>
      <c r="N34" s="59"/>
      <c r="W34" s="52"/>
      <c r="X34" s="52"/>
      <c r="Y34" s="52"/>
    </row>
    <row r="35" spans="1:25" s="53" customFormat="1" ht="14" x14ac:dyDescent="0.2">
      <c r="A35" s="217">
        <v>2009</v>
      </c>
      <c r="B35" s="290"/>
      <c r="C35" s="229">
        <v>46.576302280481627</v>
      </c>
      <c r="D35" s="229">
        <v>2.1413118484097047</v>
      </c>
      <c r="E35" s="229">
        <v>4.3100277724997964</v>
      </c>
      <c r="F35" s="229">
        <v>22.523420815416287</v>
      </c>
      <c r="G35" s="229">
        <v>15.389659211222643</v>
      </c>
      <c r="H35" s="229">
        <v>11.899119855447166</v>
      </c>
      <c r="I35" s="229">
        <v>3.4905393557754905</v>
      </c>
      <c r="J35" s="234">
        <f t="shared" si="1"/>
        <v>9.059278071969608</v>
      </c>
      <c r="K35" s="234">
        <v>7.2178865027409698</v>
      </c>
      <c r="L35" s="234">
        <v>1.8413915692286373</v>
      </c>
      <c r="M35" s="230">
        <v>90.940721928030101</v>
      </c>
      <c r="N35" s="59"/>
      <c r="W35" s="52"/>
      <c r="X35" s="52"/>
      <c r="Y35" s="52"/>
    </row>
    <row r="36" spans="1:25" s="53" customFormat="1" ht="14" x14ac:dyDescent="0.2">
      <c r="A36" s="217">
        <v>2010</v>
      </c>
      <c r="B36" s="290"/>
      <c r="C36" s="229">
        <v>50.782869541840711</v>
      </c>
      <c r="D36" s="229">
        <v>1.0346878914415814</v>
      </c>
      <c r="E36" s="229">
        <v>4.6970107158159751</v>
      </c>
      <c r="F36" s="229">
        <v>22.228078143183421</v>
      </c>
      <c r="G36" s="229">
        <v>13.794037711732507</v>
      </c>
      <c r="H36" s="229">
        <v>10.707983291675029</v>
      </c>
      <c r="I36" s="229">
        <v>3.086054420057466</v>
      </c>
      <c r="J36" s="234">
        <f t="shared" si="1"/>
        <v>7.4633159959855195</v>
      </c>
      <c r="K36" s="234">
        <v>6.1355701369402711</v>
      </c>
      <c r="L36" s="234">
        <v>1.327745859045248</v>
      </c>
      <c r="M36" s="230">
        <v>92.536684004014219</v>
      </c>
      <c r="N36" s="59"/>
      <c r="W36" s="52"/>
      <c r="X36" s="52"/>
      <c r="Y36" s="52"/>
    </row>
    <row r="37" spans="1:25" s="53" customFormat="1" ht="14" x14ac:dyDescent="0.2">
      <c r="A37" s="217">
        <v>2011</v>
      </c>
      <c r="B37" s="290"/>
      <c r="C37" s="229">
        <v>53.20145547669388</v>
      </c>
      <c r="D37" s="229">
        <v>0.92048132812438965</v>
      </c>
      <c r="E37" s="229">
        <v>4.2016795763117853</v>
      </c>
      <c r="F37" s="229">
        <v>24.940546018814807</v>
      </c>
      <c r="G37" s="229">
        <v>11.189574452342125</v>
      </c>
      <c r="H37" s="229">
        <v>8.9699494596732592</v>
      </c>
      <c r="I37" s="229">
        <v>2.2196249926688654</v>
      </c>
      <c r="J37" s="234">
        <f t="shared" si="1"/>
        <v>5.5462631477133941</v>
      </c>
      <c r="K37" s="234">
        <v>4.8232476796643367</v>
      </c>
      <c r="L37" s="234">
        <v>0.72301546804905747</v>
      </c>
      <c r="M37" s="230">
        <v>94.453736852286838</v>
      </c>
      <c r="N37" s="59"/>
      <c r="W37" s="52"/>
      <c r="X37" s="52"/>
      <c r="Y37" s="52"/>
    </row>
    <row r="38" spans="1:25" s="53" customFormat="1" ht="14" x14ac:dyDescent="0.2">
      <c r="A38" s="217">
        <v>2012</v>
      </c>
      <c r="B38" s="290"/>
      <c r="C38" s="229">
        <v>55.067702594141473</v>
      </c>
      <c r="D38" s="229">
        <v>2.0086262517986455</v>
      </c>
      <c r="E38" s="229">
        <v>5.2683602838230783</v>
      </c>
      <c r="F38" s="229">
        <v>23.562328946650961</v>
      </c>
      <c r="G38" s="229">
        <v>9.4589986711887679</v>
      </c>
      <c r="H38" s="229">
        <v>8.309654906840322</v>
      </c>
      <c r="I38" s="229">
        <v>1.1493437643484388</v>
      </c>
      <c r="J38" s="234">
        <f t="shared" si="1"/>
        <v>4.6339832523989779</v>
      </c>
      <c r="K38" s="234">
        <v>4.1471467630237777</v>
      </c>
      <c r="L38" s="234">
        <v>0.48683648937520047</v>
      </c>
      <c r="M38" s="230">
        <v>95.366016747602671</v>
      </c>
      <c r="N38" s="59"/>
      <c r="W38" s="52"/>
      <c r="X38" s="52"/>
      <c r="Y38" s="52"/>
    </row>
    <row r="39" spans="1:25" s="53" customFormat="1" ht="14" x14ac:dyDescent="0.2">
      <c r="A39" s="217">
        <v>2013</v>
      </c>
      <c r="B39" s="290"/>
      <c r="C39" s="229">
        <v>53.950327891213462</v>
      </c>
      <c r="D39" s="229">
        <v>2.2064985222852034</v>
      </c>
      <c r="E39" s="229">
        <v>4.4727461020448889</v>
      </c>
      <c r="F39" s="229">
        <v>26.176839006151809</v>
      </c>
      <c r="G39" s="229">
        <v>8.6249260866303512</v>
      </c>
      <c r="H39" s="229">
        <v>7.3705473846595302</v>
      </c>
      <c r="I39" s="229">
        <v>1.254378701970813</v>
      </c>
      <c r="J39" s="234">
        <f t="shared" si="1"/>
        <v>4.5686623915355984</v>
      </c>
      <c r="K39" s="234">
        <v>3.9973165328595135</v>
      </c>
      <c r="L39" s="234">
        <v>0.57134585867608489</v>
      </c>
      <c r="M39" s="230">
        <v>95.431337608325492</v>
      </c>
      <c r="N39" s="59"/>
      <c r="W39" s="52"/>
      <c r="X39" s="52"/>
      <c r="Y39" s="52"/>
    </row>
    <row r="40" spans="1:25" s="53" customFormat="1" ht="14" x14ac:dyDescent="0.2">
      <c r="A40" s="217">
        <v>2014</v>
      </c>
      <c r="B40" s="290"/>
      <c r="C40" s="229">
        <v>57.627819076264544</v>
      </c>
      <c r="D40" s="229">
        <v>0.42926166295997042</v>
      </c>
      <c r="E40" s="229">
        <v>4.3618579365159205</v>
      </c>
      <c r="F40" s="229">
        <v>22.855657071283638</v>
      </c>
      <c r="G40" s="229">
        <v>10.059875623278248</v>
      </c>
      <c r="H40" s="229">
        <v>8.4798690992766694</v>
      </c>
      <c r="I40" s="229">
        <v>1.5800065240015653</v>
      </c>
      <c r="J40" s="234">
        <v>4.6655286296970493</v>
      </c>
      <c r="K40" s="234">
        <v>3.9349751672463102</v>
      </c>
      <c r="L40" s="234">
        <v>0.73055346245073993</v>
      </c>
      <c r="M40" s="230">
        <v>95.334471370302381</v>
      </c>
      <c r="N40" s="59"/>
      <c r="W40" s="52"/>
      <c r="X40" s="52"/>
      <c r="Y40" s="52"/>
    </row>
    <row r="41" spans="1:25" s="53" customFormat="1" ht="14" x14ac:dyDescent="0.2">
      <c r="A41" s="217">
        <v>2015</v>
      </c>
      <c r="B41" s="290"/>
      <c r="C41" s="229">
        <v>54.393092248253218</v>
      </c>
      <c r="D41" s="229">
        <v>0.70323626270498174</v>
      </c>
      <c r="E41" s="229">
        <v>4.7530342273213879</v>
      </c>
      <c r="F41" s="229">
        <v>21.268239839372477</v>
      </c>
      <c r="G41" s="229">
        <v>13.399023806586202</v>
      </c>
      <c r="H41" s="229">
        <v>11.161836930801412</v>
      </c>
      <c r="I41" s="229">
        <v>2.2371868757847908</v>
      </c>
      <c r="J41" s="234">
        <v>5.483373615761729</v>
      </c>
      <c r="K41" s="234">
        <v>4.8057438936564063</v>
      </c>
      <c r="L41" s="234">
        <v>0.67762972210532213</v>
      </c>
      <c r="M41" s="230">
        <v>94.516626384238265</v>
      </c>
      <c r="N41" s="59"/>
      <c r="W41" s="52"/>
      <c r="X41" s="52"/>
      <c r="Y41" s="52"/>
    </row>
    <row r="42" spans="1:25" s="53" customFormat="1" ht="14" x14ac:dyDescent="0.2">
      <c r="A42" s="217">
        <v>2016</v>
      </c>
      <c r="B42" s="290"/>
      <c r="C42" s="229">
        <v>47.480160687203337</v>
      </c>
      <c r="D42" s="229">
        <v>0.37046500699461543</v>
      </c>
      <c r="E42" s="229">
        <v>5.4487811148999485</v>
      </c>
      <c r="F42" s="229">
        <v>22.048571531679563</v>
      </c>
      <c r="G42" s="229">
        <v>17.970755121729887</v>
      </c>
      <c r="H42" s="229">
        <v>15.046638411833237</v>
      </c>
      <c r="I42" s="229">
        <v>2.9241167098965684</v>
      </c>
      <c r="J42" s="234">
        <v>6.6812665374903011</v>
      </c>
      <c r="K42" s="234">
        <v>5.8618034000209231</v>
      </c>
      <c r="L42" s="234">
        <v>0.81946313746936306</v>
      </c>
      <c r="M42" s="230">
        <v>93.318733462507623</v>
      </c>
      <c r="N42" s="59"/>
      <c r="W42" s="52"/>
      <c r="X42" s="52"/>
      <c r="Y42" s="52"/>
    </row>
    <row r="43" spans="1:25" s="53" customFormat="1" ht="14" x14ac:dyDescent="0.2">
      <c r="A43" s="217"/>
      <c r="B43" s="228"/>
      <c r="C43" s="229"/>
      <c r="D43" s="229"/>
      <c r="E43" s="229"/>
      <c r="F43" s="229"/>
      <c r="G43" s="229"/>
      <c r="H43" s="229"/>
      <c r="I43" s="229"/>
      <c r="J43" s="234"/>
      <c r="K43" s="234"/>
      <c r="L43" s="234"/>
      <c r="M43" s="230"/>
      <c r="N43" s="59"/>
      <c r="W43" s="52"/>
      <c r="X43" s="52"/>
      <c r="Y43" s="52"/>
    </row>
    <row r="44" spans="1:25" s="53" customFormat="1" ht="14" x14ac:dyDescent="0.2">
      <c r="A44" s="217">
        <v>2007</v>
      </c>
      <c r="B44" s="290" t="s">
        <v>9</v>
      </c>
      <c r="C44" s="229">
        <v>52.899657622983355</v>
      </c>
      <c r="D44" s="229">
        <v>1.0745895918661983</v>
      </c>
      <c r="E44" s="229">
        <v>5.1090285628465262</v>
      </c>
      <c r="F44" s="229">
        <v>18.57892460185947</v>
      </c>
      <c r="G44" s="229">
        <v>16.266852790199021</v>
      </c>
      <c r="H44" s="229">
        <v>12.291009777480276</v>
      </c>
      <c r="I44" s="229">
        <v>3.9758430127187983</v>
      </c>
      <c r="J44" s="234">
        <f t="shared" ref="J44:J50" si="2">+K44+L44</f>
        <v>6.0709468302420646</v>
      </c>
      <c r="K44" s="234">
        <v>3.9910023264080849</v>
      </c>
      <c r="L44" s="234">
        <v>2.0799445038339801</v>
      </c>
      <c r="M44" s="230">
        <v>93.929053169754241</v>
      </c>
      <c r="N44" s="59"/>
      <c r="W44" s="52"/>
      <c r="X44" s="52"/>
      <c r="Y44" s="52"/>
    </row>
    <row r="45" spans="1:25" s="53" customFormat="1" ht="14" x14ac:dyDescent="0.2">
      <c r="A45" s="217">
        <v>2008</v>
      </c>
      <c r="B45" s="290"/>
      <c r="C45" s="229">
        <v>54.033761775736494</v>
      </c>
      <c r="D45" s="229">
        <v>0.32313700587577115</v>
      </c>
      <c r="E45" s="229">
        <v>4.8753805949623539</v>
      </c>
      <c r="F45" s="229">
        <v>19.844419620971287</v>
      </c>
      <c r="G45" s="229">
        <v>13.600868676037747</v>
      </c>
      <c r="H45" s="229">
        <v>10.278982546802551</v>
      </c>
      <c r="I45" s="229">
        <v>3.3218861292351551</v>
      </c>
      <c r="J45" s="234">
        <f t="shared" si="2"/>
        <v>7.3224323264130788</v>
      </c>
      <c r="K45" s="234">
        <v>5.2429343110728857</v>
      </c>
      <c r="L45" s="234">
        <v>2.0794980153401932</v>
      </c>
      <c r="M45" s="230">
        <v>92.677567673583724</v>
      </c>
      <c r="N45" s="59"/>
      <c r="W45" s="52"/>
      <c r="X45" s="52"/>
      <c r="Y45" s="52"/>
    </row>
    <row r="46" spans="1:25" s="53" customFormat="1" ht="14" x14ac:dyDescent="0.2">
      <c r="A46" s="217">
        <v>2009</v>
      </c>
      <c r="B46" s="290"/>
      <c r="C46" s="229">
        <v>47.768768778357895</v>
      </c>
      <c r="D46" s="229">
        <v>2.7368123455871833</v>
      </c>
      <c r="E46" s="229">
        <v>4.8465477608976766</v>
      </c>
      <c r="F46" s="229">
        <v>21.635227476168012</v>
      </c>
      <c r="G46" s="229">
        <v>15.119806716396711</v>
      </c>
      <c r="H46" s="229">
        <v>10.899981656624185</v>
      </c>
      <c r="I46" s="229">
        <v>4.2198250597724742</v>
      </c>
      <c r="J46" s="234">
        <f t="shared" si="2"/>
        <v>7.8928369225929842</v>
      </c>
      <c r="K46" s="234">
        <v>6.026800950560812</v>
      </c>
      <c r="L46" s="234">
        <v>1.866035972032172</v>
      </c>
      <c r="M46" s="230">
        <v>92.107163077406682</v>
      </c>
      <c r="N46" s="59"/>
      <c r="W46" s="52"/>
      <c r="X46" s="52"/>
      <c r="Y46" s="52"/>
    </row>
    <row r="47" spans="1:25" s="53" customFormat="1" ht="14" x14ac:dyDescent="0.2">
      <c r="A47" s="217">
        <v>2010</v>
      </c>
      <c r="B47" s="290"/>
      <c r="C47" s="229">
        <v>53.872362871594071</v>
      </c>
      <c r="D47" s="229">
        <v>1.1530555242437441</v>
      </c>
      <c r="E47" s="229">
        <v>4.1395812238316712</v>
      </c>
      <c r="F47" s="229">
        <v>21.762341247490067</v>
      </c>
      <c r="G47" s="229">
        <v>12.946462570771294</v>
      </c>
      <c r="H47" s="229">
        <v>9.9707685621992663</v>
      </c>
      <c r="I47" s="229">
        <v>2.9756940085720074</v>
      </c>
      <c r="J47" s="234">
        <f t="shared" si="2"/>
        <v>6.1261965620710823</v>
      </c>
      <c r="K47" s="234">
        <v>4.5334909700232924</v>
      </c>
      <c r="L47" s="234">
        <v>1.5927055920477902</v>
      </c>
      <c r="M47" s="230">
        <v>93.873803437931045</v>
      </c>
      <c r="N47" s="59"/>
      <c r="W47" s="52"/>
      <c r="X47" s="52"/>
      <c r="Y47" s="52"/>
    </row>
    <row r="48" spans="1:25" s="53" customFormat="1" ht="14" x14ac:dyDescent="0.2">
      <c r="A48" s="217">
        <v>2011</v>
      </c>
      <c r="B48" s="290"/>
      <c r="C48" s="229">
        <v>55.452445584003954</v>
      </c>
      <c r="D48" s="229">
        <v>0.81419005264156774</v>
      </c>
      <c r="E48" s="229">
        <v>4.6046573246844495</v>
      </c>
      <c r="F48" s="229">
        <v>24.555532167512339</v>
      </c>
      <c r="G48" s="229">
        <v>9.5092855255648114</v>
      </c>
      <c r="H48" s="229">
        <v>7.8358821737906448</v>
      </c>
      <c r="I48" s="229">
        <v>1.6734033517741578</v>
      </c>
      <c r="J48" s="234">
        <f t="shared" si="2"/>
        <v>5.0638893455952125</v>
      </c>
      <c r="K48" s="234">
        <v>3.8844664749927511</v>
      </c>
      <c r="L48" s="234">
        <v>1.1794228706024614</v>
      </c>
      <c r="M48" s="230">
        <v>94.93611065440713</v>
      </c>
      <c r="N48" s="59"/>
      <c r="W48" s="52"/>
      <c r="X48" s="52"/>
      <c r="Y48" s="52"/>
    </row>
    <row r="49" spans="1:25" s="53" customFormat="1" ht="14" x14ac:dyDescent="0.2">
      <c r="A49" s="217">
        <v>2012</v>
      </c>
      <c r="B49" s="290"/>
      <c r="C49" s="229">
        <v>56.543927590896772</v>
      </c>
      <c r="D49" s="229">
        <v>3.0767376419850989</v>
      </c>
      <c r="E49" s="229">
        <v>4.7179794319154569</v>
      </c>
      <c r="F49" s="229">
        <v>22.993131583103771</v>
      </c>
      <c r="G49" s="229">
        <v>7.665536319456896</v>
      </c>
      <c r="H49" s="229">
        <v>6.39793364489765</v>
      </c>
      <c r="I49" s="229">
        <v>1.2676026745592368</v>
      </c>
      <c r="J49" s="234">
        <f t="shared" si="2"/>
        <v>5.0026874326418511</v>
      </c>
      <c r="K49" s="234">
        <v>4.0113271920603104</v>
      </c>
      <c r="L49" s="234">
        <v>0.99136024058154093</v>
      </c>
      <c r="M49" s="230">
        <v>94.997312567357895</v>
      </c>
      <c r="N49" s="59"/>
      <c r="W49" s="52"/>
      <c r="X49" s="52"/>
      <c r="Y49" s="52"/>
    </row>
    <row r="50" spans="1:25" s="53" customFormat="1" ht="14" x14ac:dyDescent="0.2">
      <c r="A50" s="217">
        <v>2013</v>
      </c>
      <c r="B50" s="290"/>
      <c r="C50" s="229">
        <v>56.919393202524098</v>
      </c>
      <c r="D50" s="229">
        <v>0.28785304960696168</v>
      </c>
      <c r="E50" s="229">
        <v>3.9913509380809011</v>
      </c>
      <c r="F50" s="229">
        <v>23.796882560673975</v>
      </c>
      <c r="G50" s="229">
        <v>10.142296516621292</v>
      </c>
      <c r="H50" s="229">
        <v>8.3923163055612751</v>
      </c>
      <c r="I50" s="229">
        <v>1.749980211060038</v>
      </c>
      <c r="J50" s="234">
        <f t="shared" si="2"/>
        <v>4.8622237324897615</v>
      </c>
      <c r="K50" s="234">
        <v>3.6881230568018015</v>
      </c>
      <c r="L50" s="234">
        <v>1.1741006756879599</v>
      </c>
      <c r="M50" s="230">
        <v>95.137776267507618</v>
      </c>
      <c r="N50" s="59"/>
      <c r="W50" s="52"/>
      <c r="X50" s="52"/>
      <c r="Y50" s="52"/>
    </row>
    <row r="51" spans="1:25" s="65" customFormat="1" ht="14" x14ac:dyDescent="0.2">
      <c r="A51" s="217">
        <v>2014</v>
      </c>
      <c r="B51" s="290"/>
      <c r="C51" s="229">
        <v>56.392355634122758</v>
      </c>
      <c r="D51" s="229">
        <v>0.28261438612656226</v>
      </c>
      <c r="E51" s="229">
        <v>4.1501563778531922</v>
      </c>
      <c r="F51" s="229">
        <v>22.926153272678746</v>
      </c>
      <c r="G51" s="229">
        <v>11.707075178470788</v>
      </c>
      <c r="H51" s="229">
        <v>9.6577258280827056</v>
      </c>
      <c r="I51" s="229">
        <v>2.0493493503880482</v>
      </c>
      <c r="J51" s="234">
        <v>4.5416451507489279</v>
      </c>
      <c r="K51" s="234">
        <v>3.7050833848957314</v>
      </c>
      <c r="L51" s="234">
        <v>0.83656176585319753</v>
      </c>
      <c r="M51" s="230">
        <v>95.458354849252714</v>
      </c>
      <c r="N51" s="66"/>
      <c r="W51" s="66"/>
      <c r="X51" s="66"/>
      <c r="Y51" s="66"/>
    </row>
    <row r="52" spans="1:25" s="65" customFormat="1" ht="14" x14ac:dyDescent="0.2">
      <c r="A52" s="217">
        <v>2015</v>
      </c>
      <c r="B52" s="290"/>
      <c r="C52" s="229">
        <f>0.540407274689596*100</f>
        <v>54.040727468959602</v>
      </c>
      <c r="D52" s="229">
        <v>0.83749703149177823</v>
      </c>
      <c r="E52" s="229">
        <v>4.2626411137202602</v>
      </c>
      <c r="F52" s="229">
        <v>22.466235543584393</v>
      </c>
      <c r="G52" s="229">
        <v>12.746092639333447</v>
      </c>
      <c r="H52" s="229">
        <v>10.382669698243594</v>
      </c>
      <c r="I52" s="229">
        <v>2.3634229410898522</v>
      </c>
      <c r="J52" s="229">
        <v>5.6468062029104846</v>
      </c>
      <c r="K52" s="229">
        <v>4.6033427038969359</v>
      </c>
      <c r="L52" s="229">
        <v>1.0434634990135487</v>
      </c>
      <c r="M52" s="229">
        <v>94.353193797089517</v>
      </c>
      <c r="N52" s="66"/>
      <c r="W52" s="66"/>
      <c r="X52" s="66"/>
      <c r="Y52" s="66"/>
    </row>
    <row r="53" spans="1:25" s="65" customFormat="1" ht="14" x14ac:dyDescent="0.2">
      <c r="A53" s="217">
        <v>2016</v>
      </c>
      <c r="B53" s="290"/>
      <c r="C53" s="229">
        <v>47.6422979000846</v>
      </c>
      <c r="D53" s="229">
        <v>0.25380481561227203</v>
      </c>
      <c r="E53" s="229">
        <v>4.8689542704759194</v>
      </c>
      <c r="F53" s="229">
        <v>21.886575939524917</v>
      </c>
      <c r="G53" s="229">
        <v>18.830997795288631</v>
      </c>
      <c r="H53" s="229">
        <v>15.177525876691574</v>
      </c>
      <c r="I53" s="229">
        <v>3.6534719185970368</v>
      </c>
      <c r="J53" s="229">
        <v>6.5173692790155009</v>
      </c>
      <c r="K53" s="229">
        <v>5.2677111902161036</v>
      </c>
      <c r="L53" s="229">
        <v>1.2496580887993904</v>
      </c>
      <c r="M53" s="229">
        <v>93.482630720986293</v>
      </c>
      <c r="N53" s="66"/>
      <c r="W53" s="66"/>
      <c r="X53" s="66"/>
      <c r="Y53" s="66"/>
    </row>
    <row r="54" spans="1:25" s="65" customFormat="1" ht="14" x14ac:dyDescent="0.2">
      <c r="A54" s="24"/>
      <c r="B54" s="19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66"/>
      <c r="W54" s="66"/>
      <c r="X54" s="66"/>
      <c r="Y54" s="66"/>
    </row>
    <row r="55" spans="1:25" s="65" customFormat="1" ht="11" x14ac:dyDescent="0.2">
      <c r="A55" s="62" t="s">
        <v>432</v>
      </c>
      <c r="B55" s="63"/>
      <c r="C55" s="63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W55" s="66"/>
      <c r="X55" s="66"/>
      <c r="Y55" s="66"/>
    </row>
    <row r="56" spans="1:25" s="66" customFormat="1" ht="11" x14ac:dyDescent="0.2">
      <c r="A56" s="199" t="s">
        <v>121</v>
      </c>
      <c r="B56" s="63"/>
      <c r="C56" s="63"/>
      <c r="D56" s="63"/>
      <c r="E56" s="63"/>
      <c r="O56" s="65"/>
      <c r="P56" s="65"/>
      <c r="Q56" s="65"/>
      <c r="R56" s="65"/>
      <c r="S56" s="65"/>
      <c r="T56" s="65"/>
      <c r="U56" s="65"/>
      <c r="V56" s="65"/>
    </row>
    <row r="57" spans="1:25" x14ac:dyDescent="0.2">
      <c r="A57" s="68" t="s">
        <v>116</v>
      </c>
      <c r="B57" s="63"/>
      <c r="C57" s="63"/>
      <c r="D57" s="63"/>
      <c r="E57" s="63"/>
      <c r="F57" s="66"/>
      <c r="G57" s="66"/>
      <c r="H57" s="66"/>
      <c r="I57" s="66"/>
      <c r="J57" s="66"/>
      <c r="K57" s="66"/>
      <c r="L57" s="66"/>
      <c r="M57" s="66"/>
    </row>
    <row r="58" spans="1:25" x14ac:dyDescent="0.2">
      <c r="A58" s="68" t="s">
        <v>118</v>
      </c>
      <c r="B58" s="63"/>
      <c r="C58" s="63"/>
      <c r="D58" s="63"/>
      <c r="E58" s="63"/>
      <c r="F58" s="66"/>
      <c r="G58" s="66"/>
      <c r="H58" s="66"/>
      <c r="I58" s="66"/>
      <c r="J58" s="66"/>
      <c r="K58" s="66"/>
      <c r="L58" s="66"/>
      <c r="M58" s="66"/>
    </row>
    <row r="59" spans="1:25" x14ac:dyDescent="0.2">
      <c r="A59" s="69" t="s">
        <v>119</v>
      </c>
      <c r="B59" s="63"/>
      <c r="C59" s="63"/>
      <c r="D59" s="63"/>
      <c r="E59" s="63"/>
      <c r="F59" s="66"/>
      <c r="G59" s="66"/>
      <c r="H59" s="66"/>
      <c r="I59" s="66"/>
      <c r="J59" s="66"/>
      <c r="K59" s="66"/>
      <c r="L59" s="66"/>
      <c r="M59" s="66"/>
    </row>
    <row r="60" spans="1:25" x14ac:dyDescent="0.2">
      <c r="A60" s="69" t="s">
        <v>120</v>
      </c>
      <c r="B60" s="63"/>
      <c r="C60" s="63"/>
      <c r="D60" s="63"/>
      <c r="E60" s="63"/>
      <c r="F60" s="66"/>
      <c r="G60" s="66"/>
      <c r="H60" s="66"/>
      <c r="I60" s="66"/>
      <c r="J60" s="66"/>
      <c r="K60" s="66"/>
      <c r="L60" s="66"/>
      <c r="M60" s="66"/>
    </row>
  </sheetData>
  <mergeCells count="10">
    <mergeCell ref="B11:B20"/>
    <mergeCell ref="B22:B31"/>
    <mergeCell ref="B33:B42"/>
    <mergeCell ref="B44:B53"/>
    <mergeCell ref="A4:M4"/>
    <mergeCell ref="A5:M5"/>
    <mergeCell ref="A6:M6"/>
    <mergeCell ref="A8:B9"/>
    <mergeCell ref="C8:L8"/>
    <mergeCell ref="M8:M9"/>
  </mergeCells>
  <phoneticPr fontId="92" type="noConversion"/>
  <hyperlinks>
    <hyperlink ref="O8" location="ÍNDICE!A10" display="ÍNDICE"/>
  </hyperlinks>
  <printOptions horizontalCentered="1" verticalCentered="1"/>
  <pageMargins left="0.2" right="0.2" top="0.2" bottom="0.2" header="0.31" footer="0.31"/>
  <pageSetup paperSize="9" scale="64" orientation="landscape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97"/>
  <sheetViews>
    <sheetView showGridLines="0" zoomScale="80" zoomScaleNormal="80" zoomScalePageLayoutView="80" workbookViewId="0">
      <selection activeCell="A4" sqref="A4:M31"/>
    </sheetView>
  </sheetViews>
  <sheetFormatPr baseColWidth="10" defaultColWidth="11.5" defaultRowHeight="13" x14ac:dyDescent="0.2"/>
  <cols>
    <col min="1" max="1" width="14.83203125" style="52" customWidth="1"/>
    <col min="2" max="2" width="11.5" style="52"/>
    <col min="3" max="3" width="17.5" style="52" customWidth="1"/>
    <col min="4" max="13" width="16.83203125" style="52" customWidth="1"/>
    <col min="14" max="14" width="11.1640625" style="53" customWidth="1"/>
    <col min="15" max="15" width="10.83203125" style="53" customWidth="1"/>
    <col min="16" max="16" width="10.33203125" style="53" customWidth="1"/>
    <col min="17" max="22" width="3.1640625" style="53" customWidth="1"/>
    <col min="23" max="16384" width="11.5" style="52"/>
  </cols>
  <sheetData>
    <row r="2" spans="1:25" ht="14" x14ac:dyDescent="0.2">
      <c r="A2" s="19" t="s">
        <v>20</v>
      </c>
    </row>
    <row r="3" spans="1:25" ht="14" x14ac:dyDescent="0.2">
      <c r="A3" s="19"/>
    </row>
    <row r="4" spans="1:25" ht="18" x14ac:dyDescent="0.2">
      <c r="A4" s="291" t="s">
        <v>470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25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</row>
    <row r="6" spans="1:25" ht="18" x14ac:dyDescent="0.2">
      <c r="A6" s="292" t="s">
        <v>49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</row>
    <row r="7" spans="1:25" ht="14" x14ac:dyDescent="0.2">
      <c r="A7" s="10"/>
    </row>
    <row r="8" spans="1:25" ht="20.25" customHeight="1" x14ac:dyDescent="0.2">
      <c r="A8" s="293" t="s">
        <v>50</v>
      </c>
      <c r="B8" s="293"/>
      <c r="C8" s="293" t="s">
        <v>95</v>
      </c>
      <c r="D8" s="293"/>
      <c r="E8" s="293"/>
      <c r="F8" s="293"/>
      <c r="G8" s="293"/>
      <c r="H8" s="293"/>
      <c r="I8" s="293"/>
      <c r="J8" s="293"/>
      <c r="K8" s="293"/>
      <c r="L8" s="293"/>
      <c r="M8" s="293" t="s">
        <v>96</v>
      </c>
      <c r="O8" s="160" t="s">
        <v>0</v>
      </c>
    </row>
    <row r="9" spans="1:25" s="56" customFormat="1" ht="79.5" customHeight="1" x14ac:dyDescent="0.2">
      <c r="A9" s="293"/>
      <c r="B9" s="293"/>
      <c r="C9" s="225" t="s">
        <v>97</v>
      </c>
      <c r="D9" s="225" t="s">
        <v>98</v>
      </c>
      <c r="E9" s="225" t="s">
        <v>99</v>
      </c>
      <c r="F9" s="225" t="s">
        <v>100</v>
      </c>
      <c r="G9" s="225" t="s">
        <v>101</v>
      </c>
      <c r="H9" s="225" t="s">
        <v>102</v>
      </c>
      <c r="I9" s="225" t="s">
        <v>103</v>
      </c>
      <c r="J9" s="226" t="s">
        <v>104</v>
      </c>
      <c r="K9" s="226" t="s">
        <v>105</v>
      </c>
      <c r="L9" s="226" t="s">
        <v>106</v>
      </c>
      <c r="M9" s="293"/>
      <c r="N9" s="54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19.5" customHeight="1" x14ac:dyDescent="0.2">
      <c r="A10" s="236"/>
      <c r="B10" s="236"/>
      <c r="C10" s="227" t="s">
        <v>1</v>
      </c>
      <c r="D10" s="227" t="s">
        <v>2</v>
      </c>
      <c r="E10" s="227" t="s">
        <v>58</v>
      </c>
      <c r="F10" s="227" t="s">
        <v>59</v>
      </c>
      <c r="G10" s="227" t="s">
        <v>107</v>
      </c>
      <c r="H10" s="227" t="s">
        <v>108</v>
      </c>
      <c r="I10" s="227" t="s">
        <v>109</v>
      </c>
      <c r="J10" s="228" t="s">
        <v>110</v>
      </c>
      <c r="K10" s="228" t="s">
        <v>111</v>
      </c>
      <c r="L10" s="228" t="s">
        <v>112</v>
      </c>
      <c r="M10" s="228" t="s">
        <v>113</v>
      </c>
      <c r="N10" s="55"/>
      <c r="O10" s="55"/>
      <c r="P10" s="55"/>
      <c r="Q10" s="55"/>
      <c r="R10" s="55"/>
      <c r="S10" s="55"/>
      <c r="T10" s="55"/>
      <c r="U10" s="55"/>
      <c r="V10" s="55"/>
    </row>
    <row r="11" spans="1:25" ht="16" x14ac:dyDescent="0.2">
      <c r="A11" s="217" t="s">
        <v>114</v>
      </c>
      <c r="B11" s="290" t="s">
        <v>7</v>
      </c>
      <c r="C11" s="229" t="s">
        <v>62</v>
      </c>
      <c r="D11" s="229" t="s">
        <v>62</v>
      </c>
      <c r="E11" s="229" t="s">
        <v>62</v>
      </c>
      <c r="F11" s="229" t="s">
        <v>62</v>
      </c>
      <c r="G11" s="229" t="s">
        <v>62</v>
      </c>
      <c r="H11" s="229" t="s">
        <v>62</v>
      </c>
      <c r="I11" s="229" t="s">
        <v>62</v>
      </c>
      <c r="J11" s="229" t="s">
        <v>62</v>
      </c>
      <c r="K11" s="229" t="s">
        <v>62</v>
      </c>
      <c r="L11" s="229" t="s">
        <v>62</v>
      </c>
      <c r="M11" s="230" t="s">
        <v>62</v>
      </c>
      <c r="N11" s="59"/>
      <c r="O11" s="59"/>
      <c r="P11" s="59"/>
      <c r="Q11" s="59"/>
      <c r="R11" s="59"/>
      <c r="S11" s="59"/>
      <c r="T11" s="59"/>
      <c r="U11" s="59"/>
      <c r="V11" s="59"/>
    </row>
    <row r="12" spans="1:25" ht="14" x14ac:dyDescent="0.2">
      <c r="A12" s="217">
        <v>2008</v>
      </c>
      <c r="B12" s="290"/>
      <c r="C12" s="229">
        <v>23.311960345066577</v>
      </c>
      <c r="D12" s="229">
        <v>1.0164727750327671</v>
      </c>
      <c r="E12" s="229">
        <v>16.538154535141974</v>
      </c>
      <c r="F12" s="229">
        <v>36.154156200172231</v>
      </c>
      <c r="G12" s="229">
        <v>20.119434298714655</v>
      </c>
      <c r="H12" s="229">
        <v>14.796798255260349</v>
      </c>
      <c r="I12" s="229">
        <v>5.322636043454315</v>
      </c>
      <c r="J12" s="234">
        <f>+K12+L12</f>
        <v>2.8598218458712608</v>
      </c>
      <c r="K12" s="234">
        <v>1.2194441929351338</v>
      </c>
      <c r="L12" s="234">
        <v>1.6403776529361269</v>
      </c>
      <c r="M12" s="230">
        <v>97.140178154127426</v>
      </c>
      <c r="N12" s="59"/>
      <c r="O12" s="59"/>
      <c r="P12" s="59"/>
      <c r="Q12" s="59"/>
      <c r="R12" s="59"/>
      <c r="S12" s="59"/>
      <c r="T12" s="59"/>
      <c r="U12" s="59"/>
      <c r="V12" s="59"/>
    </row>
    <row r="13" spans="1:25" ht="16" x14ac:dyDescent="0.2">
      <c r="A13" s="217" t="s">
        <v>115</v>
      </c>
      <c r="B13" s="290"/>
      <c r="C13" s="229" t="s">
        <v>62</v>
      </c>
      <c r="D13" s="229" t="s">
        <v>62</v>
      </c>
      <c r="E13" s="229" t="s">
        <v>62</v>
      </c>
      <c r="F13" s="229" t="s">
        <v>62</v>
      </c>
      <c r="G13" s="229" t="s">
        <v>62</v>
      </c>
      <c r="H13" s="229" t="s">
        <v>62</v>
      </c>
      <c r="I13" s="229" t="s">
        <v>62</v>
      </c>
      <c r="J13" s="229" t="s">
        <v>62</v>
      </c>
      <c r="K13" s="234" t="s">
        <v>62</v>
      </c>
      <c r="L13" s="234" t="s">
        <v>62</v>
      </c>
      <c r="M13" s="230"/>
      <c r="N13" s="59"/>
      <c r="O13" s="59"/>
      <c r="P13" s="59"/>
      <c r="Q13" s="59"/>
      <c r="R13" s="59"/>
      <c r="S13" s="59"/>
      <c r="T13" s="59"/>
      <c r="U13" s="59"/>
      <c r="V13" s="59"/>
    </row>
    <row r="14" spans="1:25" ht="14" x14ac:dyDescent="0.2">
      <c r="A14" s="217">
        <v>2010</v>
      </c>
      <c r="B14" s="290"/>
      <c r="C14" s="229">
        <v>23.261216490637441</v>
      </c>
      <c r="D14" s="229">
        <v>0.69890233846475225</v>
      </c>
      <c r="E14" s="229">
        <v>16.048202240805232</v>
      </c>
      <c r="F14" s="229">
        <v>39.366052077955189</v>
      </c>
      <c r="G14" s="229">
        <v>17.412824973540765</v>
      </c>
      <c r="H14" s="229">
        <v>12.133545364513141</v>
      </c>
      <c r="I14" s="229">
        <v>5.2792796090276397</v>
      </c>
      <c r="J14" s="234">
        <f>+K14+L14</f>
        <v>3.2128018785943899</v>
      </c>
      <c r="K14" s="234">
        <v>1.7004282006398186</v>
      </c>
      <c r="L14" s="234">
        <v>1.5123736779545716</v>
      </c>
      <c r="M14" s="230">
        <v>96.787198121402525</v>
      </c>
      <c r="N14" s="59"/>
      <c r="O14" s="59"/>
      <c r="P14" s="59"/>
      <c r="Q14" s="59"/>
      <c r="R14" s="59"/>
      <c r="S14" s="59"/>
      <c r="T14" s="59"/>
      <c r="U14" s="59"/>
      <c r="V14" s="59"/>
    </row>
    <row r="15" spans="1:25" ht="14" x14ac:dyDescent="0.2">
      <c r="A15" s="217">
        <v>2011</v>
      </c>
      <c r="B15" s="290"/>
      <c r="C15" s="229">
        <v>23.453175694805626</v>
      </c>
      <c r="D15" s="229">
        <v>0.15275762163184703</v>
      </c>
      <c r="E15" s="229">
        <v>16.684747116701555</v>
      </c>
      <c r="F15" s="229">
        <v>44.703819625264799</v>
      </c>
      <c r="G15" s="229">
        <v>12.683018897844397</v>
      </c>
      <c r="H15" s="229">
        <v>8.9105043021249593</v>
      </c>
      <c r="I15" s="229">
        <v>3.7725145957194171</v>
      </c>
      <c r="J15" s="234">
        <f>+K15+L15</f>
        <v>2.3224810437536973</v>
      </c>
      <c r="K15" s="234">
        <v>1.0873610448191757</v>
      </c>
      <c r="L15" s="234">
        <v>1.2351199989345216</v>
      </c>
      <c r="M15" s="230">
        <v>97.677518956248989</v>
      </c>
      <c r="N15" s="59"/>
      <c r="O15" s="59"/>
      <c r="P15" s="59"/>
      <c r="Q15" s="59"/>
      <c r="R15" s="59"/>
      <c r="S15" s="59"/>
      <c r="T15" s="59"/>
      <c r="U15" s="59"/>
      <c r="V15" s="59"/>
    </row>
    <row r="16" spans="1:25" ht="14" x14ac:dyDescent="0.2">
      <c r="A16" s="217">
        <v>2012</v>
      </c>
      <c r="B16" s="290"/>
      <c r="C16" s="229">
        <v>26.114832478351047</v>
      </c>
      <c r="D16" s="229">
        <v>0.21254539512140175</v>
      </c>
      <c r="E16" s="229">
        <v>18.904003504492213</v>
      </c>
      <c r="F16" s="229">
        <v>41.711882213923069</v>
      </c>
      <c r="G16" s="229">
        <v>11.115513969260784</v>
      </c>
      <c r="H16" s="229">
        <v>8.6616172997072294</v>
      </c>
      <c r="I16" s="229">
        <v>2.4538966695535698</v>
      </c>
      <c r="J16" s="234">
        <f>+K16+L16</f>
        <v>1.9412224388510113</v>
      </c>
      <c r="K16" s="234">
        <v>1.0783884242273167</v>
      </c>
      <c r="L16" s="234">
        <v>0.86283401462369447</v>
      </c>
      <c r="M16" s="230">
        <v>98.058777561149029</v>
      </c>
      <c r="N16" s="59"/>
      <c r="O16" s="59"/>
      <c r="P16" s="59"/>
      <c r="Q16" s="59"/>
      <c r="R16" s="59"/>
      <c r="S16" s="59"/>
      <c r="T16" s="59"/>
      <c r="U16" s="59"/>
      <c r="V16" s="59"/>
    </row>
    <row r="17" spans="1:22" ht="14" x14ac:dyDescent="0.2">
      <c r="A17" s="217">
        <v>2013</v>
      </c>
      <c r="B17" s="290"/>
      <c r="C17" s="229">
        <v>24.739433364720067</v>
      </c>
      <c r="D17" s="229">
        <v>0.21052928497950216</v>
      </c>
      <c r="E17" s="229">
        <v>18.473443974075423</v>
      </c>
      <c r="F17" s="229">
        <v>42.430049617748381</v>
      </c>
      <c r="G17" s="229">
        <v>12.104735479339894</v>
      </c>
      <c r="H17" s="229">
        <v>9.5812217135742515</v>
      </c>
      <c r="I17" s="229">
        <v>2.5235137657656534</v>
      </c>
      <c r="J17" s="234">
        <f>+K17+L17</f>
        <v>2.0418082790143552</v>
      </c>
      <c r="K17" s="234">
        <v>1.2645005535127938</v>
      </c>
      <c r="L17" s="234">
        <v>0.77730772550156124</v>
      </c>
      <c r="M17" s="230">
        <v>97.958191720863041</v>
      </c>
      <c r="N17" s="59"/>
      <c r="O17" s="59"/>
      <c r="P17" s="59"/>
      <c r="Q17" s="59"/>
      <c r="R17" s="59"/>
      <c r="S17" s="59"/>
      <c r="T17" s="59"/>
      <c r="U17" s="59"/>
      <c r="V17" s="59"/>
    </row>
    <row r="18" spans="1:22" ht="14" x14ac:dyDescent="0.2">
      <c r="A18" s="217">
        <v>2014</v>
      </c>
      <c r="B18" s="290"/>
      <c r="C18" s="229">
        <v>28.530667525397771</v>
      </c>
      <c r="D18" s="229">
        <v>2.9263481855402795E-2</v>
      </c>
      <c r="E18" s="229">
        <v>11.94966405248587</v>
      </c>
      <c r="F18" s="229">
        <v>41.432315773974473</v>
      </c>
      <c r="G18" s="229">
        <v>15.761790094362812</v>
      </c>
      <c r="H18" s="229">
        <v>12.143619997262768</v>
      </c>
      <c r="I18" s="229">
        <v>3.6181700970999797</v>
      </c>
      <c r="J18" s="234">
        <v>2.2962990719196328</v>
      </c>
      <c r="K18" s="234">
        <v>1.5882747532873913</v>
      </c>
      <c r="L18" s="234">
        <v>0.70802431863223936</v>
      </c>
      <c r="M18" s="230">
        <v>97.703700928075463</v>
      </c>
      <c r="N18" s="59"/>
      <c r="O18" s="59"/>
      <c r="P18" s="59"/>
      <c r="Q18" s="59"/>
      <c r="R18" s="59"/>
      <c r="S18" s="59"/>
      <c r="T18" s="59"/>
      <c r="U18" s="59"/>
      <c r="V18" s="59"/>
    </row>
    <row r="19" spans="1:22" ht="14" x14ac:dyDescent="0.2">
      <c r="A19" s="217">
        <v>2015</v>
      </c>
      <c r="B19" s="290"/>
      <c r="C19" s="229">
        <f>0.286796118618669*100</f>
        <v>28.679611861866899</v>
      </c>
      <c r="D19" s="229">
        <v>0.12473362861154115</v>
      </c>
      <c r="E19" s="229">
        <v>16.370361117425077</v>
      </c>
      <c r="F19" s="229">
        <v>37.200036781208873</v>
      </c>
      <c r="G19" s="229">
        <v>15.411469233750767</v>
      </c>
      <c r="H19" s="229">
        <v>12.425570508974785</v>
      </c>
      <c r="I19" s="229">
        <v>2.9858987247759821</v>
      </c>
      <c r="J19" s="229">
        <v>2.2137873771368612</v>
      </c>
      <c r="K19" s="229">
        <v>1.434312594915963</v>
      </c>
      <c r="L19" s="229">
        <v>0.77947478222089828</v>
      </c>
      <c r="M19" s="229">
        <v>97.786212622863133</v>
      </c>
      <c r="N19" s="59"/>
      <c r="O19" s="59"/>
      <c r="P19" s="59"/>
      <c r="Q19" s="59"/>
      <c r="R19" s="59"/>
      <c r="S19" s="59"/>
      <c r="T19" s="59"/>
      <c r="U19" s="59"/>
      <c r="V19" s="59"/>
    </row>
    <row r="20" spans="1:22" ht="14" x14ac:dyDescent="0.2">
      <c r="A20" s="217">
        <v>2016</v>
      </c>
      <c r="B20" s="290"/>
      <c r="C20" s="229">
        <v>22.867512234881023</v>
      </c>
      <c r="D20" s="229">
        <v>0.2146391705436802</v>
      </c>
      <c r="E20" s="229">
        <v>19.583657458826504</v>
      </c>
      <c r="F20" s="229">
        <v>36.380870455170744</v>
      </c>
      <c r="G20" s="229">
        <v>18.365945204951284</v>
      </c>
      <c r="H20" s="229">
        <v>14.732661597294303</v>
      </c>
      <c r="I20" s="229">
        <v>3.6332836076569577</v>
      </c>
      <c r="J20" s="229">
        <v>2.5873754756263501</v>
      </c>
      <c r="K20" s="229">
        <v>2.0581722131757996</v>
      </c>
      <c r="L20" s="229">
        <v>0.52920326245055027</v>
      </c>
      <c r="M20" s="229">
        <v>97.412624524373086</v>
      </c>
      <c r="N20" s="59"/>
      <c r="O20" s="59"/>
      <c r="P20" s="59"/>
      <c r="Q20" s="59"/>
      <c r="R20" s="59"/>
      <c r="S20" s="59"/>
      <c r="T20" s="59"/>
      <c r="U20" s="59"/>
      <c r="V20" s="59"/>
    </row>
    <row r="21" spans="1:22" ht="14" x14ac:dyDescent="0.2">
      <c r="A21" s="217"/>
      <c r="B21" s="228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59"/>
      <c r="O21" s="59"/>
      <c r="P21" s="59"/>
      <c r="Q21" s="59"/>
      <c r="R21" s="59"/>
      <c r="S21" s="59"/>
      <c r="T21" s="59"/>
      <c r="U21" s="59"/>
      <c r="V21" s="59"/>
    </row>
    <row r="22" spans="1:22" ht="14" x14ac:dyDescent="0.2">
      <c r="A22" s="217">
        <v>2007</v>
      </c>
      <c r="B22" s="290" t="s">
        <v>9</v>
      </c>
      <c r="C22" s="229">
        <v>23.749571942484476</v>
      </c>
      <c r="D22" s="229">
        <v>0.93555776253126943</v>
      </c>
      <c r="E22" s="229">
        <v>16.181161241075696</v>
      </c>
      <c r="F22" s="229">
        <v>34.080991966776409</v>
      </c>
      <c r="G22" s="229">
        <v>22.205166549837028</v>
      </c>
      <c r="H22" s="229">
        <v>16.159162945677654</v>
      </c>
      <c r="I22" s="229">
        <v>6.046003604159405</v>
      </c>
      <c r="J22" s="234">
        <f t="shared" ref="J22:J28" si="0">+K22+L22</f>
        <v>2.8475500911669336</v>
      </c>
      <c r="K22" s="234">
        <v>1.1619242809241743</v>
      </c>
      <c r="L22" s="234">
        <v>1.6856258102427593</v>
      </c>
      <c r="M22" s="230">
        <v>97.152449462703132</v>
      </c>
      <c r="N22" s="59"/>
      <c r="O22" s="59"/>
      <c r="P22" s="59"/>
      <c r="Q22" s="59"/>
      <c r="R22" s="59"/>
      <c r="S22" s="59"/>
      <c r="T22" s="59"/>
      <c r="U22" s="59"/>
      <c r="V22" s="59"/>
    </row>
    <row r="23" spans="1:22" ht="14" x14ac:dyDescent="0.2">
      <c r="A23" s="217">
        <v>2008</v>
      </c>
      <c r="B23" s="290"/>
      <c r="C23" s="229">
        <v>25.259825110626142</v>
      </c>
      <c r="D23" s="229">
        <v>7.2525320242258579E-2</v>
      </c>
      <c r="E23" s="229">
        <v>15.215975599573158</v>
      </c>
      <c r="F23" s="229">
        <v>38.432880925107852</v>
      </c>
      <c r="G23" s="229">
        <v>17.954014917761199</v>
      </c>
      <c r="H23" s="229">
        <v>12.621250368400229</v>
      </c>
      <c r="I23" s="229">
        <v>5.3327645493609568</v>
      </c>
      <c r="J23" s="234">
        <f t="shared" si="0"/>
        <v>3.0647781266908569</v>
      </c>
      <c r="K23" s="234">
        <v>1.2616829025812784</v>
      </c>
      <c r="L23" s="234">
        <v>1.8030952241095786</v>
      </c>
      <c r="M23" s="230">
        <v>96.935221873310368</v>
      </c>
      <c r="N23" s="59"/>
      <c r="O23" s="59"/>
      <c r="P23" s="59"/>
      <c r="Q23" s="59"/>
      <c r="R23" s="59"/>
      <c r="S23" s="59"/>
      <c r="T23" s="59"/>
      <c r="U23" s="59"/>
      <c r="V23" s="59"/>
    </row>
    <row r="24" spans="1:22" ht="14" x14ac:dyDescent="0.2">
      <c r="A24" s="217">
        <v>2009</v>
      </c>
      <c r="B24" s="290"/>
      <c r="C24" s="229">
        <v>21.619285568885751</v>
      </c>
      <c r="D24" s="229">
        <v>0.31150000131263561</v>
      </c>
      <c r="E24" s="229">
        <v>17.153452834040223</v>
      </c>
      <c r="F24" s="229">
        <v>38.445311398950892</v>
      </c>
      <c r="G24" s="229">
        <v>18.904207590767385</v>
      </c>
      <c r="H24" s="229">
        <v>13.254079543767812</v>
      </c>
      <c r="I24" s="229">
        <v>5.650128046999602</v>
      </c>
      <c r="J24" s="234">
        <f t="shared" si="0"/>
        <v>3.5662426060431804</v>
      </c>
      <c r="K24" s="234">
        <v>1.3745649831970268</v>
      </c>
      <c r="L24" s="234">
        <v>2.1916776228461536</v>
      </c>
      <c r="M24" s="230">
        <v>96.433757393957379</v>
      </c>
      <c r="N24" s="59"/>
      <c r="O24" s="59"/>
      <c r="P24" s="59"/>
      <c r="Q24" s="59"/>
      <c r="R24" s="59"/>
      <c r="S24" s="59"/>
      <c r="T24" s="59"/>
      <c r="U24" s="59"/>
      <c r="V24" s="59"/>
    </row>
    <row r="25" spans="1:22" ht="14" x14ac:dyDescent="0.2">
      <c r="A25" s="217">
        <v>2010</v>
      </c>
      <c r="B25" s="290"/>
      <c r="C25" s="229">
        <v>25.920477544517958</v>
      </c>
      <c r="D25" s="229">
        <v>0.18719067390784686</v>
      </c>
      <c r="E25" s="229">
        <v>16.540041776353899</v>
      </c>
      <c r="F25" s="229">
        <v>39.001465338985362</v>
      </c>
      <c r="G25" s="229">
        <v>15.590730469041093</v>
      </c>
      <c r="H25" s="229">
        <v>11.46191391125117</v>
      </c>
      <c r="I25" s="229">
        <v>4.1288165577899028</v>
      </c>
      <c r="J25" s="234">
        <f t="shared" si="0"/>
        <v>2.7600941971945723</v>
      </c>
      <c r="K25" s="234">
        <v>1.3580599283486741</v>
      </c>
      <c r="L25" s="234">
        <v>1.4020342688458984</v>
      </c>
      <c r="M25" s="230">
        <v>97.239905802806248</v>
      </c>
      <c r="N25" s="59"/>
      <c r="O25" s="59"/>
      <c r="P25" s="59"/>
      <c r="Q25" s="59"/>
      <c r="R25" s="59"/>
      <c r="S25" s="59"/>
      <c r="T25" s="59"/>
      <c r="U25" s="59"/>
      <c r="V25" s="59"/>
    </row>
    <row r="26" spans="1:22" ht="14" x14ac:dyDescent="0.2">
      <c r="A26" s="217">
        <v>2011</v>
      </c>
      <c r="B26" s="290"/>
      <c r="C26" s="229">
        <v>25.001235125560104</v>
      </c>
      <c r="D26" s="229">
        <v>0.15508544111252837</v>
      </c>
      <c r="E26" s="229">
        <v>14.04271466211965</v>
      </c>
      <c r="F26" s="229">
        <v>45.104385160066499</v>
      </c>
      <c r="G26" s="229">
        <v>13.266957023082329</v>
      </c>
      <c r="H26" s="229">
        <v>9.9077353668762775</v>
      </c>
      <c r="I26" s="229">
        <v>3.3592216562060773</v>
      </c>
      <c r="J26" s="234">
        <f t="shared" si="0"/>
        <v>2.4296225880589173</v>
      </c>
      <c r="K26" s="234">
        <v>1.1110720847511453</v>
      </c>
      <c r="L26" s="234">
        <v>1.318550503307772</v>
      </c>
      <c r="M26" s="230">
        <v>97.570377411940854</v>
      </c>
      <c r="N26" s="59"/>
      <c r="O26" s="59"/>
      <c r="P26" s="59"/>
      <c r="Q26" s="59"/>
      <c r="R26" s="59"/>
      <c r="S26" s="59"/>
      <c r="T26" s="59"/>
      <c r="U26" s="59"/>
      <c r="V26" s="59"/>
    </row>
    <row r="27" spans="1:22" ht="14" x14ac:dyDescent="0.2">
      <c r="A27" s="217">
        <v>2012</v>
      </c>
      <c r="B27" s="290"/>
      <c r="C27" s="229">
        <v>26.004688680404126</v>
      </c>
      <c r="D27" s="229">
        <v>0.37219980166636635</v>
      </c>
      <c r="E27" s="229">
        <v>14.79138806534624</v>
      </c>
      <c r="F27" s="229">
        <v>44.744758615308292</v>
      </c>
      <c r="G27" s="229">
        <v>11.772755407201789</v>
      </c>
      <c r="H27" s="229">
        <v>8.9830191597865205</v>
      </c>
      <c r="I27" s="229">
        <v>2.7897362474153162</v>
      </c>
      <c r="J27" s="234">
        <f t="shared" si="0"/>
        <v>2.3139476236815169</v>
      </c>
      <c r="K27" s="234">
        <v>1.3422958958433979</v>
      </c>
      <c r="L27" s="234">
        <v>0.97165172783811904</v>
      </c>
      <c r="M27" s="230">
        <v>97.685790569926937</v>
      </c>
      <c r="N27" s="59"/>
      <c r="O27" s="59"/>
      <c r="P27" s="59"/>
      <c r="Q27" s="59"/>
      <c r="R27" s="59"/>
      <c r="S27" s="59"/>
      <c r="T27" s="59"/>
      <c r="U27" s="59"/>
      <c r="V27" s="59"/>
    </row>
    <row r="28" spans="1:22" ht="14" x14ac:dyDescent="0.2">
      <c r="A28" s="217">
        <v>2013</v>
      </c>
      <c r="B28" s="290"/>
      <c r="C28" s="229">
        <v>28.850068606531487</v>
      </c>
      <c r="D28" s="229">
        <v>4.0338220970393877E-2</v>
      </c>
      <c r="E28" s="229">
        <v>13.607001737172533</v>
      </c>
      <c r="F28" s="229">
        <v>40.056880728069423</v>
      </c>
      <c r="G28" s="229">
        <v>14.782695491629795</v>
      </c>
      <c r="H28" s="229">
        <v>11.537135324962158</v>
      </c>
      <c r="I28" s="229">
        <v>3.2455601666676102</v>
      </c>
      <c r="J28" s="234">
        <f t="shared" si="0"/>
        <v>2.6630152156263516</v>
      </c>
      <c r="K28" s="234">
        <v>1.4004850121050703</v>
      </c>
      <c r="L28" s="234">
        <v>1.2625302035212813</v>
      </c>
      <c r="M28" s="230">
        <v>97.336984784373414</v>
      </c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14" x14ac:dyDescent="0.2">
      <c r="A29" s="217">
        <v>2014</v>
      </c>
      <c r="B29" s="290"/>
      <c r="C29" s="229">
        <v>34.406215156624555</v>
      </c>
      <c r="D29" s="229">
        <v>0.11441959752749224</v>
      </c>
      <c r="E29" s="229">
        <v>13.174608808036972</v>
      </c>
      <c r="F29" s="229">
        <v>34.758860659885379</v>
      </c>
      <c r="G29" s="229">
        <v>15.297455994098366</v>
      </c>
      <c r="H29" s="229">
        <v>12.444852336223667</v>
      </c>
      <c r="I29" s="229">
        <v>2.852603657874706</v>
      </c>
      <c r="J29" s="234">
        <v>2.2484397838275774</v>
      </c>
      <c r="K29" s="234">
        <v>1.5715686959904072</v>
      </c>
      <c r="L29" s="234">
        <v>0.67687108783717187</v>
      </c>
      <c r="M29" s="230">
        <v>97.751560216174042</v>
      </c>
      <c r="N29" s="59"/>
      <c r="O29" s="59"/>
      <c r="P29" s="59"/>
      <c r="Q29" s="59"/>
      <c r="R29" s="59"/>
      <c r="S29" s="59"/>
      <c r="T29" s="59"/>
      <c r="U29" s="59"/>
      <c r="V29" s="59"/>
    </row>
    <row r="30" spans="1:22" ht="14" x14ac:dyDescent="0.2">
      <c r="A30" s="217">
        <v>2015</v>
      </c>
      <c r="B30" s="290"/>
      <c r="C30" s="229">
        <f>0.301800045763101*100</f>
        <v>30.1800045763101</v>
      </c>
      <c r="D30" s="229">
        <v>0.1963235098452247</v>
      </c>
      <c r="E30" s="229">
        <v>15.004564734434963</v>
      </c>
      <c r="F30" s="229">
        <v>34.9873960281924</v>
      </c>
      <c r="G30" s="229">
        <v>16.751806396569716</v>
      </c>
      <c r="H30" s="229">
        <v>13.341422331752085</v>
      </c>
      <c r="I30" s="229">
        <v>3.4103840648176313</v>
      </c>
      <c r="J30" s="229">
        <v>2.8799047546475744</v>
      </c>
      <c r="K30" s="229">
        <v>1.6376263965711055</v>
      </c>
      <c r="L30" s="229">
        <v>1.2422783580764687</v>
      </c>
      <c r="M30" s="229">
        <v>97.120095245352417</v>
      </c>
      <c r="N30" s="59"/>
      <c r="O30" s="59"/>
      <c r="P30" s="59"/>
      <c r="Q30" s="59"/>
      <c r="R30" s="59"/>
      <c r="S30" s="59"/>
      <c r="T30" s="59"/>
      <c r="U30" s="59"/>
      <c r="V30" s="59"/>
    </row>
    <row r="31" spans="1:22" s="66" customFormat="1" ht="14" x14ac:dyDescent="0.2">
      <c r="A31" s="217">
        <v>2016</v>
      </c>
      <c r="B31" s="290"/>
      <c r="C31" s="229">
        <v>27.762689025419277</v>
      </c>
      <c r="D31" s="229">
        <v>0.1173412958455556</v>
      </c>
      <c r="E31" s="229">
        <v>15.727291224281903</v>
      </c>
      <c r="F31" s="229">
        <v>31.853043419318997</v>
      </c>
      <c r="G31" s="229">
        <v>22.042142268958706</v>
      </c>
      <c r="H31" s="229">
        <v>17.454054095821867</v>
      </c>
      <c r="I31" s="229">
        <v>4.5880881731368497</v>
      </c>
      <c r="J31" s="229">
        <v>2.497492766180589</v>
      </c>
      <c r="K31" s="229">
        <v>1.6210514890730336</v>
      </c>
      <c r="L31" s="229">
        <v>0.87644127710755038</v>
      </c>
      <c r="M31" s="229">
        <v>97.502507233819784</v>
      </c>
      <c r="N31" s="65"/>
      <c r="O31" s="65"/>
      <c r="P31" s="65"/>
      <c r="Q31" s="65"/>
      <c r="R31" s="65"/>
      <c r="S31" s="65"/>
      <c r="T31" s="65"/>
      <c r="U31" s="65"/>
      <c r="V31" s="65"/>
    </row>
    <row r="32" spans="1:22" s="66" customFormat="1" ht="14" x14ac:dyDescent="0.2">
      <c r="A32" s="24"/>
      <c r="B32" s="19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65"/>
      <c r="O32" s="65"/>
      <c r="P32" s="65"/>
      <c r="Q32" s="65"/>
      <c r="R32" s="65"/>
      <c r="S32" s="65"/>
      <c r="T32" s="65"/>
      <c r="U32" s="65"/>
      <c r="V32" s="65"/>
    </row>
    <row r="33" spans="1:22" s="66" customFormat="1" ht="11" x14ac:dyDescent="0.2">
      <c r="A33" s="62" t="s">
        <v>432</v>
      </c>
      <c r="B33" s="63"/>
      <c r="C33" s="63"/>
      <c r="D33" s="63"/>
      <c r="E33" s="63"/>
      <c r="N33" s="65"/>
      <c r="O33" s="65"/>
      <c r="P33" s="65"/>
      <c r="Q33" s="65"/>
      <c r="R33" s="65"/>
      <c r="S33" s="65"/>
      <c r="T33" s="65"/>
      <c r="U33" s="65"/>
      <c r="V33" s="65"/>
    </row>
    <row r="34" spans="1:22" s="66" customFormat="1" ht="11" x14ac:dyDescent="0.2">
      <c r="A34" s="199" t="s">
        <v>122</v>
      </c>
      <c r="B34" s="63"/>
      <c r="C34" s="63"/>
      <c r="D34" s="63"/>
      <c r="E34" s="63"/>
      <c r="N34" s="65"/>
      <c r="O34" s="65"/>
      <c r="P34" s="65"/>
      <c r="Q34" s="65"/>
      <c r="R34" s="65"/>
      <c r="S34" s="65"/>
      <c r="T34" s="65"/>
      <c r="U34" s="65"/>
      <c r="V34" s="65"/>
    </row>
    <row r="35" spans="1:22" s="66" customFormat="1" ht="11" x14ac:dyDescent="0.2">
      <c r="A35" s="68" t="s">
        <v>123</v>
      </c>
      <c r="B35" s="71"/>
      <c r="C35" s="63"/>
      <c r="D35" s="63"/>
      <c r="E35" s="63"/>
      <c r="N35" s="65"/>
      <c r="O35" s="65"/>
      <c r="P35" s="65"/>
      <c r="Q35" s="65"/>
      <c r="R35" s="65"/>
      <c r="S35" s="65"/>
      <c r="T35" s="65"/>
      <c r="U35" s="65"/>
      <c r="V35" s="65"/>
    </row>
    <row r="36" spans="1:22" s="66" customFormat="1" ht="11" x14ac:dyDescent="0.2">
      <c r="A36" s="68" t="s">
        <v>124</v>
      </c>
      <c r="B36" s="71"/>
      <c r="C36" s="63"/>
      <c r="D36" s="63"/>
      <c r="E36" s="63"/>
      <c r="N36" s="65"/>
      <c r="O36" s="65"/>
      <c r="P36" s="65"/>
      <c r="Q36" s="65"/>
      <c r="R36" s="65"/>
      <c r="S36" s="65"/>
      <c r="T36" s="65"/>
      <c r="U36" s="65"/>
      <c r="V36" s="65"/>
    </row>
    <row r="37" spans="1:22" s="66" customFormat="1" ht="11" x14ac:dyDescent="0.2">
      <c r="A37" s="68" t="s">
        <v>118</v>
      </c>
      <c r="B37" s="71"/>
      <c r="C37" s="63"/>
      <c r="D37" s="63"/>
      <c r="E37" s="63"/>
      <c r="N37" s="65"/>
      <c r="O37" s="65"/>
      <c r="P37" s="65"/>
      <c r="Q37" s="65"/>
      <c r="R37" s="65"/>
      <c r="S37" s="65"/>
      <c r="T37" s="65"/>
      <c r="U37" s="65"/>
      <c r="V37" s="65"/>
    </row>
    <row r="38" spans="1:22" x14ac:dyDescent="0.2">
      <c r="A38" s="69" t="s">
        <v>119</v>
      </c>
      <c r="B38" s="71"/>
      <c r="C38" s="63"/>
      <c r="D38" s="63"/>
      <c r="E38" s="63"/>
      <c r="F38" s="66"/>
      <c r="G38" s="66"/>
      <c r="H38" s="66"/>
      <c r="I38" s="66"/>
      <c r="J38" s="66"/>
      <c r="K38" s="66"/>
      <c r="L38" s="66"/>
      <c r="M38" s="66"/>
    </row>
    <row r="39" spans="1:22" x14ac:dyDescent="0.2">
      <c r="A39" s="69" t="s">
        <v>120</v>
      </c>
      <c r="B39" s="71"/>
      <c r="C39" s="63"/>
      <c r="D39" s="63"/>
      <c r="E39" s="63"/>
      <c r="F39" s="66"/>
      <c r="G39" s="66"/>
      <c r="H39" s="66"/>
      <c r="I39" s="66"/>
      <c r="J39" s="66"/>
      <c r="K39" s="66"/>
      <c r="L39" s="66"/>
      <c r="M39" s="66"/>
    </row>
    <row r="58" spans="14:22" x14ac:dyDescent="0.2">
      <c r="N58" s="52"/>
    </row>
    <row r="59" spans="14:22" x14ac:dyDescent="0.2">
      <c r="N59" s="52"/>
    </row>
    <row r="60" spans="14:22" x14ac:dyDescent="0.2">
      <c r="N60" s="52"/>
    </row>
    <row r="61" spans="14:22" x14ac:dyDescent="0.2">
      <c r="N61" s="52"/>
      <c r="O61" s="54"/>
      <c r="P61" s="54"/>
      <c r="Q61" s="54"/>
      <c r="R61" s="54"/>
      <c r="S61" s="54"/>
      <c r="T61" s="54"/>
      <c r="U61" s="54"/>
      <c r="V61" s="54"/>
    </row>
    <row r="62" spans="14:22" x14ac:dyDescent="0.2">
      <c r="N62" s="52"/>
      <c r="O62" s="55"/>
      <c r="P62" s="55"/>
      <c r="Q62" s="55"/>
      <c r="R62" s="55"/>
      <c r="S62" s="55"/>
      <c r="T62" s="55"/>
      <c r="U62" s="55"/>
      <c r="V62" s="55"/>
    </row>
    <row r="63" spans="14:22" x14ac:dyDescent="0.2">
      <c r="N63" s="52"/>
      <c r="O63" s="70"/>
      <c r="P63" s="70"/>
      <c r="Q63" s="70"/>
      <c r="R63" s="70"/>
      <c r="S63" s="70"/>
      <c r="T63" s="70"/>
      <c r="U63" s="70"/>
      <c r="V63" s="70"/>
    </row>
    <row r="64" spans="14:22" x14ac:dyDescent="0.2">
      <c r="N64" s="52"/>
      <c r="O64" s="59"/>
      <c r="P64" s="59"/>
      <c r="Q64" s="59"/>
      <c r="R64" s="59"/>
      <c r="S64" s="59"/>
      <c r="T64" s="59"/>
      <c r="U64" s="59"/>
      <c r="V64" s="59"/>
    </row>
    <row r="65" spans="14:22" x14ac:dyDescent="0.2">
      <c r="N65" s="52"/>
      <c r="O65" s="59"/>
      <c r="P65" s="59"/>
      <c r="Q65" s="59"/>
      <c r="R65" s="59"/>
      <c r="S65" s="59"/>
      <c r="T65" s="59"/>
      <c r="U65" s="59"/>
      <c r="V65" s="59"/>
    </row>
    <row r="66" spans="14:22" x14ac:dyDescent="0.2">
      <c r="N66" s="52"/>
      <c r="O66" s="59"/>
      <c r="P66" s="59"/>
      <c r="Q66" s="59"/>
      <c r="R66" s="59"/>
      <c r="S66" s="59"/>
      <c r="T66" s="59"/>
      <c r="U66" s="59"/>
      <c r="V66" s="59"/>
    </row>
    <row r="67" spans="14:22" x14ac:dyDescent="0.2">
      <c r="N67" s="52"/>
      <c r="O67" s="59"/>
      <c r="P67" s="59"/>
      <c r="Q67" s="59"/>
      <c r="R67" s="59"/>
      <c r="S67" s="59"/>
      <c r="T67" s="59"/>
      <c r="U67" s="59"/>
      <c r="V67" s="59"/>
    </row>
    <row r="68" spans="14:22" x14ac:dyDescent="0.2">
      <c r="N68" s="52"/>
      <c r="O68" s="59"/>
      <c r="P68" s="59"/>
      <c r="Q68" s="59"/>
      <c r="R68" s="59"/>
      <c r="S68" s="59"/>
      <c r="T68" s="59"/>
      <c r="U68" s="59"/>
      <c r="V68" s="59"/>
    </row>
    <row r="69" spans="14:22" x14ac:dyDescent="0.2">
      <c r="N69" s="52"/>
      <c r="O69" s="59"/>
      <c r="P69" s="59"/>
      <c r="Q69" s="59"/>
      <c r="R69" s="59"/>
      <c r="S69" s="59"/>
      <c r="T69" s="59"/>
      <c r="U69" s="59"/>
      <c r="V69" s="59"/>
    </row>
    <row r="70" spans="14:22" x14ac:dyDescent="0.2">
      <c r="N70" s="52"/>
      <c r="O70" s="59"/>
      <c r="P70" s="59"/>
      <c r="Q70" s="59"/>
      <c r="R70" s="59"/>
      <c r="S70" s="59"/>
      <c r="T70" s="59"/>
      <c r="U70" s="59"/>
      <c r="V70" s="59"/>
    </row>
    <row r="71" spans="14:22" x14ac:dyDescent="0.2">
      <c r="N71" s="52"/>
      <c r="O71" s="59"/>
      <c r="P71" s="59"/>
      <c r="Q71" s="59"/>
      <c r="R71" s="59"/>
      <c r="S71" s="59"/>
      <c r="T71" s="59"/>
      <c r="U71" s="59"/>
      <c r="V71" s="59"/>
    </row>
    <row r="72" spans="14:22" x14ac:dyDescent="0.2">
      <c r="N72" s="52"/>
      <c r="O72" s="59"/>
      <c r="P72" s="59"/>
      <c r="Q72" s="59"/>
      <c r="R72" s="59"/>
      <c r="S72" s="59"/>
      <c r="T72" s="59"/>
      <c r="U72" s="59"/>
      <c r="V72" s="59"/>
    </row>
    <row r="73" spans="14:22" x14ac:dyDescent="0.2">
      <c r="N73" s="52"/>
      <c r="O73" s="59"/>
      <c r="P73" s="59"/>
      <c r="Q73" s="59"/>
      <c r="R73" s="59"/>
      <c r="S73" s="59"/>
      <c r="T73" s="59"/>
      <c r="U73" s="59"/>
      <c r="V73" s="59"/>
    </row>
    <row r="74" spans="14:22" x14ac:dyDescent="0.2">
      <c r="N74" s="52"/>
      <c r="O74" s="59"/>
      <c r="P74" s="59"/>
      <c r="Q74" s="59"/>
      <c r="R74" s="59"/>
      <c r="S74" s="59"/>
      <c r="T74" s="59"/>
      <c r="U74" s="59"/>
      <c r="V74" s="59"/>
    </row>
    <row r="75" spans="14:22" x14ac:dyDescent="0.2">
      <c r="N75" s="52"/>
      <c r="O75" s="59"/>
      <c r="P75" s="59"/>
      <c r="Q75" s="59"/>
      <c r="R75" s="59"/>
      <c r="S75" s="59"/>
      <c r="T75" s="59"/>
      <c r="U75" s="59"/>
      <c r="V75" s="59"/>
    </row>
    <row r="76" spans="14:22" x14ac:dyDescent="0.2">
      <c r="N76" s="52"/>
      <c r="O76" s="59"/>
      <c r="P76" s="59"/>
      <c r="Q76" s="59"/>
      <c r="R76" s="59"/>
      <c r="S76" s="59"/>
      <c r="T76" s="59"/>
      <c r="U76" s="59"/>
      <c r="V76" s="59"/>
    </row>
    <row r="77" spans="14:22" x14ac:dyDescent="0.2">
      <c r="N77" s="52"/>
      <c r="O77" s="59"/>
      <c r="P77" s="59"/>
      <c r="Q77" s="59"/>
      <c r="R77" s="59"/>
      <c r="S77" s="59"/>
      <c r="T77" s="59"/>
      <c r="U77" s="59"/>
      <c r="V77" s="59"/>
    </row>
    <row r="78" spans="14:22" x14ac:dyDescent="0.2">
      <c r="N78" s="52"/>
      <c r="O78" s="59"/>
      <c r="P78" s="59"/>
      <c r="Q78" s="59"/>
      <c r="R78" s="59"/>
      <c r="S78" s="59"/>
      <c r="T78" s="59"/>
      <c r="U78" s="59"/>
      <c r="V78" s="59"/>
    </row>
    <row r="79" spans="14:22" x14ac:dyDescent="0.2">
      <c r="N79" s="52"/>
      <c r="O79" s="59"/>
      <c r="P79" s="59"/>
      <c r="Q79" s="59"/>
      <c r="R79" s="59"/>
      <c r="S79" s="59"/>
      <c r="T79" s="59"/>
      <c r="U79" s="59"/>
      <c r="V79" s="59"/>
    </row>
    <row r="80" spans="14:22" x14ac:dyDescent="0.2">
      <c r="N80" s="52"/>
      <c r="O80" s="59"/>
      <c r="P80" s="59"/>
      <c r="Q80" s="59"/>
      <c r="R80" s="59"/>
      <c r="S80" s="59"/>
      <c r="T80" s="59"/>
      <c r="U80" s="59"/>
      <c r="V80" s="59"/>
    </row>
    <row r="81" spans="14:22" x14ac:dyDescent="0.2">
      <c r="N81" s="52"/>
      <c r="O81" s="59"/>
      <c r="P81" s="59"/>
      <c r="Q81" s="59"/>
      <c r="R81" s="59"/>
      <c r="S81" s="59"/>
      <c r="T81" s="59"/>
      <c r="U81" s="59"/>
      <c r="V81" s="59"/>
    </row>
    <row r="82" spans="14:22" x14ac:dyDescent="0.2">
      <c r="N82" s="52"/>
      <c r="O82" s="59"/>
      <c r="P82" s="59"/>
      <c r="Q82" s="59"/>
      <c r="R82" s="59"/>
      <c r="S82" s="59"/>
      <c r="T82" s="59"/>
      <c r="U82" s="59"/>
      <c r="V82" s="59"/>
    </row>
    <row r="83" spans="14:22" x14ac:dyDescent="0.2">
      <c r="N83" s="52"/>
      <c r="O83" s="59"/>
      <c r="P83" s="59"/>
      <c r="Q83" s="59"/>
      <c r="R83" s="59"/>
      <c r="S83" s="59"/>
      <c r="T83" s="59"/>
      <c r="U83" s="59"/>
      <c r="V83" s="59"/>
    </row>
    <row r="84" spans="14:22" x14ac:dyDescent="0.2">
      <c r="N84" s="52"/>
      <c r="O84" s="59"/>
      <c r="P84" s="59"/>
      <c r="Q84" s="59"/>
      <c r="R84" s="59"/>
      <c r="S84" s="59"/>
      <c r="T84" s="59"/>
      <c r="U84" s="59"/>
      <c r="V84" s="59"/>
    </row>
    <row r="85" spans="14:22" x14ac:dyDescent="0.2">
      <c r="N85" s="52"/>
      <c r="O85" s="59"/>
      <c r="P85" s="59"/>
      <c r="Q85" s="59"/>
      <c r="R85" s="59"/>
      <c r="S85" s="59"/>
      <c r="T85" s="59"/>
      <c r="U85" s="59"/>
      <c r="V85" s="59"/>
    </row>
    <row r="86" spans="14:22" x14ac:dyDescent="0.2">
      <c r="N86" s="52"/>
      <c r="O86" s="59"/>
      <c r="P86" s="59"/>
      <c r="Q86" s="59"/>
      <c r="R86" s="59"/>
      <c r="S86" s="59"/>
      <c r="T86" s="59"/>
      <c r="U86" s="59"/>
      <c r="V86" s="59"/>
    </row>
    <row r="87" spans="14:22" x14ac:dyDescent="0.2">
      <c r="N87" s="52"/>
      <c r="O87" s="59"/>
      <c r="P87" s="59"/>
      <c r="Q87" s="59"/>
      <c r="R87" s="59"/>
      <c r="S87" s="59"/>
      <c r="T87" s="59"/>
      <c r="U87" s="59"/>
      <c r="V87" s="59"/>
    </row>
    <row r="88" spans="14:22" x14ac:dyDescent="0.2">
      <c r="N88" s="52"/>
      <c r="O88" s="59"/>
      <c r="P88" s="59"/>
      <c r="Q88" s="59"/>
      <c r="R88" s="59"/>
      <c r="S88" s="59"/>
      <c r="T88" s="59"/>
      <c r="U88" s="59"/>
      <c r="V88" s="59"/>
    </row>
    <row r="89" spans="14:22" x14ac:dyDescent="0.2">
      <c r="N89" s="52"/>
      <c r="O89" s="59"/>
      <c r="P89" s="59"/>
      <c r="Q89" s="59"/>
      <c r="R89" s="59"/>
      <c r="S89" s="59"/>
      <c r="T89" s="59"/>
      <c r="U89" s="59"/>
      <c r="V89" s="59"/>
    </row>
    <row r="90" spans="14:22" x14ac:dyDescent="0.2">
      <c r="N90" s="52"/>
      <c r="O90" s="59"/>
      <c r="P90" s="59"/>
      <c r="Q90" s="59"/>
      <c r="R90" s="59"/>
      <c r="S90" s="59"/>
      <c r="T90" s="59"/>
      <c r="U90" s="59"/>
      <c r="V90" s="59"/>
    </row>
    <row r="91" spans="14:22" x14ac:dyDescent="0.2">
      <c r="N91" s="52"/>
    </row>
    <row r="92" spans="14:22" x14ac:dyDescent="0.2">
      <c r="N92" s="52"/>
    </row>
    <row r="93" spans="14:22" x14ac:dyDescent="0.2">
      <c r="N93" s="52"/>
    </row>
    <row r="94" spans="14:22" x14ac:dyDescent="0.2">
      <c r="N94" s="52"/>
    </row>
    <row r="95" spans="14:22" x14ac:dyDescent="0.2">
      <c r="N95" s="52"/>
    </row>
    <row r="96" spans="14:22" x14ac:dyDescent="0.2">
      <c r="N96" s="52"/>
    </row>
    <row r="97" spans="14:14" x14ac:dyDescent="0.2">
      <c r="N97" s="52"/>
    </row>
  </sheetData>
  <mergeCells count="8">
    <mergeCell ref="B11:B20"/>
    <mergeCell ref="B22:B31"/>
    <mergeCell ref="A4:M4"/>
    <mergeCell ref="A5:M5"/>
    <mergeCell ref="A6:M6"/>
    <mergeCell ref="A8:B9"/>
    <mergeCell ref="C8:L8"/>
    <mergeCell ref="M8:M9"/>
  </mergeCells>
  <phoneticPr fontId="92" type="noConversion"/>
  <hyperlinks>
    <hyperlink ref="O8" location="ÍNDICE!A11" display="ÍNDICE"/>
  </hyperlinks>
  <printOptions horizontalCentered="1" verticalCentered="1"/>
  <pageMargins left="0.2" right="0.2" top="0.2" bottom="0.2" header="0.31" footer="0.31"/>
  <pageSetup paperSize="9" scale="63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P60"/>
  <sheetViews>
    <sheetView showGridLines="0" workbookViewId="0">
      <selection activeCell="A4" sqref="A4:N30"/>
    </sheetView>
  </sheetViews>
  <sheetFormatPr baseColWidth="10" defaultColWidth="11.5" defaultRowHeight="13" x14ac:dyDescent="0.15"/>
  <cols>
    <col min="1" max="1" width="15" style="72" customWidth="1"/>
    <col min="2" max="2" width="11.5" style="72"/>
    <col min="3" max="3" width="16.33203125" style="72" customWidth="1"/>
    <col min="4" max="4" width="19.33203125" style="72" customWidth="1"/>
    <col min="5" max="8" width="16.33203125" style="72" customWidth="1"/>
    <col min="9" max="9" width="20.1640625" style="72" customWidth="1"/>
    <col min="10" max="10" width="18.33203125" style="72" customWidth="1"/>
    <col min="11" max="12" width="16.33203125" style="72" customWidth="1"/>
    <col min="13" max="14" width="17.5" style="72" customWidth="1"/>
    <col min="15" max="16384" width="11.5" style="72"/>
  </cols>
  <sheetData>
    <row r="2" spans="1:16" ht="14" x14ac:dyDescent="0.15">
      <c r="A2" s="19" t="s">
        <v>21</v>
      </c>
    </row>
    <row r="3" spans="1:16" ht="14" x14ac:dyDescent="0.15">
      <c r="A3" s="19"/>
    </row>
    <row r="4" spans="1:16" ht="20" x14ac:dyDescent="0.2">
      <c r="A4" s="286" t="s">
        <v>471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6" ht="18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</row>
    <row r="6" spans="1:16" ht="18" x14ac:dyDescent="0.2">
      <c r="A6" s="287" t="s">
        <v>49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6" ht="15.75" customHeight="1" x14ac:dyDescent="0.15"/>
    <row r="8" spans="1:16" ht="33" customHeight="1" x14ac:dyDescent="0.15">
      <c r="A8" s="277" t="s">
        <v>125</v>
      </c>
      <c r="B8" s="277"/>
      <c r="C8" s="276" t="s">
        <v>126</v>
      </c>
      <c r="D8" s="276"/>
      <c r="E8" s="276"/>
      <c r="F8" s="276" t="s">
        <v>127</v>
      </c>
      <c r="G8" s="276"/>
      <c r="H8" s="276"/>
      <c r="I8" s="276"/>
      <c r="J8" s="276" t="s">
        <v>128</v>
      </c>
      <c r="K8" s="276"/>
      <c r="L8" s="276"/>
      <c r="M8" s="276" t="s">
        <v>129</v>
      </c>
      <c r="N8" s="276"/>
      <c r="P8" s="160" t="s">
        <v>0</v>
      </c>
    </row>
    <row r="9" spans="1:16" ht="39" customHeight="1" x14ac:dyDescent="0.15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133</v>
      </c>
      <c r="G9" s="237" t="s">
        <v>134</v>
      </c>
      <c r="H9" s="237" t="s">
        <v>135</v>
      </c>
      <c r="I9" s="237" t="s">
        <v>136</v>
      </c>
      <c r="J9" s="237" t="s">
        <v>137</v>
      </c>
      <c r="K9" s="237" t="s">
        <v>138</v>
      </c>
      <c r="L9" s="237" t="s">
        <v>139</v>
      </c>
      <c r="M9" s="238" t="s">
        <v>140</v>
      </c>
      <c r="N9" s="238" t="s">
        <v>141</v>
      </c>
    </row>
    <row r="10" spans="1:16" ht="16" x14ac:dyDescent="0.15">
      <c r="A10" s="239" t="s">
        <v>142</v>
      </c>
      <c r="B10" s="294" t="s">
        <v>7</v>
      </c>
      <c r="C10" s="223" t="s">
        <v>62</v>
      </c>
      <c r="D10" s="223" t="s">
        <v>62</v>
      </c>
      <c r="E10" s="223" t="s">
        <v>62</v>
      </c>
      <c r="F10" s="223" t="s">
        <v>62</v>
      </c>
      <c r="G10" s="223" t="s">
        <v>62</v>
      </c>
      <c r="H10" s="223" t="s">
        <v>62</v>
      </c>
      <c r="I10" s="223" t="s">
        <v>62</v>
      </c>
      <c r="J10" s="223" t="s">
        <v>62</v>
      </c>
      <c r="K10" s="223" t="s">
        <v>62</v>
      </c>
      <c r="L10" s="223" t="s">
        <v>62</v>
      </c>
      <c r="M10" s="223" t="s">
        <v>62</v>
      </c>
      <c r="N10" s="223" t="s">
        <v>62</v>
      </c>
    </row>
    <row r="11" spans="1:16" ht="14" x14ac:dyDescent="0.15">
      <c r="A11" s="239">
        <v>2008</v>
      </c>
      <c r="B11" s="294"/>
      <c r="C11" s="220">
        <v>28.428772878208374</v>
      </c>
      <c r="D11" s="220">
        <v>17.954654628140823</v>
      </c>
      <c r="E11" s="220">
        <v>53.616572493650153</v>
      </c>
      <c r="F11" s="220">
        <v>42.515835600072883</v>
      </c>
      <c r="G11" s="220">
        <v>45.426415927043962</v>
      </c>
      <c r="H11" s="220">
        <v>3.2981357358841121</v>
      </c>
      <c r="I11" s="220">
        <v>8.7596127369982391</v>
      </c>
      <c r="J11" s="220">
        <v>20.691047515112334</v>
      </c>
      <c r="K11" s="220">
        <v>10.63304233164313</v>
      </c>
      <c r="L11" s="220">
        <v>68.675910165338706</v>
      </c>
      <c r="M11" s="220">
        <v>16.752414342341062</v>
      </c>
      <c r="N11" s="220">
        <v>83.247585657658462</v>
      </c>
      <c r="O11" s="74"/>
    </row>
    <row r="12" spans="1:16" ht="16" x14ac:dyDescent="0.15">
      <c r="A12" s="239" t="s">
        <v>143</v>
      </c>
      <c r="B12" s="294"/>
      <c r="C12" s="220" t="s">
        <v>62</v>
      </c>
      <c r="D12" s="220" t="s">
        <v>62</v>
      </c>
      <c r="E12" s="220" t="s">
        <v>62</v>
      </c>
      <c r="F12" s="220" t="s">
        <v>62</v>
      </c>
      <c r="G12" s="220" t="s">
        <v>62</v>
      </c>
      <c r="H12" s="220" t="s">
        <v>62</v>
      </c>
      <c r="I12" s="220" t="s">
        <v>62</v>
      </c>
      <c r="J12" s="220"/>
      <c r="K12" s="220"/>
      <c r="L12" s="220" t="s">
        <v>62</v>
      </c>
      <c r="M12" s="220" t="s">
        <v>62</v>
      </c>
      <c r="N12" s="220" t="s">
        <v>62</v>
      </c>
    </row>
    <row r="13" spans="1:16" ht="14" x14ac:dyDescent="0.15">
      <c r="A13" s="239">
        <v>2010</v>
      </c>
      <c r="B13" s="294"/>
      <c r="C13" s="220">
        <v>28.703879107503642</v>
      </c>
      <c r="D13" s="220">
        <v>17.70544707900325</v>
      </c>
      <c r="E13" s="220">
        <v>53.590673813495911</v>
      </c>
      <c r="F13" s="220">
        <v>44.941090476876248</v>
      </c>
      <c r="G13" s="220">
        <v>42.334134748386887</v>
      </c>
      <c r="H13" s="220">
        <v>3.4250207996581095</v>
      </c>
      <c r="I13" s="220">
        <v>9.2997539750813321</v>
      </c>
      <c r="J13" s="220">
        <v>25.955980617781677</v>
      </c>
      <c r="K13" s="220">
        <v>9.509885657910667</v>
      </c>
      <c r="L13" s="220">
        <v>64.534133718093813</v>
      </c>
      <c r="M13" s="220">
        <v>18.230336663851599</v>
      </c>
      <c r="N13" s="220">
        <v>81.76966333614503</v>
      </c>
    </row>
    <row r="14" spans="1:16" ht="14" x14ac:dyDescent="0.15">
      <c r="A14" s="239">
        <v>2011</v>
      </c>
      <c r="B14" s="294"/>
      <c r="C14" s="220">
        <v>28.489304032264307</v>
      </c>
      <c r="D14" s="220">
        <v>17.679701067268809</v>
      </c>
      <c r="E14" s="220">
        <v>53.830994900466308</v>
      </c>
      <c r="F14" s="220">
        <v>46.316155005088426</v>
      </c>
      <c r="G14" s="220">
        <v>42.234392592432947</v>
      </c>
      <c r="H14" s="220">
        <v>2.9998423682318127</v>
      </c>
      <c r="I14" s="220">
        <v>8.4496100342465716</v>
      </c>
      <c r="J14" s="220">
        <v>29.16000258376296</v>
      </c>
      <c r="K14" s="220">
        <v>12.492470558254686</v>
      </c>
      <c r="L14" s="220">
        <v>58.347526870716962</v>
      </c>
      <c r="M14" s="220">
        <v>19.253384072479029</v>
      </c>
      <c r="N14" s="220">
        <v>80.746615927520722</v>
      </c>
    </row>
    <row r="15" spans="1:16" ht="14" x14ac:dyDescent="0.15">
      <c r="A15" s="239">
        <v>2012</v>
      </c>
      <c r="B15" s="294"/>
      <c r="C15" s="220">
        <v>29.061379507376373</v>
      </c>
      <c r="D15" s="220">
        <v>16.611791906818151</v>
      </c>
      <c r="E15" s="220">
        <v>54.326828585802154</v>
      </c>
      <c r="F15" s="220">
        <v>47.364997536657079</v>
      </c>
      <c r="G15" s="220">
        <v>41.399953266300301</v>
      </c>
      <c r="H15" s="220">
        <v>2.7455085205683996</v>
      </c>
      <c r="I15" s="220">
        <v>8.4895406764706234</v>
      </c>
      <c r="J15" s="220">
        <v>31.481448922074449</v>
      </c>
      <c r="K15" s="220">
        <v>13.341713314461041</v>
      </c>
      <c r="L15" s="220">
        <v>55.176837731421955</v>
      </c>
      <c r="M15" s="220">
        <v>16.840552418597166</v>
      </c>
      <c r="N15" s="220">
        <v>83.15944758140202</v>
      </c>
    </row>
    <row r="16" spans="1:16" ht="14" x14ac:dyDescent="0.15">
      <c r="A16" s="239">
        <v>2013</v>
      </c>
      <c r="B16" s="294"/>
      <c r="C16" s="220">
        <v>29.006362697822219</v>
      </c>
      <c r="D16" s="220">
        <v>17.106559151969897</v>
      </c>
      <c r="E16" s="220">
        <v>53.887078150205504</v>
      </c>
      <c r="F16" s="220">
        <v>47.602175726165058</v>
      </c>
      <c r="G16" s="220">
        <v>43.207409728892543</v>
      </c>
      <c r="H16" s="220">
        <v>2.5917458478173709</v>
      </c>
      <c r="I16" s="220">
        <v>6.5986686971227071</v>
      </c>
      <c r="J16" s="220">
        <v>33.350252607817971</v>
      </c>
      <c r="K16" s="220">
        <v>18.178039629953304</v>
      </c>
      <c r="L16" s="220">
        <v>48.471707782504133</v>
      </c>
      <c r="M16" s="220">
        <v>17.775388668610752</v>
      </c>
      <c r="N16" s="220">
        <v>82.224611331389937</v>
      </c>
    </row>
    <row r="17" spans="1:14" ht="14" x14ac:dyDescent="0.15">
      <c r="A17" s="239">
        <v>2014</v>
      </c>
      <c r="B17" s="294"/>
      <c r="C17" s="220">
        <v>25.505660964459885</v>
      </c>
      <c r="D17" s="220">
        <v>19.023335119618253</v>
      </c>
      <c r="E17" s="220">
        <v>55.471003915920612</v>
      </c>
      <c r="F17" s="220">
        <v>50.941902343715938</v>
      </c>
      <c r="G17" s="220">
        <v>38.887169871444009</v>
      </c>
      <c r="H17" s="220">
        <v>2.7498280341109846</v>
      </c>
      <c r="I17" s="220">
        <v>7.4210997507275236</v>
      </c>
      <c r="J17" s="220">
        <v>36.715719822609131</v>
      </c>
      <c r="K17" s="220">
        <v>10.262836494540389</v>
      </c>
      <c r="L17" s="220">
        <v>53.021443686267602</v>
      </c>
      <c r="M17" s="220">
        <v>17.107412659582298</v>
      </c>
      <c r="N17" s="220">
        <v>82.89258734041951</v>
      </c>
    </row>
    <row r="18" spans="1:14" ht="14" x14ac:dyDescent="0.15">
      <c r="A18" s="239">
        <v>2015</v>
      </c>
      <c r="B18" s="294"/>
      <c r="C18" s="220">
        <v>27.344711018423261</v>
      </c>
      <c r="D18" s="220">
        <v>19.293457152204148</v>
      </c>
      <c r="E18" s="220">
        <v>53.361831829372598</v>
      </c>
      <c r="F18" s="220">
        <v>51.246746988846304</v>
      </c>
      <c r="G18" s="220">
        <v>39.309023989715797</v>
      </c>
      <c r="H18" s="220">
        <v>2.6750038559756897</v>
      </c>
      <c r="I18" s="220">
        <v>6.7692251654622133</v>
      </c>
      <c r="J18" s="220">
        <v>34.709789088666845</v>
      </c>
      <c r="K18" s="220">
        <v>10.757786588107065</v>
      </c>
      <c r="L18" s="220">
        <v>54.532424323226095</v>
      </c>
      <c r="M18" s="220">
        <v>16.891946494051506</v>
      </c>
      <c r="N18" s="220">
        <v>83.108053505948504</v>
      </c>
    </row>
    <row r="19" spans="1:14" ht="14" x14ac:dyDescent="0.15">
      <c r="A19" s="239">
        <v>2016</v>
      </c>
      <c r="B19" s="294"/>
      <c r="C19" s="220">
        <v>27.962964962953528</v>
      </c>
      <c r="D19" s="220">
        <v>17.770203680686926</v>
      </c>
      <c r="E19" s="220">
        <v>54.266831356359546</v>
      </c>
      <c r="F19" s="220">
        <v>48.82744734276276</v>
      </c>
      <c r="G19" s="220">
        <v>43.117690122492178</v>
      </c>
      <c r="H19" s="220">
        <v>2.6601065992002924</v>
      </c>
      <c r="I19" s="220">
        <v>5.3947559355447714</v>
      </c>
      <c r="J19" s="220">
        <v>32.039813187290271</v>
      </c>
      <c r="K19" s="220">
        <v>12.088647863382782</v>
      </c>
      <c r="L19" s="220">
        <v>55.871538949326947</v>
      </c>
      <c r="M19" s="220">
        <v>18.549554401320993</v>
      </c>
      <c r="N19" s="220">
        <v>81.450445598678996</v>
      </c>
    </row>
    <row r="20" spans="1:14" ht="14" x14ac:dyDescent="0.15">
      <c r="A20" s="239"/>
      <c r="B20" s="24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</row>
    <row r="21" spans="1:14" ht="14" x14ac:dyDescent="0.15">
      <c r="A21" s="239">
        <v>2007</v>
      </c>
      <c r="B21" s="294" t="s">
        <v>9</v>
      </c>
      <c r="C21" s="220">
        <v>29.05207932006061</v>
      </c>
      <c r="D21" s="220">
        <v>18.083839683518541</v>
      </c>
      <c r="E21" s="220">
        <v>52.864080996422928</v>
      </c>
      <c r="F21" s="220">
        <v>40.957867154895453</v>
      </c>
      <c r="G21" s="220">
        <v>45.128973913096694</v>
      </c>
      <c r="H21" s="220">
        <v>3.3336297814732734</v>
      </c>
      <c r="I21" s="220">
        <v>10.579529150536855</v>
      </c>
      <c r="J21" s="220">
        <v>19.819662747900743</v>
      </c>
      <c r="K21" s="220">
        <v>9.701895888194727</v>
      </c>
      <c r="L21" s="220">
        <v>70.478441363904537</v>
      </c>
      <c r="M21" s="220">
        <v>15.058945460910447</v>
      </c>
      <c r="N21" s="220">
        <v>84.941054539088555</v>
      </c>
    </row>
    <row r="22" spans="1:14" ht="14" x14ac:dyDescent="0.15">
      <c r="A22" s="239">
        <v>2008</v>
      </c>
      <c r="B22" s="294"/>
      <c r="C22" s="220">
        <v>28.465174436925452</v>
      </c>
      <c r="D22" s="220">
        <v>18.481033464177713</v>
      </c>
      <c r="E22" s="220">
        <v>53.053792098894739</v>
      </c>
      <c r="F22" s="220">
        <v>43.911057225321827</v>
      </c>
      <c r="G22" s="220">
        <v>43.468199605894434</v>
      </c>
      <c r="H22" s="220">
        <v>3.4556611882140027</v>
      </c>
      <c r="I22" s="220">
        <v>9.165081980568651</v>
      </c>
      <c r="J22" s="220">
        <v>21.440094445118717</v>
      </c>
      <c r="K22" s="220">
        <v>10.081596921105591</v>
      </c>
      <c r="L22" s="220">
        <v>68.478308633775683</v>
      </c>
      <c r="M22" s="220">
        <v>15.683327252287951</v>
      </c>
      <c r="N22" s="220">
        <v>84.316672747711749</v>
      </c>
    </row>
    <row r="23" spans="1:14" ht="14" x14ac:dyDescent="0.15">
      <c r="A23" s="239">
        <v>2009</v>
      </c>
      <c r="B23" s="294"/>
      <c r="C23" s="220">
        <v>29.080497214987801</v>
      </c>
      <c r="D23" s="220">
        <v>18.210256028635055</v>
      </c>
      <c r="E23" s="220">
        <v>52.709246756378583</v>
      </c>
      <c r="F23" s="220">
        <v>43.712543533226132</v>
      </c>
      <c r="G23" s="220">
        <v>43.793545828437757</v>
      </c>
      <c r="H23" s="220">
        <v>3.3863028394483368</v>
      </c>
      <c r="I23" s="220">
        <v>9.1076077988890649</v>
      </c>
      <c r="J23" s="220">
        <v>23.783907748434689</v>
      </c>
      <c r="K23" s="220">
        <v>9.5914228425037322</v>
      </c>
      <c r="L23" s="220">
        <v>66.624669409061582</v>
      </c>
      <c r="M23" s="220">
        <v>16.225590753112385</v>
      </c>
      <c r="N23" s="220">
        <v>83.774409246887956</v>
      </c>
    </row>
    <row r="24" spans="1:14" ht="14" x14ac:dyDescent="0.15">
      <c r="A24" s="239">
        <v>2010</v>
      </c>
      <c r="B24" s="294"/>
      <c r="C24" s="220">
        <v>28.15329841308397</v>
      </c>
      <c r="D24" s="220">
        <v>18.17210991009815</v>
      </c>
      <c r="E24" s="220">
        <v>53.674591676816739</v>
      </c>
      <c r="F24" s="220">
        <v>47.211425193159748</v>
      </c>
      <c r="G24" s="220">
        <v>42.839894984397006</v>
      </c>
      <c r="H24" s="220">
        <v>2.8826071786128296</v>
      </c>
      <c r="I24" s="220">
        <v>7.0660726438296777</v>
      </c>
      <c r="J24" s="220">
        <v>27.464647455930091</v>
      </c>
      <c r="K24" s="220">
        <v>11.559000204020316</v>
      </c>
      <c r="L24" s="220">
        <v>60.976352340049587</v>
      </c>
      <c r="M24" s="220">
        <v>17.969476406080307</v>
      </c>
      <c r="N24" s="220">
        <v>82.030523593919867</v>
      </c>
    </row>
    <row r="25" spans="1:14" ht="14" x14ac:dyDescent="0.15">
      <c r="A25" s="239">
        <v>2011</v>
      </c>
      <c r="B25" s="294"/>
      <c r="C25" s="220">
        <v>28.360692604992689</v>
      </c>
      <c r="D25" s="220">
        <v>17.14390415236803</v>
      </c>
      <c r="E25" s="220">
        <v>54.495403242641252</v>
      </c>
      <c r="F25" s="220">
        <v>46.50219460445004</v>
      </c>
      <c r="G25" s="220">
        <v>42.73153642768775</v>
      </c>
      <c r="H25" s="220">
        <v>2.3413068385824296</v>
      </c>
      <c r="I25" s="220">
        <v>8.4249621292817469</v>
      </c>
      <c r="J25" s="220">
        <v>30.617969140883805</v>
      </c>
      <c r="K25" s="220">
        <v>12.456629964661076</v>
      </c>
      <c r="L25" s="220">
        <v>56.925400894455123</v>
      </c>
      <c r="M25" s="220">
        <v>18.271939364869382</v>
      </c>
      <c r="N25" s="220">
        <v>81.728060635130177</v>
      </c>
    </row>
    <row r="26" spans="1:14" ht="14" x14ac:dyDescent="0.15">
      <c r="A26" s="239">
        <v>2012</v>
      </c>
      <c r="B26" s="294"/>
      <c r="C26" s="220">
        <v>27.854195790808195</v>
      </c>
      <c r="D26" s="220">
        <v>17.380289896850453</v>
      </c>
      <c r="E26" s="220">
        <v>54.765514312342731</v>
      </c>
      <c r="F26" s="220">
        <v>48.6963681901615</v>
      </c>
      <c r="G26" s="220">
        <v>40.812208196014922</v>
      </c>
      <c r="H26" s="220">
        <v>2.4595025278169405</v>
      </c>
      <c r="I26" s="220">
        <v>8.0319210860073511</v>
      </c>
      <c r="J26" s="220">
        <v>33.112697985971323</v>
      </c>
      <c r="K26" s="220">
        <v>13.353197567520356</v>
      </c>
      <c r="L26" s="220">
        <v>53.534104446508323</v>
      </c>
      <c r="M26" s="220">
        <v>17.61518796355152</v>
      </c>
      <c r="N26" s="220">
        <v>82.384812036448665</v>
      </c>
    </row>
    <row r="27" spans="1:14" ht="14" x14ac:dyDescent="0.15">
      <c r="A27" s="239">
        <v>2013</v>
      </c>
      <c r="B27" s="294"/>
      <c r="C27" s="220">
        <v>25.516276267956052</v>
      </c>
      <c r="D27" s="220">
        <v>19.858125227061958</v>
      </c>
      <c r="E27" s="220">
        <v>54.62559850498279</v>
      </c>
      <c r="F27" s="220">
        <v>49.347162521206144</v>
      </c>
      <c r="G27" s="220">
        <v>40.055411488357933</v>
      </c>
      <c r="H27" s="220">
        <v>3.0955711998178721</v>
      </c>
      <c r="I27" s="220">
        <v>7.5018547906171396</v>
      </c>
      <c r="J27" s="220">
        <v>34.778026112865753</v>
      </c>
      <c r="K27" s="220">
        <v>10.192927964745396</v>
      </c>
      <c r="L27" s="220">
        <v>55.029045920236143</v>
      </c>
      <c r="M27" s="220">
        <v>17.27244243914037</v>
      </c>
      <c r="N27" s="220">
        <v>82.727557560860049</v>
      </c>
    </row>
    <row r="28" spans="1:14" ht="14" x14ac:dyDescent="0.15">
      <c r="A28" s="239">
        <v>2014</v>
      </c>
      <c r="B28" s="294"/>
      <c r="C28" s="220">
        <v>25.228759986954184</v>
      </c>
      <c r="D28" s="220">
        <v>19.795476048452471</v>
      </c>
      <c r="E28" s="220">
        <v>54.975763964592829</v>
      </c>
      <c r="F28" s="220">
        <v>50.892383675484396</v>
      </c>
      <c r="G28" s="220">
        <v>39.671951642842103</v>
      </c>
      <c r="H28" s="220">
        <v>3.2418132255197323</v>
      </c>
      <c r="I28" s="220">
        <v>6.1938514561528129</v>
      </c>
      <c r="J28" s="220">
        <v>35.515046873652011</v>
      </c>
      <c r="K28" s="220">
        <v>10.444735488758509</v>
      </c>
      <c r="L28" s="220">
        <v>54.04021764124731</v>
      </c>
      <c r="M28" s="220">
        <v>17.613267432306667</v>
      </c>
      <c r="N28" s="220">
        <v>82.386732567692533</v>
      </c>
    </row>
    <row r="29" spans="1:14" ht="14" x14ac:dyDescent="0.15">
      <c r="A29" s="239">
        <v>2015</v>
      </c>
      <c r="B29" s="294"/>
      <c r="C29" s="220">
        <v>25.657973317758682</v>
      </c>
      <c r="D29" s="220">
        <v>18.59823804358042</v>
      </c>
      <c r="E29" s="220">
        <v>55.743788638660895</v>
      </c>
      <c r="F29" s="220">
        <v>50.492860815748841</v>
      </c>
      <c r="G29" s="220">
        <v>40.361455960369177</v>
      </c>
      <c r="H29" s="220">
        <v>2.6725051253408916</v>
      </c>
      <c r="I29" s="220">
        <v>6.4731780985410801</v>
      </c>
      <c r="J29" s="220">
        <v>35.523537012454518</v>
      </c>
      <c r="K29" s="220">
        <v>10.621866645727698</v>
      </c>
      <c r="L29" s="220">
        <v>53.854596341817782</v>
      </c>
      <c r="M29" s="220">
        <v>18.037998940049444</v>
      </c>
      <c r="N29" s="220">
        <v>81.962001059950552</v>
      </c>
    </row>
    <row r="30" spans="1:14" s="78" customFormat="1" ht="14" x14ac:dyDescent="0.15">
      <c r="A30" s="239">
        <v>2016</v>
      </c>
      <c r="B30" s="294"/>
      <c r="C30" s="220">
        <v>26.21220956966615</v>
      </c>
      <c r="D30" s="220">
        <v>18.957464054326113</v>
      </c>
      <c r="E30" s="220">
        <v>54.830326376007733</v>
      </c>
      <c r="F30" s="220">
        <v>47.575837990402633</v>
      </c>
      <c r="G30" s="220">
        <v>43.679021625373508</v>
      </c>
      <c r="H30" s="220">
        <v>2.788745389030586</v>
      </c>
      <c r="I30" s="220">
        <v>5.9563949951932669</v>
      </c>
      <c r="J30" s="220">
        <v>32.48609088721139</v>
      </c>
      <c r="K30" s="220">
        <v>11.649008064933247</v>
      </c>
      <c r="L30" s="220">
        <v>55.864901047855362</v>
      </c>
      <c r="M30" s="220">
        <v>18.045231852244715</v>
      </c>
      <c r="N30" s="220">
        <v>81.954768147755289</v>
      </c>
    </row>
    <row r="31" spans="1:14" s="78" customFormat="1" ht="14" x14ac:dyDescent="0.15">
      <c r="A31" s="73"/>
      <c r="B31" s="197"/>
      <c r="C31" s="27"/>
      <c r="D31" s="27"/>
      <c r="E31" s="27"/>
      <c r="F31" s="27"/>
      <c r="G31" s="27"/>
      <c r="H31" s="27"/>
      <c r="I31" s="27"/>
      <c r="J31" s="166"/>
      <c r="K31" s="27"/>
      <c r="L31" s="27"/>
      <c r="M31" s="27"/>
      <c r="N31" s="27"/>
    </row>
    <row r="32" spans="1:14" s="78" customFormat="1" ht="16" x14ac:dyDescent="0.2">
      <c r="A32" s="12" t="s">
        <v>433</v>
      </c>
      <c r="B32" s="75"/>
      <c r="C32" s="76"/>
      <c r="D32" s="76"/>
      <c r="E32" s="76"/>
      <c r="F32" s="76"/>
      <c r="G32" s="77"/>
      <c r="H32" s="77"/>
      <c r="I32" s="77"/>
      <c r="J32" s="167"/>
      <c r="K32" s="159"/>
      <c r="L32" s="159"/>
      <c r="M32" s="76"/>
      <c r="N32" s="76"/>
    </row>
    <row r="33" spans="1:14" s="78" customFormat="1" ht="15" x14ac:dyDescent="0.2">
      <c r="A33" s="79" t="s">
        <v>439</v>
      </c>
      <c r="B33" s="75"/>
      <c r="C33" s="76"/>
      <c r="D33" s="76"/>
      <c r="E33" s="76"/>
      <c r="F33" s="76"/>
      <c r="G33" s="77"/>
      <c r="H33" s="77"/>
      <c r="I33" s="77"/>
      <c r="J33" s="77"/>
      <c r="K33" s="159"/>
      <c r="L33" s="159"/>
      <c r="M33" s="76"/>
      <c r="N33" s="76"/>
    </row>
    <row r="34" spans="1:14" s="78" customFormat="1" ht="15" x14ac:dyDescent="0.2">
      <c r="A34" s="80" t="s">
        <v>144</v>
      </c>
      <c r="B34" s="75"/>
      <c r="C34" s="76"/>
      <c r="D34" s="76"/>
      <c r="E34" s="76"/>
      <c r="F34" s="76"/>
      <c r="G34" s="77"/>
      <c r="H34" s="77"/>
      <c r="I34" s="77"/>
      <c r="J34" s="77"/>
      <c r="K34" s="159"/>
      <c r="L34" s="159"/>
      <c r="M34" s="76"/>
      <c r="N34" s="76"/>
    </row>
    <row r="35" spans="1:14" s="78" customFormat="1" ht="15" x14ac:dyDescent="0.2">
      <c r="A35" s="80" t="s">
        <v>145</v>
      </c>
      <c r="B35" s="75"/>
      <c r="C35" s="76"/>
      <c r="D35" s="76"/>
      <c r="E35" s="76"/>
      <c r="F35" s="76"/>
      <c r="G35" s="77"/>
      <c r="H35" s="77"/>
      <c r="I35" s="77"/>
      <c r="J35" s="77"/>
      <c r="K35" s="159"/>
      <c r="L35" s="159"/>
      <c r="M35" s="76"/>
      <c r="N35" s="76"/>
    </row>
    <row r="36" spans="1:14" s="78" customFormat="1" ht="15" x14ac:dyDescent="0.2">
      <c r="A36" s="80" t="s">
        <v>146</v>
      </c>
      <c r="B36" s="75"/>
      <c r="C36" s="76"/>
      <c r="D36" s="76"/>
      <c r="E36" s="76"/>
      <c r="F36" s="76"/>
      <c r="G36" s="77"/>
      <c r="H36" s="77"/>
      <c r="I36" s="77"/>
      <c r="J36" s="77"/>
      <c r="K36" s="159"/>
      <c r="L36" s="159"/>
      <c r="M36" s="76"/>
      <c r="N36" s="76"/>
    </row>
    <row r="37" spans="1:14" s="78" customFormat="1" ht="15" x14ac:dyDescent="0.2">
      <c r="A37" s="168" t="s">
        <v>233</v>
      </c>
      <c r="B37" s="81"/>
      <c r="C37" s="76"/>
      <c r="D37" s="76"/>
      <c r="E37" s="76"/>
      <c r="F37" s="76"/>
      <c r="G37" s="77"/>
      <c r="H37" s="77"/>
      <c r="I37" s="77"/>
      <c r="J37" s="77"/>
      <c r="K37" s="159"/>
      <c r="L37" s="159"/>
      <c r="M37" s="76"/>
      <c r="N37" s="76"/>
    </row>
    <row r="38" spans="1:14" s="78" customFormat="1" ht="11" x14ac:dyDescent="0.15">
      <c r="A38" s="80" t="s">
        <v>147</v>
      </c>
      <c r="B38" s="75"/>
      <c r="C38" s="76"/>
      <c r="D38" s="76"/>
      <c r="E38" s="76"/>
      <c r="F38" s="76"/>
      <c r="G38" s="77"/>
      <c r="H38" s="77"/>
      <c r="I38" s="77"/>
      <c r="J38" s="77"/>
      <c r="K38" s="76"/>
      <c r="L38" s="76"/>
      <c r="M38" s="76"/>
      <c r="N38" s="76"/>
    </row>
    <row r="39" spans="1:14" s="78" customFormat="1" ht="11" x14ac:dyDescent="0.15">
      <c r="A39" s="80" t="s">
        <v>148</v>
      </c>
      <c r="B39" s="75"/>
      <c r="C39" s="76"/>
      <c r="D39" s="76"/>
      <c r="E39" s="76"/>
      <c r="F39" s="76"/>
      <c r="G39" s="77"/>
      <c r="H39" s="77"/>
      <c r="I39" s="77"/>
      <c r="J39" s="77"/>
      <c r="K39" s="76"/>
      <c r="L39" s="76"/>
      <c r="M39" s="76"/>
      <c r="N39" s="76"/>
    </row>
    <row r="40" spans="1:14" s="78" customFormat="1" ht="11" x14ac:dyDescent="0.15">
      <c r="A40" s="80" t="s">
        <v>234</v>
      </c>
      <c r="B40" s="81"/>
      <c r="C40" s="76"/>
      <c r="D40" s="76"/>
      <c r="E40" s="76"/>
      <c r="F40" s="76"/>
      <c r="G40" s="77"/>
      <c r="H40" s="77"/>
      <c r="I40" s="77"/>
      <c r="J40" s="169"/>
      <c r="K40" s="76"/>
      <c r="L40" s="76"/>
      <c r="M40" s="76"/>
      <c r="N40" s="76"/>
    </row>
    <row r="41" spans="1:14" s="78" customFormat="1" ht="14" x14ac:dyDescent="0.15">
      <c r="A41" s="82" t="s">
        <v>149</v>
      </c>
      <c r="B41" s="75"/>
      <c r="C41" s="76"/>
      <c r="D41" s="76"/>
      <c r="E41" s="76"/>
      <c r="F41" s="76"/>
      <c r="G41" s="77"/>
      <c r="H41" s="77"/>
      <c r="I41" s="77"/>
      <c r="J41" s="32"/>
      <c r="K41" s="32"/>
      <c r="L41" s="32"/>
      <c r="M41" s="76"/>
      <c r="N41" s="76"/>
    </row>
    <row r="42" spans="1:14" s="78" customFormat="1" ht="11" x14ac:dyDescent="0.15">
      <c r="A42" s="82" t="s">
        <v>150</v>
      </c>
      <c r="B42" s="75"/>
      <c r="C42" s="76"/>
      <c r="D42" s="76"/>
      <c r="E42" s="76"/>
      <c r="F42" s="76"/>
      <c r="G42" s="77"/>
      <c r="H42" s="77"/>
      <c r="I42" s="77"/>
    </row>
    <row r="43" spans="1:14" s="78" customFormat="1" ht="11" x14ac:dyDescent="0.15">
      <c r="A43" s="82" t="s">
        <v>151</v>
      </c>
      <c r="B43" s="75"/>
      <c r="C43" s="76"/>
      <c r="D43" s="76"/>
      <c r="E43" s="76"/>
      <c r="F43" s="76"/>
      <c r="G43" s="77"/>
      <c r="H43" s="77"/>
      <c r="I43" s="77"/>
    </row>
    <row r="44" spans="1:14" x14ac:dyDescent="0.15">
      <c r="A44" s="82" t="s">
        <v>152</v>
      </c>
      <c r="B44" s="75"/>
      <c r="C44" s="76"/>
      <c r="D44" s="76"/>
      <c r="E44" s="76"/>
      <c r="F44" s="76"/>
      <c r="G44" s="77"/>
      <c r="H44" s="77"/>
      <c r="I44" s="77"/>
      <c r="J44" s="78"/>
      <c r="K44" s="78"/>
      <c r="L44" s="78"/>
      <c r="M44" s="78"/>
      <c r="N44" s="78"/>
    </row>
    <row r="45" spans="1:14" x14ac:dyDescent="0.15">
      <c r="A45" s="82" t="s">
        <v>153</v>
      </c>
      <c r="B45" s="75"/>
      <c r="C45" s="76"/>
      <c r="D45" s="76"/>
      <c r="E45" s="76"/>
      <c r="F45" s="76"/>
      <c r="G45" s="77"/>
      <c r="H45" s="77"/>
      <c r="I45" s="77"/>
      <c r="J45" s="78"/>
      <c r="K45" s="78"/>
      <c r="L45" s="78"/>
      <c r="M45" s="78"/>
      <c r="N45" s="78"/>
    </row>
    <row r="46" spans="1:14" ht="15" x14ac:dyDescent="0.2">
      <c r="A46" s="85"/>
      <c r="B46" s="83"/>
      <c r="C46" s="84"/>
      <c r="D46" s="84"/>
      <c r="E46" s="84"/>
      <c r="F46" s="84"/>
      <c r="G46" s="84"/>
      <c r="H46" s="84"/>
      <c r="I46" s="84"/>
      <c r="J46" s="192"/>
      <c r="K46"/>
      <c r="L46"/>
      <c r="M46"/>
      <c r="N46" s="84"/>
    </row>
    <row r="47" spans="1:14" ht="15" x14ac:dyDescent="0.2">
      <c r="J47" s="192"/>
      <c r="K47"/>
      <c r="L47"/>
      <c r="M47"/>
    </row>
    <row r="48" spans="1:14" ht="15" x14ac:dyDescent="0.2">
      <c r="J48" s="192"/>
      <c r="K48"/>
      <c r="L48"/>
      <c r="M48"/>
    </row>
    <row r="49" spans="10:13" ht="33.75" customHeight="1" x14ac:dyDescent="0.2">
      <c r="J49"/>
      <c r="K49"/>
      <c r="L49"/>
      <c r="M49"/>
    </row>
    <row r="50" spans="10:13" ht="41.25" customHeight="1" x14ac:dyDescent="0.2">
      <c r="J50"/>
      <c r="K50"/>
      <c r="L50"/>
    </row>
    <row r="51" spans="10:13" ht="15" x14ac:dyDescent="0.2">
      <c r="J51"/>
      <c r="K51"/>
      <c r="L51"/>
    </row>
    <row r="52" spans="10:13" ht="15" x14ac:dyDescent="0.2">
      <c r="J52"/>
      <c r="K52"/>
      <c r="L52"/>
    </row>
    <row r="53" spans="10:13" x14ac:dyDescent="0.15">
      <c r="J53" s="170"/>
      <c r="K53" s="171"/>
    </row>
    <row r="54" spans="10:13" x14ac:dyDescent="0.15">
      <c r="J54" s="172"/>
      <c r="K54" s="171"/>
    </row>
    <row r="55" spans="10:13" x14ac:dyDescent="0.15">
      <c r="J55" s="172"/>
      <c r="K55" s="171"/>
    </row>
    <row r="56" spans="10:13" x14ac:dyDescent="0.15">
      <c r="J56" s="172"/>
      <c r="K56" s="171"/>
    </row>
    <row r="57" spans="10:13" x14ac:dyDescent="0.15">
      <c r="J57" s="173"/>
      <c r="K57" s="171"/>
    </row>
    <row r="58" spans="10:13" x14ac:dyDescent="0.15">
      <c r="K58" s="171"/>
    </row>
    <row r="59" spans="10:13" x14ac:dyDescent="0.15">
      <c r="K59" s="171"/>
    </row>
    <row r="60" spans="10:13" x14ac:dyDescent="0.15">
      <c r="K60" s="171"/>
    </row>
  </sheetData>
  <mergeCells count="10">
    <mergeCell ref="B10:B19"/>
    <mergeCell ref="B21:B30"/>
    <mergeCell ref="A4:N4"/>
    <mergeCell ref="A5:N5"/>
    <mergeCell ref="A6:N6"/>
    <mergeCell ref="A8:B9"/>
    <mergeCell ref="C8:E8"/>
    <mergeCell ref="F8:I8"/>
    <mergeCell ref="J8:L8"/>
    <mergeCell ref="M8:N8"/>
  </mergeCells>
  <phoneticPr fontId="92" type="noConversion"/>
  <hyperlinks>
    <hyperlink ref="P8" location="ÍNDICE!A12" display="ÍNDICE"/>
  </hyperlinks>
  <printOptions horizontalCentered="1"/>
  <pageMargins left="0.71" right="0.71" top="1.57" bottom="0.35" header="0.31" footer="0"/>
  <pageSetup paperSize="9" scale="52" fitToHeight="3" orientation="landscape" r:id="rId1"/>
  <headerFooter scaleWithDoc="0"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P66"/>
  <sheetViews>
    <sheetView showGridLines="0" zoomScale="80" zoomScaleNormal="80" zoomScalePageLayoutView="80" workbookViewId="0">
      <selection activeCell="A4" sqref="A4:N52"/>
    </sheetView>
  </sheetViews>
  <sheetFormatPr baseColWidth="10" defaultColWidth="11.5" defaultRowHeight="13" x14ac:dyDescent="0.15"/>
  <cols>
    <col min="1" max="1" width="15" style="72" customWidth="1"/>
    <col min="2" max="2" width="11.5" style="72"/>
    <col min="3" max="3" width="16.33203125" style="72" customWidth="1"/>
    <col min="4" max="4" width="19.33203125" style="72" customWidth="1"/>
    <col min="5" max="8" width="16.33203125" style="72" customWidth="1"/>
    <col min="9" max="9" width="20.1640625" style="72" customWidth="1"/>
    <col min="10" max="10" width="18.33203125" style="72" customWidth="1"/>
    <col min="11" max="12" width="16.33203125" style="72" customWidth="1"/>
    <col min="13" max="14" width="17.5" style="72" customWidth="1"/>
    <col min="15" max="16384" width="11.5" style="72"/>
  </cols>
  <sheetData>
    <row r="2" spans="1:16" ht="14" x14ac:dyDescent="0.15">
      <c r="A2" s="19" t="s">
        <v>22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6" ht="14" x14ac:dyDescent="0.15">
      <c r="A3" s="19"/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6" ht="20" x14ac:dyDescent="0.2">
      <c r="A4" s="286" t="s">
        <v>472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6" ht="18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</row>
    <row r="6" spans="1:16" ht="18" x14ac:dyDescent="0.15">
      <c r="A6" s="296" t="s">
        <v>49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6" ht="14" x14ac:dyDescent="0.15">
      <c r="A7" s="38"/>
    </row>
    <row r="8" spans="1:16" ht="35.25" customHeight="1" x14ac:dyDescent="0.15">
      <c r="A8" s="277" t="s">
        <v>125</v>
      </c>
      <c r="B8" s="277"/>
      <c r="C8" s="276" t="s">
        <v>126</v>
      </c>
      <c r="D8" s="276"/>
      <c r="E8" s="276"/>
      <c r="F8" s="276" t="s">
        <v>154</v>
      </c>
      <c r="G8" s="276"/>
      <c r="H8" s="276"/>
      <c r="I8" s="276"/>
      <c r="J8" s="276" t="s">
        <v>128</v>
      </c>
      <c r="K8" s="276"/>
      <c r="L8" s="276"/>
      <c r="M8" s="276" t="s">
        <v>129</v>
      </c>
      <c r="N8" s="276"/>
      <c r="P8" s="160" t="s">
        <v>0</v>
      </c>
    </row>
    <row r="9" spans="1:16" ht="44" customHeight="1" x14ac:dyDescent="0.15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235</v>
      </c>
      <c r="G9" s="237" t="s">
        <v>236</v>
      </c>
      <c r="H9" s="237" t="s">
        <v>237</v>
      </c>
      <c r="I9" s="237" t="s">
        <v>238</v>
      </c>
      <c r="J9" s="237" t="s">
        <v>137</v>
      </c>
      <c r="K9" s="237" t="s">
        <v>138</v>
      </c>
      <c r="L9" s="237" t="s">
        <v>139</v>
      </c>
      <c r="M9" s="238" t="s">
        <v>140</v>
      </c>
      <c r="N9" s="238" t="s">
        <v>141</v>
      </c>
    </row>
    <row r="10" spans="1:16" ht="14" x14ac:dyDescent="0.15">
      <c r="A10" s="239">
        <v>2007</v>
      </c>
      <c r="B10" s="278" t="s">
        <v>76</v>
      </c>
      <c r="C10" s="241" t="s">
        <v>62</v>
      </c>
      <c r="D10" s="241" t="s">
        <v>62</v>
      </c>
      <c r="E10" s="241" t="s">
        <v>62</v>
      </c>
      <c r="F10" s="241" t="s">
        <v>62</v>
      </c>
      <c r="G10" s="241" t="s">
        <v>62</v>
      </c>
      <c r="H10" s="241" t="s">
        <v>62</v>
      </c>
      <c r="I10" s="241" t="s">
        <v>62</v>
      </c>
      <c r="J10" s="241" t="s">
        <v>62</v>
      </c>
      <c r="K10" s="241" t="s">
        <v>62</v>
      </c>
      <c r="L10" s="241" t="s">
        <v>62</v>
      </c>
      <c r="M10" s="241" t="s">
        <v>62</v>
      </c>
      <c r="N10" s="241" t="s">
        <v>62</v>
      </c>
    </row>
    <row r="11" spans="1:16" ht="14" x14ac:dyDescent="0.15">
      <c r="A11" s="239">
        <v>2008</v>
      </c>
      <c r="B11" s="278"/>
      <c r="C11" s="232">
        <v>8.5196048133701225</v>
      </c>
      <c r="D11" s="232">
        <v>20.186628383767303</v>
      </c>
      <c r="E11" s="232">
        <v>71.293766802863075</v>
      </c>
      <c r="F11" s="232">
        <v>54.417115501352953</v>
      </c>
      <c r="G11" s="232">
        <v>36.586725886073509</v>
      </c>
      <c r="H11" s="232">
        <v>3.8658621778115512</v>
      </c>
      <c r="I11" s="232">
        <v>5.1302964347632445</v>
      </c>
      <c r="J11" s="232">
        <v>26.213274482724419</v>
      </c>
      <c r="K11" s="232">
        <v>7.373870397846205</v>
      </c>
      <c r="L11" s="232">
        <v>66.412855103928237</v>
      </c>
      <c r="M11" s="232">
        <v>18.984000785521772</v>
      </c>
      <c r="N11" s="232">
        <v>81.015999214479137</v>
      </c>
    </row>
    <row r="12" spans="1:16" ht="14" x14ac:dyDescent="0.15">
      <c r="A12" s="239">
        <v>2009</v>
      </c>
      <c r="B12" s="278"/>
      <c r="C12" s="232">
        <v>8.4269339960518455</v>
      </c>
      <c r="D12" s="232">
        <v>20.783421565331242</v>
      </c>
      <c r="E12" s="232">
        <v>70.789644438616634</v>
      </c>
      <c r="F12" s="232">
        <v>57.441182213133921</v>
      </c>
      <c r="G12" s="232">
        <v>34.038971925942008</v>
      </c>
      <c r="H12" s="232">
        <v>3.6805346151479226</v>
      </c>
      <c r="I12" s="232">
        <v>4.8393112457759848</v>
      </c>
      <c r="J12" s="232">
        <v>29.173098579022628</v>
      </c>
      <c r="K12" s="232">
        <v>8.0015951417371252</v>
      </c>
      <c r="L12" s="232">
        <v>62.82530625398163</v>
      </c>
      <c r="M12" s="232">
        <v>19.8226712663317</v>
      </c>
      <c r="N12" s="232">
        <v>80.177328733668588</v>
      </c>
    </row>
    <row r="13" spans="1:16" ht="14" x14ac:dyDescent="0.15">
      <c r="A13" s="239">
        <v>2010</v>
      </c>
      <c r="B13" s="278"/>
      <c r="C13" s="232">
        <v>7.4449296279389525</v>
      </c>
      <c r="D13" s="232">
        <v>21.906805234353566</v>
      </c>
      <c r="E13" s="232">
        <v>70.64826513770744</v>
      </c>
      <c r="F13" s="232">
        <v>57.52240283089882</v>
      </c>
      <c r="G13" s="232">
        <v>33.049364040421416</v>
      </c>
      <c r="H13" s="232">
        <v>4.0737657999012988</v>
      </c>
      <c r="I13" s="232">
        <v>5.3544673287792781</v>
      </c>
      <c r="J13" s="232">
        <v>32.088072449549557</v>
      </c>
      <c r="K13" s="232">
        <v>8.232988479094459</v>
      </c>
      <c r="L13" s="232">
        <v>59.678939024627766</v>
      </c>
      <c r="M13" s="232">
        <v>20.007822977387274</v>
      </c>
      <c r="N13" s="232">
        <v>79.992177022613276</v>
      </c>
    </row>
    <row r="14" spans="1:16" ht="14" x14ac:dyDescent="0.15">
      <c r="A14" s="239">
        <v>2011</v>
      </c>
      <c r="B14" s="278"/>
      <c r="C14" s="232">
        <v>7.1283258337183018</v>
      </c>
      <c r="D14" s="232">
        <v>21.219629061132157</v>
      </c>
      <c r="E14" s="232">
        <v>71.652045105149298</v>
      </c>
      <c r="F14" s="232">
        <v>59.899599272903323</v>
      </c>
      <c r="G14" s="232">
        <v>31.994239497546435</v>
      </c>
      <c r="H14" s="232">
        <v>3.8662270291360996</v>
      </c>
      <c r="I14" s="232">
        <v>4.2399342004136118</v>
      </c>
      <c r="J14" s="232">
        <v>37.295952001479087</v>
      </c>
      <c r="K14" s="232">
        <v>8.050659430158591</v>
      </c>
      <c r="L14" s="232">
        <v>54.653388576097292</v>
      </c>
      <c r="M14" s="232">
        <v>21.490292268771167</v>
      </c>
      <c r="N14" s="232">
        <v>78.509707731228673</v>
      </c>
    </row>
    <row r="15" spans="1:16" ht="14" x14ac:dyDescent="0.15">
      <c r="A15" s="239">
        <v>2012</v>
      </c>
      <c r="B15" s="278"/>
      <c r="C15" s="232">
        <v>7.7864825025729321</v>
      </c>
      <c r="D15" s="232">
        <v>20.585206009869868</v>
      </c>
      <c r="E15" s="232">
        <v>71.628311487559543</v>
      </c>
      <c r="F15" s="232">
        <v>63.120666292866886</v>
      </c>
      <c r="G15" s="232">
        <v>31.434756655680189</v>
      </c>
      <c r="H15" s="232">
        <v>2.937409932862479</v>
      </c>
      <c r="I15" s="232">
        <v>2.5071671185927111</v>
      </c>
      <c r="J15" s="232">
        <v>39.031693721672021</v>
      </c>
      <c r="K15" s="232">
        <v>8.9023320275122213</v>
      </c>
      <c r="L15" s="232">
        <v>52.065974288426162</v>
      </c>
      <c r="M15" s="232">
        <v>19.152703146268799</v>
      </c>
      <c r="N15" s="232">
        <v>80.847296853729944</v>
      </c>
    </row>
    <row r="16" spans="1:16" ht="14" x14ac:dyDescent="0.15">
      <c r="A16" s="239">
        <v>2013</v>
      </c>
      <c r="B16" s="278"/>
      <c r="C16" s="232">
        <v>8.3513683671422694</v>
      </c>
      <c r="D16" s="232">
        <v>21.828120748492097</v>
      </c>
      <c r="E16" s="232">
        <v>69.820510884366186</v>
      </c>
      <c r="F16" s="232">
        <v>61.193867022095326</v>
      </c>
      <c r="G16" s="232">
        <v>32.115727313162118</v>
      </c>
      <c r="H16" s="232">
        <v>2.5358377972562804</v>
      </c>
      <c r="I16" s="232">
        <v>4.1545678674871684</v>
      </c>
      <c r="J16" s="232">
        <v>41.780504009000524</v>
      </c>
      <c r="K16" s="232">
        <v>10.474219600546398</v>
      </c>
      <c r="L16" s="232">
        <v>47.745276355956527</v>
      </c>
      <c r="M16" s="232">
        <v>18.944547996380599</v>
      </c>
      <c r="N16" s="232">
        <v>81.055452003619195</v>
      </c>
    </row>
    <row r="17" spans="1:14" ht="14" x14ac:dyDescent="0.15">
      <c r="A17" s="239">
        <v>2014</v>
      </c>
      <c r="B17" s="278"/>
      <c r="C17" s="232">
        <v>8.8778562036050275</v>
      </c>
      <c r="D17" s="232">
        <v>21.716164152053725</v>
      </c>
      <c r="E17" s="232">
        <v>69.405979644339922</v>
      </c>
      <c r="F17" s="232">
        <v>61.013708418535792</v>
      </c>
      <c r="G17" s="232">
        <v>31.269588396109889</v>
      </c>
      <c r="H17" s="232">
        <v>3.4706615832346257</v>
      </c>
      <c r="I17" s="232">
        <v>4.2460416021178293</v>
      </c>
      <c r="J17" s="232">
        <v>43.424206306783638</v>
      </c>
      <c r="K17" s="232">
        <v>5.9917144319125724</v>
      </c>
      <c r="L17" s="232">
        <v>50.584079246093182</v>
      </c>
      <c r="M17" s="232">
        <v>20.677403609319697</v>
      </c>
      <c r="N17" s="232">
        <v>79.322596390678285</v>
      </c>
    </row>
    <row r="18" spans="1:14" ht="14" x14ac:dyDescent="0.15">
      <c r="A18" s="239">
        <v>2015</v>
      </c>
      <c r="B18" s="278"/>
      <c r="C18" s="232">
        <v>9.3612767549458802</v>
      </c>
      <c r="D18" s="232">
        <v>22.064174109808651</v>
      </c>
      <c r="E18" s="232">
        <v>68.574549135245462</v>
      </c>
      <c r="F18" s="232">
        <v>61.321956317314999</v>
      </c>
      <c r="G18" s="232">
        <v>32.159806832145421</v>
      </c>
      <c r="H18" s="232">
        <v>3.1342557988633857</v>
      </c>
      <c r="I18" s="232">
        <v>3.3839810516761957</v>
      </c>
      <c r="J18" s="232">
        <v>42.061627956930586</v>
      </c>
      <c r="K18" s="232">
        <v>5.6012076919249774</v>
      </c>
      <c r="L18" s="232">
        <v>52.337164351144438</v>
      </c>
      <c r="M18" s="232">
        <v>20.502539091627945</v>
      </c>
      <c r="N18" s="232">
        <v>79.497460908372048</v>
      </c>
    </row>
    <row r="19" spans="1:14" ht="14" x14ac:dyDescent="0.15">
      <c r="A19" s="239">
        <v>2016</v>
      </c>
      <c r="B19" s="278"/>
      <c r="C19" s="232">
        <v>9.430127898751028</v>
      </c>
      <c r="D19" s="232">
        <v>20.103092753282372</v>
      </c>
      <c r="E19" s="232">
        <v>70.466779347966607</v>
      </c>
      <c r="F19" s="232">
        <v>59.611515771894105</v>
      </c>
      <c r="G19" s="232">
        <v>32.595827405978177</v>
      </c>
      <c r="H19" s="232">
        <v>3.2044488313277428</v>
      </c>
      <c r="I19" s="232">
        <v>4.5882079907999671</v>
      </c>
      <c r="J19" s="232">
        <v>41.882472697800466</v>
      </c>
      <c r="K19" s="232">
        <v>6.9266194419235667</v>
      </c>
      <c r="L19" s="232">
        <v>51.190907860275971</v>
      </c>
      <c r="M19" s="232">
        <v>21.866594247843185</v>
      </c>
      <c r="N19" s="232">
        <v>78.133405752156818</v>
      </c>
    </row>
    <row r="20" spans="1:14" ht="14" x14ac:dyDescent="0.15">
      <c r="A20" s="239"/>
      <c r="B20" s="215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</row>
    <row r="21" spans="1:14" ht="14" x14ac:dyDescent="0.15">
      <c r="A21" s="239">
        <v>2007</v>
      </c>
      <c r="B21" s="295" t="s">
        <v>7</v>
      </c>
      <c r="C21" s="232">
        <v>8.1250602891067771</v>
      </c>
      <c r="D21" s="232">
        <v>19.877679501710688</v>
      </c>
      <c r="E21" s="232">
        <v>71.997260209183395</v>
      </c>
      <c r="F21" s="232">
        <v>54.733840716026648</v>
      </c>
      <c r="G21" s="232">
        <v>36.940811707840652</v>
      </c>
      <c r="H21" s="232">
        <v>3.9647245959309823</v>
      </c>
      <c r="I21" s="232">
        <v>4.3606229802033782</v>
      </c>
      <c r="J21" s="232">
        <v>26.006415302891227</v>
      </c>
      <c r="K21" s="232">
        <v>7.1002773302955111</v>
      </c>
      <c r="L21" s="232">
        <v>66.893307357696472</v>
      </c>
      <c r="M21" s="232">
        <v>18.835184637760904</v>
      </c>
      <c r="N21" s="232">
        <v>81.164815362238357</v>
      </c>
    </row>
    <row r="22" spans="1:14" ht="14" x14ac:dyDescent="0.15">
      <c r="A22" s="239">
        <v>2008</v>
      </c>
      <c r="B22" s="295"/>
      <c r="C22" s="232">
        <v>8.1881202913398514</v>
      </c>
      <c r="D22" s="232">
        <v>21.195028069994212</v>
      </c>
      <c r="E22" s="232">
        <v>70.616851638665366</v>
      </c>
      <c r="F22" s="232">
        <v>55.807591031738248</v>
      </c>
      <c r="G22" s="232">
        <v>33.968350546844121</v>
      </c>
      <c r="H22" s="232">
        <v>4.0444381743612992</v>
      </c>
      <c r="I22" s="232">
        <v>6.1796202470564081</v>
      </c>
      <c r="J22" s="232">
        <v>27.713325932874628</v>
      </c>
      <c r="K22" s="232">
        <v>8.0865499654331465</v>
      </c>
      <c r="L22" s="232">
        <v>64.200124074561415</v>
      </c>
      <c r="M22" s="232">
        <v>19.631579589913112</v>
      </c>
      <c r="N22" s="232">
        <v>80.36842041008633</v>
      </c>
    </row>
    <row r="23" spans="1:14" ht="14" x14ac:dyDescent="0.15">
      <c r="A23" s="239">
        <v>2009</v>
      </c>
      <c r="B23" s="295"/>
      <c r="C23" s="232">
        <v>7.9162679230675135</v>
      </c>
      <c r="D23" s="232">
        <v>21.238240708245211</v>
      </c>
      <c r="E23" s="232">
        <v>70.845491368687178</v>
      </c>
      <c r="F23" s="232">
        <v>57.702460841243173</v>
      </c>
      <c r="G23" s="232">
        <v>32.771474644523202</v>
      </c>
      <c r="H23" s="232">
        <v>3.9811299300105101</v>
      </c>
      <c r="I23" s="232">
        <v>5.5449345842225206</v>
      </c>
      <c r="J23" s="232">
        <v>30.427150725835066</v>
      </c>
      <c r="K23" s="232">
        <v>7.368152167334542</v>
      </c>
      <c r="L23" s="232">
        <v>62.204697111553244</v>
      </c>
      <c r="M23" s="232">
        <v>20.052884146030198</v>
      </c>
      <c r="N23" s="232">
        <v>79.947115853971752</v>
      </c>
    </row>
    <row r="24" spans="1:14" ht="14" x14ac:dyDescent="0.15">
      <c r="A24" s="239">
        <v>2010</v>
      </c>
      <c r="B24" s="295"/>
      <c r="C24" s="232">
        <v>7.1479037409160675</v>
      </c>
      <c r="D24" s="232">
        <v>21.526841546106464</v>
      </c>
      <c r="E24" s="232">
        <v>71.3252547129768</v>
      </c>
      <c r="F24" s="232">
        <v>58.61881188774796</v>
      </c>
      <c r="G24" s="232">
        <v>30.934497128764331</v>
      </c>
      <c r="H24" s="232">
        <v>4.2048660427991731</v>
      </c>
      <c r="I24" s="232">
        <v>6.2418249406869535</v>
      </c>
      <c r="J24" s="232">
        <v>34.539747382336458</v>
      </c>
      <c r="K24" s="232">
        <v>6.4262036525253796</v>
      </c>
      <c r="L24" s="232">
        <v>59.034048966878402</v>
      </c>
      <c r="M24" s="232">
        <v>21.797129447603336</v>
      </c>
      <c r="N24" s="232">
        <v>78.202870552395979</v>
      </c>
    </row>
    <row r="25" spans="1:14" ht="14" x14ac:dyDescent="0.15">
      <c r="A25" s="239">
        <v>2011</v>
      </c>
      <c r="B25" s="295"/>
      <c r="C25" s="232">
        <v>7.213540731173353</v>
      </c>
      <c r="D25" s="232">
        <v>21.11728423497312</v>
      </c>
      <c r="E25" s="232">
        <v>71.669175033854046</v>
      </c>
      <c r="F25" s="232">
        <v>60.496627587952645</v>
      </c>
      <c r="G25" s="232">
        <v>30.744601043379681</v>
      </c>
      <c r="H25" s="232">
        <v>3.7709000520463833</v>
      </c>
      <c r="I25" s="232">
        <v>4.987871316620442</v>
      </c>
      <c r="J25" s="232">
        <v>38.602903756837399</v>
      </c>
      <c r="K25" s="232">
        <v>8.0570964594154173</v>
      </c>
      <c r="L25" s="232">
        <v>53.339999767594435</v>
      </c>
      <c r="M25" s="232">
        <v>22.464153552873341</v>
      </c>
      <c r="N25" s="232">
        <v>77.535846447126772</v>
      </c>
    </row>
    <row r="26" spans="1:14" ht="14" x14ac:dyDescent="0.15">
      <c r="A26" s="239">
        <v>2012</v>
      </c>
      <c r="B26" s="295"/>
      <c r="C26" s="232">
        <v>8.1599328502079143</v>
      </c>
      <c r="D26" s="232">
        <v>19.189060478587479</v>
      </c>
      <c r="E26" s="232">
        <v>72.651006671204172</v>
      </c>
      <c r="F26" s="232">
        <v>61.577934461149944</v>
      </c>
      <c r="G26" s="232">
        <v>29.208969694540066</v>
      </c>
      <c r="H26" s="232">
        <v>3.3245414631597572</v>
      </c>
      <c r="I26" s="232">
        <v>5.8885543811507199</v>
      </c>
      <c r="J26" s="232">
        <v>40.841015816357391</v>
      </c>
      <c r="K26" s="232">
        <v>8.6299092880424144</v>
      </c>
      <c r="L26" s="232">
        <v>50.529074864430953</v>
      </c>
      <c r="M26" s="232">
        <v>19.658159414804842</v>
      </c>
      <c r="N26" s="232">
        <v>80.341840585193026</v>
      </c>
    </row>
    <row r="27" spans="1:14" ht="14" x14ac:dyDescent="0.15">
      <c r="A27" s="239">
        <v>2013</v>
      </c>
      <c r="B27" s="295"/>
      <c r="C27" s="232">
        <v>8.2022250027439032</v>
      </c>
      <c r="D27" s="232">
        <v>20.014445280961663</v>
      </c>
      <c r="E27" s="232">
        <v>71.783329716296151</v>
      </c>
      <c r="F27" s="232">
        <v>61.900376184553295</v>
      </c>
      <c r="G27" s="232">
        <v>30.821373238071864</v>
      </c>
      <c r="H27" s="232">
        <v>3.0858962175387532</v>
      </c>
      <c r="I27" s="232">
        <v>4.1923543598384629</v>
      </c>
      <c r="J27" s="232">
        <v>43.648639035333971</v>
      </c>
      <c r="K27" s="232">
        <v>9.408291298251914</v>
      </c>
      <c r="L27" s="232">
        <v>46.943069706023188</v>
      </c>
      <c r="M27" s="232">
        <v>21.03467241503699</v>
      </c>
      <c r="N27" s="232">
        <v>78.965327584962679</v>
      </c>
    </row>
    <row r="28" spans="1:14" ht="14" x14ac:dyDescent="0.15">
      <c r="A28" s="239">
        <v>2014</v>
      </c>
      <c r="B28" s="295"/>
      <c r="C28" s="232">
        <v>8.3169332958556375</v>
      </c>
      <c r="D28" s="232">
        <v>21.336308529884512</v>
      </c>
      <c r="E28" s="232">
        <v>70.346758174261609</v>
      </c>
      <c r="F28" s="232">
        <v>62.967026886671498</v>
      </c>
      <c r="G28" s="232">
        <v>29.512080885906141</v>
      </c>
      <c r="H28" s="232">
        <v>3.1340483419490353</v>
      </c>
      <c r="I28" s="232">
        <v>4.3868438854757352</v>
      </c>
      <c r="J28" s="232">
        <v>45.688857776617262</v>
      </c>
      <c r="K28" s="232">
        <v>6.058258976127469</v>
      </c>
      <c r="L28" s="232">
        <v>48.252883235416213</v>
      </c>
      <c r="M28" s="232">
        <v>19.681652634766692</v>
      </c>
      <c r="N28" s="232">
        <v>80.318347365232995</v>
      </c>
    </row>
    <row r="29" spans="1:14" ht="14" x14ac:dyDescent="0.15">
      <c r="A29" s="239">
        <v>2015</v>
      </c>
      <c r="B29" s="295"/>
      <c r="C29" s="232">
        <v>8.9238469214369918</v>
      </c>
      <c r="D29" s="232">
        <v>21.704055019523057</v>
      </c>
      <c r="E29" s="232">
        <v>69.372098059039956</v>
      </c>
      <c r="F29" s="232">
        <v>62.57345881572958</v>
      </c>
      <c r="G29" s="232">
        <v>29.140323810311003</v>
      </c>
      <c r="H29" s="232">
        <v>3.2822568683963786</v>
      </c>
      <c r="I29" s="232">
        <v>5.0039605055630432</v>
      </c>
      <c r="J29" s="232">
        <v>43.179271650278814</v>
      </c>
      <c r="K29" s="232">
        <v>6.2642079636480368</v>
      </c>
      <c r="L29" s="232">
        <v>50.556520386073146</v>
      </c>
      <c r="M29" s="232">
        <v>19.678576507829977</v>
      </c>
      <c r="N29" s="232">
        <v>80.321423492170013</v>
      </c>
    </row>
    <row r="30" spans="1:14" ht="14.25" customHeight="1" x14ac:dyDescent="0.15">
      <c r="A30" s="239">
        <v>2016</v>
      </c>
      <c r="B30" s="295"/>
      <c r="C30" s="232">
        <v>9.5009661272814174</v>
      </c>
      <c r="D30" s="232">
        <v>20.306227562504166</v>
      </c>
      <c r="E30" s="232">
        <v>70.192806310214422</v>
      </c>
      <c r="F30" s="232">
        <v>60.112139528348528</v>
      </c>
      <c r="G30" s="232">
        <v>32.638899679077973</v>
      </c>
      <c r="H30" s="232">
        <v>3.3726479020612312</v>
      </c>
      <c r="I30" s="232">
        <v>3.8763128905122728</v>
      </c>
      <c r="J30" s="232">
        <v>41.12280626008409</v>
      </c>
      <c r="K30" s="232">
        <v>6.7713720836726079</v>
      </c>
      <c r="L30" s="232">
        <v>52.1058216562433</v>
      </c>
      <c r="M30" s="232">
        <v>20.901534865027759</v>
      </c>
      <c r="N30" s="232">
        <v>79.098465134972244</v>
      </c>
    </row>
    <row r="31" spans="1:14" ht="14" x14ac:dyDescent="0.15">
      <c r="A31" s="239"/>
      <c r="B31" s="240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</row>
    <row r="32" spans="1:14" ht="14" x14ac:dyDescent="0.15">
      <c r="A32" s="239">
        <v>2007</v>
      </c>
      <c r="B32" s="278" t="s">
        <v>8</v>
      </c>
      <c r="C32" s="232">
        <v>8.0345301290834783</v>
      </c>
      <c r="D32" s="232">
        <v>20.858952258119391</v>
      </c>
      <c r="E32" s="232">
        <v>71.106517612797347</v>
      </c>
      <c r="F32" s="232">
        <v>55.712653367081941</v>
      </c>
      <c r="G32" s="232">
        <v>36.07622693050466</v>
      </c>
      <c r="H32" s="232">
        <v>4.093989305459397</v>
      </c>
      <c r="I32" s="232">
        <v>4.1171303969539021</v>
      </c>
      <c r="J32" s="232">
        <v>25.885253136402913</v>
      </c>
      <c r="K32" s="232">
        <v>7.0843070554128476</v>
      </c>
      <c r="L32" s="232">
        <v>67.030439798582051</v>
      </c>
      <c r="M32" s="232">
        <v>19.34659002087832</v>
      </c>
      <c r="N32" s="232">
        <v>80.653409979120738</v>
      </c>
    </row>
    <row r="33" spans="1:14" ht="14" x14ac:dyDescent="0.15">
      <c r="A33" s="239">
        <v>2008</v>
      </c>
      <c r="B33" s="278"/>
      <c r="C33" s="232">
        <v>7.4618133748736399</v>
      </c>
      <c r="D33" s="232">
        <v>21.288626388147662</v>
      </c>
      <c r="E33" s="232">
        <v>71.249560236977345</v>
      </c>
      <c r="F33" s="232">
        <v>55.990029900917889</v>
      </c>
      <c r="G33" s="232">
        <v>35.001490208029793</v>
      </c>
      <c r="H33" s="232">
        <v>3.9135832015102552</v>
      </c>
      <c r="I33" s="232">
        <v>5.0948966895402172</v>
      </c>
      <c r="J33" s="232">
        <v>27.324868317135405</v>
      </c>
      <c r="K33" s="232">
        <v>7.0905809059289382</v>
      </c>
      <c r="L33" s="232">
        <v>65.584550821122619</v>
      </c>
      <c r="M33" s="232">
        <v>19.397810111117519</v>
      </c>
      <c r="N33" s="232">
        <v>80.602189888881767</v>
      </c>
    </row>
    <row r="34" spans="1:14" ht="14" x14ac:dyDescent="0.15">
      <c r="A34" s="239">
        <v>2009</v>
      </c>
      <c r="B34" s="278"/>
      <c r="C34" s="232">
        <v>8.1468476167318364</v>
      </c>
      <c r="D34" s="232">
        <v>21.807466955806685</v>
      </c>
      <c r="E34" s="232">
        <v>70.04568542746226</v>
      </c>
      <c r="F34" s="232">
        <v>59.446370319971379</v>
      </c>
      <c r="G34" s="232">
        <v>31.582131984589061</v>
      </c>
      <c r="H34" s="232">
        <v>3.8471172147926072</v>
      </c>
      <c r="I34" s="232">
        <v>5.124380480647277</v>
      </c>
      <c r="J34" s="232">
        <v>33.574318796700972</v>
      </c>
      <c r="K34" s="232">
        <v>6.7687592592452415</v>
      </c>
      <c r="L34" s="232">
        <v>59.656921951836885</v>
      </c>
      <c r="M34" s="232">
        <v>21.505470775146431</v>
      </c>
      <c r="N34" s="232">
        <v>78.494529224852627</v>
      </c>
    </row>
    <row r="35" spans="1:14" ht="14" x14ac:dyDescent="0.15">
      <c r="A35" s="239">
        <v>2010</v>
      </c>
      <c r="B35" s="278"/>
      <c r="C35" s="232">
        <v>7.398432691681041</v>
      </c>
      <c r="D35" s="232">
        <v>21.951256698072047</v>
      </c>
      <c r="E35" s="232">
        <v>70.65031061024699</v>
      </c>
      <c r="F35" s="232">
        <v>59.413650310309094</v>
      </c>
      <c r="G35" s="232">
        <v>33.043123582485734</v>
      </c>
      <c r="H35" s="232">
        <v>3.4544598699588249</v>
      </c>
      <c r="I35" s="232">
        <v>4.0887662372458786</v>
      </c>
      <c r="J35" s="232">
        <v>35.342909820311078</v>
      </c>
      <c r="K35" s="232">
        <v>8.5782216660427384</v>
      </c>
      <c r="L35" s="232">
        <v>56.078868498601864</v>
      </c>
      <c r="M35" s="232">
        <v>20.85892512869199</v>
      </c>
      <c r="N35" s="232">
        <v>79.141074871307865</v>
      </c>
    </row>
    <row r="36" spans="1:14" ht="14" x14ac:dyDescent="0.15">
      <c r="A36" s="239">
        <v>2011</v>
      </c>
      <c r="B36" s="278"/>
      <c r="C36" s="232">
        <v>7.2633609221313868</v>
      </c>
      <c r="D36" s="232">
        <v>20.932297765424643</v>
      </c>
      <c r="E36" s="232">
        <v>71.80434131244472</v>
      </c>
      <c r="F36" s="232">
        <v>61.031560464886503</v>
      </c>
      <c r="G36" s="232">
        <v>31.330761980631845</v>
      </c>
      <c r="H36" s="232">
        <v>3.5801121046818021</v>
      </c>
      <c r="I36" s="232">
        <v>4.0575654498008147</v>
      </c>
      <c r="J36" s="232">
        <v>38.9896599711169</v>
      </c>
      <c r="K36" s="232">
        <v>8.0837609048654642</v>
      </c>
      <c r="L36" s="232">
        <v>52.926579133372528</v>
      </c>
      <c r="M36" s="232">
        <v>21.485545617495301</v>
      </c>
      <c r="N36" s="232">
        <v>78.514454382505178</v>
      </c>
    </row>
    <row r="37" spans="1:14" ht="14" x14ac:dyDescent="0.15">
      <c r="A37" s="239">
        <v>2012</v>
      </c>
      <c r="B37" s="278"/>
      <c r="C37" s="232">
        <v>8.8253933098109343</v>
      </c>
      <c r="D37" s="232">
        <v>19.888662126674905</v>
      </c>
      <c r="E37" s="232">
        <v>71.285944563515358</v>
      </c>
      <c r="F37" s="232">
        <v>61.617872495298528</v>
      </c>
      <c r="G37" s="232">
        <v>30.649945375040943</v>
      </c>
      <c r="H37" s="232">
        <v>3.1442417182097948</v>
      </c>
      <c r="I37" s="232">
        <v>4.5879404114515028</v>
      </c>
      <c r="J37" s="232">
        <v>41.271570379720359</v>
      </c>
      <c r="K37" s="232">
        <v>8.9967519254387032</v>
      </c>
      <c r="L37" s="232">
        <v>49.731677727547094</v>
      </c>
      <c r="M37" s="232">
        <v>21.387925472447158</v>
      </c>
      <c r="N37" s="232">
        <v>78.612074527551968</v>
      </c>
    </row>
    <row r="38" spans="1:14" ht="14" x14ac:dyDescent="0.15">
      <c r="A38" s="239">
        <v>2013</v>
      </c>
      <c r="B38" s="278"/>
      <c r="C38" s="232">
        <v>7.6080713101904216</v>
      </c>
      <c r="D38" s="232">
        <v>20.719944989241533</v>
      </c>
      <c r="E38" s="232">
        <v>71.671983700567438</v>
      </c>
      <c r="F38" s="232">
        <v>61.980228446325661</v>
      </c>
      <c r="G38" s="232">
        <v>31.460675107608534</v>
      </c>
      <c r="H38" s="232">
        <v>3.2070118133605678</v>
      </c>
      <c r="I38" s="232">
        <v>3.3520846327039973</v>
      </c>
      <c r="J38" s="232">
        <v>43.340818405009145</v>
      </c>
      <c r="K38" s="232">
        <v>5.4613939005770638</v>
      </c>
      <c r="L38" s="232">
        <v>51.197787680897541</v>
      </c>
      <c r="M38" s="232">
        <v>20.21008860001481</v>
      </c>
      <c r="N38" s="232">
        <v>79.789911399984831</v>
      </c>
    </row>
    <row r="39" spans="1:14" ht="14" x14ac:dyDescent="0.15">
      <c r="A39" s="239">
        <v>2014</v>
      </c>
      <c r="B39" s="278"/>
      <c r="C39" s="241">
        <v>8.4185369285539569</v>
      </c>
      <c r="D39" s="241">
        <v>21.072575899281663</v>
      </c>
      <c r="E39" s="241">
        <v>70.50888717216678</v>
      </c>
      <c r="F39" s="232">
        <v>63.626766746473585</v>
      </c>
      <c r="G39" s="232">
        <v>29.802185617043399</v>
      </c>
      <c r="H39" s="232">
        <v>3.0880014374697171</v>
      </c>
      <c r="I39" s="232">
        <v>3.4830461990157944</v>
      </c>
      <c r="J39" s="232">
        <v>43.269975337811559</v>
      </c>
      <c r="K39" s="232">
        <v>6.9679661403387856</v>
      </c>
      <c r="L39" s="232">
        <v>49.762058539004073</v>
      </c>
      <c r="M39" s="232">
        <v>20.731015703868259</v>
      </c>
      <c r="N39" s="232">
        <v>79.268984296132118</v>
      </c>
    </row>
    <row r="40" spans="1:14" ht="14" x14ac:dyDescent="0.15">
      <c r="A40" s="239">
        <v>2015</v>
      </c>
      <c r="B40" s="278"/>
      <c r="C40" s="241">
        <v>8.4950477804584263</v>
      </c>
      <c r="D40" s="241">
        <v>21.744511528249916</v>
      </c>
      <c r="E40" s="241">
        <v>69.760440691291663</v>
      </c>
      <c r="F40" s="232">
        <v>60.998185038555178</v>
      </c>
      <c r="G40" s="232">
        <v>31.782176589483957</v>
      </c>
      <c r="H40" s="232">
        <v>2.9681768400319366</v>
      </c>
      <c r="I40" s="232">
        <v>4.2514615319289364</v>
      </c>
      <c r="J40" s="232">
        <v>42.272517048092503</v>
      </c>
      <c r="K40" s="232">
        <v>6.6654673439238099</v>
      </c>
      <c r="L40" s="232">
        <v>51.062015607983689</v>
      </c>
      <c r="M40" s="232">
        <v>20.738858227986302</v>
      </c>
      <c r="N40" s="232">
        <v>79.261141772013701</v>
      </c>
    </row>
    <row r="41" spans="1:14" ht="14" x14ac:dyDescent="0.15">
      <c r="A41" s="239">
        <v>2016</v>
      </c>
      <c r="B41" s="278"/>
      <c r="C41" s="241">
        <v>9.1113840597308151</v>
      </c>
      <c r="D41" s="241">
        <v>21.129146416228071</v>
      </c>
      <c r="E41" s="241">
        <v>69.759469524041123</v>
      </c>
      <c r="F41" s="232">
        <v>58.225439774213598</v>
      </c>
      <c r="G41" s="232">
        <v>34.335739917329015</v>
      </c>
      <c r="H41" s="232">
        <v>3.0751453620549407</v>
      </c>
      <c r="I41" s="232">
        <v>4.3636749464024511</v>
      </c>
      <c r="J41" s="232">
        <v>38.834063887626272</v>
      </c>
      <c r="K41" s="232">
        <v>7.8471629147981963</v>
      </c>
      <c r="L41" s="232">
        <v>53.318773197575531</v>
      </c>
      <c r="M41" s="232">
        <v>21.731762148712015</v>
      </c>
      <c r="N41" s="232">
        <v>78.268237851287992</v>
      </c>
    </row>
    <row r="42" spans="1:14" ht="14" x14ac:dyDescent="0.15">
      <c r="A42" s="239"/>
      <c r="B42" s="215"/>
      <c r="C42" s="241"/>
      <c r="D42" s="241"/>
      <c r="E42" s="241"/>
      <c r="F42" s="232"/>
      <c r="G42" s="232"/>
      <c r="H42" s="232"/>
      <c r="I42" s="232"/>
      <c r="J42" s="232"/>
      <c r="K42" s="232"/>
      <c r="L42" s="232"/>
      <c r="M42" s="232"/>
      <c r="N42" s="232"/>
    </row>
    <row r="43" spans="1:14" ht="14" x14ac:dyDescent="0.15">
      <c r="A43" s="239">
        <v>2007</v>
      </c>
      <c r="B43" s="295" t="s">
        <v>9</v>
      </c>
      <c r="C43" s="232">
        <v>7.8762617954630159</v>
      </c>
      <c r="D43" s="232">
        <v>21.2201500009051</v>
      </c>
      <c r="E43" s="232">
        <v>70.903588203630491</v>
      </c>
      <c r="F43" s="232">
        <v>54.075409669965694</v>
      </c>
      <c r="G43" s="232">
        <v>34.0162825184414</v>
      </c>
      <c r="H43" s="232">
        <v>4.2553153909007095</v>
      </c>
      <c r="I43" s="232">
        <v>7.6529924206905537</v>
      </c>
      <c r="J43" s="232">
        <v>26.521356590936346</v>
      </c>
      <c r="K43" s="232">
        <v>7.3304542624276587</v>
      </c>
      <c r="L43" s="232">
        <v>66.148189141441009</v>
      </c>
      <c r="M43" s="232">
        <v>18.378667859389502</v>
      </c>
      <c r="N43" s="232">
        <v>81.621332140610576</v>
      </c>
    </row>
    <row r="44" spans="1:14" ht="14" x14ac:dyDescent="0.15">
      <c r="A44" s="239">
        <v>2008</v>
      </c>
      <c r="B44" s="295"/>
      <c r="C44" s="232">
        <v>8.218678543607707</v>
      </c>
      <c r="D44" s="232">
        <v>21.497809059893644</v>
      </c>
      <c r="E44" s="232">
        <v>70.283512396494856</v>
      </c>
      <c r="F44" s="232">
        <v>56.248695742972501</v>
      </c>
      <c r="G44" s="232">
        <v>33.187075121020186</v>
      </c>
      <c r="H44" s="232">
        <v>4.2104670938245956</v>
      </c>
      <c r="I44" s="232">
        <v>6.3537620421788299</v>
      </c>
      <c r="J44" s="232">
        <v>28.136097496819335</v>
      </c>
      <c r="K44" s="232">
        <v>7.8851258872325749</v>
      </c>
      <c r="L44" s="232">
        <v>63.978776588866602</v>
      </c>
      <c r="M44" s="232">
        <v>19.137108237644874</v>
      </c>
      <c r="N44" s="232">
        <v>80.862891762355702</v>
      </c>
    </row>
    <row r="45" spans="1:14" ht="14" x14ac:dyDescent="0.15">
      <c r="A45" s="239">
        <v>2009</v>
      </c>
      <c r="B45" s="295"/>
      <c r="C45" s="232">
        <v>8.1633952457350318</v>
      </c>
      <c r="D45" s="232">
        <v>21.747413482862736</v>
      </c>
      <c r="E45" s="232">
        <v>70.089191271402157</v>
      </c>
      <c r="F45" s="232">
        <v>57.283553464251554</v>
      </c>
      <c r="G45" s="232">
        <v>32.6336728732743</v>
      </c>
      <c r="H45" s="232">
        <v>4.1197542721181373</v>
      </c>
      <c r="I45" s="232">
        <v>5.9630193903553161</v>
      </c>
      <c r="J45" s="232">
        <v>32.117961651628256</v>
      </c>
      <c r="K45" s="232">
        <v>6.28697451499397</v>
      </c>
      <c r="L45" s="232">
        <v>61.595063845592421</v>
      </c>
      <c r="M45" s="232">
        <v>18.94400681981357</v>
      </c>
      <c r="N45" s="232">
        <v>81.055993180185226</v>
      </c>
    </row>
    <row r="46" spans="1:14" ht="14" x14ac:dyDescent="0.15">
      <c r="A46" s="239">
        <v>2010</v>
      </c>
      <c r="B46" s="295"/>
      <c r="C46" s="232">
        <v>7.5511515081528886</v>
      </c>
      <c r="D46" s="232">
        <v>21.495629744835561</v>
      </c>
      <c r="E46" s="232">
        <v>70.95321874701267</v>
      </c>
      <c r="F46" s="232">
        <v>60.765823032454591</v>
      </c>
      <c r="G46" s="232">
        <v>31.208178889531602</v>
      </c>
      <c r="H46" s="232">
        <v>3.4304425042451689</v>
      </c>
      <c r="I46" s="232">
        <v>4.5955555737699596</v>
      </c>
      <c r="J46" s="232">
        <v>36.615984120704717</v>
      </c>
      <c r="K46" s="232">
        <v>7.8671337096871961</v>
      </c>
      <c r="L46" s="232">
        <v>55.516882188802406</v>
      </c>
      <c r="M46" s="232">
        <v>21.022566291519208</v>
      </c>
      <c r="N46" s="232">
        <v>78.977433708480874</v>
      </c>
    </row>
    <row r="47" spans="1:14" ht="14" x14ac:dyDescent="0.15">
      <c r="A47" s="239">
        <v>2011</v>
      </c>
      <c r="B47" s="295"/>
      <c r="C47" s="232">
        <v>8.09377120572967</v>
      </c>
      <c r="D47" s="232">
        <v>20.409658441768791</v>
      </c>
      <c r="E47" s="232">
        <v>71.496570352503994</v>
      </c>
      <c r="F47" s="232">
        <v>59.887675722130183</v>
      </c>
      <c r="G47" s="232">
        <v>32.538982850190131</v>
      </c>
      <c r="H47" s="232">
        <v>2.7322404844774106</v>
      </c>
      <c r="I47" s="232">
        <v>4.8411009432038501</v>
      </c>
      <c r="J47" s="232">
        <v>39.291276964186252</v>
      </c>
      <c r="K47" s="232">
        <v>8.0674118676030098</v>
      </c>
      <c r="L47" s="232">
        <v>52.641311172748182</v>
      </c>
      <c r="M47" s="232">
        <v>21.103157969872449</v>
      </c>
      <c r="N47" s="232">
        <v>78.896842030128425</v>
      </c>
    </row>
    <row r="48" spans="1:14" ht="14" x14ac:dyDescent="0.15">
      <c r="A48" s="239">
        <v>2012</v>
      </c>
      <c r="B48" s="295"/>
      <c r="C48" s="232">
        <v>7.5952086174301661</v>
      </c>
      <c r="D48" s="232">
        <v>20.225192796637128</v>
      </c>
      <c r="E48" s="232">
        <v>72.179598585932752</v>
      </c>
      <c r="F48" s="232">
        <v>62.470088417870514</v>
      </c>
      <c r="G48" s="232">
        <v>29.787562695415804</v>
      </c>
      <c r="H48" s="232">
        <v>2.8530553216812047</v>
      </c>
      <c r="I48" s="232">
        <v>4.8892935650327907</v>
      </c>
      <c r="J48" s="232">
        <v>42.741747039141551</v>
      </c>
      <c r="K48" s="232">
        <v>8.2391876364481398</v>
      </c>
      <c r="L48" s="232">
        <v>49.019065320289521</v>
      </c>
      <c r="M48" s="232">
        <v>20.450817453816409</v>
      </c>
      <c r="N48" s="232">
        <v>79.549182546183673</v>
      </c>
    </row>
    <row r="49" spans="1:14" ht="14" x14ac:dyDescent="0.15">
      <c r="A49" s="239">
        <v>2013</v>
      </c>
      <c r="B49" s="295"/>
      <c r="C49" s="232">
        <v>7.750347670474909</v>
      </c>
      <c r="D49" s="232">
        <v>22.441591761250773</v>
      </c>
      <c r="E49" s="232">
        <v>69.808060568271202</v>
      </c>
      <c r="F49" s="232">
        <v>61.913929809871746</v>
      </c>
      <c r="G49" s="232">
        <v>29.789170422638335</v>
      </c>
      <c r="H49" s="232">
        <v>3.5904349849239443</v>
      </c>
      <c r="I49" s="232">
        <v>4.7064647825630352</v>
      </c>
      <c r="J49" s="232">
        <v>43.547412422936716</v>
      </c>
      <c r="K49" s="232">
        <v>5.5883607215391544</v>
      </c>
      <c r="L49" s="232">
        <v>50.864226865622918</v>
      </c>
      <c r="M49" s="232">
        <v>19.872342873041173</v>
      </c>
      <c r="N49" s="232">
        <v>80.127657126959605</v>
      </c>
    </row>
    <row r="50" spans="1:14" ht="14" x14ac:dyDescent="0.15">
      <c r="A50" s="239">
        <v>2014</v>
      </c>
      <c r="B50" s="295"/>
      <c r="C50" s="232">
        <v>8.9601195629710446</v>
      </c>
      <c r="D50" s="232">
        <v>21.455335158000473</v>
      </c>
      <c r="E50" s="232">
        <v>69.584545279028717</v>
      </c>
      <c r="F50" s="232">
        <v>60.629370710733014</v>
      </c>
      <c r="G50" s="232">
        <v>30.900479213753922</v>
      </c>
      <c r="H50" s="232">
        <v>3.7757040330994545</v>
      </c>
      <c r="I50" s="232">
        <v>4.6944460424138965</v>
      </c>
      <c r="J50" s="232">
        <v>42.131507131036827</v>
      </c>
      <c r="K50" s="232">
        <v>6.4493987086507802</v>
      </c>
      <c r="L50" s="232">
        <v>51.419094179707358</v>
      </c>
      <c r="M50" s="232">
        <v>20.270988256397892</v>
      </c>
      <c r="N50" s="232">
        <v>79.729011743602101</v>
      </c>
    </row>
    <row r="51" spans="1:14" s="78" customFormat="1" ht="14" x14ac:dyDescent="0.15">
      <c r="A51" s="239">
        <v>2015</v>
      </c>
      <c r="B51" s="295"/>
      <c r="C51" s="232">
        <v>8.5845719699374428</v>
      </c>
      <c r="D51" s="232">
        <v>20.98245015203781</v>
      </c>
      <c r="E51" s="232">
        <v>70.432977878024744</v>
      </c>
      <c r="F51" s="232">
        <v>60.829589967538503</v>
      </c>
      <c r="G51" s="232">
        <v>31.260633827073775</v>
      </c>
      <c r="H51" s="232">
        <v>3.173208814334457</v>
      </c>
      <c r="I51" s="232">
        <v>4.7365673910532733</v>
      </c>
      <c r="J51" s="232">
        <v>43.060531758732331</v>
      </c>
      <c r="K51" s="232">
        <v>6.6522243674253509</v>
      </c>
      <c r="L51" s="232">
        <v>50.287243873842314</v>
      </c>
      <c r="M51" s="232">
        <v>20.350200411729528</v>
      </c>
      <c r="N51" s="232">
        <v>79.649799588270469</v>
      </c>
    </row>
    <row r="52" spans="1:14" ht="14" x14ac:dyDescent="0.15">
      <c r="A52" s="239">
        <v>2016</v>
      </c>
      <c r="B52" s="295"/>
      <c r="C52" s="232">
        <v>8.8462987174895851</v>
      </c>
      <c r="D52" s="232">
        <v>21.600517473165564</v>
      </c>
      <c r="E52" s="232">
        <v>69.553183809344858</v>
      </c>
      <c r="F52" s="232">
        <v>56.582459281497265</v>
      </c>
      <c r="G52" s="232">
        <v>35.175954383611504</v>
      </c>
      <c r="H52" s="232">
        <v>3.275995845851476</v>
      </c>
      <c r="I52" s="232">
        <v>4.9655904890397498</v>
      </c>
      <c r="J52" s="232">
        <v>39.242834118468991</v>
      </c>
      <c r="K52" s="232">
        <v>7.2899658328900303</v>
      </c>
      <c r="L52" s="232">
        <v>53.467200048640983</v>
      </c>
      <c r="M52" s="232">
        <v>20.161191463154591</v>
      </c>
      <c r="N52" s="232">
        <v>79.838808536845406</v>
      </c>
    </row>
    <row r="53" spans="1:14" ht="14" x14ac:dyDescent="0.15">
      <c r="A53" s="73"/>
      <c r="B53" s="197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x14ac:dyDescent="0.15">
      <c r="A54" s="12" t="s">
        <v>434</v>
      </c>
      <c r="B54" s="75"/>
      <c r="C54" s="76"/>
      <c r="D54" s="76"/>
      <c r="E54" s="76"/>
      <c r="F54" s="76"/>
      <c r="G54" s="77"/>
      <c r="H54" s="77"/>
      <c r="I54" s="77"/>
    </row>
    <row r="55" spans="1:14" ht="15" x14ac:dyDescent="0.2">
      <c r="A55" s="79" t="s">
        <v>440</v>
      </c>
      <c r="B55" s="75"/>
      <c r="C55" s="76"/>
      <c r="D55" s="76"/>
      <c r="E55" s="76"/>
      <c r="F55" s="76"/>
      <c r="G55" s="77"/>
      <c r="H55" s="77"/>
      <c r="I55" s="77"/>
      <c r="J55" s="77"/>
      <c r="K55" s="159"/>
      <c r="L55" s="159"/>
      <c r="M55" s="76"/>
      <c r="N55" s="76"/>
    </row>
    <row r="56" spans="1:14" x14ac:dyDescent="0.15">
      <c r="A56" s="80" t="s">
        <v>144</v>
      </c>
      <c r="B56" s="75"/>
      <c r="C56" s="76"/>
      <c r="D56" s="76"/>
      <c r="E56" s="76"/>
      <c r="F56" s="76"/>
      <c r="G56" s="77"/>
      <c r="H56" s="77"/>
      <c r="I56" s="77"/>
    </row>
    <row r="57" spans="1:14" x14ac:dyDescent="0.15">
      <c r="A57" s="80" t="s">
        <v>145</v>
      </c>
      <c r="B57" s="75"/>
      <c r="C57" s="76"/>
      <c r="D57" s="76"/>
      <c r="E57" s="76"/>
      <c r="F57" s="76"/>
      <c r="G57" s="77"/>
      <c r="H57" s="77"/>
      <c r="I57" s="77"/>
    </row>
    <row r="58" spans="1:14" ht="15" x14ac:dyDescent="0.2">
      <c r="A58" s="80" t="s">
        <v>146</v>
      </c>
      <c r="B58" s="75"/>
      <c r="C58" s="76"/>
      <c r="D58" s="76"/>
      <c r="E58" s="76"/>
      <c r="F58" s="76"/>
      <c r="G58" s="77"/>
      <c r="H58" s="77"/>
      <c r="I58" s="77"/>
      <c r="K58"/>
    </row>
    <row r="59" spans="1:14" ht="16.5" customHeight="1" x14ac:dyDescent="0.2">
      <c r="A59" s="80" t="s">
        <v>435</v>
      </c>
      <c r="B59" s="81"/>
      <c r="C59" s="76"/>
      <c r="D59" s="76"/>
      <c r="E59" s="76"/>
      <c r="F59" s="76"/>
      <c r="G59" s="77"/>
      <c r="H59" s="77"/>
      <c r="I59" s="77"/>
      <c r="K59"/>
    </row>
    <row r="60" spans="1:14" s="174" customFormat="1" ht="15" x14ac:dyDescent="0.2">
      <c r="A60" s="80" t="s">
        <v>147</v>
      </c>
      <c r="B60" s="75"/>
      <c r="C60" s="76"/>
      <c r="D60" s="76"/>
      <c r="E60" s="76"/>
      <c r="F60" s="76"/>
      <c r="G60" s="77"/>
      <c r="H60" s="77"/>
      <c r="I60" s="77"/>
      <c r="J60" s="72"/>
      <c r="K60" s="159"/>
      <c r="L60" s="72"/>
      <c r="M60" s="72"/>
      <c r="N60" s="72"/>
    </row>
    <row r="61" spans="1:14" ht="15" x14ac:dyDescent="0.2">
      <c r="A61" s="80" t="s">
        <v>148</v>
      </c>
      <c r="B61" s="75"/>
      <c r="C61" s="76"/>
      <c r="D61" s="76"/>
      <c r="E61" s="76"/>
      <c r="F61" s="76"/>
      <c r="G61" s="77"/>
      <c r="H61" s="77"/>
      <c r="I61" s="77"/>
      <c r="K61" s="159"/>
    </row>
    <row r="62" spans="1:14" ht="15" x14ac:dyDescent="0.2">
      <c r="A62" s="80" t="s">
        <v>234</v>
      </c>
      <c r="B62" s="81"/>
      <c r="C62" s="76"/>
      <c r="D62" s="76"/>
      <c r="E62" s="76"/>
      <c r="F62" s="76"/>
      <c r="G62" s="77"/>
      <c r="H62" s="77"/>
      <c r="I62" s="77"/>
      <c r="K62" s="159"/>
    </row>
    <row r="63" spans="1:14" ht="15" x14ac:dyDescent="0.2">
      <c r="A63" s="82" t="s">
        <v>240</v>
      </c>
      <c r="B63" s="75"/>
      <c r="C63" s="76"/>
      <c r="D63" s="76"/>
      <c r="E63" s="76"/>
      <c r="F63" s="76"/>
      <c r="G63" s="77"/>
      <c r="H63" s="77"/>
      <c r="I63" s="77"/>
      <c r="K63" s="159"/>
    </row>
    <row r="64" spans="1:14" ht="15" x14ac:dyDescent="0.2">
      <c r="A64" s="79" t="s">
        <v>241</v>
      </c>
      <c r="B64" s="75"/>
      <c r="C64" s="76"/>
      <c r="D64" s="76"/>
      <c r="E64" s="76"/>
      <c r="F64" s="76"/>
      <c r="G64" s="77"/>
      <c r="H64" s="77"/>
      <c r="I64" s="77"/>
      <c r="J64" s="174"/>
      <c r="K64" s="159"/>
      <c r="L64" s="174"/>
      <c r="M64" s="174"/>
      <c r="N64" s="174"/>
    </row>
    <row r="65" spans="1:11" ht="15" x14ac:dyDescent="0.2">
      <c r="A65" s="82" t="s">
        <v>242</v>
      </c>
      <c r="B65" s="75"/>
      <c r="C65" s="76"/>
      <c r="D65" s="76"/>
      <c r="E65" s="76"/>
      <c r="F65" s="76"/>
      <c r="G65" s="77"/>
      <c r="H65" s="77"/>
      <c r="I65" s="77"/>
      <c r="K65" s="159"/>
    </row>
    <row r="66" spans="1:11" ht="15" x14ac:dyDescent="0.2">
      <c r="A66" s="82" t="s">
        <v>243</v>
      </c>
      <c r="B66" s="75"/>
      <c r="C66" s="76"/>
      <c r="D66" s="76"/>
      <c r="E66" s="76"/>
      <c r="F66" s="76"/>
      <c r="G66" s="77"/>
      <c r="H66" s="77"/>
      <c r="I66" s="77"/>
      <c r="K66" s="159"/>
    </row>
  </sheetData>
  <mergeCells count="12">
    <mergeCell ref="B10:B19"/>
    <mergeCell ref="B21:B30"/>
    <mergeCell ref="B32:B41"/>
    <mergeCell ref="B43:B52"/>
    <mergeCell ref="A4:N4"/>
    <mergeCell ref="A5:N5"/>
    <mergeCell ref="A6:N6"/>
    <mergeCell ref="A8:B9"/>
    <mergeCell ref="C8:E8"/>
    <mergeCell ref="F8:I8"/>
    <mergeCell ref="J8:L8"/>
    <mergeCell ref="M8:N8"/>
  </mergeCells>
  <phoneticPr fontId="92" type="noConversion"/>
  <hyperlinks>
    <hyperlink ref="P8" location="ÍNDICE!A13" display="ÍNDICE"/>
  </hyperlinks>
  <printOptions horizontalCentered="1"/>
  <pageMargins left="0.2" right="0.2" top="0.2" bottom="0.2" header="0.31" footer="0"/>
  <pageSetup paperSize="9" scale="57" fitToHeight="3" orientation="landscape" r:id="rId1"/>
  <headerFooter scaleWithDoc="0"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P61"/>
  <sheetViews>
    <sheetView showGridLines="0" workbookViewId="0">
      <selection activeCell="A3" sqref="A3:N29"/>
    </sheetView>
  </sheetViews>
  <sheetFormatPr baseColWidth="10" defaultColWidth="11.5" defaultRowHeight="13" x14ac:dyDescent="0.15"/>
  <cols>
    <col min="1" max="1" width="15" style="72" customWidth="1"/>
    <col min="2" max="2" width="11.5" style="72"/>
    <col min="3" max="3" width="16.33203125" style="72" customWidth="1"/>
    <col min="4" max="4" width="19.33203125" style="72" customWidth="1"/>
    <col min="5" max="8" width="16.33203125" style="72" customWidth="1"/>
    <col min="9" max="9" width="20.1640625" style="72" customWidth="1"/>
    <col min="10" max="10" width="18.33203125" style="72" customWidth="1"/>
    <col min="11" max="12" width="16.33203125" style="72" customWidth="1"/>
    <col min="13" max="14" width="17.5" style="72" customWidth="1"/>
    <col min="15" max="16384" width="11.5" style="72"/>
  </cols>
  <sheetData>
    <row r="2" spans="1:16" ht="14" x14ac:dyDescent="0.15">
      <c r="A2" s="19" t="s">
        <v>23</v>
      </c>
    </row>
    <row r="3" spans="1:16" ht="20" x14ac:dyDescent="0.2">
      <c r="A3" s="286" t="s">
        <v>473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6" ht="18" x14ac:dyDescent="0.2">
      <c r="A4" s="286" t="s">
        <v>48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6" ht="18" x14ac:dyDescent="0.2">
      <c r="A5" s="287" t="s">
        <v>49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</row>
    <row r="6" spans="1:16" ht="14" x14ac:dyDescent="0.15">
      <c r="A6" s="3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ht="27.75" customHeight="1" x14ac:dyDescent="0.15">
      <c r="A7" s="277" t="s">
        <v>125</v>
      </c>
      <c r="B7" s="277"/>
      <c r="C7" s="276" t="s">
        <v>126</v>
      </c>
      <c r="D7" s="276"/>
      <c r="E7" s="276"/>
      <c r="F7" s="276" t="s">
        <v>154</v>
      </c>
      <c r="G7" s="276"/>
      <c r="H7" s="276"/>
      <c r="I7" s="276"/>
      <c r="J7" s="276" t="s">
        <v>128</v>
      </c>
      <c r="K7" s="276"/>
      <c r="L7" s="276"/>
      <c r="M7" s="276" t="s">
        <v>129</v>
      </c>
      <c r="N7" s="276"/>
      <c r="P7" s="160" t="s">
        <v>0</v>
      </c>
    </row>
    <row r="8" spans="1:16" ht="38.25" customHeight="1" x14ac:dyDescent="0.15">
      <c r="A8" s="277"/>
      <c r="B8" s="277"/>
      <c r="C8" s="237" t="s">
        <v>130</v>
      </c>
      <c r="D8" s="237" t="s">
        <v>131</v>
      </c>
      <c r="E8" s="237" t="s">
        <v>132</v>
      </c>
      <c r="F8" s="237" t="s">
        <v>133</v>
      </c>
      <c r="G8" s="237" t="s">
        <v>134</v>
      </c>
      <c r="H8" s="237" t="s">
        <v>135</v>
      </c>
      <c r="I8" s="237" t="s">
        <v>136</v>
      </c>
      <c r="J8" s="237" t="s">
        <v>137</v>
      </c>
      <c r="K8" s="237" t="s">
        <v>138</v>
      </c>
      <c r="L8" s="237" t="s">
        <v>139</v>
      </c>
      <c r="M8" s="238" t="s">
        <v>140</v>
      </c>
      <c r="N8" s="238" t="s">
        <v>141</v>
      </c>
    </row>
    <row r="9" spans="1:16" ht="16" x14ac:dyDescent="0.15">
      <c r="A9" s="239" t="s">
        <v>166</v>
      </c>
      <c r="B9" s="295" t="s">
        <v>7</v>
      </c>
      <c r="C9" s="231" t="s">
        <v>62</v>
      </c>
      <c r="D9" s="231" t="s">
        <v>62</v>
      </c>
      <c r="E9" s="231" t="s">
        <v>62</v>
      </c>
      <c r="F9" s="231" t="s">
        <v>62</v>
      </c>
      <c r="G9" s="231" t="s">
        <v>62</v>
      </c>
      <c r="H9" s="231" t="s">
        <v>62</v>
      </c>
      <c r="I9" s="231" t="s">
        <v>62</v>
      </c>
      <c r="J9" s="231" t="s">
        <v>62</v>
      </c>
      <c r="K9" s="241" t="s">
        <v>62</v>
      </c>
      <c r="L9" s="241" t="s">
        <v>62</v>
      </c>
      <c r="M9" s="241" t="s">
        <v>62</v>
      </c>
      <c r="N9" s="241" t="s">
        <v>62</v>
      </c>
    </row>
    <row r="10" spans="1:16" ht="14" x14ac:dyDescent="0.15">
      <c r="A10" s="239">
        <v>2008</v>
      </c>
      <c r="B10" s="295"/>
      <c r="C10" s="220">
        <v>68.54817761409582</v>
      </c>
      <c r="D10" s="220">
        <v>11.531845232485335</v>
      </c>
      <c r="E10" s="220">
        <v>19.91997715341946</v>
      </c>
      <c r="F10" s="220">
        <v>16.169979727850468</v>
      </c>
      <c r="G10" s="220">
        <v>68.137677854277413</v>
      </c>
      <c r="H10" s="220">
        <v>1.8188746569172278</v>
      </c>
      <c r="I10" s="220">
        <v>13.873467760955347</v>
      </c>
      <c r="J10" s="220">
        <v>6.7720481169754443</v>
      </c>
      <c r="K10" s="220">
        <v>15.680496107184497</v>
      </c>
      <c r="L10" s="220">
        <v>77.547455829021445</v>
      </c>
      <c r="M10" s="220">
        <v>8.560489369670945</v>
      </c>
      <c r="N10" s="220">
        <v>91.439510630329309</v>
      </c>
    </row>
    <row r="11" spans="1:16" ht="16" x14ac:dyDescent="0.15">
      <c r="A11" s="239" t="s">
        <v>143</v>
      </c>
      <c r="B11" s="295"/>
      <c r="C11" s="220" t="s">
        <v>62</v>
      </c>
      <c r="D11" s="220" t="s">
        <v>62</v>
      </c>
      <c r="E11" s="220" t="s">
        <v>62</v>
      </c>
      <c r="F11" s="220" t="s">
        <v>62</v>
      </c>
      <c r="G11" s="220" t="s">
        <v>62</v>
      </c>
      <c r="H11" s="220" t="s">
        <v>62</v>
      </c>
      <c r="I11" s="220" t="s">
        <v>62</v>
      </c>
      <c r="J11" s="220" t="s">
        <v>62</v>
      </c>
      <c r="K11" s="220"/>
      <c r="L11" s="220" t="s">
        <v>62</v>
      </c>
      <c r="M11" s="220" t="s">
        <v>62</v>
      </c>
      <c r="N11" s="220" t="s">
        <v>62</v>
      </c>
    </row>
    <row r="12" spans="1:16" ht="14" x14ac:dyDescent="0.15">
      <c r="A12" s="239">
        <v>2010</v>
      </c>
      <c r="B12" s="295"/>
      <c r="C12" s="220">
        <v>70.562445302751726</v>
      </c>
      <c r="D12" s="220">
        <v>10.284855315505732</v>
      </c>
      <c r="E12" s="220">
        <v>19.152699381739613</v>
      </c>
      <c r="F12" s="220">
        <v>18.38094660304672</v>
      </c>
      <c r="G12" s="220">
        <v>64.470571526948802</v>
      </c>
      <c r="H12" s="220">
        <v>1.910674861840828</v>
      </c>
      <c r="I12" s="220">
        <v>15.237807008160853</v>
      </c>
      <c r="J12" s="220">
        <v>9.2875550966320048</v>
      </c>
      <c r="K12" s="220">
        <v>15.497947221969266</v>
      </c>
      <c r="L12" s="220">
        <v>75.214497641449114</v>
      </c>
      <c r="M12" s="220">
        <v>8.7176235419122623</v>
      </c>
      <c r="N12" s="220">
        <v>91.282376458087555</v>
      </c>
    </row>
    <row r="13" spans="1:16" ht="14" x14ac:dyDescent="0.15">
      <c r="A13" s="239">
        <v>2011</v>
      </c>
      <c r="B13" s="295"/>
      <c r="C13" s="220">
        <v>69.605050641297453</v>
      </c>
      <c r="D13" s="220">
        <v>11.036517625595012</v>
      </c>
      <c r="E13" s="220">
        <v>19.3584317331091</v>
      </c>
      <c r="F13" s="220">
        <v>18.912169105158192</v>
      </c>
      <c r="G13" s="220">
        <v>64.438595150808354</v>
      </c>
      <c r="H13" s="220">
        <v>1.5097612886477672</v>
      </c>
      <c r="I13" s="220">
        <v>15.139474455388182</v>
      </c>
      <c r="J13" s="220">
        <v>10.911447810715231</v>
      </c>
      <c r="K13" s="220">
        <v>21.063900640824674</v>
      </c>
      <c r="L13" s="220">
        <v>68.024651615722675</v>
      </c>
      <c r="M13" s="220">
        <v>10.355803423782913</v>
      </c>
      <c r="N13" s="220">
        <v>89.644196576217112</v>
      </c>
    </row>
    <row r="14" spans="1:16" ht="14" x14ac:dyDescent="0.15">
      <c r="A14" s="239">
        <v>2012</v>
      </c>
      <c r="B14" s="295"/>
      <c r="C14" s="220">
        <v>69.418460889482972</v>
      </c>
      <c r="D14" s="220">
        <v>11.635531689024539</v>
      </c>
      <c r="E14" s="220">
        <v>18.94600742149041</v>
      </c>
      <c r="F14" s="220">
        <v>19.922272564142325</v>
      </c>
      <c r="G14" s="220">
        <v>64.938635741407907</v>
      </c>
      <c r="H14" s="220">
        <v>1.6274959748167117</v>
      </c>
      <c r="I14" s="220">
        <v>13.51159571963062</v>
      </c>
      <c r="J14" s="220">
        <v>13.409742761644916</v>
      </c>
      <c r="K14" s="220">
        <v>22.439392599490585</v>
      </c>
      <c r="L14" s="220">
        <v>64.150864617913456</v>
      </c>
      <c r="M14" s="220">
        <v>9.149912933777431</v>
      </c>
      <c r="N14" s="220">
        <v>90.850087066222869</v>
      </c>
    </row>
    <row r="15" spans="1:16" ht="14" x14ac:dyDescent="0.15">
      <c r="A15" s="239">
        <v>2013</v>
      </c>
      <c r="B15" s="295"/>
      <c r="C15" s="220">
        <v>67.864661736064477</v>
      </c>
      <c r="D15" s="220">
        <v>11.675163223639657</v>
      </c>
      <c r="E15" s="220">
        <v>20.460175040297699</v>
      </c>
      <c r="F15" s="220">
        <v>20.863190233948032</v>
      </c>
      <c r="G15" s="220">
        <v>66.370467975147548</v>
      </c>
      <c r="H15" s="220">
        <v>1.6676379780608601</v>
      </c>
      <c r="I15" s="220">
        <v>11.098703812844819</v>
      </c>
      <c r="J15" s="220">
        <v>14.091297165777991</v>
      </c>
      <c r="K15" s="220">
        <v>34.578297432172867</v>
      </c>
      <c r="L15" s="220">
        <v>51.330405383571872</v>
      </c>
      <c r="M15" s="220">
        <v>9.1081843970742113</v>
      </c>
      <c r="N15" s="220">
        <v>90.891815602925988</v>
      </c>
    </row>
    <row r="16" spans="1:16" ht="14" x14ac:dyDescent="0.15">
      <c r="A16" s="239">
        <v>2014</v>
      </c>
      <c r="B16" s="295"/>
      <c r="C16" s="220">
        <v>62.347537215861557</v>
      </c>
      <c r="D16" s="220">
        <v>14.065767474315145</v>
      </c>
      <c r="E16" s="220">
        <v>23.586695309821891</v>
      </c>
      <c r="F16" s="220">
        <v>25.167560061918394</v>
      </c>
      <c r="G16" s="220">
        <v>58.981494181556158</v>
      </c>
      <c r="H16" s="220">
        <v>1.9263001204947776</v>
      </c>
      <c r="I16" s="220">
        <v>13.924645636027819</v>
      </c>
      <c r="J16" s="220">
        <v>17.482926978769225</v>
      </c>
      <c r="K16" s="220">
        <v>19.274819685034071</v>
      </c>
      <c r="L16" s="220">
        <v>63.24225335960891</v>
      </c>
      <c r="M16" s="220">
        <v>10.143733835476185</v>
      </c>
      <c r="N16" s="220">
        <v>89.85626616452376</v>
      </c>
    </row>
    <row r="17" spans="1:14" ht="14" x14ac:dyDescent="0.15">
      <c r="A17" s="239">
        <v>2015</v>
      </c>
      <c r="B17" s="295"/>
      <c r="C17" s="220">
        <v>63.616114452481888</v>
      </c>
      <c r="D17" s="220">
        <v>14.546895465279238</v>
      </c>
      <c r="E17" s="220">
        <v>21.836990082238877</v>
      </c>
      <c r="F17" s="220">
        <v>28.944007438131052</v>
      </c>
      <c r="G17" s="220">
        <v>59.331593216938849</v>
      </c>
      <c r="H17" s="220">
        <v>1.4792988725345637</v>
      </c>
      <c r="I17" s="220">
        <v>10.24510047239553</v>
      </c>
      <c r="J17" s="220">
        <v>18.033045953679437</v>
      </c>
      <c r="K17" s="220">
        <v>19.605819030682934</v>
      </c>
      <c r="L17" s="220">
        <v>62.361135015637629</v>
      </c>
      <c r="M17" s="220">
        <v>9.6346938169525753</v>
      </c>
      <c r="N17" s="220">
        <v>90.4</v>
      </c>
    </row>
    <row r="18" spans="1:14" ht="14" x14ac:dyDescent="0.15">
      <c r="A18" s="239">
        <v>2016</v>
      </c>
      <c r="B18" s="240"/>
      <c r="C18" s="220">
        <v>63.969992189001914</v>
      </c>
      <c r="D18" s="220">
        <v>12.824115135709613</v>
      </c>
      <c r="E18" s="220">
        <v>23.205892675288471</v>
      </c>
      <c r="F18" s="220">
        <v>26.817037667633336</v>
      </c>
      <c r="G18" s="220">
        <v>63.556215761143044</v>
      </c>
      <c r="H18" s="220">
        <v>1.2703189356561817</v>
      </c>
      <c r="I18" s="220">
        <v>8.3564276355674352</v>
      </c>
      <c r="J18" s="220">
        <v>14.323743017124876</v>
      </c>
      <c r="K18" s="220">
        <v>22.459814071758107</v>
      </c>
      <c r="L18" s="220">
        <v>63.216442911117021</v>
      </c>
      <c r="M18" s="220">
        <v>11.814701678732639</v>
      </c>
      <c r="N18" s="220">
        <v>88.185298321267354</v>
      </c>
    </row>
    <row r="19" spans="1:14" ht="14" x14ac:dyDescent="0.15">
      <c r="A19" s="239"/>
      <c r="B19" s="24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</row>
    <row r="20" spans="1:14" ht="14" x14ac:dyDescent="0.15">
      <c r="A20" s="239">
        <v>2007</v>
      </c>
      <c r="B20" s="295" t="s">
        <v>9</v>
      </c>
      <c r="C20" s="220">
        <v>70.105806446278521</v>
      </c>
      <c r="D20" s="220">
        <v>12.003449738544299</v>
      </c>
      <c r="E20" s="220">
        <v>17.890743815176045</v>
      </c>
      <c r="F20" s="220">
        <v>15.526782364198652</v>
      </c>
      <c r="G20" s="220">
        <v>66.673237770867686</v>
      </c>
      <c r="H20" s="220">
        <v>1.5467505045976171</v>
      </c>
      <c r="I20" s="220">
        <v>16.253229360334885</v>
      </c>
      <c r="J20" s="220">
        <v>6.8270351875326245</v>
      </c>
      <c r="K20" s="220">
        <v>14.299428772625793</v>
      </c>
      <c r="L20" s="220">
        <v>78.873536052404361</v>
      </c>
      <c r="M20" s="220">
        <v>6.6176261958801845</v>
      </c>
      <c r="N20" s="220">
        <v>93.382373804119879</v>
      </c>
    </row>
    <row r="21" spans="1:14" ht="14" x14ac:dyDescent="0.15">
      <c r="A21" s="239">
        <v>2008</v>
      </c>
      <c r="B21" s="295"/>
      <c r="C21" s="220">
        <v>69.223329750243394</v>
      </c>
      <c r="D21" s="220">
        <v>12.407972282454642</v>
      </c>
      <c r="E21" s="220">
        <v>18.3686979673022</v>
      </c>
      <c r="F21" s="220">
        <v>19.074197081637912</v>
      </c>
      <c r="G21" s="220">
        <v>64.165098010339349</v>
      </c>
      <c r="H21" s="220">
        <v>1.9361638641145575</v>
      </c>
      <c r="I21" s="220">
        <v>14.82454104390901</v>
      </c>
      <c r="J21" s="220">
        <v>7.9603923698722321</v>
      </c>
      <c r="K21" s="220">
        <v>14.503305651659005</v>
      </c>
      <c r="L21" s="220">
        <v>77.536301986334919</v>
      </c>
      <c r="M21" s="220">
        <v>6.9663422675837454</v>
      </c>
      <c r="N21" s="220">
        <v>93.033657732415875</v>
      </c>
    </row>
    <row r="22" spans="1:14" ht="14" x14ac:dyDescent="0.15">
      <c r="A22" s="239">
        <v>2009</v>
      </c>
      <c r="B22" s="295"/>
      <c r="C22" s="220">
        <v>69.903228909260122</v>
      </c>
      <c r="D22" s="220">
        <v>11.306984728116715</v>
      </c>
      <c r="E22" s="220">
        <v>18.789786362623499</v>
      </c>
      <c r="F22" s="220">
        <v>17.222809624984261</v>
      </c>
      <c r="G22" s="220">
        <v>65.576896259578405</v>
      </c>
      <c r="H22" s="220">
        <v>1.9546530665286979</v>
      </c>
      <c r="I22" s="220">
        <v>15.245641048909208</v>
      </c>
      <c r="J22" s="220">
        <v>7.516373435213211</v>
      </c>
      <c r="K22" s="220">
        <v>16.041492301909752</v>
      </c>
      <c r="L22" s="220">
        <v>76.442134241895303</v>
      </c>
      <c r="M22" s="220">
        <v>8.7467479751440269</v>
      </c>
      <c r="N22" s="220">
        <v>91.253252024856067</v>
      </c>
    </row>
    <row r="23" spans="1:14" ht="14" x14ac:dyDescent="0.15">
      <c r="A23" s="239">
        <v>2010</v>
      </c>
      <c r="B23" s="295"/>
      <c r="C23" s="220">
        <v>68.724038126848882</v>
      </c>
      <c r="D23" s="220">
        <v>11.627274618375903</v>
      </c>
      <c r="E23" s="220">
        <v>19.648687254775798</v>
      </c>
      <c r="F23" s="220">
        <v>20.520075647680052</v>
      </c>
      <c r="G23" s="220">
        <v>65.74509547968151</v>
      </c>
      <c r="H23" s="220">
        <v>1.8038086703218592</v>
      </c>
      <c r="I23" s="220">
        <v>11.93102020231747</v>
      </c>
      <c r="J23" s="220">
        <v>9.4438154941146895</v>
      </c>
      <c r="K23" s="220">
        <v>18.829031693072977</v>
      </c>
      <c r="L23" s="220">
        <v>71.727152814539934</v>
      </c>
      <c r="M23" s="220">
        <v>9.7267119019118731</v>
      </c>
      <c r="N23" s="220">
        <v>90.273288098088187</v>
      </c>
    </row>
    <row r="24" spans="1:14" ht="14" x14ac:dyDescent="0.15">
      <c r="A24" s="239">
        <v>2011</v>
      </c>
      <c r="B24" s="295"/>
      <c r="C24" s="220">
        <v>69.155010352581954</v>
      </c>
      <c r="D24" s="220">
        <v>10.570423378311226</v>
      </c>
      <c r="E24" s="220">
        <v>20.274566269107506</v>
      </c>
      <c r="F24" s="220">
        <v>19.559199210048828</v>
      </c>
      <c r="G24" s="220">
        <v>63.247640531929228</v>
      </c>
      <c r="H24" s="220">
        <v>1.5544151812513545</v>
      </c>
      <c r="I24" s="220">
        <v>15.638745076771201</v>
      </c>
      <c r="J24" s="220">
        <v>13.159882218500613</v>
      </c>
      <c r="K24" s="220">
        <v>21.291477363235288</v>
      </c>
      <c r="L24" s="220">
        <v>65.548640456584025</v>
      </c>
      <c r="M24" s="220">
        <v>10.290708725108187</v>
      </c>
      <c r="N24" s="220">
        <v>89.709291274891953</v>
      </c>
    </row>
    <row r="25" spans="1:14" ht="14" x14ac:dyDescent="0.15">
      <c r="A25" s="239">
        <v>2012</v>
      </c>
      <c r="B25" s="295"/>
      <c r="C25" s="220">
        <v>68.25250991917467</v>
      </c>
      <c r="D25" s="220">
        <v>11.707287587963114</v>
      </c>
      <c r="E25" s="220">
        <v>20.040202492863653</v>
      </c>
      <c r="F25" s="220">
        <v>21.229986983005354</v>
      </c>
      <c r="G25" s="220">
        <v>62.796618434292299</v>
      </c>
      <c r="H25" s="220">
        <v>1.6747130241306376</v>
      </c>
      <c r="I25" s="220">
        <v>14.298681558572826</v>
      </c>
      <c r="J25" s="220">
        <v>13.9112674585578</v>
      </c>
      <c r="K25" s="220">
        <v>23.551121149149239</v>
      </c>
      <c r="L25" s="220">
        <v>62.537611381593109</v>
      </c>
      <c r="M25" s="220">
        <v>9.9647149297590296</v>
      </c>
      <c r="N25" s="220">
        <v>90.035285070240832</v>
      </c>
    </row>
    <row r="26" spans="1:14" ht="14" x14ac:dyDescent="0.15">
      <c r="A26" s="239">
        <v>2013</v>
      </c>
      <c r="B26" s="295"/>
      <c r="C26" s="220">
        <v>61.944373557199974</v>
      </c>
      <c r="D26" s="220">
        <v>14.560863688798264</v>
      </c>
      <c r="E26" s="220">
        <v>23.494762754002402</v>
      </c>
      <c r="F26" s="220">
        <v>23.552171666033274</v>
      </c>
      <c r="G26" s="220">
        <v>61.128260879471775</v>
      </c>
      <c r="H26" s="220">
        <v>2.0797962977965603</v>
      </c>
      <c r="I26" s="220">
        <v>13.239771156699492</v>
      </c>
      <c r="J26" s="220">
        <v>16.777673752895414</v>
      </c>
      <c r="K26" s="220">
        <v>19.64442547121331</v>
      </c>
      <c r="L26" s="220">
        <v>63.577900765672432</v>
      </c>
      <c r="M26" s="220">
        <v>10.325006381480289</v>
      </c>
      <c r="N26" s="220">
        <v>89.674993618519395</v>
      </c>
    </row>
    <row r="27" spans="1:14" ht="14" x14ac:dyDescent="0.15">
      <c r="A27" s="239">
        <v>2014</v>
      </c>
      <c r="B27" s="295"/>
      <c r="C27" s="220">
        <v>58.485416887549377</v>
      </c>
      <c r="D27" s="220">
        <v>16.402361229332186</v>
      </c>
      <c r="E27" s="220">
        <v>25.112221883120839</v>
      </c>
      <c r="F27" s="220">
        <v>30.987853939895849</v>
      </c>
      <c r="G27" s="220">
        <v>57.602758488706321</v>
      </c>
      <c r="H27" s="220">
        <v>2.1504237210911192</v>
      </c>
      <c r="I27" s="220">
        <v>9.2589638503082892</v>
      </c>
      <c r="J27" s="220">
        <v>21.989555914644573</v>
      </c>
      <c r="K27" s="220">
        <v>18.612077148103122</v>
      </c>
      <c r="L27" s="220">
        <v>59.398366901589583</v>
      </c>
      <c r="M27" s="220">
        <v>10.922465818642165</v>
      </c>
      <c r="N27" s="220">
        <v>89.07753418135762</v>
      </c>
    </row>
    <row r="28" spans="1:14" ht="14" x14ac:dyDescent="0.15">
      <c r="A28" s="239">
        <v>2015</v>
      </c>
      <c r="B28" s="295"/>
      <c r="C28" s="220">
        <v>61.583651545550701</v>
      </c>
      <c r="D28" s="220">
        <v>13.581403067919512</v>
      </c>
      <c r="E28" s="220">
        <v>24.834945386529785</v>
      </c>
      <c r="F28" s="220">
        <v>28.742420006107739</v>
      </c>
      <c r="G28" s="220">
        <v>59.511313736708601</v>
      </c>
      <c r="H28" s="220">
        <v>1.6189294931750853</v>
      </c>
      <c r="I28" s="220">
        <v>10.127336764008566</v>
      </c>
      <c r="J28" s="220">
        <v>19.664268988283737</v>
      </c>
      <c r="K28" s="220">
        <v>18.974747730428977</v>
      </c>
      <c r="L28" s="220">
        <v>61.360983281287282</v>
      </c>
      <c r="M28" s="220">
        <v>11.74251495776042</v>
      </c>
      <c r="N28" s="220">
        <v>88.25748504223958</v>
      </c>
    </row>
    <row r="29" spans="1:14" s="78" customFormat="1" ht="14" x14ac:dyDescent="0.15">
      <c r="A29" s="239">
        <v>2016</v>
      </c>
      <c r="B29" s="240"/>
      <c r="C29" s="220">
        <v>60.85935233303762</v>
      </c>
      <c r="D29" s="220">
        <v>13.68424516513263</v>
      </c>
      <c r="E29" s="220">
        <v>25.456402501829757</v>
      </c>
      <c r="F29" s="220">
        <v>29.606513124896651</v>
      </c>
      <c r="G29" s="220">
        <v>60.643693801779996</v>
      </c>
      <c r="H29" s="220">
        <v>1.816620386046625</v>
      </c>
      <c r="I29" s="220">
        <v>7.9331726872767252</v>
      </c>
      <c r="J29" s="220">
        <v>19.005551378425146</v>
      </c>
      <c r="K29" s="220">
        <v>20.345837146388394</v>
      </c>
      <c r="L29" s="220">
        <v>60.648611475186463</v>
      </c>
      <c r="M29" s="220">
        <v>12.493999851165327</v>
      </c>
      <c r="N29" s="220">
        <v>87.506000148834673</v>
      </c>
    </row>
    <row r="30" spans="1:14" s="78" customFormat="1" ht="14" x14ac:dyDescent="0.15">
      <c r="A30" s="73"/>
      <c r="B30" s="19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s="78" customFormat="1" ht="11" x14ac:dyDescent="0.15">
      <c r="A31" s="12" t="s">
        <v>434</v>
      </c>
      <c r="B31" s="88"/>
      <c r="C31" s="89"/>
      <c r="D31" s="89"/>
      <c r="E31" s="89"/>
      <c r="F31" s="89"/>
      <c r="G31" s="89"/>
      <c r="H31" s="89"/>
      <c r="I31" s="89"/>
      <c r="J31" s="90"/>
      <c r="K31" s="90"/>
      <c r="L31" s="90"/>
      <c r="M31" s="90"/>
      <c r="N31" s="90"/>
    </row>
    <row r="32" spans="1:14" s="78" customFormat="1" ht="15" x14ac:dyDescent="0.2">
      <c r="A32" s="79" t="s">
        <v>440</v>
      </c>
      <c r="B32" s="75"/>
      <c r="C32" s="76"/>
      <c r="D32" s="76"/>
      <c r="E32" s="76"/>
      <c r="F32" s="76"/>
      <c r="G32" s="77"/>
      <c r="H32" s="77"/>
      <c r="I32" s="77"/>
      <c r="J32" s="77"/>
      <c r="K32" s="159"/>
      <c r="L32" s="159"/>
      <c r="M32" s="76"/>
      <c r="N32" s="76"/>
    </row>
    <row r="33" spans="1:14" s="78" customFormat="1" ht="11" x14ac:dyDescent="0.15">
      <c r="A33" s="80" t="s">
        <v>155</v>
      </c>
      <c r="B33" s="88"/>
      <c r="C33" s="89"/>
      <c r="D33" s="89"/>
      <c r="E33" s="89"/>
      <c r="F33" s="89"/>
      <c r="G33" s="89"/>
      <c r="H33" s="89"/>
      <c r="I33" s="89"/>
      <c r="J33" s="90"/>
      <c r="K33" s="90"/>
      <c r="L33" s="90"/>
      <c r="M33" s="90"/>
      <c r="N33" s="90"/>
    </row>
    <row r="34" spans="1:14" s="78" customFormat="1" ht="11" x14ac:dyDescent="0.15">
      <c r="A34" s="80" t="s">
        <v>156</v>
      </c>
      <c r="B34" s="88"/>
      <c r="C34" s="89"/>
      <c r="D34" s="89"/>
      <c r="E34" s="89"/>
      <c r="F34" s="89"/>
      <c r="G34" s="89"/>
      <c r="H34" s="89"/>
      <c r="I34" s="89"/>
      <c r="J34" s="90"/>
      <c r="K34" s="90"/>
      <c r="L34" s="90"/>
      <c r="M34" s="90"/>
      <c r="N34" s="90"/>
    </row>
    <row r="35" spans="1:14" s="78" customFormat="1" ht="11" x14ac:dyDescent="0.15">
      <c r="A35" s="80" t="s">
        <v>157</v>
      </c>
      <c r="B35" s="88"/>
      <c r="C35" s="89"/>
      <c r="D35" s="89"/>
      <c r="E35" s="89"/>
      <c r="F35" s="89"/>
      <c r="G35" s="89"/>
      <c r="H35" s="89"/>
      <c r="I35" s="89"/>
      <c r="J35" s="90"/>
      <c r="K35" s="90"/>
      <c r="L35" s="90"/>
      <c r="M35" s="90"/>
      <c r="N35" s="90"/>
    </row>
    <row r="36" spans="1:14" s="78" customFormat="1" ht="11" x14ac:dyDescent="0.15">
      <c r="A36" s="80" t="s">
        <v>435</v>
      </c>
      <c r="B36" s="91"/>
      <c r="C36" s="89"/>
      <c r="D36" s="89"/>
      <c r="E36" s="89"/>
      <c r="F36" s="89"/>
      <c r="G36" s="89"/>
      <c r="H36" s="89"/>
      <c r="I36" s="89"/>
      <c r="J36" s="90"/>
      <c r="K36" s="90"/>
      <c r="L36" s="90"/>
      <c r="M36" s="90"/>
      <c r="N36" s="90"/>
    </row>
    <row r="37" spans="1:14" s="78" customFormat="1" ht="11" x14ac:dyDescent="0.15">
      <c r="A37" s="80" t="s">
        <v>159</v>
      </c>
      <c r="B37" s="88"/>
      <c r="C37" s="89"/>
      <c r="D37" s="89"/>
      <c r="E37" s="89"/>
      <c r="F37" s="89"/>
      <c r="G37" s="89"/>
      <c r="H37" s="89"/>
      <c r="I37" s="89"/>
      <c r="J37" s="90"/>
      <c r="K37" s="90"/>
      <c r="L37" s="90"/>
      <c r="M37" s="90"/>
      <c r="N37" s="90"/>
    </row>
    <row r="38" spans="1:14" s="78" customFormat="1" ht="11" x14ac:dyDescent="0.15">
      <c r="A38" s="80" t="s">
        <v>160</v>
      </c>
      <c r="B38" s="88"/>
      <c r="C38" s="89"/>
      <c r="D38" s="89"/>
      <c r="E38" s="89"/>
      <c r="F38" s="89"/>
      <c r="G38" s="89"/>
      <c r="H38" s="89"/>
      <c r="I38" s="89"/>
      <c r="J38" s="90"/>
      <c r="K38" s="90"/>
      <c r="L38" s="90"/>
      <c r="M38" s="90"/>
      <c r="N38" s="90"/>
    </row>
    <row r="39" spans="1:14" s="78" customFormat="1" ht="11" x14ac:dyDescent="0.15">
      <c r="A39" s="80" t="s">
        <v>234</v>
      </c>
      <c r="B39" s="88"/>
      <c r="C39" s="89"/>
      <c r="D39" s="89"/>
      <c r="E39" s="89"/>
      <c r="F39" s="89"/>
      <c r="G39" s="89"/>
      <c r="H39" s="89"/>
      <c r="I39" s="89"/>
      <c r="J39" s="90"/>
      <c r="K39" s="90"/>
      <c r="L39" s="90"/>
      <c r="M39" s="90"/>
      <c r="N39" s="90"/>
    </row>
    <row r="40" spans="1:14" s="78" customFormat="1" ht="11" x14ac:dyDescent="0.15">
      <c r="A40" s="82" t="s">
        <v>161</v>
      </c>
      <c r="B40" s="88"/>
      <c r="C40" s="89"/>
      <c r="D40" s="89"/>
      <c r="E40" s="89"/>
      <c r="F40" s="89"/>
      <c r="G40" s="89"/>
      <c r="H40" s="89"/>
      <c r="I40" s="89"/>
      <c r="J40" s="90"/>
      <c r="K40" s="90"/>
      <c r="L40" s="90"/>
      <c r="M40" s="90"/>
      <c r="N40" s="90"/>
    </row>
    <row r="41" spans="1:14" s="78" customFormat="1" ht="11" x14ac:dyDescent="0.15">
      <c r="A41" s="82" t="s">
        <v>162</v>
      </c>
      <c r="B41" s="88"/>
      <c r="C41" s="89"/>
      <c r="D41" s="89"/>
      <c r="E41" s="89"/>
      <c r="F41" s="89"/>
      <c r="G41" s="89"/>
      <c r="H41" s="89"/>
      <c r="I41" s="89"/>
      <c r="J41" s="90"/>
      <c r="K41" s="90"/>
      <c r="L41" s="90"/>
      <c r="M41" s="90"/>
      <c r="N41" s="90"/>
    </row>
    <row r="42" spans="1:14" s="78" customFormat="1" ht="11" x14ac:dyDescent="0.15">
      <c r="A42" s="82" t="s">
        <v>163</v>
      </c>
      <c r="B42" s="88"/>
      <c r="C42" s="89"/>
      <c r="D42" s="89"/>
      <c r="E42" s="89"/>
      <c r="F42" s="89"/>
      <c r="G42" s="89"/>
      <c r="H42" s="89"/>
      <c r="I42" s="89"/>
      <c r="J42" s="90"/>
      <c r="K42" s="90"/>
      <c r="L42" s="90"/>
      <c r="M42" s="90"/>
      <c r="N42" s="90"/>
    </row>
    <row r="43" spans="1:14" x14ac:dyDescent="0.15">
      <c r="A43" s="82" t="s">
        <v>164</v>
      </c>
      <c r="B43" s="88"/>
      <c r="C43" s="89"/>
      <c r="D43" s="89"/>
      <c r="E43" s="89"/>
      <c r="F43" s="89"/>
      <c r="G43" s="89"/>
      <c r="H43" s="89"/>
      <c r="I43" s="89"/>
      <c r="J43" s="90"/>
      <c r="K43" s="90"/>
      <c r="L43" s="90"/>
      <c r="M43" s="90"/>
      <c r="N43" s="90"/>
    </row>
    <row r="44" spans="1:14" x14ac:dyDescent="0.15">
      <c r="A44" s="82" t="s">
        <v>165</v>
      </c>
      <c r="B44" s="88"/>
      <c r="C44" s="89"/>
      <c r="D44" s="89"/>
      <c r="E44" s="89"/>
      <c r="F44" s="89"/>
      <c r="G44" s="89"/>
      <c r="H44" s="89"/>
      <c r="I44" s="89"/>
      <c r="J44" s="90"/>
      <c r="K44" s="90"/>
      <c r="L44" s="90"/>
      <c r="M44" s="90"/>
      <c r="N44" s="90"/>
    </row>
    <row r="45" spans="1:14" x14ac:dyDescent="0.15">
      <c r="A45" s="86"/>
      <c r="B45" s="83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1:14" x14ac:dyDescent="0.15">
      <c r="A46" s="86"/>
      <c r="B46" s="83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1:14" x14ac:dyDescent="0.15">
      <c r="A47" s="86"/>
      <c r="B47" s="8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x14ac:dyDescent="0.15">
      <c r="A48" s="86"/>
      <c r="B48" s="83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1:14" x14ac:dyDescent="0.15">
      <c r="A49" s="86"/>
      <c r="B49" s="83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x14ac:dyDescent="0.15">
      <c r="A50" s="86"/>
      <c r="B50" s="83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x14ac:dyDescent="0.15">
      <c r="A51" s="86"/>
      <c r="B51" s="83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4" x14ac:dyDescent="0.15">
      <c r="A52" s="86"/>
      <c r="B52" s="83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1:14" x14ac:dyDescent="0.15">
      <c r="A53" s="86"/>
      <c r="B53" s="8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</row>
    <row r="54" spans="1:14" x14ac:dyDescent="0.15">
      <c r="A54" s="86"/>
      <c r="B54" s="8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1:14" x14ac:dyDescent="0.15">
      <c r="A55" s="86"/>
      <c r="B55" s="83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1:14" x14ac:dyDescent="0.15">
      <c r="A56" s="86"/>
      <c r="B56" s="83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x14ac:dyDescent="0.15">
      <c r="A57" s="86"/>
      <c r="B57" s="83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60" spans="1:14" ht="33.75" customHeight="1" x14ac:dyDescent="0.15"/>
    <row r="61" spans="1:14" ht="41.25" customHeight="1" x14ac:dyDescent="0.15"/>
  </sheetData>
  <mergeCells count="10">
    <mergeCell ref="B20:B28"/>
    <mergeCell ref="B9:B17"/>
    <mergeCell ref="A3:N3"/>
    <mergeCell ref="A4:N4"/>
    <mergeCell ref="A5:N5"/>
    <mergeCell ref="A7:B8"/>
    <mergeCell ref="C7:E7"/>
    <mergeCell ref="F7:I7"/>
    <mergeCell ref="J7:L7"/>
    <mergeCell ref="M7:N7"/>
  </mergeCells>
  <phoneticPr fontId="92" type="noConversion"/>
  <hyperlinks>
    <hyperlink ref="P7" location="ÍNDICE!A14" display="ÍNDICE"/>
  </hyperlinks>
  <printOptions horizontalCentered="1"/>
  <pageMargins left="0.71" right="0.71" top="1.57" bottom="0.35" header="0.31" footer="0"/>
  <pageSetup paperSize="9" scale="52" fitToHeight="3" orientation="landscape" r:id="rId1"/>
  <headerFooter scaleWithDoc="0"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47"/>
  <sheetViews>
    <sheetView showGridLines="0" workbookViewId="0">
      <selection activeCell="A4" sqref="A4:H30"/>
    </sheetView>
  </sheetViews>
  <sheetFormatPr baseColWidth="10" defaultColWidth="11.5" defaultRowHeight="15" x14ac:dyDescent="0.2"/>
  <cols>
    <col min="1" max="1" width="15" style="92" customWidth="1"/>
    <col min="2" max="2" width="11.5" style="92"/>
    <col min="3" max="3" width="23.5" style="92" customWidth="1"/>
    <col min="4" max="4" width="23.6640625" style="92" customWidth="1"/>
    <col min="5" max="5" width="24.1640625" style="92" customWidth="1"/>
    <col min="6" max="6" width="23.1640625" style="92" customWidth="1"/>
    <col min="7" max="7" width="23.6640625" style="92" customWidth="1"/>
    <col min="8" max="8" width="21.83203125" style="92" customWidth="1"/>
    <col min="9" max="16384" width="11.5" style="93"/>
  </cols>
  <sheetData>
    <row r="2" spans="1:14" x14ac:dyDescent="0.2">
      <c r="A2" s="19" t="s">
        <v>24</v>
      </c>
    </row>
    <row r="3" spans="1:14" x14ac:dyDescent="0.2">
      <c r="A3" s="19"/>
    </row>
    <row r="4" spans="1:14" ht="24.75" customHeight="1" x14ac:dyDescent="0.2">
      <c r="A4" s="286" t="s">
        <v>474</v>
      </c>
      <c r="B4" s="286"/>
      <c r="C4" s="286"/>
      <c r="D4" s="286"/>
      <c r="E4" s="286"/>
      <c r="F4" s="286"/>
      <c r="G4" s="286"/>
      <c r="H4" s="286"/>
    </row>
    <row r="5" spans="1:14" ht="15.75" customHeight="1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1"/>
      <c r="J5" s="21"/>
      <c r="K5" s="21"/>
      <c r="L5" s="21"/>
      <c r="M5" s="21"/>
      <c r="N5" s="21"/>
    </row>
    <row r="6" spans="1:14" ht="18" x14ac:dyDescent="0.2">
      <c r="A6" s="287" t="s">
        <v>49</v>
      </c>
      <c r="B6" s="287"/>
      <c r="C6" s="287"/>
      <c r="D6" s="287"/>
      <c r="E6" s="287"/>
      <c r="F6" s="287"/>
      <c r="G6" s="287"/>
      <c r="H6" s="287"/>
    </row>
    <row r="7" spans="1:14" s="92" customFormat="1" ht="14" x14ac:dyDescent="0.15">
      <c r="A7" s="22"/>
    </row>
    <row r="8" spans="1:14" s="92" customFormat="1" ht="26.25" customHeight="1" x14ac:dyDescent="0.15">
      <c r="A8" s="277" t="s">
        <v>125</v>
      </c>
      <c r="B8" s="277"/>
      <c r="C8" s="274" t="s">
        <v>167</v>
      </c>
      <c r="D8" s="274"/>
      <c r="E8" s="274"/>
      <c r="F8" s="274"/>
      <c r="G8" s="274"/>
      <c r="H8" s="274"/>
      <c r="J8" s="160" t="s">
        <v>0</v>
      </c>
    </row>
    <row r="9" spans="1:14" s="92" customFormat="1" ht="28" x14ac:dyDescent="0.15">
      <c r="A9" s="277"/>
      <c r="B9" s="277"/>
      <c r="C9" s="212" t="s">
        <v>3</v>
      </c>
      <c r="D9" s="212" t="s">
        <v>168</v>
      </c>
      <c r="E9" s="212" t="s">
        <v>5</v>
      </c>
      <c r="F9" s="212" t="s">
        <v>6</v>
      </c>
      <c r="G9" s="212" t="s">
        <v>10</v>
      </c>
      <c r="H9" s="212" t="s">
        <v>169</v>
      </c>
    </row>
    <row r="10" spans="1:14" s="92" customFormat="1" ht="16" x14ac:dyDescent="0.15">
      <c r="A10" s="219" t="s">
        <v>170</v>
      </c>
      <c r="B10" s="294" t="s">
        <v>7</v>
      </c>
      <c r="C10" s="231" t="s">
        <v>62</v>
      </c>
      <c r="D10" s="231" t="s">
        <v>62</v>
      </c>
      <c r="E10" s="231" t="s">
        <v>62</v>
      </c>
      <c r="F10" s="231" t="s">
        <v>62</v>
      </c>
      <c r="G10" s="231" t="s">
        <v>62</v>
      </c>
      <c r="H10" s="231" t="s">
        <v>62</v>
      </c>
    </row>
    <row r="11" spans="1:14" s="92" customFormat="1" ht="14" x14ac:dyDescent="0.15">
      <c r="A11" s="219">
        <v>2008</v>
      </c>
      <c r="B11" s="294"/>
      <c r="C11" s="220">
        <v>27.922114202465671</v>
      </c>
      <c r="D11" s="220">
        <v>19.35352243159301</v>
      </c>
      <c r="E11" s="220">
        <v>10.916072579993918</v>
      </c>
      <c r="F11" s="220">
        <v>6.5040329795792982</v>
      </c>
      <c r="G11" s="220">
        <v>4.8842998956588257</v>
      </c>
      <c r="H11" s="220">
        <v>30.419957910709272</v>
      </c>
    </row>
    <row r="12" spans="1:14" s="92" customFormat="1" ht="16" x14ac:dyDescent="0.15">
      <c r="A12" s="219" t="s">
        <v>171</v>
      </c>
      <c r="B12" s="294"/>
      <c r="C12" s="220" t="s">
        <v>62</v>
      </c>
      <c r="D12" s="220" t="s">
        <v>62</v>
      </c>
      <c r="E12" s="220" t="s">
        <v>62</v>
      </c>
      <c r="F12" s="220" t="s">
        <v>62</v>
      </c>
      <c r="G12" s="220" t="s">
        <v>62</v>
      </c>
      <c r="H12" s="220" t="s">
        <v>62</v>
      </c>
    </row>
    <row r="13" spans="1:14" s="92" customFormat="1" ht="14" x14ac:dyDescent="0.15">
      <c r="A13" s="219">
        <v>2010</v>
      </c>
      <c r="B13" s="294"/>
      <c r="C13" s="220">
        <v>28.159295882464164</v>
      </c>
      <c r="D13" s="220">
        <v>19.142842884618982</v>
      </c>
      <c r="E13" s="220">
        <v>10.937324745531505</v>
      </c>
      <c r="F13" s="220">
        <v>6.1777219031149535</v>
      </c>
      <c r="G13" s="220">
        <v>4.9886307046967842</v>
      </c>
      <c r="H13" s="220">
        <v>30.594183879573606</v>
      </c>
    </row>
    <row r="14" spans="1:14" s="92" customFormat="1" ht="14" x14ac:dyDescent="0.15">
      <c r="A14" s="219">
        <v>2011</v>
      </c>
      <c r="B14" s="294"/>
      <c r="C14" s="220">
        <v>27.954769364045855</v>
      </c>
      <c r="D14" s="220">
        <v>19.338260373285127</v>
      </c>
      <c r="E14" s="220">
        <v>10.503524753509177</v>
      </c>
      <c r="F14" s="220">
        <v>6.5023324079100862</v>
      </c>
      <c r="G14" s="220">
        <v>5.1367692983549968</v>
      </c>
      <c r="H14" s="220">
        <v>30.564343802894768</v>
      </c>
    </row>
    <row r="15" spans="1:14" s="92" customFormat="1" ht="14" x14ac:dyDescent="0.15">
      <c r="A15" s="219">
        <v>2012</v>
      </c>
      <c r="B15" s="294"/>
      <c r="C15" s="220">
        <v>28.580984901648531</v>
      </c>
      <c r="D15" s="220">
        <v>20.425435042753207</v>
      </c>
      <c r="E15" s="220">
        <v>9.8524081308360199</v>
      </c>
      <c r="F15" s="220">
        <v>6.1411218120408968</v>
      </c>
      <c r="G15" s="220">
        <v>4.871937679285665</v>
      </c>
      <c r="H15" s="220">
        <v>30.128112433435675</v>
      </c>
    </row>
    <row r="16" spans="1:14" s="92" customFormat="1" ht="14" x14ac:dyDescent="0.15">
      <c r="A16" s="219">
        <v>2013</v>
      </c>
      <c r="B16" s="294"/>
      <c r="C16" s="220">
        <v>28.472188599958727</v>
      </c>
      <c r="D16" s="220">
        <v>19.128090539604884</v>
      </c>
      <c r="E16" s="220">
        <v>10.174693200198067</v>
      </c>
      <c r="F16" s="220">
        <v>6.1417109882155003</v>
      </c>
      <c r="G16" s="220">
        <v>4.8466354100742643</v>
      </c>
      <c r="H16" s="220">
        <v>31.236681261948561</v>
      </c>
    </row>
    <row r="17" spans="1:14" s="92" customFormat="1" ht="14" x14ac:dyDescent="0.15">
      <c r="A17" s="219">
        <v>2014</v>
      </c>
      <c r="B17" s="294"/>
      <c r="C17" s="220">
        <v>24.819323784885203</v>
      </c>
      <c r="D17" s="220">
        <v>19.087903727760875</v>
      </c>
      <c r="E17" s="220">
        <v>10.518061852235862</v>
      </c>
      <c r="F17" s="220">
        <v>7.6443798012085313</v>
      </c>
      <c r="G17" s="220">
        <v>5.6098593945393764</v>
      </c>
      <c r="H17" s="220">
        <v>32.320471439370166</v>
      </c>
    </row>
    <row r="18" spans="1:14" s="92" customFormat="1" ht="14" x14ac:dyDescent="0.15">
      <c r="A18" s="219">
        <v>2015</v>
      </c>
      <c r="B18" s="294"/>
      <c r="C18" s="220">
        <v>26.635582102785012</v>
      </c>
      <c r="D18" s="220">
        <v>18.426560139233882</v>
      </c>
      <c r="E18" s="220">
        <v>11.214872399743996</v>
      </c>
      <c r="F18" s="220">
        <v>7.4691960911325603</v>
      </c>
      <c r="G18" s="220">
        <v>5.5303209095459378</v>
      </c>
      <c r="H18" s="220">
        <v>30.723468357558616</v>
      </c>
    </row>
    <row r="19" spans="1:14" s="92" customFormat="1" ht="14" x14ac:dyDescent="0.15">
      <c r="A19" s="219">
        <v>2016</v>
      </c>
      <c r="B19" s="294"/>
      <c r="C19" s="220">
        <v>27.315410014426178</v>
      </c>
      <c r="D19" s="220">
        <v>18.327529341708637</v>
      </c>
      <c r="E19" s="220">
        <v>10.710296553015315</v>
      </c>
      <c r="F19" s="220">
        <v>6.5078226754017878</v>
      </c>
      <c r="G19" s="220">
        <v>5.9888839193110979</v>
      </c>
      <c r="H19" s="220">
        <v>31.150057496136984</v>
      </c>
    </row>
    <row r="20" spans="1:14" s="92" customFormat="1" ht="14" x14ac:dyDescent="0.15">
      <c r="A20" s="219"/>
      <c r="B20" s="240"/>
      <c r="C20" s="220"/>
      <c r="D20" s="220"/>
      <c r="E20" s="220"/>
      <c r="F20" s="220"/>
      <c r="G20" s="220"/>
      <c r="H20" s="220"/>
    </row>
    <row r="21" spans="1:14" s="92" customFormat="1" ht="14" x14ac:dyDescent="0.15">
      <c r="A21" s="219">
        <v>2007</v>
      </c>
      <c r="B21" s="294" t="s">
        <v>9</v>
      </c>
      <c r="C21" s="234">
        <v>28.490815232371613</v>
      </c>
      <c r="D21" s="220">
        <v>19.893174054524838</v>
      </c>
      <c r="E21" s="220">
        <v>10.869676157259232</v>
      </c>
      <c r="F21" s="220">
        <v>6.6461044047124149</v>
      </c>
      <c r="G21" s="220">
        <v>4.8794496000682299</v>
      </c>
      <c r="H21" s="220">
        <v>29.220780551063669</v>
      </c>
    </row>
    <row r="22" spans="1:14" s="92" customFormat="1" ht="14" x14ac:dyDescent="0.15">
      <c r="A22" s="219">
        <v>2008</v>
      </c>
      <c r="B22" s="294"/>
      <c r="C22" s="220">
        <v>27.986209780148396</v>
      </c>
      <c r="D22" s="220">
        <v>19.204755784580886</v>
      </c>
      <c r="E22" s="220">
        <v>11.28168472997508</v>
      </c>
      <c r="F22" s="220">
        <v>6.6887728792430972</v>
      </c>
      <c r="G22" s="220">
        <v>4.7110896265205202</v>
      </c>
      <c r="H22" s="220">
        <v>30.127487199532013</v>
      </c>
    </row>
    <row r="23" spans="1:14" s="92" customFormat="1" ht="14" x14ac:dyDescent="0.15">
      <c r="A23" s="219">
        <v>2009</v>
      </c>
      <c r="B23" s="294"/>
      <c r="C23" s="220">
        <v>28.531797828545891</v>
      </c>
      <c r="D23" s="220">
        <v>19.499010154038679</v>
      </c>
      <c r="E23" s="220">
        <v>10.648042063987081</v>
      </c>
      <c r="F23" s="220">
        <v>6.8723056308407946</v>
      </c>
      <c r="G23" s="220">
        <v>4.7026788031016968</v>
      </c>
      <c r="H23" s="220">
        <v>29.746165519485857</v>
      </c>
    </row>
    <row r="24" spans="1:14" s="92" customFormat="1" ht="14" x14ac:dyDescent="0.15">
      <c r="A24" s="219">
        <v>2010</v>
      </c>
      <c r="B24" s="294"/>
      <c r="C24" s="220">
        <v>27.596361132146896</v>
      </c>
      <c r="D24" s="220">
        <v>19.633820036813525</v>
      </c>
      <c r="E24" s="220">
        <v>11.11995720258126</v>
      </c>
      <c r="F24" s="220">
        <v>6.4685152772214387</v>
      </c>
      <c r="G24" s="220">
        <v>5.0762036137076612</v>
      </c>
      <c r="H24" s="220">
        <v>30.105142737529221</v>
      </c>
    </row>
    <row r="25" spans="1:14" s="92" customFormat="1" ht="14" x14ac:dyDescent="0.15">
      <c r="A25" s="219">
        <v>2011</v>
      </c>
      <c r="B25" s="294"/>
      <c r="C25" s="220">
        <v>27.855684062175197</v>
      </c>
      <c r="D25" s="220">
        <v>20.367794325272371</v>
      </c>
      <c r="E25" s="220">
        <v>10.502876629353034</v>
      </c>
      <c r="F25" s="220">
        <v>6.0647842193203054</v>
      </c>
      <c r="G25" s="220">
        <v>5.5986942288189638</v>
      </c>
      <c r="H25" s="220">
        <v>29.610166535060131</v>
      </c>
    </row>
    <row r="26" spans="1:14" s="92" customFormat="1" ht="14" x14ac:dyDescent="0.15">
      <c r="A26" s="219">
        <v>2012</v>
      </c>
      <c r="B26" s="294"/>
      <c r="C26" s="220">
        <v>27.363638667753516</v>
      </c>
      <c r="D26" s="220">
        <v>19.877001082924867</v>
      </c>
      <c r="E26" s="220">
        <v>10.562563381369756</v>
      </c>
      <c r="F26" s="220">
        <v>6.2751949300999446</v>
      </c>
      <c r="G26" s="220">
        <v>5.5890732903220854</v>
      </c>
      <c r="H26" s="220">
        <v>30.332528647529827</v>
      </c>
    </row>
    <row r="27" spans="1:14" s="92" customFormat="1" ht="14" x14ac:dyDescent="0.15">
      <c r="A27" s="219">
        <v>2013</v>
      </c>
      <c r="B27" s="294"/>
      <c r="C27" s="220">
        <v>24.807591206296888</v>
      </c>
      <c r="D27" s="220">
        <v>18.292102743971139</v>
      </c>
      <c r="E27" s="220">
        <v>11.408641219197568</v>
      </c>
      <c r="F27" s="220">
        <v>7.6291571513884655</v>
      </c>
      <c r="G27" s="220">
        <v>5.5025430527649419</v>
      </c>
      <c r="H27" s="220">
        <v>32.359964626380986</v>
      </c>
    </row>
    <row r="28" spans="1:14" s="92" customFormat="1" ht="14" x14ac:dyDescent="0.15">
      <c r="A28" s="219">
        <v>2014</v>
      </c>
      <c r="B28" s="294"/>
      <c r="C28" s="220">
        <v>24.445701717475941</v>
      </c>
      <c r="D28" s="220">
        <v>18.885913609953413</v>
      </c>
      <c r="E28" s="220">
        <v>11.337077099850754</v>
      </c>
      <c r="F28" s="220">
        <v>7.4274953708137597</v>
      </c>
      <c r="G28" s="220">
        <v>5.8939240694684525</v>
      </c>
      <c r="H28" s="220">
        <v>32.00988813243768</v>
      </c>
    </row>
    <row r="29" spans="1:14" s="92" customFormat="1" ht="14" x14ac:dyDescent="0.15">
      <c r="A29" s="219">
        <v>2015</v>
      </c>
      <c r="B29" s="294"/>
      <c r="C29" s="220">
        <v>24.968758620244351</v>
      </c>
      <c r="D29" s="220">
        <v>18.846485695213573</v>
      </c>
      <c r="E29" s="220">
        <v>10.550949981473124</v>
      </c>
      <c r="F29" s="220">
        <v>7.3403876819897764</v>
      </c>
      <c r="G29" s="220">
        <v>6.2149451125414625</v>
      </c>
      <c r="H29" s="220">
        <v>32.078472908537712</v>
      </c>
    </row>
    <row r="30" spans="1:14" s="94" customFormat="1" ht="14" x14ac:dyDescent="0.15">
      <c r="A30" s="219">
        <v>2016</v>
      </c>
      <c r="B30" s="294"/>
      <c r="C30" s="220">
        <v>25.608564303318492</v>
      </c>
      <c r="D30" s="220">
        <v>18.972770579605079</v>
      </c>
      <c r="E30" s="220">
        <v>11.178887184092224</v>
      </c>
      <c r="F30" s="220">
        <v>7.137859518210778</v>
      </c>
      <c r="G30" s="220">
        <v>5.6972304123074773</v>
      </c>
      <c r="H30" s="220">
        <v>31.404688002465946</v>
      </c>
    </row>
    <row r="31" spans="1:14" s="78" customFormat="1" x14ac:dyDescent="0.2">
      <c r="A31" s="26"/>
      <c r="B31" s="197"/>
      <c r="C31" s="27"/>
      <c r="D31" s="27"/>
      <c r="E31" s="27"/>
      <c r="F31" s="27"/>
      <c r="G31" s="27"/>
      <c r="H31" s="27"/>
      <c r="I31" s="77"/>
      <c r="J31" s="77"/>
      <c r="K31" s="159"/>
      <c r="L31" s="159"/>
      <c r="M31" s="76"/>
      <c r="N31" s="76"/>
    </row>
    <row r="32" spans="1:14" s="78" customFormat="1" x14ac:dyDescent="0.2">
      <c r="A32" s="270" t="s">
        <v>434</v>
      </c>
      <c r="B32" s="270"/>
      <c r="C32" s="270"/>
      <c r="D32" s="270"/>
      <c r="E32" s="270"/>
      <c r="F32" s="270"/>
      <c r="G32" s="270"/>
      <c r="H32" s="270"/>
      <c r="I32" s="77"/>
      <c r="J32" s="77"/>
      <c r="K32" s="159"/>
      <c r="L32" s="159"/>
      <c r="M32" s="76"/>
      <c r="N32" s="76"/>
    </row>
    <row r="33" spans="1:8" s="94" customFormat="1" ht="11" x14ac:dyDescent="0.15">
      <c r="A33" s="79" t="s">
        <v>441</v>
      </c>
      <c r="B33" s="75"/>
      <c r="C33" s="76"/>
      <c r="D33" s="76"/>
      <c r="E33" s="76"/>
      <c r="F33" s="76"/>
      <c r="G33" s="77"/>
      <c r="H33" s="77"/>
    </row>
    <row r="34" spans="1:8" s="94" customFormat="1" ht="11" x14ac:dyDescent="0.15">
      <c r="A34" s="79" t="s">
        <v>442</v>
      </c>
      <c r="B34" s="75"/>
      <c r="C34" s="76"/>
      <c r="D34" s="76"/>
      <c r="E34" s="76"/>
      <c r="F34" s="76"/>
      <c r="G34" s="77"/>
      <c r="H34" s="77"/>
    </row>
    <row r="35" spans="1:8" s="94" customFormat="1" ht="11" x14ac:dyDescent="0.15">
      <c r="A35" s="270" t="s">
        <v>172</v>
      </c>
      <c r="B35" s="270"/>
      <c r="C35" s="270"/>
      <c r="D35" s="270"/>
      <c r="E35" s="270"/>
      <c r="F35" s="270"/>
      <c r="G35" s="270"/>
      <c r="H35" s="270"/>
    </row>
    <row r="36" spans="1:8" s="94" customFormat="1" ht="11" x14ac:dyDescent="0.15">
      <c r="A36" s="270" t="s">
        <v>173</v>
      </c>
      <c r="B36" s="270"/>
      <c r="C36" s="270"/>
      <c r="D36" s="270"/>
      <c r="E36" s="270"/>
      <c r="F36" s="270"/>
      <c r="G36" s="270"/>
      <c r="H36" s="270"/>
    </row>
    <row r="37" spans="1:8" s="92" customFormat="1" ht="13" x14ac:dyDescent="0.15">
      <c r="A37" s="270" t="s">
        <v>174</v>
      </c>
      <c r="B37" s="270"/>
      <c r="C37" s="270"/>
      <c r="D37" s="270"/>
      <c r="E37" s="270"/>
      <c r="F37" s="270"/>
      <c r="G37" s="270"/>
      <c r="H37" s="270"/>
    </row>
    <row r="38" spans="1:8" s="92" customFormat="1" ht="13" x14ac:dyDescent="0.15">
      <c r="A38" s="270" t="s">
        <v>175</v>
      </c>
      <c r="B38" s="270"/>
      <c r="C38" s="270"/>
      <c r="D38" s="270"/>
      <c r="E38" s="270"/>
      <c r="F38" s="270"/>
      <c r="G38" s="270"/>
      <c r="H38" s="270"/>
    </row>
    <row r="39" spans="1:8" s="92" customFormat="1" ht="13" x14ac:dyDescent="0.15">
      <c r="A39" s="85"/>
      <c r="C39" s="84"/>
      <c r="D39" s="84"/>
      <c r="E39" s="84"/>
      <c r="F39" s="84"/>
      <c r="G39" s="84"/>
      <c r="H39" s="84"/>
    </row>
    <row r="47" spans="1:8" s="92" customFormat="1" ht="13" x14ac:dyDescent="0.15">
      <c r="A47" s="95"/>
    </row>
  </sheetData>
  <mergeCells count="12">
    <mergeCell ref="A37:H37"/>
    <mergeCell ref="A38:H38"/>
    <mergeCell ref="A36:H36"/>
    <mergeCell ref="A4:H4"/>
    <mergeCell ref="A5:H5"/>
    <mergeCell ref="A6:H6"/>
    <mergeCell ref="A8:B9"/>
    <mergeCell ref="C8:H8"/>
    <mergeCell ref="A35:H35"/>
    <mergeCell ref="B10:B19"/>
    <mergeCell ref="B21:B30"/>
    <mergeCell ref="A32:H32"/>
  </mergeCells>
  <phoneticPr fontId="92" type="noConversion"/>
  <hyperlinks>
    <hyperlink ref="J8" location="ÍNDICE!A15" display="ÍNDICE"/>
  </hyperlinks>
  <printOptions horizontalCentered="1"/>
  <pageMargins left="0.71" right="0.71" top="1.57" bottom="0.35" header="0.31" footer="0"/>
  <pageSetup paperSize="9" scale="73" fitToHeight="3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67"/>
  <sheetViews>
    <sheetView showGridLines="0" zoomScale="90" zoomScaleNormal="90" zoomScalePageLayoutView="90" workbookViewId="0">
      <selection activeCell="A4" sqref="A4:H52"/>
    </sheetView>
  </sheetViews>
  <sheetFormatPr baseColWidth="10" defaultColWidth="11.5" defaultRowHeight="15" x14ac:dyDescent="0.2"/>
  <cols>
    <col min="1" max="1" width="15" style="92" customWidth="1"/>
    <col min="2" max="2" width="11.5" style="92"/>
    <col min="3" max="3" width="23.5" style="92" customWidth="1"/>
    <col min="4" max="4" width="23.6640625" style="92" customWidth="1"/>
    <col min="5" max="5" width="24.1640625" style="92" customWidth="1"/>
    <col min="6" max="6" width="23.1640625" style="92" customWidth="1"/>
    <col min="7" max="7" width="23.6640625" style="92" customWidth="1"/>
    <col min="8" max="8" width="21.83203125" style="92" customWidth="1"/>
    <col min="9" max="16384" width="11.5" style="93"/>
  </cols>
  <sheetData>
    <row r="2" spans="1:10" s="92" customFormat="1" ht="14" x14ac:dyDescent="0.15">
      <c r="A2" s="19" t="s">
        <v>25</v>
      </c>
      <c r="C2" s="84"/>
      <c r="D2" s="84"/>
      <c r="E2" s="84"/>
      <c r="F2" s="84"/>
      <c r="G2" s="84"/>
      <c r="H2" s="84"/>
    </row>
    <row r="3" spans="1:10" s="92" customFormat="1" ht="14" x14ac:dyDescent="0.15">
      <c r="A3" s="19"/>
      <c r="C3" s="84"/>
      <c r="D3" s="84"/>
      <c r="E3" s="84"/>
      <c r="F3" s="84"/>
      <c r="G3" s="84"/>
      <c r="H3" s="84"/>
    </row>
    <row r="4" spans="1:10" s="92" customFormat="1" ht="20" x14ac:dyDescent="0.2">
      <c r="A4" s="286" t="s">
        <v>475</v>
      </c>
      <c r="B4" s="286"/>
      <c r="C4" s="286"/>
      <c r="D4" s="286"/>
      <c r="E4" s="286"/>
      <c r="F4" s="286"/>
      <c r="G4" s="286"/>
      <c r="H4" s="286"/>
    </row>
    <row r="5" spans="1:10" s="92" customFormat="1" ht="18" x14ac:dyDescent="0.2">
      <c r="A5" s="286" t="s">
        <v>48</v>
      </c>
      <c r="B5" s="286"/>
      <c r="C5" s="286"/>
      <c r="D5" s="286"/>
      <c r="E5" s="286"/>
      <c r="F5" s="286"/>
      <c r="G5" s="286"/>
      <c r="H5" s="286"/>
    </row>
    <row r="6" spans="1:10" s="92" customFormat="1" ht="18" x14ac:dyDescent="0.2">
      <c r="A6" s="287" t="s">
        <v>49</v>
      </c>
      <c r="B6" s="287"/>
      <c r="C6" s="287"/>
      <c r="D6" s="287"/>
      <c r="E6" s="287"/>
      <c r="F6" s="287"/>
      <c r="G6" s="287"/>
      <c r="H6" s="287"/>
    </row>
    <row r="7" spans="1:10" s="92" customFormat="1" ht="14" x14ac:dyDescent="0.15">
      <c r="A7" s="38"/>
    </row>
    <row r="8" spans="1:10" s="92" customFormat="1" ht="16" x14ac:dyDescent="0.15">
      <c r="A8" s="277" t="s">
        <v>125</v>
      </c>
      <c r="B8" s="277"/>
      <c r="C8" s="274" t="s">
        <v>167</v>
      </c>
      <c r="D8" s="274"/>
      <c r="E8" s="274"/>
      <c r="F8" s="274"/>
      <c r="G8" s="274"/>
      <c r="H8" s="274"/>
      <c r="J8" s="160" t="s">
        <v>0</v>
      </c>
    </row>
    <row r="9" spans="1:10" s="92" customFormat="1" ht="28" x14ac:dyDescent="0.15">
      <c r="A9" s="277"/>
      <c r="B9" s="277"/>
      <c r="C9" s="212" t="s">
        <v>3</v>
      </c>
      <c r="D9" s="212" t="s">
        <v>168</v>
      </c>
      <c r="E9" s="212" t="s">
        <v>5</v>
      </c>
      <c r="F9" s="212" t="s">
        <v>6</v>
      </c>
      <c r="G9" s="212" t="s">
        <v>10</v>
      </c>
      <c r="H9" s="212" t="s">
        <v>169</v>
      </c>
    </row>
    <row r="10" spans="1:10" s="92" customFormat="1" ht="16" x14ac:dyDescent="0.15">
      <c r="A10" s="219" t="s">
        <v>170</v>
      </c>
      <c r="B10" s="278" t="s">
        <v>76</v>
      </c>
      <c r="C10" s="242" t="s">
        <v>62</v>
      </c>
      <c r="D10" s="242" t="s">
        <v>62</v>
      </c>
      <c r="E10" s="242" t="s">
        <v>62</v>
      </c>
      <c r="F10" s="242" t="s">
        <v>62</v>
      </c>
      <c r="G10" s="242" t="s">
        <v>62</v>
      </c>
      <c r="H10" s="242" t="s">
        <v>62</v>
      </c>
    </row>
    <row r="11" spans="1:10" s="92" customFormat="1" ht="14" x14ac:dyDescent="0.15">
      <c r="A11" s="219">
        <v>2008</v>
      </c>
      <c r="B11" s="278"/>
      <c r="C11" s="218">
        <v>8.0245085894639914</v>
      </c>
      <c r="D11" s="218">
        <v>26.539455609597496</v>
      </c>
      <c r="E11" s="218">
        <v>12.669897901645808</v>
      </c>
      <c r="F11" s="218">
        <v>6.7987945613264555</v>
      </c>
      <c r="G11" s="218">
        <v>5.9441057223540339</v>
      </c>
      <c r="H11" s="218">
        <v>40.023237615612217</v>
      </c>
    </row>
    <row r="12" spans="1:10" s="92" customFormat="1" ht="14" x14ac:dyDescent="0.15">
      <c r="A12" s="219">
        <v>2009</v>
      </c>
      <c r="B12" s="278"/>
      <c r="C12" s="218">
        <v>7.8725084997123354</v>
      </c>
      <c r="D12" s="218">
        <v>26.301946759873125</v>
      </c>
      <c r="E12" s="218">
        <v>12.926978087013955</v>
      </c>
      <c r="F12" s="218">
        <v>7.1843541896626686</v>
      </c>
      <c r="G12" s="218">
        <v>6.1484607230867718</v>
      </c>
      <c r="H12" s="218">
        <v>39.565751740651145</v>
      </c>
    </row>
    <row r="13" spans="1:10" s="92" customFormat="1" ht="14" x14ac:dyDescent="0.15">
      <c r="A13" s="219">
        <v>2010</v>
      </c>
      <c r="B13" s="278"/>
      <c r="C13" s="218">
        <v>6.9765891122492469</v>
      </c>
      <c r="D13" s="218">
        <v>25.598557933572703</v>
      </c>
      <c r="E13" s="218">
        <v>13.693134244248615</v>
      </c>
      <c r="F13" s="218">
        <v>7.4002710534902691</v>
      </c>
      <c r="G13" s="218">
        <v>6.2649582037925198</v>
      </c>
      <c r="H13" s="218">
        <v>40.06648945264665</v>
      </c>
    </row>
    <row r="14" spans="1:10" s="92" customFormat="1" ht="14" x14ac:dyDescent="0.15">
      <c r="A14" s="219">
        <v>2011</v>
      </c>
      <c r="B14" s="278"/>
      <c r="C14" s="218">
        <v>6.7304743183058982</v>
      </c>
      <c r="D14" s="218">
        <v>25.930589923790713</v>
      </c>
      <c r="E14" s="218">
        <v>13.413287771351598</v>
      </c>
      <c r="F14" s="218">
        <v>7.0620173501267089</v>
      </c>
      <c r="G14" s="218">
        <v>6.7137863912104399</v>
      </c>
      <c r="H14" s="218">
        <v>40.149844245214638</v>
      </c>
    </row>
    <row r="15" spans="1:10" s="92" customFormat="1" ht="14" x14ac:dyDescent="0.15">
      <c r="A15" s="219">
        <v>2012</v>
      </c>
      <c r="B15" s="278"/>
      <c r="C15" s="218">
        <v>7.3646384205685482</v>
      </c>
      <c r="D15" s="218">
        <v>26.954481605245416</v>
      </c>
      <c r="E15" s="218">
        <v>13.13066948835481</v>
      </c>
      <c r="F15" s="218">
        <v>6.8890154129450698</v>
      </c>
      <c r="G15" s="218">
        <v>7.0138266525964426</v>
      </c>
      <c r="H15" s="218">
        <v>38.647368420289709</v>
      </c>
    </row>
    <row r="16" spans="1:10" s="92" customFormat="1" ht="14" x14ac:dyDescent="0.15">
      <c r="A16" s="219">
        <v>2013</v>
      </c>
      <c r="B16" s="278"/>
      <c r="C16" s="218">
        <v>7.7782976457364077</v>
      </c>
      <c r="D16" s="218">
        <v>24.455793927415456</v>
      </c>
      <c r="E16" s="218">
        <v>13.66426912641702</v>
      </c>
      <c r="F16" s="218">
        <v>6.840224815862844</v>
      </c>
      <c r="G16" s="218">
        <v>7.3490616792103562</v>
      </c>
      <c r="H16" s="218">
        <v>39.912352805357912</v>
      </c>
    </row>
    <row r="17" spans="1:8" s="92" customFormat="1" ht="14" x14ac:dyDescent="0.15">
      <c r="A17" s="219">
        <v>2014</v>
      </c>
      <c r="B17" s="278"/>
      <c r="C17" s="218">
        <v>8.1473802105487181</v>
      </c>
      <c r="D17" s="218">
        <v>23.166814293868235</v>
      </c>
      <c r="E17" s="218">
        <v>12.153475373223127</v>
      </c>
      <c r="F17" s="218">
        <v>8.5972175975044642</v>
      </c>
      <c r="G17" s="218">
        <v>6.6401315066942006</v>
      </c>
      <c r="H17" s="218">
        <v>41.294981018161252</v>
      </c>
    </row>
    <row r="18" spans="1:8" s="92" customFormat="1" ht="14" x14ac:dyDescent="0.15">
      <c r="A18" s="219">
        <v>2015</v>
      </c>
      <c r="B18" s="278"/>
      <c r="C18" s="218">
        <v>8.6691507388917621</v>
      </c>
      <c r="D18" s="218">
        <v>23.134839312688726</v>
      </c>
      <c r="E18" s="218">
        <v>13.041461382652553</v>
      </c>
      <c r="F18" s="218">
        <v>8.3523945746143653</v>
      </c>
      <c r="G18" s="218">
        <v>7.6667042306544282</v>
      </c>
      <c r="H18" s="218">
        <v>39.135449760498162</v>
      </c>
    </row>
    <row r="19" spans="1:8" s="92" customFormat="1" ht="14" x14ac:dyDescent="0.15">
      <c r="A19" s="219">
        <v>2016</v>
      </c>
      <c r="B19" s="278"/>
      <c r="C19" s="218">
        <v>8.8247707229634358</v>
      </c>
      <c r="D19" s="218">
        <v>23.02898902738913</v>
      </c>
      <c r="E19" s="218">
        <v>12.361806828343713</v>
      </c>
      <c r="F19" s="218">
        <v>6.9703559088355442</v>
      </c>
      <c r="G19" s="218">
        <v>7.4126215031001248</v>
      </c>
      <c r="H19" s="218">
        <v>41.401456009368047</v>
      </c>
    </row>
    <row r="20" spans="1:8" s="92" customFormat="1" ht="14" x14ac:dyDescent="0.15">
      <c r="A20" s="219"/>
      <c r="B20" s="215"/>
      <c r="C20" s="218"/>
      <c r="D20" s="218"/>
      <c r="E20" s="218"/>
      <c r="F20" s="218"/>
      <c r="G20" s="218"/>
      <c r="H20" s="218"/>
    </row>
    <row r="21" spans="1:8" s="92" customFormat="1" ht="14" x14ac:dyDescent="0.15">
      <c r="A21" s="219">
        <v>2007</v>
      </c>
      <c r="B21" s="295" t="s">
        <v>7</v>
      </c>
      <c r="C21" s="218">
        <v>7.6296539421646852</v>
      </c>
      <c r="D21" s="218">
        <v>27.052805955676728</v>
      </c>
      <c r="E21" s="218">
        <v>13.428245891431207</v>
      </c>
      <c r="F21" s="218">
        <v>5.8049410465495752</v>
      </c>
      <c r="G21" s="218">
        <v>6.383865032475974</v>
      </c>
      <c r="H21" s="218">
        <v>39.700488131701839</v>
      </c>
    </row>
    <row r="22" spans="1:8" s="92" customFormat="1" ht="14" x14ac:dyDescent="0.15">
      <c r="A22" s="219">
        <v>2008</v>
      </c>
      <c r="B22" s="295"/>
      <c r="C22" s="218">
        <v>7.6487494312674471</v>
      </c>
      <c r="D22" s="218">
        <v>25.360370900433448</v>
      </c>
      <c r="E22" s="218">
        <v>13.408599062413561</v>
      </c>
      <c r="F22" s="218">
        <v>7.0571506389466503</v>
      </c>
      <c r="G22" s="218">
        <v>6.3553268933377014</v>
      </c>
      <c r="H22" s="218">
        <v>40.169803073601187</v>
      </c>
    </row>
    <row r="23" spans="1:8" s="92" customFormat="1" ht="14" x14ac:dyDescent="0.15">
      <c r="A23" s="219">
        <v>2009</v>
      </c>
      <c r="B23" s="295"/>
      <c r="C23" s="218">
        <v>7.4443137074063026</v>
      </c>
      <c r="D23" s="218">
        <v>26.051404817969718</v>
      </c>
      <c r="E23" s="218">
        <v>13.212445164939776</v>
      </c>
      <c r="F23" s="218">
        <v>7.3380021091341261</v>
      </c>
      <c r="G23" s="218">
        <v>6.0928501057780675</v>
      </c>
      <c r="H23" s="218">
        <v>39.860984094772007</v>
      </c>
    </row>
    <row r="24" spans="1:8" s="92" customFormat="1" ht="14" x14ac:dyDescent="0.15">
      <c r="A24" s="219">
        <v>2010</v>
      </c>
      <c r="B24" s="295"/>
      <c r="C24" s="218">
        <v>6.77683072067863</v>
      </c>
      <c r="D24" s="218">
        <v>25.503888959172134</v>
      </c>
      <c r="E24" s="218">
        <v>13.517778771018978</v>
      </c>
      <c r="F24" s="218">
        <v>7.2085424086047913</v>
      </c>
      <c r="G24" s="218">
        <v>6.4753016415987119</v>
      </c>
      <c r="H24" s="218">
        <v>40.517657498926752</v>
      </c>
    </row>
    <row r="25" spans="1:8" s="92" customFormat="1" ht="14" x14ac:dyDescent="0.15">
      <c r="A25" s="219">
        <v>2011</v>
      </c>
      <c r="B25" s="295"/>
      <c r="C25" s="218">
        <v>6.7380486280123151</v>
      </c>
      <c r="D25" s="218">
        <v>25.722124233265951</v>
      </c>
      <c r="E25" s="218">
        <v>12.88606676271149</v>
      </c>
      <c r="F25" s="218">
        <v>7.3197882173486395</v>
      </c>
      <c r="G25" s="218">
        <v>6.6460620162137367</v>
      </c>
      <c r="H25" s="218">
        <v>40.687910142447862</v>
      </c>
    </row>
    <row r="26" spans="1:8" s="92" customFormat="1" ht="14" x14ac:dyDescent="0.15">
      <c r="A26" s="219">
        <v>2012</v>
      </c>
      <c r="B26" s="295"/>
      <c r="C26" s="218">
        <v>7.7761314283112659</v>
      </c>
      <c r="D26" s="218">
        <v>27.40956919203882</v>
      </c>
      <c r="E26" s="218">
        <v>11.742248826695086</v>
      </c>
      <c r="F26" s="218">
        <v>6.6619823998182985</v>
      </c>
      <c r="G26" s="218">
        <v>6.3000938445764474</v>
      </c>
      <c r="H26" s="218">
        <v>40.109974308560091</v>
      </c>
    </row>
    <row r="27" spans="1:8" s="92" customFormat="1" ht="14" x14ac:dyDescent="0.15">
      <c r="A27" s="219">
        <v>2013</v>
      </c>
      <c r="B27" s="295"/>
      <c r="C27" s="218">
        <v>7.8076095847587652</v>
      </c>
      <c r="D27" s="218">
        <v>25.470363354276532</v>
      </c>
      <c r="E27" s="218">
        <v>12.323571680958128</v>
      </c>
      <c r="F27" s="218">
        <v>6.666945761164234</v>
      </c>
      <c r="G27" s="218">
        <v>6.2884100387064112</v>
      </c>
      <c r="H27" s="218">
        <v>41.443099580135936</v>
      </c>
    </row>
    <row r="28" spans="1:8" s="92" customFormat="1" ht="14" x14ac:dyDescent="0.15">
      <c r="A28" s="219">
        <v>2014</v>
      </c>
      <c r="B28" s="295"/>
      <c r="C28" s="218">
        <v>7.6740091728597832</v>
      </c>
      <c r="D28" s="218">
        <v>24.223183831557503</v>
      </c>
      <c r="E28" s="218">
        <v>12.191874713337111</v>
      </c>
      <c r="F28" s="218">
        <v>8.0776291381058005</v>
      </c>
      <c r="G28" s="218">
        <v>7.0002579282902309</v>
      </c>
      <c r="H28" s="218">
        <v>40.833045215849573</v>
      </c>
    </row>
    <row r="29" spans="1:8" s="92" customFormat="1" ht="14" x14ac:dyDescent="0.15">
      <c r="A29" s="219">
        <v>2015</v>
      </c>
      <c r="B29" s="295"/>
      <c r="C29" s="218">
        <v>8.2633977515536507</v>
      </c>
      <c r="D29" s="218">
        <v>23.893658529980776</v>
      </c>
      <c r="E29" s="218">
        <v>12.947349160601323</v>
      </c>
      <c r="F29" s="218">
        <v>8.0073807180429402</v>
      </c>
      <c r="G29" s="218">
        <v>7.050475613444557</v>
      </c>
      <c r="H29" s="218">
        <v>39.837738226376757</v>
      </c>
    </row>
    <row r="30" spans="1:8" s="92" customFormat="1" ht="14" x14ac:dyDescent="0.15">
      <c r="A30" s="219">
        <v>2016</v>
      </c>
      <c r="B30" s="295"/>
      <c r="C30" s="218">
        <v>8.8347773532318552</v>
      </c>
      <c r="D30" s="218">
        <v>23.231814390325127</v>
      </c>
      <c r="E30" s="218">
        <v>12.557319156166285</v>
      </c>
      <c r="F30" s="218">
        <v>7.1340299273241037</v>
      </c>
      <c r="G30" s="218">
        <v>7.5523491889754144</v>
      </c>
      <c r="H30" s="218">
        <v>40.68970998397721</v>
      </c>
    </row>
    <row r="31" spans="1:8" s="92" customFormat="1" ht="14" x14ac:dyDescent="0.15">
      <c r="A31" s="219"/>
      <c r="B31" s="240"/>
      <c r="C31" s="218"/>
      <c r="D31" s="218"/>
      <c r="E31" s="218"/>
      <c r="F31" s="218"/>
      <c r="G31" s="218"/>
      <c r="H31" s="218"/>
    </row>
    <row r="32" spans="1:8" s="92" customFormat="1" ht="14" x14ac:dyDescent="0.15">
      <c r="A32" s="219">
        <v>2007</v>
      </c>
      <c r="B32" s="278" t="s">
        <v>8</v>
      </c>
      <c r="C32" s="218">
        <v>7.57696093671463</v>
      </c>
      <c r="D32" s="218">
        <v>27.151290031336327</v>
      </c>
      <c r="E32" s="218">
        <v>13.511563662189896</v>
      </c>
      <c r="F32" s="218">
        <v>6.7030713371452579</v>
      </c>
      <c r="G32" s="218">
        <v>6.2157297586064537</v>
      </c>
      <c r="H32" s="218">
        <v>38.841384274007424</v>
      </c>
    </row>
    <row r="33" spans="1:8" s="92" customFormat="1" ht="14" x14ac:dyDescent="0.15">
      <c r="A33" s="219">
        <v>2008</v>
      </c>
      <c r="B33" s="278"/>
      <c r="C33" s="218">
        <v>6.9501745784996709</v>
      </c>
      <c r="D33" s="218">
        <v>27.252956502361446</v>
      </c>
      <c r="E33" s="218">
        <v>13.279077081436686</v>
      </c>
      <c r="F33" s="218">
        <v>7.3126727481387501</v>
      </c>
      <c r="G33" s="218">
        <v>6.0683171079114944</v>
      </c>
      <c r="H33" s="218">
        <v>39.136801981651942</v>
      </c>
    </row>
    <row r="34" spans="1:8" s="92" customFormat="1" ht="14" x14ac:dyDescent="0.15">
      <c r="A34" s="219">
        <v>2009</v>
      </c>
      <c r="B34" s="278"/>
      <c r="C34" s="218">
        <v>7.5108431644191329</v>
      </c>
      <c r="D34" s="218">
        <v>23.32604221901471</v>
      </c>
      <c r="E34" s="218">
        <v>13.542564977767544</v>
      </c>
      <c r="F34" s="218">
        <v>7.3566632330098596</v>
      </c>
      <c r="G34" s="218">
        <v>6.3943503805315007</v>
      </c>
      <c r="H34" s="218">
        <v>41.869536025257254</v>
      </c>
    </row>
    <row r="35" spans="1:8" s="92" customFormat="1" ht="14" x14ac:dyDescent="0.15">
      <c r="A35" s="219">
        <v>2010</v>
      </c>
      <c r="B35" s="278"/>
      <c r="C35" s="218">
        <v>7.0104700250269394</v>
      </c>
      <c r="D35" s="218">
        <v>25.137926342147921</v>
      </c>
      <c r="E35" s="218">
        <v>13.974645555700931</v>
      </c>
      <c r="F35" s="218">
        <v>7.3462980735517922</v>
      </c>
      <c r="G35" s="218">
        <v>6.4794919439745522</v>
      </c>
      <c r="H35" s="218">
        <v>40.051168059597863</v>
      </c>
    </row>
    <row r="36" spans="1:8" s="92" customFormat="1" ht="14" x14ac:dyDescent="0.15">
      <c r="A36" s="219">
        <v>2011</v>
      </c>
      <c r="B36" s="278"/>
      <c r="C36" s="218">
        <v>6.8344943317090792</v>
      </c>
      <c r="D36" s="218">
        <v>24.465857511434663</v>
      </c>
      <c r="E36" s="218">
        <v>12.975170018047166</v>
      </c>
      <c r="F36" s="218">
        <v>7.3409465621165761</v>
      </c>
      <c r="G36" s="218">
        <v>7.3933146474264353</v>
      </c>
      <c r="H36" s="218">
        <v>40.990216929266076</v>
      </c>
    </row>
    <row r="37" spans="1:8" s="92" customFormat="1" ht="14" x14ac:dyDescent="0.15">
      <c r="A37" s="219">
        <v>2012</v>
      </c>
      <c r="B37" s="278"/>
      <c r="C37" s="218">
        <v>8.3177688412717519</v>
      </c>
      <c r="D37" s="218">
        <v>26.313100116605259</v>
      </c>
      <c r="E37" s="218">
        <v>12.485352059518545</v>
      </c>
      <c r="F37" s="218">
        <v>6.73840260470564</v>
      </c>
      <c r="G37" s="218">
        <v>6.7232087947662986</v>
      </c>
      <c r="H37" s="218">
        <v>39.422167583132499</v>
      </c>
    </row>
    <row r="38" spans="1:8" s="92" customFormat="1" ht="14" x14ac:dyDescent="0.15">
      <c r="A38" s="219">
        <v>2013</v>
      </c>
      <c r="B38" s="278"/>
      <c r="C38" s="218">
        <v>6.9862689164016754</v>
      </c>
      <c r="D38" s="218">
        <v>25.472561269747256</v>
      </c>
      <c r="E38" s="218">
        <v>12.188514923999053</v>
      </c>
      <c r="F38" s="218">
        <v>7.4238817534831529</v>
      </c>
      <c r="G38" s="218">
        <v>7.1150155061238962</v>
      </c>
      <c r="H38" s="218">
        <v>40.813757630244972</v>
      </c>
    </row>
    <row r="39" spans="1:8" s="92" customFormat="1" ht="14" x14ac:dyDescent="0.15">
      <c r="A39" s="219">
        <v>2014</v>
      </c>
      <c r="B39" s="278"/>
      <c r="C39" s="218">
        <v>7.7731158577817396</v>
      </c>
      <c r="D39" s="218">
        <v>24.164931867246157</v>
      </c>
      <c r="E39" s="218">
        <v>12.362782833441381</v>
      </c>
      <c r="F39" s="218">
        <v>7.6797920728514351</v>
      </c>
      <c r="G39" s="218">
        <v>6.7432331274435766</v>
      </c>
      <c r="H39" s="218">
        <v>41.276144241235713</v>
      </c>
    </row>
    <row r="40" spans="1:8" s="92" customFormat="1" ht="14" x14ac:dyDescent="0.15">
      <c r="A40" s="219">
        <v>2015</v>
      </c>
      <c r="B40" s="278"/>
      <c r="C40" s="218">
        <v>7.9218660355127133</v>
      </c>
      <c r="D40" s="218">
        <v>23.757144049269439</v>
      </c>
      <c r="E40" s="218">
        <v>12.691733202756767</v>
      </c>
      <c r="F40" s="218">
        <v>8.3385067429460165</v>
      </c>
      <c r="G40" s="218">
        <v>7.5460013805211705</v>
      </c>
      <c r="H40" s="218">
        <v>39.744748588993893</v>
      </c>
    </row>
    <row r="41" spans="1:8" s="92" customFormat="1" ht="14" x14ac:dyDescent="0.15">
      <c r="A41" s="219">
        <v>2016</v>
      </c>
      <c r="B41" s="278"/>
      <c r="C41" s="218">
        <v>8.706031463898773</v>
      </c>
      <c r="D41" s="218">
        <v>23.247533663976512</v>
      </c>
      <c r="E41" s="218">
        <v>12.546928032171117</v>
      </c>
      <c r="F41" s="218">
        <v>7.8089178578432827</v>
      </c>
      <c r="G41" s="218">
        <v>7.1174534586918972</v>
      </c>
      <c r="H41" s="218">
        <v>40.573135523418422</v>
      </c>
    </row>
    <row r="42" spans="1:8" s="92" customFormat="1" ht="14" x14ac:dyDescent="0.15">
      <c r="A42" s="219"/>
      <c r="B42" s="215"/>
      <c r="C42" s="218"/>
      <c r="D42" s="218"/>
      <c r="E42" s="218"/>
      <c r="F42" s="218"/>
      <c r="G42" s="218"/>
      <c r="H42" s="218"/>
    </row>
    <row r="43" spans="1:8" s="92" customFormat="1" ht="14" x14ac:dyDescent="0.15">
      <c r="A43" s="219">
        <v>2007</v>
      </c>
      <c r="B43" s="295" t="s">
        <v>9</v>
      </c>
      <c r="C43" s="218">
        <v>7.4270372947330703</v>
      </c>
      <c r="D43" s="218">
        <v>26.939593388950012</v>
      </c>
      <c r="E43" s="218">
        <v>12.981471416545951</v>
      </c>
      <c r="F43" s="218">
        <v>7.4926936202091401</v>
      </c>
      <c r="G43" s="218">
        <v>6.29455284335865</v>
      </c>
      <c r="H43" s="218">
        <v>38.864651436203175</v>
      </c>
    </row>
    <row r="44" spans="1:8" s="92" customFormat="1" ht="14" x14ac:dyDescent="0.15">
      <c r="A44" s="219">
        <v>2008</v>
      </c>
      <c r="B44" s="295"/>
      <c r="C44" s="218">
        <v>7.7592848769035134</v>
      </c>
      <c r="D44" s="218">
        <v>25.774966090535163</v>
      </c>
      <c r="E44" s="218">
        <v>13.501558273239731</v>
      </c>
      <c r="F44" s="218">
        <v>7.3249903606994531</v>
      </c>
      <c r="G44" s="218">
        <v>6.0522071615218573</v>
      </c>
      <c r="H44" s="218">
        <v>39.586993237100288</v>
      </c>
    </row>
    <row r="45" spans="1:8" s="92" customFormat="1" ht="14" x14ac:dyDescent="0.15">
      <c r="A45" s="219">
        <v>2009</v>
      </c>
      <c r="B45" s="295"/>
      <c r="C45" s="218">
        <v>7.6446939303443013</v>
      </c>
      <c r="D45" s="218">
        <v>25.873396637763612</v>
      </c>
      <c r="E45" s="218">
        <v>12.806916119303413</v>
      </c>
      <c r="F45" s="218">
        <v>7.9802916967625954</v>
      </c>
      <c r="G45" s="218">
        <v>6.1407498802182579</v>
      </c>
      <c r="H45" s="218">
        <v>39.553951735607818</v>
      </c>
    </row>
    <row r="46" spans="1:8" s="92" customFormat="1" ht="14" x14ac:dyDescent="0.15">
      <c r="A46" s="219">
        <v>2010</v>
      </c>
      <c r="B46" s="295"/>
      <c r="C46" s="218">
        <v>7.0713336250463845</v>
      </c>
      <c r="D46" s="218">
        <v>26.176809460696425</v>
      </c>
      <c r="E46" s="218">
        <v>13.424801761436333</v>
      </c>
      <c r="F46" s="218">
        <v>7.2742721000263941</v>
      </c>
      <c r="G46" s="218">
        <v>6.407079409366502</v>
      </c>
      <c r="H46" s="218">
        <v>39.645703643427957</v>
      </c>
    </row>
    <row r="47" spans="1:8" s="92" customFormat="1" ht="14" x14ac:dyDescent="0.15">
      <c r="A47" s="219">
        <v>2011</v>
      </c>
      <c r="B47" s="295"/>
      <c r="C47" s="218">
        <v>7.7518472318751979</v>
      </c>
      <c r="D47" s="218">
        <v>26.945104704070715</v>
      </c>
      <c r="E47" s="218">
        <v>12.924943101794586</v>
      </c>
      <c r="F47" s="218">
        <v>6.7234422741759809</v>
      </c>
      <c r="G47" s="218">
        <v>7.2577946313052939</v>
      </c>
      <c r="H47" s="218">
        <v>38.396868056778224</v>
      </c>
    </row>
    <row r="48" spans="1:8" s="92" customFormat="1" ht="14" x14ac:dyDescent="0.15">
      <c r="A48" s="219">
        <v>2012</v>
      </c>
      <c r="B48" s="295"/>
      <c r="C48" s="218">
        <v>7.1917978612751554</v>
      </c>
      <c r="D48" s="218">
        <v>26.465780487282338</v>
      </c>
      <c r="E48" s="218">
        <v>12.685282974665551</v>
      </c>
      <c r="F48" s="218">
        <v>6.8582471250871233</v>
      </c>
      <c r="G48" s="218">
        <v>7.130977502197787</v>
      </c>
      <c r="H48" s="218">
        <v>39.66791404949204</v>
      </c>
    </row>
    <row r="49" spans="1:14" s="92" customFormat="1" ht="15.75" customHeight="1" x14ac:dyDescent="0.15">
      <c r="A49" s="219">
        <v>2013</v>
      </c>
      <c r="B49" s="295"/>
      <c r="C49" s="218">
        <v>7.0481867422780971</v>
      </c>
      <c r="D49" s="218">
        <v>23.311197966931623</v>
      </c>
      <c r="E49" s="218">
        <v>13.265784493944011</v>
      </c>
      <c r="F49" s="218">
        <v>8.1427225759917725</v>
      </c>
      <c r="G49" s="218">
        <v>6.8566190768186219</v>
      </c>
      <c r="H49" s="218">
        <v>41.375489144035875</v>
      </c>
    </row>
    <row r="50" spans="1:14" s="92" customFormat="1" ht="14" x14ac:dyDescent="0.15">
      <c r="A50" s="219">
        <v>2014</v>
      </c>
      <c r="B50" s="295"/>
      <c r="C50" s="218">
        <v>8.1863189871460076</v>
      </c>
      <c r="D50" s="218">
        <v>24.318842830905364</v>
      </c>
      <c r="E50" s="218">
        <v>12.540099465677992</v>
      </c>
      <c r="F50" s="218">
        <v>7.5825118614573794</v>
      </c>
      <c r="G50" s="218">
        <v>7.1436765615893973</v>
      </c>
      <c r="H50" s="218">
        <v>40.228550293223869</v>
      </c>
    </row>
    <row r="51" spans="1:14" s="78" customFormat="1" x14ac:dyDescent="0.2">
      <c r="A51" s="219">
        <v>2015</v>
      </c>
      <c r="B51" s="295"/>
      <c r="C51" s="218">
        <v>7.9375492167240935</v>
      </c>
      <c r="D51" s="218">
        <v>23.866099284241933</v>
      </c>
      <c r="E51" s="218">
        <v>12.124201765100185</v>
      </c>
      <c r="F51" s="218">
        <v>7.9569732579457115</v>
      </c>
      <c r="G51" s="218">
        <v>7.6438496998338472</v>
      </c>
      <c r="H51" s="218">
        <v>40.471326776154228</v>
      </c>
      <c r="I51" s="77"/>
      <c r="J51" s="77"/>
      <c r="K51" s="159"/>
      <c r="L51" s="159"/>
      <c r="M51" s="76"/>
      <c r="N51" s="76"/>
    </row>
    <row r="52" spans="1:14" s="78" customFormat="1" x14ac:dyDescent="0.2">
      <c r="A52" s="219">
        <v>2016</v>
      </c>
      <c r="B52" s="295"/>
      <c r="C52" s="218">
        <v>8.2811069849910108</v>
      </c>
      <c r="D52" s="218">
        <v>24.138549950616291</v>
      </c>
      <c r="E52" s="218">
        <v>12.883697418541058</v>
      </c>
      <c r="F52" s="218">
        <v>7.9311670843743673</v>
      </c>
      <c r="G52" s="218">
        <v>7.0971255498343186</v>
      </c>
      <c r="H52" s="218">
        <v>39.668353011642957</v>
      </c>
      <c r="I52" s="77"/>
      <c r="J52" s="77"/>
      <c r="K52" s="159"/>
      <c r="L52" s="159"/>
      <c r="M52" s="76"/>
      <c r="N52" s="76"/>
    </row>
    <row r="53" spans="1:14" s="97" customFormat="1" ht="14" x14ac:dyDescent="0.15">
      <c r="A53" s="26"/>
      <c r="B53" s="197"/>
      <c r="C53" s="25"/>
      <c r="D53" s="25"/>
      <c r="E53" s="25"/>
      <c r="F53" s="25"/>
      <c r="G53" s="25"/>
      <c r="H53" s="25"/>
    </row>
    <row r="54" spans="1:14" s="97" customFormat="1" ht="11" x14ac:dyDescent="0.15">
      <c r="A54" s="270" t="s">
        <v>434</v>
      </c>
      <c r="B54" s="270"/>
      <c r="C54" s="270"/>
      <c r="D54" s="270"/>
      <c r="E54" s="270"/>
      <c r="F54" s="270"/>
      <c r="G54" s="270"/>
      <c r="H54" s="270"/>
    </row>
    <row r="55" spans="1:14" s="97" customFormat="1" ht="11" x14ac:dyDescent="0.15">
      <c r="A55" s="79" t="s">
        <v>438</v>
      </c>
      <c r="B55" s="75"/>
      <c r="C55" s="76"/>
      <c r="D55" s="76"/>
      <c r="E55" s="76"/>
      <c r="F55" s="76"/>
      <c r="G55" s="77"/>
      <c r="H55" s="77"/>
    </row>
    <row r="56" spans="1:14" s="97" customFormat="1" ht="11" x14ac:dyDescent="0.15">
      <c r="A56" s="79" t="s">
        <v>443</v>
      </c>
      <c r="B56" s="75"/>
      <c r="C56" s="76"/>
      <c r="D56" s="76"/>
      <c r="E56" s="76"/>
      <c r="F56" s="76"/>
      <c r="G56" s="77"/>
      <c r="H56" s="77"/>
    </row>
    <row r="57" spans="1:14" s="99" customFormat="1" ht="13" x14ac:dyDescent="0.15">
      <c r="A57" s="35" t="s">
        <v>144</v>
      </c>
      <c r="B57" s="96"/>
      <c r="C57" s="96"/>
      <c r="D57" s="96"/>
      <c r="E57" s="49"/>
      <c r="F57" s="49"/>
      <c r="G57" s="49"/>
      <c r="H57" s="49"/>
    </row>
    <row r="58" spans="1:14" s="99" customFormat="1" ht="13" x14ac:dyDescent="0.15">
      <c r="A58" s="35" t="s">
        <v>176</v>
      </c>
      <c r="B58" s="96"/>
      <c r="C58" s="96"/>
      <c r="D58" s="96"/>
      <c r="E58" s="49"/>
      <c r="F58" s="49"/>
      <c r="G58" s="49"/>
      <c r="H58" s="49"/>
    </row>
    <row r="59" spans="1:14" s="99" customFormat="1" ht="13" x14ac:dyDescent="0.15">
      <c r="A59" s="35" t="s">
        <v>177</v>
      </c>
      <c r="B59" s="96"/>
      <c r="C59" s="96"/>
      <c r="D59" s="96"/>
      <c r="E59" s="49"/>
      <c r="F59" s="49"/>
      <c r="G59" s="49"/>
      <c r="H59" s="49"/>
    </row>
    <row r="67" spans="1:1" s="92" customFormat="1" ht="13" x14ac:dyDescent="0.15">
      <c r="A67" s="95"/>
    </row>
  </sheetData>
  <mergeCells count="10">
    <mergeCell ref="A54:H54"/>
    <mergeCell ref="A4:H4"/>
    <mergeCell ref="A5:H5"/>
    <mergeCell ref="A6:H6"/>
    <mergeCell ref="A8:B9"/>
    <mergeCell ref="C8:H8"/>
    <mergeCell ref="B10:B19"/>
    <mergeCell ref="B21:B30"/>
    <mergeCell ref="B32:B41"/>
    <mergeCell ref="B43:B52"/>
  </mergeCells>
  <phoneticPr fontId="92" type="noConversion"/>
  <hyperlinks>
    <hyperlink ref="J8" location="ÍNDICE!A16" display="ÍNDICE"/>
  </hyperlinks>
  <printOptions horizontalCentered="1"/>
  <pageMargins left="0.2" right="0.2" top="0.2" bottom="0.2" header="0.31" footer="0"/>
  <pageSetup paperSize="9" scale="81" fitToHeight="3" orientation="landscape" r:id="rId1"/>
  <headerFooter scaleWithDoc="0" alignWithMargins="0"/>
  <rowBreaks count="2" manualBreakCount="2">
    <brk id="55" max="7" man="1"/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94"/>
  <sheetViews>
    <sheetView showGridLines="0" zoomScale="90" zoomScaleNormal="90" zoomScalePageLayoutView="90" workbookViewId="0">
      <selection activeCell="A4" sqref="A4:H30"/>
    </sheetView>
  </sheetViews>
  <sheetFormatPr baseColWidth="10" defaultColWidth="11.5" defaultRowHeight="15" x14ac:dyDescent="0.2"/>
  <cols>
    <col min="1" max="1" width="15" style="92" customWidth="1"/>
    <col min="2" max="2" width="11.5" style="92"/>
    <col min="3" max="3" width="23.5" style="92" customWidth="1"/>
    <col min="4" max="4" width="23.6640625" style="92" customWidth="1"/>
    <col min="5" max="5" width="24.1640625" style="92" customWidth="1"/>
    <col min="6" max="6" width="23.1640625" style="92" customWidth="1"/>
    <col min="7" max="7" width="23.6640625" style="92" customWidth="1"/>
    <col min="8" max="8" width="21.83203125" style="92" customWidth="1"/>
    <col min="9" max="16384" width="11.5" style="93"/>
  </cols>
  <sheetData>
    <row r="2" spans="1:10" s="99" customFormat="1" ht="14" x14ac:dyDescent="0.15">
      <c r="A2" s="19" t="s">
        <v>26</v>
      </c>
      <c r="B2" s="98"/>
      <c r="C2" s="98"/>
      <c r="D2" s="98"/>
      <c r="E2" s="98"/>
      <c r="F2" s="98"/>
      <c r="G2" s="98"/>
      <c r="H2" s="98"/>
    </row>
    <row r="3" spans="1:10" s="99" customFormat="1" ht="14" x14ac:dyDescent="0.15">
      <c r="A3" s="19"/>
      <c r="B3" s="98"/>
      <c r="C3" s="98"/>
      <c r="D3" s="98"/>
      <c r="E3" s="98"/>
      <c r="F3" s="98"/>
      <c r="G3" s="98"/>
      <c r="H3" s="98"/>
    </row>
    <row r="4" spans="1:10" s="99" customFormat="1" ht="20" x14ac:dyDescent="0.2">
      <c r="A4" s="286" t="s">
        <v>476</v>
      </c>
      <c r="B4" s="286"/>
      <c r="C4" s="286"/>
      <c r="D4" s="286"/>
      <c r="E4" s="286"/>
      <c r="F4" s="286"/>
      <c r="G4" s="286"/>
      <c r="H4" s="286"/>
    </row>
    <row r="5" spans="1:10" s="99" customFormat="1" ht="18" x14ac:dyDescent="0.2">
      <c r="A5" s="286" t="s">
        <v>48</v>
      </c>
      <c r="B5" s="286"/>
      <c r="C5" s="286"/>
      <c r="D5" s="286"/>
      <c r="E5" s="286"/>
      <c r="F5" s="286"/>
      <c r="G5" s="286"/>
      <c r="H5" s="286"/>
    </row>
    <row r="6" spans="1:10" s="92" customFormat="1" ht="18" x14ac:dyDescent="0.2">
      <c r="A6" s="287" t="s">
        <v>49</v>
      </c>
      <c r="B6" s="287"/>
      <c r="C6" s="287"/>
      <c r="D6" s="287"/>
      <c r="E6" s="287"/>
      <c r="F6" s="287"/>
      <c r="G6" s="287"/>
      <c r="H6" s="287"/>
    </row>
    <row r="7" spans="1:10" s="92" customFormat="1" ht="14" x14ac:dyDescent="0.15">
      <c r="A7" s="38"/>
      <c r="B7" s="98"/>
      <c r="C7" s="98"/>
      <c r="D7" s="98"/>
      <c r="E7" s="98"/>
      <c r="F7" s="98"/>
      <c r="G7" s="98"/>
      <c r="H7" s="98"/>
    </row>
    <row r="8" spans="1:10" s="92" customFormat="1" ht="24" customHeight="1" x14ac:dyDescent="0.15">
      <c r="A8" s="277" t="s">
        <v>125</v>
      </c>
      <c r="B8" s="277"/>
      <c r="C8" s="274" t="s">
        <v>167</v>
      </c>
      <c r="D8" s="274"/>
      <c r="E8" s="274"/>
      <c r="F8" s="274"/>
      <c r="G8" s="274"/>
      <c r="H8" s="274"/>
      <c r="J8" s="160" t="s">
        <v>0</v>
      </c>
    </row>
    <row r="9" spans="1:10" s="92" customFormat="1" ht="28" x14ac:dyDescent="0.15">
      <c r="A9" s="277"/>
      <c r="B9" s="277"/>
      <c r="C9" s="212" t="s">
        <v>3</v>
      </c>
      <c r="D9" s="212" t="s">
        <v>168</v>
      </c>
      <c r="E9" s="212" t="s">
        <v>5</v>
      </c>
      <c r="F9" s="212" t="s">
        <v>6</v>
      </c>
      <c r="G9" s="212" t="s">
        <v>10</v>
      </c>
      <c r="H9" s="212" t="s">
        <v>169</v>
      </c>
    </row>
    <row r="10" spans="1:10" s="92" customFormat="1" ht="16" x14ac:dyDescent="0.15">
      <c r="A10" s="219" t="s">
        <v>170</v>
      </c>
      <c r="B10" s="295" t="s">
        <v>7</v>
      </c>
      <c r="C10" s="231" t="s">
        <v>62</v>
      </c>
      <c r="D10" s="231" t="s">
        <v>62</v>
      </c>
      <c r="E10" s="231" t="s">
        <v>62</v>
      </c>
      <c r="F10" s="231" t="s">
        <v>62</v>
      </c>
      <c r="G10" s="231" t="s">
        <v>62</v>
      </c>
      <c r="H10" s="231" t="s">
        <v>62</v>
      </c>
    </row>
    <row r="11" spans="1:10" s="92" customFormat="1" ht="14" x14ac:dyDescent="0.15">
      <c r="A11" s="219">
        <v>2008</v>
      </c>
      <c r="B11" s="295"/>
      <c r="C11" s="220">
        <v>68.106358417083996</v>
      </c>
      <c r="D11" s="220">
        <v>7.4472272232607635</v>
      </c>
      <c r="E11" s="220">
        <v>5.9755856893692947</v>
      </c>
      <c r="F11" s="220">
        <v>5.4076873381782642</v>
      </c>
      <c r="G11" s="220">
        <v>1.9685476863855356</v>
      </c>
      <c r="H11" s="220">
        <v>11.094593645722142</v>
      </c>
    </row>
    <row r="12" spans="1:10" s="92" customFormat="1" ht="16" x14ac:dyDescent="0.15">
      <c r="A12" s="219" t="s">
        <v>171</v>
      </c>
      <c r="B12" s="295"/>
      <c r="C12" s="220" t="s">
        <v>62</v>
      </c>
      <c r="D12" s="220" t="s">
        <v>62</v>
      </c>
      <c r="E12" s="220" t="s">
        <v>62</v>
      </c>
      <c r="F12" s="220" t="s">
        <v>62</v>
      </c>
      <c r="G12" s="220" t="s">
        <v>62</v>
      </c>
      <c r="H12" s="220" t="s">
        <v>62</v>
      </c>
    </row>
    <row r="13" spans="1:10" s="92" customFormat="1" ht="14" x14ac:dyDescent="0.15">
      <c r="A13" s="219">
        <v>2010</v>
      </c>
      <c r="B13" s="295"/>
      <c r="C13" s="220">
        <v>69.680930518379895</v>
      </c>
      <c r="D13" s="220">
        <v>6.7906174040015612</v>
      </c>
      <c r="E13" s="220">
        <v>5.9264586723084545</v>
      </c>
      <c r="F13" s="220">
        <v>4.1760185410230335</v>
      </c>
      <c r="G13" s="220">
        <v>2.1017321642891074</v>
      </c>
      <c r="H13" s="220">
        <v>11.324242699997939</v>
      </c>
    </row>
    <row r="14" spans="1:10" s="92" customFormat="1" ht="14" x14ac:dyDescent="0.15">
      <c r="A14" s="219">
        <v>2011</v>
      </c>
      <c r="B14" s="295"/>
      <c r="C14" s="220">
        <v>68.956415289133815</v>
      </c>
      <c r="D14" s="220">
        <v>7.0013432371531099</v>
      </c>
      <c r="E14" s="220">
        <v>5.8992249147950915</v>
      </c>
      <c r="F14" s="220">
        <v>4.9225862221066237</v>
      </c>
      <c r="G14" s="220">
        <v>2.2200374251839872</v>
      </c>
      <c r="H14" s="220">
        <v>11.000392911627387</v>
      </c>
    </row>
    <row r="15" spans="1:10" s="92" customFormat="1" ht="14" x14ac:dyDescent="0.15">
      <c r="A15" s="219">
        <v>2012</v>
      </c>
      <c r="B15" s="295"/>
      <c r="C15" s="220">
        <v>68.751561538661903</v>
      </c>
      <c r="D15" s="220">
        <v>6.94027897344397</v>
      </c>
      <c r="E15" s="220">
        <v>6.2034523426087844</v>
      </c>
      <c r="F15" s="220">
        <v>5.135430030297421</v>
      </c>
      <c r="G15" s="220">
        <v>2.1144149329246282</v>
      </c>
      <c r="H15" s="220">
        <v>10.8548621820633</v>
      </c>
    </row>
    <row r="16" spans="1:10" s="92" customFormat="1" ht="14" x14ac:dyDescent="0.15">
      <c r="A16" s="219">
        <v>2013</v>
      </c>
      <c r="B16" s="295"/>
      <c r="C16" s="220">
        <v>67.116903365646778</v>
      </c>
      <c r="D16" s="220">
        <v>7.2674412755245239</v>
      </c>
      <c r="E16" s="220">
        <v>6.156087454878465</v>
      </c>
      <c r="F16" s="220">
        <v>5.1594723483334288</v>
      </c>
      <c r="G16" s="220">
        <v>2.1503806623287227</v>
      </c>
      <c r="H16" s="220">
        <v>12.149714893288092</v>
      </c>
    </row>
    <row r="17" spans="1:14" s="92" customFormat="1" ht="14" x14ac:dyDescent="0.15">
      <c r="A17" s="219">
        <v>2014</v>
      </c>
      <c r="B17" s="295"/>
      <c r="C17" s="220">
        <v>61.568149608762482</v>
      </c>
      <c r="D17" s="220">
        <v>8.0810765938400912</v>
      </c>
      <c r="E17" s="220">
        <v>6.9304544687452658</v>
      </c>
      <c r="F17" s="220">
        <v>6.7157643292719049</v>
      </c>
      <c r="G17" s="220">
        <v>2.6297149819809156</v>
      </c>
      <c r="H17" s="220">
        <v>14.074840017399339</v>
      </c>
    </row>
    <row r="18" spans="1:14" s="92" customFormat="1" ht="14" x14ac:dyDescent="0.15">
      <c r="A18" s="219">
        <v>2015</v>
      </c>
      <c r="B18" s="295"/>
      <c r="C18" s="220">
        <v>62.811133209393219</v>
      </c>
      <c r="D18" s="220">
        <v>7.6616291186029972</v>
      </c>
      <c r="E18" s="220">
        <v>7.8035577511837246</v>
      </c>
      <c r="F18" s="220">
        <v>6.4094894659765531</v>
      </c>
      <c r="G18" s="220">
        <v>2.5370767133461762</v>
      </c>
      <c r="H18" s="220">
        <v>12.777113741497326</v>
      </c>
    </row>
    <row r="19" spans="1:14" s="92" customFormat="1" ht="14" x14ac:dyDescent="0.15">
      <c r="A19" s="219">
        <v>2016</v>
      </c>
      <c r="B19" s="295"/>
      <c r="C19" s="220">
        <v>63.361257720226924</v>
      </c>
      <c r="D19" s="220">
        <v>8.7618875582719244</v>
      </c>
      <c r="E19" s="220">
        <v>7.1077415602876535</v>
      </c>
      <c r="F19" s="220">
        <v>5.2864266523934988</v>
      </c>
      <c r="G19" s="220">
        <v>2.9393978959258682</v>
      </c>
      <c r="H19" s="220">
        <v>12.543288612894129</v>
      </c>
    </row>
    <row r="20" spans="1:14" s="92" customFormat="1" ht="14" x14ac:dyDescent="0.15">
      <c r="A20" s="219"/>
      <c r="B20" s="240"/>
      <c r="C20" s="220"/>
      <c r="D20" s="220"/>
      <c r="E20" s="220"/>
      <c r="F20" s="220"/>
      <c r="G20" s="220"/>
      <c r="H20" s="220"/>
    </row>
    <row r="21" spans="1:14" s="92" customFormat="1" ht="14" x14ac:dyDescent="0.15">
      <c r="A21" s="219">
        <v>2007</v>
      </c>
      <c r="B21" s="295" t="s">
        <v>9</v>
      </c>
      <c r="C21" s="234">
        <v>69.327330313530496</v>
      </c>
      <c r="D21" s="220">
        <v>6.2322244247697629</v>
      </c>
      <c r="E21" s="220">
        <v>6.775521765321689</v>
      </c>
      <c r="F21" s="220">
        <v>5.0048151085315755</v>
      </c>
      <c r="G21" s="220">
        <v>2.135977602446876</v>
      </c>
      <c r="H21" s="220">
        <v>10.524130785399606</v>
      </c>
    </row>
    <row r="22" spans="1:14" s="92" customFormat="1" ht="14" x14ac:dyDescent="0.15">
      <c r="A22" s="219">
        <v>2008</v>
      </c>
      <c r="B22" s="295"/>
      <c r="C22" s="220">
        <v>68.704966796729067</v>
      </c>
      <c r="D22" s="220">
        <v>5.9782866956947762</v>
      </c>
      <c r="E22" s="220">
        <v>6.8128644892259729</v>
      </c>
      <c r="F22" s="220">
        <v>5.4080055277529793</v>
      </c>
      <c r="G22" s="220">
        <v>2.0112902601010827</v>
      </c>
      <c r="H22" s="220">
        <v>11.084586230496129</v>
      </c>
    </row>
    <row r="23" spans="1:14" s="92" customFormat="1" ht="14" x14ac:dyDescent="0.15">
      <c r="A23" s="219">
        <v>2009</v>
      </c>
      <c r="B23" s="295"/>
      <c r="C23" s="220">
        <v>69.30207411522062</v>
      </c>
      <c r="D23" s="220">
        <v>7.0566198941860625</v>
      </c>
      <c r="E23" s="220">
        <v>6.4340594969275386</v>
      </c>
      <c r="F23" s="220">
        <v>4.7095884705500639</v>
      </c>
      <c r="G23" s="220">
        <v>1.8956570436625735</v>
      </c>
      <c r="H23" s="220">
        <v>10.602000979453166</v>
      </c>
    </row>
    <row r="24" spans="1:14" s="92" customFormat="1" ht="14" x14ac:dyDescent="0.15">
      <c r="A24" s="219">
        <v>2010</v>
      </c>
      <c r="B24" s="295"/>
      <c r="C24" s="220">
        <v>68.014289698065824</v>
      </c>
      <c r="D24" s="220">
        <v>6.7493511097645511</v>
      </c>
      <c r="E24" s="220">
        <v>6.5812523115343522</v>
      </c>
      <c r="F24" s="220">
        <v>4.8818171987723344</v>
      </c>
      <c r="G24" s="220">
        <v>2.4554401179978154</v>
      </c>
      <c r="H24" s="220">
        <v>11.317849563865124</v>
      </c>
    </row>
    <row r="25" spans="1:14" s="92" customFormat="1" ht="14" x14ac:dyDescent="0.15">
      <c r="A25" s="219">
        <v>2011</v>
      </c>
      <c r="B25" s="295"/>
      <c r="C25" s="220">
        <v>68.321736672949271</v>
      </c>
      <c r="D25" s="220">
        <v>7.1286405223177596</v>
      </c>
      <c r="E25" s="220">
        <v>5.6276147513372337</v>
      </c>
      <c r="F25" s="220">
        <v>4.7390028908461712</v>
      </c>
      <c r="G25" s="220">
        <v>2.2591702991191482</v>
      </c>
      <c r="H25" s="220">
        <v>11.923834863430415</v>
      </c>
    </row>
    <row r="26" spans="1:14" s="92" customFormat="1" ht="14" x14ac:dyDescent="0.15">
      <c r="A26" s="219">
        <v>2012</v>
      </c>
      <c r="B26" s="295"/>
      <c r="C26" s="220">
        <v>67.588607672582356</v>
      </c>
      <c r="D26" s="220">
        <v>6.7382176737866546</v>
      </c>
      <c r="E26" s="220">
        <v>6.3296165390149772</v>
      </c>
      <c r="F26" s="220">
        <v>5.1125218405907304</v>
      </c>
      <c r="G26" s="220">
        <v>2.5143390741371263</v>
      </c>
      <c r="H26" s="220">
        <v>11.716697199888159</v>
      </c>
    </row>
    <row r="27" spans="1:14" s="92" customFormat="1" ht="14" x14ac:dyDescent="0.15">
      <c r="A27" s="219">
        <v>2013</v>
      </c>
      <c r="B27" s="295"/>
      <c r="C27" s="220">
        <v>61.261172721712654</v>
      </c>
      <c r="D27" s="220">
        <v>7.989730431063979</v>
      </c>
      <c r="E27" s="220">
        <v>7.5966032711382772</v>
      </c>
      <c r="F27" s="220">
        <v>6.5749946029084638</v>
      </c>
      <c r="G27" s="220">
        <v>2.7231187302366981</v>
      </c>
      <c r="H27" s="220">
        <v>13.854380242939939</v>
      </c>
    </row>
    <row r="28" spans="1:14" s="92" customFormat="1" ht="14" x14ac:dyDescent="0.15">
      <c r="A28" s="219">
        <v>2014</v>
      </c>
      <c r="B28" s="295"/>
      <c r="C28" s="220">
        <v>57.683433868766635</v>
      </c>
      <c r="D28" s="220">
        <v>7.7798187945537487</v>
      </c>
      <c r="E28" s="220">
        <v>8.8778364367477831</v>
      </c>
      <c r="F28" s="220">
        <v>7.1106077816289845</v>
      </c>
      <c r="G28" s="220">
        <v>3.3391568143107135</v>
      </c>
      <c r="H28" s="220">
        <v>15.209146303992128</v>
      </c>
    </row>
    <row r="29" spans="1:14" s="92" customFormat="1" ht="14" x14ac:dyDescent="0.15">
      <c r="A29" s="219">
        <v>2015</v>
      </c>
      <c r="B29" s="295"/>
      <c r="C29" s="220">
        <v>60.805656986081367</v>
      </c>
      <c r="D29" s="220">
        <v>8.2842656106785277</v>
      </c>
      <c r="E29" s="220">
        <v>7.240529509391946</v>
      </c>
      <c r="F29" s="220">
        <v>6.0429745567183186</v>
      </c>
      <c r="G29" s="220">
        <v>3.2082585493023776</v>
      </c>
      <c r="H29" s="220">
        <v>14.418314787827462</v>
      </c>
    </row>
    <row r="30" spans="1:14" s="94" customFormat="1" ht="14" x14ac:dyDescent="0.15">
      <c r="A30" s="219">
        <v>2016</v>
      </c>
      <c r="B30" s="295"/>
      <c r="C30" s="220">
        <v>60.178987504533602</v>
      </c>
      <c r="D30" s="220">
        <v>8.6664009987044537</v>
      </c>
      <c r="E30" s="220">
        <v>7.7775796408139879</v>
      </c>
      <c r="F30" s="220">
        <v>5.5551126796429813</v>
      </c>
      <c r="G30" s="220">
        <v>2.9042662484057074</v>
      </c>
      <c r="H30" s="220">
        <v>14.917652927899272</v>
      </c>
    </row>
    <row r="31" spans="1:14" s="78" customFormat="1" x14ac:dyDescent="0.2">
      <c r="A31" s="26"/>
      <c r="B31" s="197"/>
      <c r="C31" s="27"/>
      <c r="D31" s="27"/>
      <c r="E31" s="27"/>
      <c r="F31" s="27"/>
      <c r="G31" s="27"/>
      <c r="H31" s="27"/>
      <c r="I31" s="77"/>
      <c r="J31" s="77"/>
      <c r="K31" s="159"/>
      <c r="L31" s="159"/>
      <c r="M31" s="76"/>
      <c r="N31" s="76"/>
    </row>
    <row r="32" spans="1:14" s="78" customFormat="1" x14ac:dyDescent="0.2">
      <c r="A32" s="33" t="s">
        <v>434</v>
      </c>
      <c r="B32" s="100"/>
      <c r="C32" s="101"/>
      <c r="D32" s="101"/>
      <c r="E32" s="102"/>
      <c r="F32" s="103"/>
      <c r="G32" s="103"/>
      <c r="H32" s="103"/>
      <c r="I32" s="77"/>
      <c r="J32" s="77"/>
      <c r="K32" s="159"/>
      <c r="L32" s="159"/>
      <c r="M32" s="76"/>
      <c r="N32" s="76"/>
    </row>
    <row r="33" spans="1:8" s="94" customFormat="1" ht="11" x14ac:dyDescent="0.15">
      <c r="A33" s="79" t="s">
        <v>438</v>
      </c>
      <c r="B33" s="75"/>
      <c r="C33" s="76"/>
      <c r="D33" s="76"/>
      <c r="E33" s="76"/>
      <c r="F33" s="76"/>
      <c r="G33" s="77"/>
      <c r="H33" s="77"/>
    </row>
    <row r="34" spans="1:8" s="94" customFormat="1" ht="11" x14ac:dyDescent="0.15">
      <c r="A34" s="79" t="s">
        <v>443</v>
      </c>
      <c r="B34" s="75"/>
      <c r="C34" s="76"/>
      <c r="D34" s="76"/>
      <c r="E34" s="76"/>
      <c r="F34" s="76"/>
      <c r="G34" s="77"/>
      <c r="H34" s="77"/>
    </row>
    <row r="35" spans="1:8" s="94" customFormat="1" ht="11" x14ac:dyDescent="0.15">
      <c r="A35" s="104" t="s">
        <v>155</v>
      </c>
      <c r="B35" s="100"/>
      <c r="C35" s="101"/>
      <c r="D35" s="101"/>
      <c r="E35" s="102"/>
      <c r="F35" s="103"/>
      <c r="G35" s="103"/>
      <c r="H35" s="103"/>
    </row>
    <row r="36" spans="1:8" s="94" customFormat="1" ht="11" x14ac:dyDescent="0.15">
      <c r="A36" s="104" t="s">
        <v>178</v>
      </c>
      <c r="B36" s="100"/>
      <c r="C36" s="101"/>
      <c r="D36" s="101"/>
      <c r="E36" s="102"/>
      <c r="F36" s="103"/>
      <c r="G36" s="103"/>
      <c r="H36" s="103"/>
    </row>
    <row r="37" spans="1:8" s="92" customFormat="1" ht="13" x14ac:dyDescent="0.15">
      <c r="A37" s="104" t="s">
        <v>179</v>
      </c>
      <c r="B37" s="100"/>
      <c r="C37" s="101"/>
      <c r="D37" s="101"/>
      <c r="E37" s="102"/>
      <c r="F37" s="103"/>
      <c r="G37" s="103"/>
      <c r="H37" s="103"/>
    </row>
    <row r="38" spans="1:8" s="92" customFormat="1" ht="13" x14ac:dyDescent="0.15">
      <c r="A38" s="82" t="s">
        <v>180</v>
      </c>
      <c r="B38" s="34"/>
      <c r="C38" s="101"/>
      <c r="D38" s="101"/>
      <c r="E38" s="102"/>
      <c r="F38" s="103"/>
      <c r="G38" s="103"/>
      <c r="H38" s="103"/>
    </row>
    <row r="39" spans="1:8" s="92" customFormat="1" ht="13" x14ac:dyDescent="0.15">
      <c r="A39" s="95"/>
      <c r="B39" s="106"/>
      <c r="C39" s="105"/>
      <c r="D39" s="105"/>
      <c r="E39" s="105"/>
      <c r="F39" s="105"/>
      <c r="G39" s="105"/>
      <c r="H39" s="105"/>
    </row>
    <row r="40" spans="1:8" s="92" customFormat="1" ht="13" x14ac:dyDescent="0.15">
      <c r="A40" s="95"/>
      <c r="B40" s="106"/>
      <c r="C40" s="105"/>
      <c r="D40" s="105"/>
      <c r="E40" s="105"/>
      <c r="F40" s="105"/>
      <c r="G40" s="105"/>
      <c r="H40" s="105"/>
    </row>
    <row r="41" spans="1:8" s="92" customFormat="1" ht="13" x14ac:dyDescent="0.15">
      <c r="A41" s="107"/>
      <c r="B41" s="106"/>
      <c r="C41" s="105"/>
      <c r="D41" s="105"/>
      <c r="E41" s="105"/>
      <c r="F41" s="105"/>
      <c r="G41" s="105"/>
      <c r="H41" s="105"/>
    </row>
    <row r="42" spans="1:8" s="92" customFormat="1" ht="13" x14ac:dyDescent="0.15">
      <c r="A42" s="108"/>
      <c r="B42" s="106"/>
      <c r="C42" s="105"/>
      <c r="D42" s="105"/>
      <c r="E42" s="105"/>
      <c r="F42" s="105"/>
      <c r="G42" s="105"/>
      <c r="H42" s="105"/>
    </row>
    <row r="43" spans="1:8" s="92" customFormat="1" ht="13" x14ac:dyDescent="0.15">
      <c r="A43" s="108"/>
      <c r="B43" s="106"/>
      <c r="C43" s="105"/>
      <c r="D43" s="105"/>
      <c r="E43" s="105"/>
      <c r="F43" s="105"/>
      <c r="G43" s="105"/>
      <c r="H43" s="105"/>
    </row>
    <row r="44" spans="1:8" s="92" customFormat="1" ht="13" x14ac:dyDescent="0.15">
      <c r="A44" s="108"/>
      <c r="B44" s="106"/>
      <c r="C44" s="105"/>
      <c r="D44" s="105"/>
      <c r="E44" s="105"/>
      <c r="F44" s="105"/>
      <c r="G44" s="105"/>
      <c r="H44" s="105"/>
    </row>
    <row r="45" spans="1:8" s="92" customFormat="1" ht="13" x14ac:dyDescent="0.15">
      <c r="A45" s="108"/>
      <c r="B45" s="106"/>
      <c r="C45" s="105"/>
      <c r="D45" s="105"/>
      <c r="E45" s="105"/>
      <c r="F45" s="105"/>
      <c r="G45" s="105"/>
      <c r="H45" s="105"/>
    </row>
    <row r="46" spans="1:8" s="92" customFormat="1" ht="13" x14ac:dyDescent="0.15">
      <c r="A46" s="108"/>
      <c r="B46" s="106"/>
      <c r="C46" s="105"/>
      <c r="D46" s="105"/>
      <c r="E46" s="105"/>
      <c r="F46" s="105"/>
      <c r="G46" s="105"/>
      <c r="H46" s="105"/>
    </row>
    <row r="47" spans="1:8" s="92" customFormat="1" ht="13" x14ac:dyDescent="0.15">
      <c r="A47" s="108"/>
      <c r="B47" s="106"/>
      <c r="C47" s="105"/>
      <c r="D47" s="105"/>
      <c r="E47" s="105"/>
      <c r="F47" s="105"/>
      <c r="G47" s="105"/>
      <c r="H47" s="105"/>
    </row>
    <row r="48" spans="1:8" s="92" customFormat="1" ht="13" x14ac:dyDescent="0.15">
      <c r="A48" s="108"/>
      <c r="B48" s="106"/>
      <c r="C48" s="105"/>
      <c r="D48" s="105"/>
      <c r="E48" s="105"/>
      <c r="F48" s="105"/>
      <c r="G48" s="105"/>
      <c r="H48" s="105"/>
    </row>
    <row r="49" spans="1:8" s="92" customFormat="1" ht="13" x14ac:dyDescent="0.15">
      <c r="A49" s="108"/>
      <c r="B49" s="106"/>
      <c r="C49" s="105"/>
      <c r="D49" s="105"/>
      <c r="E49" s="105"/>
      <c r="F49" s="105"/>
      <c r="G49" s="105"/>
      <c r="H49" s="105"/>
    </row>
    <row r="50" spans="1:8" s="92" customFormat="1" ht="13" x14ac:dyDescent="0.15">
      <c r="A50" s="108"/>
      <c r="B50" s="106"/>
      <c r="C50" s="105"/>
      <c r="D50" s="105"/>
      <c r="E50" s="105"/>
      <c r="F50" s="105"/>
      <c r="G50" s="105"/>
      <c r="H50" s="105"/>
    </row>
    <row r="51" spans="1:8" s="92" customFormat="1" ht="13" x14ac:dyDescent="0.15">
      <c r="A51" s="108"/>
      <c r="B51" s="106"/>
      <c r="C51" s="105"/>
      <c r="D51" s="105"/>
      <c r="E51" s="105"/>
      <c r="F51" s="105"/>
      <c r="G51" s="105"/>
      <c r="H51" s="105"/>
    </row>
    <row r="52" spans="1:8" s="92" customFormat="1" ht="13" x14ac:dyDescent="0.15">
      <c r="A52" s="108"/>
      <c r="B52" s="106"/>
      <c r="C52" s="105"/>
      <c r="D52" s="105"/>
      <c r="E52" s="105"/>
      <c r="F52" s="105"/>
      <c r="G52" s="105"/>
      <c r="H52" s="105"/>
    </row>
    <row r="53" spans="1:8" s="92" customFormat="1" ht="13" x14ac:dyDescent="0.15">
      <c r="A53" s="108"/>
      <c r="B53" s="106"/>
      <c r="C53" s="105"/>
      <c r="D53" s="105"/>
      <c r="E53" s="105"/>
      <c r="F53" s="105"/>
      <c r="G53" s="105"/>
      <c r="H53" s="105"/>
    </row>
    <row r="56" spans="1:8" s="92" customFormat="1" ht="20.25" customHeight="1" x14ac:dyDescent="0.15"/>
    <row r="59" spans="1:8" s="92" customFormat="1" ht="13.5" customHeight="1" x14ac:dyDescent="0.15"/>
    <row r="60" spans="1:8" s="92" customFormat="1" ht="13.5" customHeight="1" x14ac:dyDescent="0.15"/>
    <row r="61" spans="1:8" s="92" customFormat="1" ht="13.5" customHeight="1" x14ac:dyDescent="0.15"/>
    <row r="62" spans="1:8" s="92" customFormat="1" ht="13.5" customHeight="1" x14ac:dyDescent="0.15"/>
    <row r="63" spans="1:8" s="92" customFormat="1" ht="13.5" customHeight="1" x14ac:dyDescent="0.15"/>
    <row r="64" spans="1:8" s="92" customFormat="1" ht="13.5" customHeight="1" x14ac:dyDescent="0.15"/>
    <row r="65" s="92" customFormat="1" ht="13.5" customHeight="1" x14ac:dyDescent="0.15"/>
    <row r="66" s="92" customFormat="1" ht="13.5" customHeight="1" x14ac:dyDescent="0.15"/>
    <row r="67" s="92" customFormat="1" ht="13.5" customHeight="1" x14ac:dyDescent="0.15"/>
    <row r="68" s="92" customFormat="1" ht="13.5" customHeight="1" x14ac:dyDescent="0.15"/>
    <row r="69" s="92" customFormat="1" ht="13.5" customHeight="1" x14ac:dyDescent="0.15"/>
    <row r="70" s="92" customFormat="1" ht="13.5" customHeight="1" x14ac:dyDescent="0.15"/>
    <row r="71" s="92" customFormat="1" ht="13.5" customHeight="1" x14ac:dyDescent="0.15"/>
    <row r="72" s="92" customFormat="1" ht="13.5" customHeight="1" x14ac:dyDescent="0.15"/>
    <row r="73" s="92" customFormat="1" ht="13.5" customHeight="1" x14ac:dyDescent="0.15"/>
    <row r="74" s="92" customFormat="1" ht="13.5" customHeight="1" x14ac:dyDescent="0.15"/>
    <row r="75" s="92" customFormat="1" ht="13.5" customHeight="1" x14ac:dyDescent="0.15"/>
    <row r="76" s="92" customFormat="1" ht="13.5" customHeight="1" x14ac:dyDescent="0.15"/>
    <row r="77" s="92" customFormat="1" ht="13.5" customHeight="1" x14ac:dyDescent="0.15"/>
    <row r="78" s="92" customFormat="1" ht="13.5" customHeight="1" x14ac:dyDescent="0.15"/>
    <row r="79" s="92" customFormat="1" ht="13.5" customHeight="1" x14ac:dyDescent="0.15"/>
    <row r="80" s="92" customFormat="1" ht="13.5" customHeight="1" x14ac:dyDescent="0.15"/>
    <row r="81" spans="1:1" s="92" customFormat="1" ht="13.5" customHeight="1" x14ac:dyDescent="0.15"/>
    <row r="82" spans="1:1" s="92" customFormat="1" ht="13.5" customHeight="1" x14ac:dyDescent="0.15"/>
    <row r="83" spans="1:1" s="92" customFormat="1" ht="13.5" customHeight="1" x14ac:dyDescent="0.15"/>
    <row r="84" spans="1:1" s="92" customFormat="1" ht="13.5" customHeight="1" x14ac:dyDescent="0.15"/>
    <row r="85" spans="1:1" s="92" customFormat="1" ht="13.5" customHeight="1" x14ac:dyDescent="0.15"/>
    <row r="94" spans="1:1" s="92" customFormat="1" ht="13" x14ac:dyDescent="0.15">
      <c r="A94" s="95"/>
    </row>
  </sheetData>
  <mergeCells count="7">
    <mergeCell ref="B10:B19"/>
    <mergeCell ref="B21:B30"/>
    <mergeCell ref="A4:H4"/>
    <mergeCell ref="A5:H5"/>
    <mergeCell ref="A6:H6"/>
    <mergeCell ref="A8:B9"/>
    <mergeCell ref="C8:H8"/>
  </mergeCells>
  <phoneticPr fontId="92" type="noConversion"/>
  <hyperlinks>
    <hyperlink ref="J8" location="ÍNDICE!A17" display="ÍNDICE"/>
  </hyperlinks>
  <printOptions horizontalCentered="1" verticalCentered="1"/>
  <pageMargins left="0.2" right="0.2" top="0.2" bottom="0.2" header="0.31" footer="0"/>
  <pageSetup paperSize="9" scale="81" fitToHeight="3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46"/>
  <sheetViews>
    <sheetView showGridLines="0" zoomScale="80" zoomScaleNormal="80" zoomScalePageLayoutView="80" workbookViewId="0">
      <selection activeCell="A4" sqref="A4:K30"/>
    </sheetView>
  </sheetViews>
  <sheetFormatPr baseColWidth="10" defaultColWidth="11.5" defaultRowHeight="13" x14ac:dyDescent="0.2"/>
  <cols>
    <col min="1" max="1" width="15" style="109" customWidth="1"/>
    <col min="2" max="2" width="11.5" style="109"/>
    <col min="3" max="11" width="20.5" style="109" customWidth="1"/>
    <col min="12" max="16384" width="11.5" style="109"/>
  </cols>
  <sheetData>
    <row r="2" spans="1:13" ht="14" x14ac:dyDescent="0.2">
      <c r="A2" s="19" t="s">
        <v>27</v>
      </c>
    </row>
    <row r="3" spans="1:13" ht="14" x14ac:dyDescent="0.2">
      <c r="A3" s="19"/>
    </row>
    <row r="4" spans="1:13" ht="27.75" customHeight="1" x14ac:dyDescent="0.2">
      <c r="A4" s="297" t="s">
        <v>477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3" ht="18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3" ht="18" x14ac:dyDescent="0.2">
      <c r="A6" s="273" t="s">
        <v>49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7" spans="1:13" ht="14" x14ac:dyDescent="0.2">
      <c r="A7" s="22"/>
    </row>
    <row r="8" spans="1:13" ht="24" customHeight="1" x14ac:dyDescent="0.2">
      <c r="A8" s="277" t="s">
        <v>125</v>
      </c>
      <c r="B8" s="277"/>
      <c r="C8" s="275" t="s">
        <v>181</v>
      </c>
      <c r="D8" s="275"/>
      <c r="E8" s="275"/>
      <c r="F8" s="275"/>
      <c r="G8" s="275"/>
      <c r="H8" s="275" t="s">
        <v>182</v>
      </c>
      <c r="I8" s="275"/>
      <c r="J8" s="275"/>
      <c r="K8" s="275"/>
      <c r="M8" s="160" t="s">
        <v>0</v>
      </c>
    </row>
    <row r="9" spans="1:13" ht="42" x14ac:dyDescent="0.2">
      <c r="A9" s="277"/>
      <c r="B9" s="277"/>
      <c r="C9" s="212" t="s">
        <v>183</v>
      </c>
      <c r="D9" s="212" t="s">
        <v>184</v>
      </c>
      <c r="E9" s="212" t="s">
        <v>185</v>
      </c>
      <c r="F9" s="212" t="s">
        <v>186</v>
      </c>
      <c r="G9" s="212" t="s">
        <v>187</v>
      </c>
      <c r="H9" s="212" t="s">
        <v>188</v>
      </c>
      <c r="I9" s="212" t="s">
        <v>189</v>
      </c>
      <c r="J9" s="212" t="s">
        <v>190</v>
      </c>
      <c r="K9" s="237" t="s">
        <v>191</v>
      </c>
    </row>
    <row r="10" spans="1:13" ht="16" x14ac:dyDescent="0.2">
      <c r="A10" s="243" t="s">
        <v>192</v>
      </c>
      <c r="B10" s="295" t="s">
        <v>7</v>
      </c>
      <c r="C10" s="244" t="s">
        <v>62</v>
      </c>
      <c r="D10" s="244" t="s">
        <v>62</v>
      </c>
      <c r="E10" s="244" t="s">
        <v>62</v>
      </c>
      <c r="F10" s="244" t="s">
        <v>62</v>
      </c>
      <c r="G10" s="244" t="s">
        <v>62</v>
      </c>
      <c r="H10" s="244" t="s">
        <v>62</v>
      </c>
      <c r="I10" s="244" t="s">
        <v>62</v>
      </c>
      <c r="J10" s="244" t="s">
        <v>62</v>
      </c>
      <c r="K10" s="244" t="s">
        <v>62</v>
      </c>
    </row>
    <row r="11" spans="1:13" ht="14" x14ac:dyDescent="0.2">
      <c r="A11" s="243">
        <v>2008</v>
      </c>
      <c r="B11" s="295"/>
      <c r="C11" s="244">
        <v>11.543704797343246</v>
      </c>
      <c r="D11" s="244">
        <v>30.413260730124769</v>
      </c>
      <c r="E11" s="244">
        <v>34.282099272458808</v>
      </c>
      <c r="F11" s="244">
        <v>5.2985036731280539</v>
      </c>
      <c r="G11" s="244">
        <v>18.462431526945132</v>
      </c>
      <c r="H11" s="244">
        <v>13.099525329470366</v>
      </c>
      <c r="I11" s="244">
        <v>51.152641636730912</v>
      </c>
      <c r="J11" s="244">
        <v>22.930794478027135</v>
      </c>
      <c r="K11" s="244">
        <v>12.817038555771587</v>
      </c>
    </row>
    <row r="12" spans="1:13" ht="16" x14ac:dyDescent="0.2">
      <c r="A12" s="243" t="s">
        <v>193</v>
      </c>
      <c r="B12" s="295"/>
      <c r="C12" s="244" t="s">
        <v>62</v>
      </c>
      <c r="D12" s="244" t="s">
        <v>62</v>
      </c>
      <c r="E12" s="244" t="s">
        <v>62</v>
      </c>
      <c r="F12" s="244" t="s">
        <v>62</v>
      </c>
      <c r="G12" s="244" t="s">
        <v>62</v>
      </c>
      <c r="H12" s="244" t="s">
        <v>62</v>
      </c>
      <c r="I12" s="244" t="s">
        <v>62</v>
      </c>
      <c r="J12" s="244" t="s">
        <v>62</v>
      </c>
      <c r="K12" s="244" t="s">
        <v>62</v>
      </c>
    </row>
    <row r="13" spans="1:13" ht="14" x14ac:dyDescent="0.2">
      <c r="A13" s="243">
        <v>2010</v>
      </c>
      <c r="B13" s="295"/>
      <c r="C13" s="244">
        <v>11.124853715159217</v>
      </c>
      <c r="D13" s="244">
        <v>29.336527749942761</v>
      </c>
      <c r="E13" s="244">
        <v>32.789255904757098</v>
      </c>
      <c r="F13" s="244">
        <v>6.4798518732052948</v>
      </c>
      <c r="G13" s="244">
        <v>20.269510756935627</v>
      </c>
      <c r="H13" s="244">
        <v>13.620857719171617</v>
      </c>
      <c r="I13" s="244">
        <v>50.170736541092772</v>
      </c>
      <c r="J13" s="244">
        <v>22.487766049106249</v>
      </c>
      <c r="K13" s="244">
        <v>13.72063969062935</v>
      </c>
    </row>
    <row r="14" spans="1:13" ht="14" x14ac:dyDescent="0.2">
      <c r="A14" s="243">
        <v>2011</v>
      </c>
      <c r="B14" s="295"/>
      <c r="C14" s="244">
        <v>11.647252143121616</v>
      </c>
      <c r="D14" s="244">
        <v>32.850615323919513</v>
      </c>
      <c r="E14" s="244">
        <v>31.306627557886696</v>
      </c>
      <c r="F14" s="244">
        <v>4.0407739382275274</v>
      </c>
      <c r="G14" s="244">
        <v>20.154731036844645</v>
      </c>
      <c r="H14" s="244">
        <v>12.009789693777288</v>
      </c>
      <c r="I14" s="244">
        <v>49.81535484890064</v>
      </c>
      <c r="J14" s="244">
        <v>23.547557410029533</v>
      </c>
      <c r="K14" s="244">
        <v>14.627298047292539</v>
      </c>
    </row>
    <row r="15" spans="1:13" ht="14" x14ac:dyDescent="0.2">
      <c r="A15" s="243">
        <v>2012</v>
      </c>
      <c r="B15" s="295"/>
      <c r="C15" s="244">
        <v>9.7748505595196171</v>
      </c>
      <c r="D15" s="244">
        <v>36.240674437219923</v>
      </c>
      <c r="E15" s="244">
        <v>32.2814924342929</v>
      </c>
      <c r="F15" s="244">
        <v>3.4369240719528626</v>
      </c>
      <c r="G15" s="244">
        <v>18.266058497014697</v>
      </c>
      <c r="H15" s="244">
        <v>11.615023907818898</v>
      </c>
      <c r="I15" s="244">
        <v>50.728860703384335</v>
      </c>
      <c r="J15" s="244">
        <v>22.910937553525038</v>
      </c>
      <c r="K15" s="244">
        <v>14.745177835271726</v>
      </c>
    </row>
    <row r="16" spans="1:13" ht="14" x14ac:dyDescent="0.2">
      <c r="A16" s="243">
        <v>2013</v>
      </c>
      <c r="B16" s="295"/>
      <c r="C16" s="244">
        <v>9.9971991641007456</v>
      </c>
      <c r="D16" s="244">
        <v>36.437751280941086</v>
      </c>
      <c r="E16" s="244">
        <v>31.196256848617338</v>
      </c>
      <c r="F16" s="244">
        <v>2.8259049361288082</v>
      </c>
      <c r="G16" s="244">
        <v>19.542887770212012</v>
      </c>
      <c r="H16" s="244">
        <v>11.044198846737375</v>
      </c>
      <c r="I16" s="244">
        <v>49.807151521319781</v>
      </c>
      <c r="J16" s="244">
        <v>23.029769772792541</v>
      </c>
      <c r="K16" s="244">
        <v>16.118879859150304</v>
      </c>
    </row>
    <row r="17" spans="1:14" ht="14" x14ac:dyDescent="0.2">
      <c r="A17" s="243">
        <v>2014</v>
      </c>
      <c r="B17" s="295"/>
      <c r="C17" s="244">
        <v>9.2932456474823031</v>
      </c>
      <c r="D17" s="244">
        <v>36.552188052136543</v>
      </c>
      <c r="E17" s="244">
        <v>30.124444337729901</v>
      </c>
      <c r="F17" s="244">
        <v>2.9115233913051131</v>
      </c>
      <c r="G17" s="244">
        <v>21.118598571346155</v>
      </c>
      <c r="H17" s="244">
        <v>11.675260158321672</v>
      </c>
      <c r="I17" s="244">
        <v>54.160911046088501</v>
      </c>
      <c r="J17" s="244">
        <v>23.759191773421563</v>
      </c>
      <c r="K17" s="244">
        <v>10.404637022168266</v>
      </c>
    </row>
    <row r="18" spans="1:14" ht="14" x14ac:dyDescent="0.2">
      <c r="A18" s="243">
        <v>2015</v>
      </c>
      <c r="B18" s="295"/>
      <c r="C18" s="244">
        <v>10.337199261422612</v>
      </c>
      <c r="D18" s="244">
        <v>38.54105555805446</v>
      </c>
      <c r="E18" s="244">
        <v>27.959858506258573</v>
      </c>
      <c r="F18" s="244">
        <v>2.7947224480614778</v>
      </c>
      <c r="G18" s="244">
        <v>20.367164226202874</v>
      </c>
      <c r="H18" s="244">
        <v>12.192868387582264</v>
      </c>
      <c r="I18" s="244">
        <v>54.026080878207196</v>
      </c>
      <c r="J18" s="244">
        <v>23.094067973380401</v>
      </c>
      <c r="K18" s="244">
        <v>10.686982760830123</v>
      </c>
    </row>
    <row r="19" spans="1:14" ht="14" x14ac:dyDescent="0.2">
      <c r="A19" s="243">
        <v>2016</v>
      </c>
      <c r="B19" s="295"/>
      <c r="C19" s="244">
        <v>12.375731586565808</v>
      </c>
      <c r="D19" s="244">
        <v>39.933041468621596</v>
      </c>
      <c r="E19" s="244">
        <v>24.379810296524013</v>
      </c>
      <c r="F19" s="244">
        <v>2.0698992081617478</v>
      </c>
      <c r="G19" s="244">
        <v>21.241517440126838</v>
      </c>
      <c r="H19" s="244">
        <v>10.633204972518044</v>
      </c>
      <c r="I19" s="244">
        <v>52.930851792373822</v>
      </c>
      <c r="J19" s="244">
        <v>23.969707469221856</v>
      </c>
      <c r="K19" s="244">
        <v>12.466235765886271</v>
      </c>
    </row>
    <row r="20" spans="1:14" ht="14" x14ac:dyDescent="0.2">
      <c r="A20" s="243"/>
      <c r="B20" s="240"/>
      <c r="C20" s="244"/>
      <c r="D20" s="244"/>
      <c r="E20" s="244"/>
      <c r="F20" s="244"/>
      <c r="G20" s="244"/>
      <c r="H20" s="244"/>
      <c r="I20" s="244"/>
      <c r="J20" s="244"/>
      <c r="K20" s="244"/>
    </row>
    <row r="21" spans="1:14" ht="14" x14ac:dyDescent="0.2">
      <c r="A21" s="219">
        <v>2007</v>
      </c>
      <c r="B21" s="295" t="s">
        <v>9</v>
      </c>
      <c r="C21" s="244">
        <v>10.690045975176844</v>
      </c>
      <c r="D21" s="244">
        <v>30.771707447150099</v>
      </c>
      <c r="E21" s="244">
        <v>33.26970057659296</v>
      </c>
      <c r="F21" s="244">
        <v>6.9283339332214506</v>
      </c>
      <c r="G21" s="244">
        <v>18.340212067858637</v>
      </c>
      <c r="H21" s="244">
        <v>13.109388360785371</v>
      </c>
      <c r="I21" s="244">
        <v>51.047178562150286</v>
      </c>
      <c r="J21" s="244">
        <v>23.511887087932426</v>
      </c>
      <c r="K21" s="244">
        <v>12.331545989131929</v>
      </c>
    </row>
    <row r="22" spans="1:14" ht="14" x14ac:dyDescent="0.2">
      <c r="A22" s="219">
        <v>2008</v>
      </c>
      <c r="B22" s="295"/>
      <c r="C22" s="244">
        <v>10.457604986125451</v>
      </c>
      <c r="D22" s="244">
        <v>28.260753959747486</v>
      </c>
      <c r="E22" s="244">
        <v>35.591562941542676</v>
      </c>
      <c r="F22" s="244">
        <v>5.1313948950572508</v>
      </c>
      <c r="G22" s="244">
        <v>20.55868321752714</v>
      </c>
      <c r="H22" s="244">
        <v>12.271142343049311</v>
      </c>
      <c r="I22" s="244">
        <v>51.269110891600548</v>
      </c>
      <c r="J22" s="244">
        <v>23.350097561650681</v>
      </c>
      <c r="K22" s="244">
        <v>13.109649203699469</v>
      </c>
    </row>
    <row r="23" spans="1:14" ht="14" x14ac:dyDescent="0.2">
      <c r="A23" s="219">
        <v>2009</v>
      </c>
      <c r="B23" s="295"/>
      <c r="C23" s="244">
        <v>10.793792838270464</v>
      </c>
      <c r="D23" s="244">
        <v>29.381364329467193</v>
      </c>
      <c r="E23" s="244">
        <v>35.29911886050715</v>
      </c>
      <c r="F23" s="244">
        <v>4.6698277568083686</v>
      </c>
      <c r="G23" s="244">
        <v>19.855896214946821</v>
      </c>
      <c r="H23" s="244">
        <v>12.294201897582727</v>
      </c>
      <c r="I23" s="244">
        <v>51.185003985722865</v>
      </c>
      <c r="J23" s="244">
        <v>22.507966365315308</v>
      </c>
      <c r="K23" s="244">
        <v>14.012827751379101</v>
      </c>
    </row>
    <row r="24" spans="1:14" ht="14" x14ac:dyDescent="0.2">
      <c r="A24" s="219">
        <v>2010</v>
      </c>
      <c r="B24" s="295"/>
      <c r="C24" s="244">
        <v>10.839733903232318</v>
      </c>
      <c r="D24" s="244">
        <v>30.652621487098251</v>
      </c>
      <c r="E24" s="244">
        <v>33.746533212669952</v>
      </c>
      <c r="F24" s="244">
        <v>4.652953704938632</v>
      </c>
      <c r="G24" s="244">
        <v>20.10815769206086</v>
      </c>
      <c r="H24" s="244">
        <v>12.523062005705757</v>
      </c>
      <c r="I24" s="244">
        <v>50.124386253215732</v>
      </c>
      <c r="J24" s="244">
        <v>22.773882902721954</v>
      </c>
      <c r="K24" s="244">
        <v>14.578668838356556</v>
      </c>
    </row>
    <row r="25" spans="1:14" ht="14" x14ac:dyDescent="0.2">
      <c r="A25" s="219">
        <v>2011</v>
      </c>
      <c r="B25" s="295"/>
      <c r="C25" s="244">
        <v>11.366684977676469</v>
      </c>
      <c r="D25" s="244">
        <v>33.382111992981073</v>
      </c>
      <c r="E25" s="244">
        <v>31.504297993174362</v>
      </c>
      <c r="F25" s="244">
        <v>4.5723159154421475</v>
      </c>
      <c r="G25" s="244">
        <v>19.174589120725955</v>
      </c>
      <c r="H25" s="244">
        <v>11.6568722775505</v>
      </c>
      <c r="I25" s="244">
        <v>50.564715111133239</v>
      </c>
      <c r="J25" s="244">
        <v>23.154982068118148</v>
      </c>
      <c r="K25" s="244">
        <v>14.623430543198118</v>
      </c>
    </row>
    <row r="26" spans="1:14" ht="14" x14ac:dyDescent="0.2">
      <c r="A26" s="219">
        <v>2012</v>
      </c>
      <c r="B26" s="295"/>
      <c r="C26" s="244">
        <v>9.5725115802968297</v>
      </c>
      <c r="D26" s="244">
        <v>36.132394099901575</v>
      </c>
      <c r="E26" s="244">
        <v>30.616617811413477</v>
      </c>
      <c r="F26" s="244">
        <v>4.3597992069800728</v>
      </c>
      <c r="G26" s="244">
        <v>19.318677301408048</v>
      </c>
      <c r="H26" s="244">
        <v>10.888913049303252</v>
      </c>
      <c r="I26" s="244">
        <v>50.498121969526686</v>
      </c>
      <c r="J26" s="244">
        <v>23.429885653343447</v>
      </c>
      <c r="K26" s="244">
        <v>15.183079327826633</v>
      </c>
    </row>
    <row r="27" spans="1:14" ht="14" x14ac:dyDescent="0.2">
      <c r="A27" s="219">
        <v>2013</v>
      </c>
      <c r="B27" s="295"/>
      <c r="C27" s="244">
        <v>9.4444734801307337</v>
      </c>
      <c r="D27" s="244">
        <v>35.227924164660635</v>
      </c>
      <c r="E27" s="244">
        <v>31.470606789394807</v>
      </c>
      <c r="F27" s="244">
        <v>3.7929267288067807</v>
      </c>
      <c r="G27" s="244">
        <v>20.064068837007046</v>
      </c>
      <c r="H27" s="244">
        <v>11.33104281720891</v>
      </c>
      <c r="I27" s="244">
        <v>53.786944321554174</v>
      </c>
      <c r="J27" s="244">
        <v>23.199906719515901</v>
      </c>
      <c r="K27" s="244">
        <v>11.682106141721011</v>
      </c>
    </row>
    <row r="28" spans="1:14" ht="14" x14ac:dyDescent="0.2">
      <c r="A28" s="219">
        <v>2014</v>
      </c>
      <c r="B28" s="295"/>
      <c r="C28" s="244">
        <v>9.8494120898846855</v>
      </c>
      <c r="D28" s="244">
        <v>35.909059536610201</v>
      </c>
      <c r="E28" s="244">
        <v>32.399995815623086</v>
      </c>
      <c r="F28" s="244">
        <v>2.4559295837134605</v>
      </c>
      <c r="G28" s="244">
        <v>19.385602974168574</v>
      </c>
      <c r="H28" s="244">
        <v>12.665815405408123</v>
      </c>
      <c r="I28" s="244">
        <v>53.829788529194566</v>
      </c>
      <c r="J28" s="244">
        <v>23.068934443597989</v>
      </c>
      <c r="K28" s="244">
        <v>10.43546162179932</v>
      </c>
    </row>
    <row r="29" spans="1:14" ht="14" x14ac:dyDescent="0.2">
      <c r="A29" s="243">
        <v>2015</v>
      </c>
      <c r="B29" s="295"/>
      <c r="C29" s="244">
        <v>11.157576244531985</v>
      </c>
      <c r="D29" s="244">
        <v>38.375338039118581</v>
      </c>
      <c r="E29" s="244">
        <v>28.470946300643568</v>
      </c>
      <c r="F29" s="244">
        <v>2.7054299733062672</v>
      </c>
      <c r="G29" s="244">
        <v>19.290709442399603</v>
      </c>
      <c r="H29" s="244">
        <v>11.484308691206104</v>
      </c>
      <c r="I29" s="244">
        <v>54.660471298426671</v>
      </c>
      <c r="J29" s="244">
        <v>23.296372051267102</v>
      </c>
      <c r="K29" s="244">
        <v>10.558847959100124</v>
      </c>
    </row>
    <row r="30" spans="1:14" ht="14" x14ac:dyDescent="0.2">
      <c r="A30" s="219">
        <v>2016</v>
      </c>
      <c r="B30" s="295"/>
      <c r="C30" s="244">
        <v>11.984543527002039</v>
      </c>
      <c r="D30" s="244">
        <v>39.724730830102779</v>
      </c>
      <c r="E30" s="244">
        <v>25.802669660765552</v>
      </c>
      <c r="F30" s="244">
        <v>4.0122413496452269</v>
      </c>
      <c r="G30" s="244">
        <v>18.475814632484401</v>
      </c>
      <c r="H30" s="244">
        <v>11.405459393181088</v>
      </c>
      <c r="I30" s="244">
        <v>53.485824598178866</v>
      </c>
      <c r="J30" s="244">
        <v>23.957582133260271</v>
      </c>
      <c r="K30" s="244">
        <v>11.151133875379776</v>
      </c>
    </row>
    <row r="31" spans="1:14" s="78" customFormat="1" ht="15" x14ac:dyDescent="0.2">
      <c r="A31" s="110"/>
      <c r="B31" s="197"/>
      <c r="C31" s="111"/>
      <c r="D31" s="111"/>
      <c r="E31" s="111"/>
      <c r="F31" s="111"/>
      <c r="G31" s="111"/>
      <c r="H31" s="111"/>
      <c r="I31" s="111"/>
      <c r="J31" s="111"/>
      <c r="K31" s="111"/>
      <c r="L31" s="159"/>
      <c r="M31" s="76"/>
      <c r="N31" s="76"/>
    </row>
    <row r="32" spans="1:14" s="78" customFormat="1" ht="15" x14ac:dyDescent="0.2">
      <c r="A32" s="33" t="s">
        <v>434</v>
      </c>
      <c r="B32" s="112"/>
      <c r="C32" s="113"/>
      <c r="D32" s="113"/>
      <c r="E32" s="113"/>
      <c r="F32" s="114"/>
      <c r="G32" s="114"/>
      <c r="H32" s="114"/>
      <c r="I32" s="114"/>
      <c r="J32" s="114"/>
      <c r="K32" s="114"/>
      <c r="L32" s="159"/>
      <c r="M32" s="76"/>
      <c r="N32" s="76"/>
    </row>
    <row r="33" spans="1:11" ht="15" x14ac:dyDescent="0.2">
      <c r="A33" s="79" t="s">
        <v>441</v>
      </c>
      <c r="B33" s="75"/>
      <c r="C33" s="76"/>
      <c r="D33" s="76"/>
      <c r="E33" s="76"/>
      <c r="F33" s="76"/>
      <c r="G33" s="77"/>
      <c r="H33" s="77"/>
      <c r="I33" s="77"/>
      <c r="J33" s="77"/>
      <c r="K33" s="159"/>
    </row>
    <row r="34" spans="1:11" s="175" customFormat="1" ht="15" x14ac:dyDescent="0.2">
      <c r="A34" s="79" t="s">
        <v>444</v>
      </c>
      <c r="B34" s="75"/>
      <c r="C34" s="76"/>
      <c r="D34" s="76"/>
      <c r="E34" s="76"/>
      <c r="F34" s="76"/>
      <c r="G34" s="77"/>
      <c r="H34" s="77"/>
      <c r="I34" s="77"/>
      <c r="J34" s="77"/>
      <c r="K34" s="159"/>
    </row>
    <row r="35" spans="1:11" x14ac:dyDescent="0.2">
      <c r="A35" s="104" t="s">
        <v>155</v>
      </c>
      <c r="B35" s="112"/>
      <c r="C35" s="113"/>
      <c r="D35" s="113"/>
      <c r="E35" s="113"/>
      <c r="F35" s="114"/>
      <c r="G35" s="114"/>
      <c r="H35" s="114"/>
      <c r="I35" s="114"/>
      <c r="J35" s="114"/>
      <c r="K35" s="114"/>
    </row>
    <row r="36" spans="1:11" x14ac:dyDescent="0.2">
      <c r="A36" s="80" t="s">
        <v>194</v>
      </c>
      <c r="B36" s="129"/>
      <c r="C36" s="113"/>
      <c r="D36" s="113"/>
      <c r="E36" s="113"/>
      <c r="F36" s="114"/>
      <c r="G36" s="114"/>
      <c r="H36" s="114"/>
      <c r="I36" s="114"/>
      <c r="J36" s="114"/>
      <c r="K36" s="114"/>
    </row>
    <row r="37" spans="1:11" x14ac:dyDescent="0.2">
      <c r="A37" s="104" t="s">
        <v>195</v>
      </c>
      <c r="B37" s="112"/>
      <c r="C37" s="113"/>
      <c r="D37" s="113"/>
      <c r="E37" s="113"/>
      <c r="F37" s="114"/>
      <c r="G37" s="114"/>
      <c r="H37" s="114"/>
      <c r="I37" s="114"/>
      <c r="J37" s="114"/>
      <c r="K37" s="114"/>
    </row>
    <row r="38" spans="1:11" x14ac:dyDescent="0.2">
      <c r="A38" s="104" t="s">
        <v>196</v>
      </c>
      <c r="B38" s="112"/>
      <c r="C38" s="113"/>
      <c r="D38" s="113"/>
      <c r="E38" s="113"/>
      <c r="F38" s="114"/>
      <c r="G38" s="114"/>
      <c r="H38" s="114"/>
      <c r="I38" s="114"/>
      <c r="J38" s="114"/>
      <c r="K38" s="114"/>
    </row>
    <row r="39" spans="1:11" x14ac:dyDescent="0.2">
      <c r="A39" s="82" t="s">
        <v>197</v>
      </c>
      <c r="B39" s="112"/>
      <c r="C39" s="115"/>
      <c r="D39" s="115"/>
      <c r="E39" s="115"/>
      <c r="F39" s="116"/>
      <c r="G39" s="116"/>
      <c r="H39" s="116"/>
      <c r="I39" s="116"/>
      <c r="J39" s="116"/>
      <c r="K39" s="116"/>
    </row>
    <row r="40" spans="1:11" x14ac:dyDescent="0.2">
      <c r="A40" s="85"/>
      <c r="B40" s="117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x14ac:dyDescent="0.2">
      <c r="A41" s="86"/>
      <c r="B41" s="117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x14ac:dyDescent="0.2">
      <c r="A42" s="86"/>
      <c r="B42" s="117"/>
      <c r="C42" s="118"/>
      <c r="D42" s="118"/>
      <c r="E42" s="118"/>
      <c r="F42" s="118"/>
      <c r="G42" s="118"/>
      <c r="H42" s="118"/>
      <c r="I42" s="118"/>
      <c r="J42" s="118"/>
      <c r="K42" s="118"/>
    </row>
    <row r="45" spans="1:11" ht="24.75" customHeight="1" x14ac:dyDescent="0.2"/>
    <row r="46" spans="1:11" ht="40.5" customHeight="1" x14ac:dyDescent="0.2"/>
  </sheetData>
  <mergeCells count="8">
    <mergeCell ref="B10:B19"/>
    <mergeCell ref="B21:B30"/>
    <mergeCell ref="A4:K4"/>
    <mergeCell ref="A5:K5"/>
    <mergeCell ref="A6:K6"/>
    <mergeCell ref="A8:B9"/>
    <mergeCell ref="C8:G8"/>
    <mergeCell ref="H8:K8"/>
  </mergeCells>
  <phoneticPr fontId="92" type="noConversion"/>
  <hyperlinks>
    <hyperlink ref="M8" location="ÍNDICE!A18" display="ÍNDICE"/>
  </hyperlinks>
  <printOptions horizontalCentered="1" verticalCentered="1"/>
  <pageMargins left="0.2" right="0.2" top="0.2" bottom="0.2" header="0.31" footer="0"/>
  <pageSetup paperSize="9" scale="64" fitToHeight="3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60"/>
  <sheetViews>
    <sheetView showGridLines="0" zoomScale="80" zoomScaleNormal="80" zoomScalePageLayoutView="80" workbookViewId="0">
      <selection activeCell="A4" sqref="A4:K52"/>
    </sheetView>
  </sheetViews>
  <sheetFormatPr baseColWidth="10" defaultColWidth="11.5" defaultRowHeight="13" x14ac:dyDescent="0.2"/>
  <cols>
    <col min="1" max="1" width="15" style="109" customWidth="1"/>
    <col min="2" max="2" width="11.5" style="109"/>
    <col min="3" max="11" width="20.5" style="109" customWidth="1"/>
    <col min="12" max="16384" width="11.5" style="109"/>
  </cols>
  <sheetData>
    <row r="2" spans="1:13" ht="14" x14ac:dyDescent="0.2">
      <c r="A2" s="19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4" x14ac:dyDescent="0.2">
      <c r="A3" s="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ht="20" x14ac:dyDescent="0.2">
      <c r="A4" s="286" t="s">
        <v>478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</row>
    <row r="5" spans="1:13" ht="18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3" ht="18" x14ac:dyDescent="0.2">
      <c r="A6" s="273" t="s">
        <v>49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7" spans="1:13" ht="14" x14ac:dyDescent="0.2">
      <c r="A7" s="38"/>
    </row>
    <row r="8" spans="1:13" ht="18" customHeight="1" x14ac:dyDescent="0.2">
      <c r="A8" s="277" t="s">
        <v>125</v>
      </c>
      <c r="B8" s="277"/>
      <c r="C8" s="275" t="s">
        <v>181</v>
      </c>
      <c r="D8" s="275"/>
      <c r="E8" s="275"/>
      <c r="F8" s="275"/>
      <c r="G8" s="275"/>
      <c r="H8" s="275" t="s">
        <v>182</v>
      </c>
      <c r="I8" s="275"/>
      <c r="J8" s="275"/>
      <c r="K8" s="275"/>
      <c r="M8" s="160" t="s">
        <v>0</v>
      </c>
    </row>
    <row r="9" spans="1:13" ht="42" x14ac:dyDescent="0.2">
      <c r="A9" s="277"/>
      <c r="B9" s="277"/>
      <c r="C9" s="212" t="s">
        <v>183</v>
      </c>
      <c r="D9" s="212" t="s">
        <v>184</v>
      </c>
      <c r="E9" s="212" t="s">
        <v>185</v>
      </c>
      <c r="F9" s="212" t="s">
        <v>186</v>
      </c>
      <c r="G9" s="212" t="s">
        <v>187</v>
      </c>
      <c r="H9" s="212" t="s">
        <v>188</v>
      </c>
      <c r="I9" s="212" t="s">
        <v>189</v>
      </c>
      <c r="J9" s="212" t="s">
        <v>190</v>
      </c>
      <c r="K9" s="237" t="s">
        <v>191</v>
      </c>
    </row>
    <row r="10" spans="1:13" ht="14" x14ac:dyDescent="0.2">
      <c r="A10" s="219">
        <v>2007</v>
      </c>
      <c r="B10" s="278" t="s">
        <v>76</v>
      </c>
      <c r="C10" s="245" t="s">
        <v>62</v>
      </c>
      <c r="D10" s="245" t="s">
        <v>62</v>
      </c>
      <c r="E10" s="245" t="s">
        <v>62</v>
      </c>
      <c r="F10" s="245" t="s">
        <v>62</v>
      </c>
      <c r="G10" s="245" t="s">
        <v>62</v>
      </c>
      <c r="H10" s="245" t="s">
        <v>62</v>
      </c>
      <c r="I10" s="245" t="s">
        <v>62</v>
      </c>
      <c r="J10" s="245" t="s">
        <v>62</v>
      </c>
      <c r="K10" s="245" t="s">
        <v>62</v>
      </c>
    </row>
    <row r="11" spans="1:13" ht="14" x14ac:dyDescent="0.2">
      <c r="A11" s="219">
        <v>2008</v>
      </c>
      <c r="B11" s="278"/>
      <c r="C11" s="246">
        <v>13.713292603123318</v>
      </c>
      <c r="D11" s="246">
        <v>35.340538295275572</v>
      </c>
      <c r="E11" s="246">
        <v>38.037654918099427</v>
      </c>
      <c r="F11" s="246">
        <v>5.0717104009750447</v>
      </c>
      <c r="G11" s="246">
        <v>7.8368037825273209</v>
      </c>
      <c r="H11" s="246">
        <v>15.471487501103507</v>
      </c>
      <c r="I11" s="246">
        <v>55.407309588959798</v>
      </c>
      <c r="J11" s="246">
        <v>22.053001661957857</v>
      </c>
      <c r="K11" s="246">
        <v>7.0682012479802898</v>
      </c>
    </row>
    <row r="12" spans="1:13" ht="14" x14ac:dyDescent="0.2">
      <c r="A12" s="219">
        <v>2009</v>
      </c>
      <c r="B12" s="278"/>
      <c r="C12" s="246">
        <v>14.007668259032727</v>
      </c>
      <c r="D12" s="246">
        <v>32.991742811746825</v>
      </c>
      <c r="E12" s="246">
        <v>41.78145155733538</v>
      </c>
      <c r="F12" s="246">
        <v>2.8441926772975745</v>
      </c>
      <c r="G12" s="246">
        <v>8.3749446945871586</v>
      </c>
      <c r="H12" s="246">
        <v>15.219843674229876</v>
      </c>
      <c r="I12" s="246">
        <v>54.273818034188025</v>
      </c>
      <c r="J12" s="246">
        <v>22.605381729812187</v>
      </c>
      <c r="K12" s="246">
        <v>7.9009565617700837</v>
      </c>
    </row>
    <row r="13" spans="1:13" ht="14" x14ac:dyDescent="0.2">
      <c r="A13" s="219">
        <v>2010</v>
      </c>
      <c r="B13" s="278"/>
      <c r="C13" s="246">
        <v>13.53821873574984</v>
      </c>
      <c r="D13" s="246">
        <v>36.104900662787436</v>
      </c>
      <c r="E13" s="246">
        <v>37.473632476414231</v>
      </c>
      <c r="F13" s="246">
        <v>2.0728216044276602</v>
      </c>
      <c r="G13" s="246">
        <v>10.810426520620288</v>
      </c>
      <c r="H13" s="246">
        <v>15.911689310208555</v>
      </c>
      <c r="I13" s="246">
        <v>53.986853874903538</v>
      </c>
      <c r="J13" s="246">
        <v>21.775436852912975</v>
      </c>
      <c r="K13" s="246">
        <v>8.3260199619746125</v>
      </c>
    </row>
    <row r="14" spans="1:13" ht="14" x14ac:dyDescent="0.2">
      <c r="A14" s="219">
        <v>2011</v>
      </c>
      <c r="B14" s="278"/>
      <c r="C14" s="246">
        <v>13.32091269021663</v>
      </c>
      <c r="D14" s="246">
        <v>36.700237980478853</v>
      </c>
      <c r="E14" s="246">
        <v>39.019905668158046</v>
      </c>
      <c r="F14" s="246">
        <v>1.693420001686093</v>
      </c>
      <c r="G14" s="246">
        <v>9.2655236594601913</v>
      </c>
      <c r="H14" s="246">
        <v>15.088179644383123</v>
      </c>
      <c r="I14" s="246">
        <v>54.478482981807275</v>
      </c>
      <c r="J14" s="246">
        <v>22.27461522165073</v>
      </c>
      <c r="K14" s="246">
        <v>8.1587221521585036</v>
      </c>
    </row>
    <row r="15" spans="1:13" ht="14" x14ac:dyDescent="0.2">
      <c r="A15" s="219">
        <v>2012</v>
      </c>
      <c r="B15" s="278"/>
      <c r="C15" s="246">
        <v>12.359411675349627</v>
      </c>
      <c r="D15" s="246">
        <v>39.087292194192109</v>
      </c>
      <c r="E15" s="246">
        <v>37.576616153424141</v>
      </c>
      <c r="F15" s="246">
        <v>1.0197197887500373</v>
      </c>
      <c r="G15" s="246">
        <v>9.9569601882829595</v>
      </c>
      <c r="H15" s="246">
        <v>13.833930332827594</v>
      </c>
      <c r="I15" s="246">
        <v>55.729653571145747</v>
      </c>
      <c r="J15" s="246">
        <v>22.588662048172754</v>
      </c>
      <c r="K15" s="246">
        <v>7.8477540478558909</v>
      </c>
    </row>
    <row r="16" spans="1:13" ht="14" x14ac:dyDescent="0.2">
      <c r="A16" s="219">
        <v>2013</v>
      </c>
      <c r="B16" s="278"/>
      <c r="C16" s="246">
        <v>11.880846073324502</v>
      </c>
      <c r="D16" s="246">
        <v>44.736798461742133</v>
      </c>
      <c r="E16" s="246">
        <v>31.807500675420712</v>
      </c>
      <c r="F16" s="246">
        <v>1.4593623056185339</v>
      </c>
      <c r="G16" s="246">
        <v>10.115492483893734</v>
      </c>
      <c r="H16" s="246">
        <v>13.284523533149036</v>
      </c>
      <c r="I16" s="246">
        <v>55.366931716037826</v>
      </c>
      <c r="J16" s="246">
        <v>22.846552727156652</v>
      </c>
      <c r="K16" s="246">
        <v>8.5019920236574062</v>
      </c>
    </row>
    <row r="17" spans="1:11" ht="14" x14ac:dyDescent="0.2">
      <c r="A17" s="219">
        <v>2014</v>
      </c>
      <c r="B17" s="278"/>
      <c r="C17" s="246">
        <v>12.243963403810536</v>
      </c>
      <c r="D17" s="246">
        <v>39.828166296174658</v>
      </c>
      <c r="E17" s="246">
        <v>34.188277694850882</v>
      </c>
      <c r="F17" s="246">
        <v>1.7770676808484764</v>
      </c>
      <c r="G17" s="246">
        <v>11.962524924313298</v>
      </c>
      <c r="H17" s="246">
        <v>10.156047089901726</v>
      </c>
      <c r="I17" s="246">
        <v>59.422012681361856</v>
      </c>
      <c r="J17" s="246">
        <v>23.438899705362076</v>
      </c>
      <c r="K17" s="246">
        <v>6.9830405233724395</v>
      </c>
    </row>
    <row r="18" spans="1:11" ht="14" x14ac:dyDescent="0.2">
      <c r="A18" s="219">
        <v>2015</v>
      </c>
      <c r="B18" s="278"/>
      <c r="C18" s="246">
        <v>12.386527686013487</v>
      </c>
      <c r="D18" s="246">
        <v>38.810375231185191</v>
      </c>
      <c r="E18" s="246">
        <v>35.924981806936024</v>
      </c>
      <c r="F18" s="246">
        <v>1.460271545797504</v>
      </c>
      <c r="G18" s="246">
        <v>11.417843730067792</v>
      </c>
      <c r="H18" s="246">
        <v>12.301230821464401</v>
      </c>
      <c r="I18" s="246">
        <v>58.647616477559914</v>
      </c>
      <c r="J18" s="246">
        <v>22.701397901191122</v>
      </c>
      <c r="K18" s="246">
        <v>6.3497547997845638</v>
      </c>
    </row>
    <row r="19" spans="1:11" ht="14" x14ac:dyDescent="0.2">
      <c r="A19" s="219">
        <v>2016</v>
      </c>
      <c r="B19" s="278"/>
      <c r="C19" s="246">
        <v>14.927554758044836</v>
      </c>
      <c r="D19" s="246">
        <v>46.193067170394201</v>
      </c>
      <c r="E19" s="246">
        <v>24.723149084882984</v>
      </c>
      <c r="F19" s="246">
        <v>2.8494153670875852</v>
      </c>
      <c r="G19" s="246">
        <v>11.306813619590391</v>
      </c>
      <c r="H19" s="246">
        <v>12.265231353132053</v>
      </c>
      <c r="I19" s="246">
        <v>56.865261656778884</v>
      </c>
      <c r="J19" s="246">
        <v>23.459981799384085</v>
      </c>
      <c r="K19" s="246">
        <v>7.4095251907049668</v>
      </c>
    </row>
    <row r="20" spans="1:11" ht="14" x14ac:dyDescent="0.2">
      <c r="A20" s="219"/>
      <c r="B20" s="215"/>
      <c r="C20" s="246"/>
      <c r="D20" s="246"/>
      <c r="E20" s="246"/>
      <c r="F20" s="246"/>
      <c r="G20" s="246"/>
      <c r="H20" s="246"/>
      <c r="I20" s="246"/>
      <c r="J20" s="246"/>
      <c r="K20" s="246"/>
    </row>
    <row r="21" spans="1:11" ht="14" x14ac:dyDescent="0.2">
      <c r="A21" s="219">
        <v>2007</v>
      </c>
      <c r="B21" s="295" t="s">
        <v>7</v>
      </c>
      <c r="C21" s="246">
        <v>13.784938645584852</v>
      </c>
      <c r="D21" s="246">
        <v>38.938357333955857</v>
      </c>
      <c r="E21" s="246">
        <v>36.880393977765678</v>
      </c>
      <c r="F21" s="246">
        <v>4.440890842149714</v>
      </c>
      <c r="G21" s="246">
        <v>5.9554192005448554</v>
      </c>
      <c r="H21" s="246">
        <v>16.257599856743958</v>
      </c>
      <c r="I21" s="246">
        <v>53.347999952554659</v>
      </c>
      <c r="J21" s="246">
        <v>22.830924804322585</v>
      </c>
      <c r="K21" s="246">
        <v>7.5634753863811435</v>
      </c>
    </row>
    <row r="22" spans="1:11" ht="14" x14ac:dyDescent="0.2">
      <c r="A22" s="219">
        <v>2008</v>
      </c>
      <c r="B22" s="295"/>
      <c r="C22" s="246">
        <v>13.779713910386949</v>
      </c>
      <c r="D22" s="246">
        <v>35.281057888883922</v>
      </c>
      <c r="E22" s="246">
        <v>37.529397428348233</v>
      </c>
      <c r="F22" s="246">
        <v>4.5438402075102093</v>
      </c>
      <c r="G22" s="246">
        <v>8.8659905648709572</v>
      </c>
      <c r="H22" s="246">
        <v>15.340858199840197</v>
      </c>
      <c r="I22" s="246">
        <v>55.425945745251013</v>
      </c>
      <c r="J22" s="246">
        <v>21.739995048215988</v>
      </c>
      <c r="K22" s="246">
        <v>7.4932010066927841</v>
      </c>
    </row>
    <row r="23" spans="1:11" ht="14" x14ac:dyDescent="0.2">
      <c r="A23" s="219">
        <v>2009</v>
      </c>
      <c r="B23" s="295"/>
      <c r="C23" s="246">
        <v>13.725083728635465</v>
      </c>
      <c r="D23" s="246">
        <v>32.46088850332778</v>
      </c>
      <c r="E23" s="246">
        <v>41.776393643230186</v>
      </c>
      <c r="F23" s="246">
        <v>2.5684835880801216</v>
      </c>
      <c r="G23" s="246">
        <v>9.4691505367281152</v>
      </c>
      <c r="H23" s="246">
        <v>15.727081956583222</v>
      </c>
      <c r="I23" s="246">
        <v>53.632129773358081</v>
      </c>
      <c r="J23" s="246">
        <v>22.787863840689369</v>
      </c>
      <c r="K23" s="246">
        <v>7.8529244293692431</v>
      </c>
    </row>
    <row r="24" spans="1:11" ht="14" x14ac:dyDescent="0.2">
      <c r="A24" s="219">
        <v>2010</v>
      </c>
      <c r="B24" s="295"/>
      <c r="C24" s="246">
        <v>13.579231985526643</v>
      </c>
      <c r="D24" s="246">
        <v>35.265430899823443</v>
      </c>
      <c r="E24" s="246">
        <v>36.832591793083971</v>
      </c>
      <c r="F24" s="246">
        <v>4.8197327665081326</v>
      </c>
      <c r="G24" s="246">
        <v>9.5030125550576425</v>
      </c>
      <c r="H24" s="246">
        <v>15.912552099955116</v>
      </c>
      <c r="I24" s="246">
        <v>55.230580485571203</v>
      </c>
      <c r="J24" s="246">
        <v>21.329481162500322</v>
      </c>
      <c r="K24" s="246">
        <v>7.5273862519723842</v>
      </c>
    </row>
    <row r="25" spans="1:11" ht="14" x14ac:dyDescent="0.2">
      <c r="A25" s="219">
        <v>2011</v>
      </c>
      <c r="B25" s="295"/>
      <c r="C25" s="246">
        <v>14.047805716431066</v>
      </c>
      <c r="D25" s="246">
        <v>38.307478986625142</v>
      </c>
      <c r="E25" s="246">
        <v>35.08083295079738</v>
      </c>
      <c r="F25" s="246">
        <v>3.2163093282401736</v>
      </c>
      <c r="G25" s="246">
        <v>9.3475730179061021</v>
      </c>
      <c r="H25" s="246">
        <v>14.287318163933307</v>
      </c>
      <c r="I25" s="246">
        <v>54.310140764468841</v>
      </c>
      <c r="J25" s="246">
        <v>22.894829511858315</v>
      </c>
      <c r="K25" s="246">
        <v>8.5077115597389081</v>
      </c>
    </row>
    <row r="26" spans="1:11" ht="14" x14ac:dyDescent="0.2">
      <c r="A26" s="219">
        <v>2012</v>
      </c>
      <c r="B26" s="295"/>
      <c r="C26" s="246">
        <v>11.84852389967233</v>
      </c>
      <c r="D26" s="246">
        <v>41.394656623838898</v>
      </c>
      <c r="E26" s="246">
        <v>35.993968364955741</v>
      </c>
      <c r="F26" s="246">
        <v>2.7987236747358817</v>
      </c>
      <c r="G26" s="246">
        <v>7.9641274367976242</v>
      </c>
      <c r="H26" s="246">
        <v>14.04360287359118</v>
      </c>
      <c r="I26" s="246">
        <v>55.218413843508927</v>
      </c>
      <c r="J26" s="246">
        <v>22.177117103391975</v>
      </c>
      <c r="K26" s="246">
        <v>8.5608661795065082</v>
      </c>
    </row>
    <row r="27" spans="1:11" ht="14" x14ac:dyDescent="0.2">
      <c r="A27" s="219">
        <v>2013</v>
      </c>
      <c r="B27" s="295"/>
      <c r="C27" s="246">
        <v>12.15672900673647</v>
      </c>
      <c r="D27" s="246">
        <v>42.837027650028823</v>
      </c>
      <c r="E27" s="246">
        <v>34.289228522816401</v>
      </c>
      <c r="F27" s="246">
        <v>1.9965516649543644</v>
      </c>
      <c r="G27" s="246">
        <v>8.7204631554637366</v>
      </c>
      <c r="H27" s="246">
        <v>13.2767145939644</v>
      </c>
      <c r="I27" s="246">
        <v>55.051222859737415</v>
      </c>
      <c r="J27" s="246">
        <v>22.388889532407266</v>
      </c>
      <c r="K27" s="246">
        <v>9.2831730138934478</v>
      </c>
    </row>
    <row r="28" spans="1:11" ht="14" x14ac:dyDescent="0.2">
      <c r="A28" s="219">
        <v>2014</v>
      </c>
      <c r="B28" s="295"/>
      <c r="C28" s="246">
        <v>10.827190817036859</v>
      </c>
      <c r="D28" s="246">
        <v>43.325913804735052</v>
      </c>
      <c r="E28" s="246">
        <v>33.33529426309785</v>
      </c>
      <c r="F28" s="246">
        <v>2.1140425917572188</v>
      </c>
      <c r="G28" s="246">
        <v>10.39755852337254</v>
      </c>
      <c r="H28" s="246">
        <v>13.0358188340265</v>
      </c>
      <c r="I28" s="246">
        <v>57.809879702238462</v>
      </c>
      <c r="J28" s="246">
        <v>22.874235889594136</v>
      </c>
      <c r="K28" s="246">
        <v>6.2800655741427613</v>
      </c>
    </row>
    <row r="29" spans="1:11" ht="14" x14ac:dyDescent="0.2">
      <c r="A29" s="219">
        <v>2015</v>
      </c>
      <c r="B29" s="295"/>
      <c r="C29" s="246">
        <v>12.299141321997626</v>
      </c>
      <c r="D29" s="246">
        <v>44.371139718146111</v>
      </c>
      <c r="E29" s="246">
        <v>30.541615320859005</v>
      </c>
      <c r="F29" s="246">
        <v>2.0925632599863504</v>
      </c>
      <c r="G29" s="246">
        <v>10.695540379010902</v>
      </c>
      <c r="H29" s="246">
        <v>14.181799984549837</v>
      </c>
      <c r="I29" s="246">
        <v>57.536791316881441</v>
      </c>
      <c r="J29" s="246">
        <v>21.964143741316771</v>
      </c>
      <c r="K29" s="246">
        <v>6.3172649572519539</v>
      </c>
    </row>
    <row r="30" spans="1:11" ht="14" x14ac:dyDescent="0.2">
      <c r="A30" s="219">
        <v>2016</v>
      </c>
      <c r="B30" s="295"/>
      <c r="C30" s="246">
        <v>14.055047100078024</v>
      </c>
      <c r="D30" s="246">
        <v>46.99268314896166</v>
      </c>
      <c r="E30" s="246">
        <v>25.160106054337039</v>
      </c>
      <c r="F30" s="246">
        <v>1.9954691782531631</v>
      </c>
      <c r="G30" s="246">
        <v>11.796694518370108</v>
      </c>
      <c r="H30" s="246">
        <v>12.354401255881976</v>
      </c>
      <c r="I30" s="246">
        <v>56.578643273770709</v>
      </c>
      <c r="J30" s="246">
        <v>23.166229814160353</v>
      </c>
      <c r="K30" s="246">
        <v>7.9007256561869603</v>
      </c>
    </row>
    <row r="31" spans="1:11" ht="14" x14ac:dyDescent="0.2">
      <c r="A31" s="219"/>
      <c r="B31" s="240"/>
      <c r="C31" s="246"/>
      <c r="D31" s="246"/>
      <c r="E31" s="246"/>
      <c r="F31" s="246"/>
      <c r="G31" s="246"/>
      <c r="H31" s="246"/>
      <c r="I31" s="246"/>
      <c r="J31" s="246"/>
      <c r="K31" s="246"/>
    </row>
    <row r="32" spans="1:11" ht="14" x14ac:dyDescent="0.2">
      <c r="A32" s="219">
        <v>2007</v>
      </c>
      <c r="B32" s="278" t="s">
        <v>8</v>
      </c>
      <c r="C32" s="246">
        <v>14.360078277767101</v>
      </c>
      <c r="D32" s="246">
        <v>41.045841366990096</v>
      </c>
      <c r="E32" s="246">
        <v>34.927996426753808</v>
      </c>
      <c r="F32" s="246">
        <v>2.7763268334364422</v>
      </c>
      <c r="G32" s="246">
        <v>6.8897570950523974</v>
      </c>
      <c r="H32" s="246">
        <v>15.426345762659889</v>
      </c>
      <c r="I32" s="246">
        <v>53.617573133537412</v>
      </c>
      <c r="J32" s="246">
        <v>23.38642762325669</v>
      </c>
      <c r="K32" s="246">
        <v>7.5696534805460232</v>
      </c>
    </row>
    <row r="33" spans="1:11" ht="14" x14ac:dyDescent="0.2">
      <c r="A33" s="219">
        <v>2008</v>
      </c>
      <c r="B33" s="278"/>
      <c r="C33" s="246">
        <v>13.524861097856245</v>
      </c>
      <c r="D33" s="246">
        <v>37.972174869684473</v>
      </c>
      <c r="E33" s="246">
        <v>38.118131965925876</v>
      </c>
      <c r="F33" s="246">
        <v>2.6748994695894632</v>
      </c>
      <c r="G33" s="246">
        <v>7.7099325969444967</v>
      </c>
      <c r="H33" s="246">
        <v>14.769693364978064</v>
      </c>
      <c r="I33" s="246">
        <v>54.771441366805526</v>
      </c>
      <c r="J33" s="246">
        <v>22.329579244054077</v>
      </c>
      <c r="K33" s="246">
        <v>8.1292860241609084</v>
      </c>
    </row>
    <row r="34" spans="1:11" ht="14" x14ac:dyDescent="0.2">
      <c r="A34" s="219">
        <v>2009</v>
      </c>
      <c r="B34" s="278"/>
      <c r="C34" s="246">
        <v>14.62489756217254</v>
      </c>
      <c r="D34" s="246">
        <v>32.957694031255052</v>
      </c>
      <c r="E34" s="246">
        <v>40.629286915200566</v>
      </c>
      <c r="F34" s="246">
        <v>3.4343158675994285</v>
      </c>
      <c r="G34" s="246">
        <v>8.3538056237709188</v>
      </c>
      <c r="H34" s="246">
        <v>16.208478298612029</v>
      </c>
      <c r="I34" s="246">
        <v>53.244276885013697</v>
      </c>
      <c r="J34" s="246">
        <v>22.273749098438749</v>
      </c>
      <c r="K34" s="246">
        <v>8.2734957179354129</v>
      </c>
    </row>
    <row r="35" spans="1:11" ht="14" x14ac:dyDescent="0.2">
      <c r="A35" s="219">
        <v>2010</v>
      </c>
      <c r="B35" s="278"/>
      <c r="C35" s="246">
        <v>13.651891411524996</v>
      </c>
      <c r="D35" s="246">
        <v>37.405822952421303</v>
      </c>
      <c r="E35" s="246">
        <v>37.105999621611119</v>
      </c>
      <c r="F35" s="246">
        <v>1.3006248105576979</v>
      </c>
      <c r="G35" s="246">
        <v>10.53566120388496</v>
      </c>
      <c r="H35" s="246">
        <v>14.501479314174206</v>
      </c>
      <c r="I35" s="246">
        <v>53.343182522166579</v>
      </c>
      <c r="J35" s="246">
        <v>23.018247523101525</v>
      </c>
      <c r="K35" s="246">
        <v>9.1370906405575063</v>
      </c>
    </row>
    <row r="36" spans="1:11" ht="14" x14ac:dyDescent="0.2">
      <c r="A36" s="219">
        <v>2011</v>
      </c>
      <c r="B36" s="278"/>
      <c r="C36" s="246">
        <v>13.604198788237188</v>
      </c>
      <c r="D36" s="246">
        <v>38.69316106751171</v>
      </c>
      <c r="E36" s="246">
        <v>35.845917042042998</v>
      </c>
      <c r="F36" s="246">
        <v>1.8906701457849249</v>
      </c>
      <c r="G36" s="246">
        <v>9.9660529564240488</v>
      </c>
      <c r="H36" s="246">
        <v>15.030569499854799</v>
      </c>
      <c r="I36" s="246">
        <v>55.382393738446702</v>
      </c>
      <c r="J36" s="246">
        <v>21.565854202564164</v>
      </c>
      <c r="K36" s="246">
        <v>8.0211825591353474</v>
      </c>
    </row>
    <row r="37" spans="1:11" ht="14" x14ac:dyDescent="0.2">
      <c r="A37" s="219">
        <v>2012</v>
      </c>
      <c r="B37" s="278"/>
      <c r="C37" s="246">
        <v>12.91144530779601</v>
      </c>
      <c r="D37" s="246">
        <v>36.175135153457823</v>
      </c>
      <c r="E37" s="246">
        <v>39.194988941593365</v>
      </c>
      <c r="F37" s="246">
        <v>1.5307862335513722</v>
      </c>
      <c r="G37" s="246">
        <v>10.187644363602178</v>
      </c>
      <c r="H37" s="246">
        <v>13.81405598903125</v>
      </c>
      <c r="I37" s="246">
        <v>54.34543274006807</v>
      </c>
      <c r="J37" s="246">
        <v>22.969220459681161</v>
      </c>
      <c r="K37" s="246">
        <v>8.8712908112210904</v>
      </c>
    </row>
    <row r="38" spans="1:11" ht="14" x14ac:dyDescent="0.2">
      <c r="A38" s="219">
        <v>2013</v>
      </c>
      <c r="B38" s="278"/>
      <c r="C38" s="246">
        <v>12.100147229460855</v>
      </c>
      <c r="D38" s="246">
        <v>42.608393364480747</v>
      </c>
      <c r="E38" s="246">
        <v>34.249034334471503</v>
      </c>
      <c r="F38" s="246">
        <v>0.93783804515501401</v>
      </c>
      <c r="G38" s="246">
        <v>10.104587026431323</v>
      </c>
      <c r="H38" s="246">
        <v>13.465794496489474</v>
      </c>
      <c r="I38" s="246">
        <v>54.548316346292438</v>
      </c>
      <c r="J38" s="246">
        <v>23.468476316219295</v>
      </c>
      <c r="K38" s="246">
        <v>8.5174128409978618</v>
      </c>
    </row>
    <row r="39" spans="1:11" ht="14" x14ac:dyDescent="0.2">
      <c r="A39" s="219">
        <v>2014</v>
      </c>
      <c r="B39" s="278"/>
      <c r="C39" s="246">
        <v>11.629691407037114</v>
      </c>
      <c r="D39" s="246">
        <v>39.71530517491977</v>
      </c>
      <c r="E39" s="246">
        <v>35.779060820674196</v>
      </c>
      <c r="F39" s="246">
        <v>1.6152518268582197</v>
      </c>
      <c r="G39" s="246">
        <v>11.260690770510267</v>
      </c>
      <c r="H39" s="246">
        <v>13.895154044941155</v>
      </c>
      <c r="I39" s="246">
        <v>57.522061438691985</v>
      </c>
      <c r="J39" s="246">
        <v>21.937589101626997</v>
      </c>
      <c r="K39" s="246">
        <v>6.6451954147419334</v>
      </c>
    </row>
    <row r="40" spans="1:11" ht="14" x14ac:dyDescent="0.2">
      <c r="A40" s="219">
        <v>2015</v>
      </c>
      <c r="B40" s="278"/>
      <c r="C40" s="246">
        <v>12.817559684074153</v>
      </c>
      <c r="D40" s="246">
        <v>40.437777048491228</v>
      </c>
      <c r="E40" s="246">
        <v>34.223750990814573</v>
      </c>
      <c r="F40" s="246">
        <v>1.5845113307693421</v>
      </c>
      <c r="G40" s="246">
        <v>10.936400945850702</v>
      </c>
      <c r="H40" s="246">
        <v>13.210227725413173</v>
      </c>
      <c r="I40" s="246">
        <v>57.407180936020794</v>
      </c>
      <c r="J40" s="246">
        <v>22.291479972416557</v>
      </c>
      <c r="K40" s="246">
        <v>7.0911113661494714</v>
      </c>
    </row>
    <row r="41" spans="1:11" ht="14" x14ac:dyDescent="0.2">
      <c r="A41" s="219">
        <v>2016</v>
      </c>
      <c r="B41" s="278"/>
      <c r="C41" s="246">
        <v>15.181869001780202</v>
      </c>
      <c r="D41" s="246">
        <v>42.424665624986162</v>
      </c>
      <c r="E41" s="246">
        <v>28.317805550246096</v>
      </c>
      <c r="F41" s="246">
        <v>2.5860914682041622</v>
      </c>
      <c r="G41" s="246">
        <v>11.489568354783374</v>
      </c>
      <c r="H41" s="246">
        <v>12.837136447688813</v>
      </c>
      <c r="I41" s="246">
        <v>54.977763309267345</v>
      </c>
      <c r="J41" s="246">
        <v>24.46333042720185</v>
      </c>
      <c r="K41" s="246">
        <v>7.7217698158419861</v>
      </c>
    </row>
    <row r="42" spans="1:11" ht="14" x14ac:dyDescent="0.2">
      <c r="A42" s="219"/>
      <c r="B42" s="215"/>
      <c r="C42" s="246"/>
      <c r="D42" s="246"/>
      <c r="E42" s="246"/>
      <c r="F42" s="246"/>
      <c r="G42" s="246"/>
      <c r="H42" s="246"/>
      <c r="I42" s="246"/>
      <c r="J42" s="246"/>
      <c r="K42" s="246"/>
    </row>
    <row r="43" spans="1:11" ht="14" x14ac:dyDescent="0.2">
      <c r="A43" s="219">
        <v>2007</v>
      </c>
      <c r="B43" s="295" t="s">
        <v>9</v>
      </c>
      <c r="C43" s="246">
        <v>13.253183582644617</v>
      </c>
      <c r="D43" s="246">
        <v>36.288206387788954</v>
      </c>
      <c r="E43" s="246">
        <v>36.379350767785873</v>
      </c>
      <c r="F43" s="246">
        <v>6.2188327548340343</v>
      </c>
      <c r="G43" s="246">
        <v>7.8604265069445649</v>
      </c>
      <c r="H43" s="246">
        <v>15.693558174437431</v>
      </c>
      <c r="I43" s="246">
        <v>55.457699101948108</v>
      </c>
      <c r="J43" s="246">
        <v>22.081025164841758</v>
      </c>
      <c r="K43" s="246">
        <v>6.767717558770622</v>
      </c>
    </row>
    <row r="44" spans="1:11" ht="14" x14ac:dyDescent="0.2">
      <c r="A44" s="219">
        <v>2008</v>
      </c>
      <c r="B44" s="295"/>
      <c r="C44" s="246">
        <v>12.929353518908131</v>
      </c>
      <c r="D44" s="246">
        <v>33.859173244665037</v>
      </c>
      <c r="E44" s="246">
        <v>39.8605110234219</v>
      </c>
      <c r="F44" s="246">
        <v>4.089134260712969</v>
      </c>
      <c r="G44" s="246">
        <v>9.2618279522920233</v>
      </c>
      <c r="H44" s="246">
        <v>14.297328757644449</v>
      </c>
      <c r="I44" s="246">
        <v>55.500948781960915</v>
      </c>
      <c r="J44" s="246">
        <v>22.385747394915789</v>
      </c>
      <c r="K44" s="246">
        <v>7.8159750654748059</v>
      </c>
    </row>
    <row r="45" spans="1:11" ht="14" x14ac:dyDescent="0.2">
      <c r="A45" s="219">
        <v>2009</v>
      </c>
      <c r="B45" s="295"/>
      <c r="C45" s="246">
        <v>12.739584577428891</v>
      </c>
      <c r="D45" s="246">
        <v>34.988352738458239</v>
      </c>
      <c r="E45" s="246">
        <v>39.057195754065944</v>
      </c>
      <c r="F45" s="246">
        <v>3.5287596388305387</v>
      </c>
      <c r="G45" s="246">
        <v>9.686107291215496</v>
      </c>
      <c r="H45" s="246">
        <v>14.655637094668784</v>
      </c>
      <c r="I45" s="246">
        <v>55.78788380188395</v>
      </c>
      <c r="J45" s="246">
        <v>21.411673758973432</v>
      </c>
      <c r="K45" s="246">
        <v>8.1448053444736317</v>
      </c>
    </row>
    <row r="46" spans="1:11" ht="14" x14ac:dyDescent="0.2">
      <c r="A46" s="219">
        <v>2010</v>
      </c>
      <c r="B46" s="295"/>
      <c r="C46" s="246">
        <v>12.989374422561436</v>
      </c>
      <c r="D46" s="246">
        <v>35.904671432358839</v>
      </c>
      <c r="E46" s="246">
        <v>38.033985097873618</v>
      </c>
      <c r="F46" s="246">
        <v>3.3190546136399117</v>
      </c>
      <c r="G46" s="246">
        <v>9.7529144335645466</v>
      </c>
      <c r="H46" s="246">
        <v>15.06183804380152</v>
      </c>
      <c r="I46" s="246">
        <v>54.403963338231662</v>
      </c>
      <c r="J46" s="246">
        <v>21.911146023432007</v>
      </c>
      <c r="K46" s="246">
        <v>8.6230525945359986</v>
      </c>
    </row>
    <row r="47" spans="1:11" ht="14" x14ac:dyDescent="0.2">
      <c r="A47" s="219">
        <v>2011</v>
      </c>
      <c r="B47" s="295"/>
      <c r="C47" s="246">
        <v>13.258022078664023</v>
      </c>
      <c r="D47" s="246">
        <v>39.559731540338106</v>
      </c>
      <c r="E47" s="246">
        <v>34.885689802270299</v>
      </c>
      <c r="F47" s="246">
        <v>2.6732459299453963</v>
      </c>
      <c r="G47" s="246">
        <v>9.6233106487813256</v>
      </c>
      <c r="H47" s="246">
        <v>14.121573619752317</v>
      </c>
      <c r="I47" s="246">
        <v>55.522719887626913</v>
      </c>
      <c r="J47" s="246">
        <v>22.106747792697011</v>
      </c>
      <c r="K47" s="246">
        <v>8.2489586999253142</v>
      </c>
    </row>
    <row r="48" spans="1:11" ht="14" x14ac:dyDescent="0.2">
      <c r="A48" s="219">
        <v>2012</v>
      </c>
      <c r="B48" s="295"/>
      <c r="C48" s="246">
        <v>11.466510999248346</v>
      </c>
      <c r="D48" s="246">
        <v>42.870231542703344</v>
      </c>
      <c r="E48" s="246">
        <v>34.202773216726904</v>
      </c>
      <c r="F48" s="246">
        <v>2.8769742420455855</v>
      </c>
      <c r="G48" s="246">
        <v>8.5835099992744972</v>
      </c>
      <c r="H48" s="246">
        <v>13.007428360839111</v>
      </c>
      <c r="I48" s="246">
        <v>56.285786776454486</v>
      </c>
      <c r="J48" s="246">
        <v>22.19616552427842</v>
      </c>
      <c r="K48" s="246">
        <v>8.5106193384277233</v>
      </c>
    </row>
    <row r="49" spans="1:14" ht="14" x14ac:dyDescent="0.2">
      <c r="A49" s="219">
        <v>2013</v>
      </c>
      <c r="B49" s="295"/>
      <c r="C49" s="246">
        <v>11.260145557982517</v>
      </c>
      <c r="D49" s="246">
        <v>41.240460267352681</v>
      </c>
      <c r="E49" s="246">
        <v>34.245765663271385</v>
      </c>
      <c r="F49" s="246">
        <v>2.6016855455312626</v>
      </c>
      <c r="G49" s="246">
        <v>10.6519429658631</v>
      </c>
      <c r="H49" s="246">
        <v>13.025793384593785</v>
      </c>
      <c r="I49" s="246">
        <v>58.06280380048571</v>
      </c>
      <c r="J49" s="246">
        <v>21.932898953428644</v>
      </c>
      <c r="K49" s="246">
        <v>6.9785038614884511</v>
      </c>
    </row>
    <row r="50" spans="1:14" s="123" customFormat="1" ht="14" x14ac:dyDescent="0.2">
      <c r="A50" s="219">
        <v>2014</v>
      </c>
      <c r="B50" s="295"/>
      <c r="C50" s="246">
        <v>11.406175528636412</v>
      </c>
      <c r="D50" s="246">
        <v>40.642479312524465</v>
      </c>
      <c r="E50" s="246">
        <v>34.749085272123679</v>
      </c>
      <c r="F50" s="246">
        <v>2.1314750198697197</v>
      </c>
      <c r="G50" s="246">
        <v>11.07078486684591</v>
      </c>
      <c r="H50" s="246">
        <v>14.132363445671642</v>
      </c>
      <c r="I50" s="246">
        <v>57.361343351546566</v>
      </c>
      <c r="J50" s="246">
        <v>21.840167383173529</v>
      </c>
      <c r="K50" s="246">
        <v>6.6661258196084479</v>
      </c>
    </row>
    <row r="51" spans="1:14" s="78" customFormat="1" ht="15" x14ac:dyDescent="0.2">
      <c r="A51" s="219">
        <v>2015</v>
      </c>
      <c r="B51" s="295"/>
      <c r="C51" s="246">
        <v>12.818575671253191</v>
      </c>
      <c r="D51" s="246">
        <v>43.567561373264994</v>
      </c>
      <c r="E51" s="246">
        <v>30.469473859966495</v>
      </c>
      <c r="F51" s="246">
        <v>2.5050487892415476</v>
      </c>
      <c r="G51" s="246">
        <v>10.639340306273775</v>
      </c>
      <c r="H51" s="246">
        <v>12.713760006868444</v>
      </c>
      <c r="I51" s="246">
        <v>58.060079050981564</v>
      </c>
      <c r="J51" s="246">
        <v>22.362697970731073</v>
      </c>
      <c r="K51" s="246">
        <v>6.8634629714189179</v>
      </c>
      <c r="L51" s="159"/>
      <c r="M51" s="76"/>
      <c r="N51" s="76"/>
    </row>
    <row r="52" spans="1:14" s="78" customFormat="1" ht="15" x14ac:dyDescent="0.2">
      <c r="A52" s="219">
        <v>2016</v>
      </c>
      <c r="B52" s="295"/>
      <c r="C52" s="246">
        <v>13.6527186094565</v>
      </c>
      <c r="D52" s="246">
        <v>44.804537181700375</v>
      </c>
      <c r="E52" s="246">
        <v>27.07511224515412</v>
      </c>
      <c r="F52" s="246">
        <v>3.781477806757934</v>
      </c>
      <c r="G52" s="246">
        <v>10.686154156931051</v>
      </c>
      <c r="H52" s="246">
        <v>13.384402377746282</v>
      </c>
      <c r="I52" s="246">
        <v>56.590968656624817</v>
      </c>
      <c r="J52" s="246">
        <v>22.770570312078799</v>
      </c>
      <c r="K52" s="246">
        <v>7.2540586535501053</v>
      </c>
      <c r="L52" s="159"/>
      <c r="M52" s="76"/>
      <c r="N52" s="76"/>
    </row>
    <row r="53" spans="1:14" s="123" customFormat="1" ht="14" x14ac:dyDescent="0.2">
      <c r="A53" s="26"/>
      <c r="B53" s="197"/>
      <c r="C53" s="120"/>
      <c r="D53" s="120"/>
      <c r="E53" s="120"/>
      <c r="F53" s="120"/>
      <c r="G53" s="120"/>
      <c r="H53" s="120"/>
      <c r="I53" s="120"/>
      <c r="J53" s="120"/>
      <c r="K53" s="120"/>
    </row>
    <row r="54" spans="1:14" s="123" customFormat="1" ht="11" x14ac:dyDescent="0.2">
      <c r="A54" s="33" t="s">
        <v>434</v>
      </c>
      <c r="B54" s="121"/>
      <c r="C54" s="121"/>
      <c r="D54" s="121"/>
      <c r="E54" s="122"/>
      <c r="K54" s="124"/>
    </row>
    <row r="55" spans="1:14" s="123" customFormat="1" ht="15" x14ac:dyDescent="0.2">
      <c r="A55" s="79" t="s">
        <v>441</v>
      </c>
      <c r="B55" s="75"/>
      <c r="C55" s="76"/>
      <c r="D55" s="76"/>
      <c r="E55" s="76"/>
      <c r="F55" s="76"/>
      <c r="G55" s="77"/>
      <c r="H55" s="77"/>
      <c r="I55" s="77"/>
      <c r="J55" s="77"/>
      <c r="K55" s="159"/>
    </row>
    <row r="56" spans="1:14" s="123" customFormat="1" ht="15" x14ac:dyDescent="0.2">
      <c r="A56" s="79" t="s">
        <v>444</v>
      </c>
      <c r="B56" s="75"/>
      <c r="C56" s="76"/>
      <c r="D56" s="76"/>
      <c r="E56" s="76"/>
      <c r="F56" s="76"/>
      <c r="G56" s="77"/>
      <c r="H56" s="77"/>
      <c r="I56" s="77"/>
      <c r="J56" s="77"/>
      <c r="K56" s="159"/>
    </row>
    <row r="57" spans="1:14" x14ac:dyDescent="0.2">
      <c r="A57" s="104" t="s">
        <v>144</v>
      </c>
      <c r="B57" s="121"/>
      <c r="C57" s="121"/>
      <c r="D57" s="121"/>
      <c r="E57" s="122"/>
      <c r="F57" s="123"/>
      <c r="G57" s="123"/>
      <c r="H57" s="123"/>
      <c r="I57" s="123"/>
      <c r="J57" s="123"/>
      <c r="K57" s="123"/>
    </row>
    <row r="58" spans="1:14" x14ac:dyDescent="0.2">
      <c r="A58" s="104" t="s">
        <v>198</v>
      </c>
      <c r="B58" s="121"/>
      <c r="C58" s="121"/>
      <c r="D58" s="121"/>
      <c r="E58" s="122"/>
      <c r="F58" s="123"/>
      <c r="G58" s="123"/>
      <c r="H58" s="123"/>
      <c r="I58" s="123"/>
      <c r="J58" s="123"/>
      <c r="K58" s="123"/>
    </row>
    <row r="59" spans="1:14" x14ac:dyDescent="0.2">
      <c r="A59" s="104" t="s">
        <v>199</v>
      </c>
      <c r="B59" s="121"/>
      <c r="C59" s="121"/>
      <c r="D59" s="121"/>
      <c r="E59" s="122"/>
      <c r="F59" s="123"/>
      <c r="G59" s="123"/>
      <c r="H59" s="123"/>
      <c r="I59" s="123"/>
      <c r="J59" s="123"/>
      <c r="K59" s="123"/>
    </row>
    <row r="60" spans="1:14" x14ac:dyDescent="0.2">
      <c r="A60" s="104" t="s">
        <v>200</v>
      </c>
      <c r="B60" s="121"/>
      <c r="C60" s="121"/>
      <c r="D60" s="121"/>
      <c r="E60" s="122"/>
      <c r="F60" s="123"/>
      <c r="G60" s="123"/>
      <c r="H60" s="123"/>
      <c r="I60" s="123"/>
      <c r="J60" s="123"/>
      <c r="K60" s="123"/>
    </row>
  </sheetData>
  <mergeCells count="10">
    <mergeCell ref="B10:B19"/>
    <mergeCell ref="B21:B30"/>
    <mergeCell ref="B32:B41"/>
    <mergeCell ref="B43:B52"/>
    <mergeCell ref="A4:K4"/>
    <mergeCell ref="A5:K5"/>
    <mergeCell ref="A6:K6"/>
    <mergeCell ref="A8:B9"/>
    <mergeCell ref="C8:G8"/>
    <mergeCell ref="H8:K8"/>
  </mergeCells>
  <phoneticPr fontId="92" type="noConversion"/>
  <hyperlinks>
    <hyperlink ref="M8" location="ÍNDICE!A19" display="ÍNDICE"/>
  </hyperlinks>
  <printOptions horizontalCentered="1" verticalCentered="1"/>
  <pageMargins left="0.2" right="0.2" top="0.2" bottom="0.2" header="0.31" footer="0"/>
  <pageSetup paperSize="9" scale="64" fitToHeight="3" orientation="landscape" r:id="rId1"/>
  <headerFooter scaleWithDoc="0"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57"/>
  <sheetViews>
    <sheetView showGridLines="0" zoomScale="80" zoomScaleNormal="80" zoomScalePageLayoutView="80" workbookViewId="0">
      <selection activeCell="A4" sqref="A4:K30"/>
    </sheetView>
  </sheetViews>
  <sheetFormatPr baseColWidth="10" defaultColWidth="11.5" defaultRowHeight="13" x14ac:dyDescent="0.2"/>
  <cols>
    <col min="1" max="1" width="15" style="109" customWidth="1"/>
    <col min="2" max="2" width="11.5" style="109"/>
    <col min="3" max="11" width="20.5" style="109" customWidth="1"/>
    <col min="12" max="16384" width="11.5" style="109"/>
  </cols>
  <sheetData>
    <row r="2" spans="1:13" ht="14" x14ac:dyDescent="0.2">
      <c r="A2" s="19" t="s">
        <v>29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4" x14ac:dyDescent="0.2">
      <c r="A3" s="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ht="20" x14ac:dyDescent="0.2">
      <c r="A4" s="286" t="s">
        <v>479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</row>
    <row r="5" spans="1:13" ht="18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3" ht="18" x14ac:dyDescent="0.2">
      <c r="A6" s="273" t="s">
        <v>49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7" spans="1:13" ht="14" x14ac:dyDescent="0.2">
      <c r="A7" s="38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3" ht="21.75" customHeight="1" x14ac:dyDescent="0.2">
      <c r="A8" s="277" t="s">
        <v>125</v>
      </c>
      <c r="B8" s="277"/>
      <c r="C8" s="275" t="s">
        <v>181</v>
      </c>
      <c r="D8" s="275"/>
      <c r="E8" s="275"/>
      <c r="F8" s="275"/>
      <c r="G8" s="275"/>
      <c r="H8" s="275" t="s">
        <v>182</v>
      </c>
      <c r="I8" s="275"/>
      <c r="J8" s="275"/>
      <c r="K8" s="275"/>
      <c r="M8" s="160" t="s">
        <v>0</v>
      </c>
    </row>
    <row r="9" spans="1:13" ht="42" x14ac:dyDescent="0.2">
      <c r="A9" s="277"/>
      <c r="B9" s="277"/>
      <c r="C9" s="212" t="s">
        <v>183</v>
      </c>
      <c r="D9" s="212" t="s">
        <v>184</v>
      </c>
      <c r="E9" s="212" t="s">
        <v>185</v>
      </c>
      <c r="F9" s="212" t="s">
        <v>186</v>
      </c>
      <c r="G9" s="212" t="s">
        <v>187</v>
      </c>
      <c r="H9" s="212" t="s">
        <v>188</v>
      </c>
      <c r="I9" s="212" t="s">
        <v>189</v>
      </c>
      <c r="J9" s="212" t="s">
        <v>190</v>
      </c>
      <c r="K9" s="212" t="s">
        <v>191</v>
      </c>
    </row>
    <row r="10" spans="1:13" ht="16" x14ac:dyDescent="0.2">
      <c r="A10" s="219" t="s">
        <v>192</v>
      </c>
      <c r="B10" s="295" t="s">
        <v>7</v>
      </c>
      <c r="C10" s="244" t="s">
        <v>62</v>
      </c>
      <c r="D10" s="244" t="s">
        <v>62</v>
      </c>
      <c r="E10" s="244" t="s">
        <v>62</v>
      </c>
      <c r="F10" s="244" t="s">
        <v>62</v>
      </c>
      <c r="G10" s="244" t="s">
        <v>62</v>
      </c>
      <c r="H10" s="244"/>
      <c r="I10" s="244"/>
      <c r="J10" s="244"/>
      <c r="K10" s="244"/>
    </row>
    <row r="11" spans="1:13" ht="14" x14ac:dyDescent="0.2">
      <c r="A11" s="219">
        <v>2008</v>
      </c>
      <c r="B11" s="295"/>
      <c r="C11" s="244">
        <v>5.0262213147821191</v>
      </c>
      <c r="D11" s="244">
        <v>16.224683682920759</v>
      </c>
      <c r="E11" s="244">
        <v>24.816926715469695</v>
      </c>
      <c r="F11" s="244">
        <v>7.4981846329974289</v>
      </c>
      <c r="G11" s="244">
        <v>46.433983653830005</v>
      </c>
      <c r="H11" s="244">
        <v>8.6569343513241304</v>
      </c>
      <c r="I11" s="244">
        <v>42.682439584032835</v>
      </c>
      <c r="J11" s="244">
        <v>25.291101986829862</v>
      </c>
      <c r="K11" s="244">
        <v>23.369524077813178</v>
      </c>
    </row>
    <row r="12" spans="1:13" ht="16" x14ac:dyDescent="0.2">
      <c r="A12" s="219" t="s">
        <v>193</v>
      </c>
      <c r="B12" s="295"/>
      <c r="C12" s="244" t="s">
        <v>62</v>
      </c>
      <c r="D12" s="244" t="s">
        <v>62</v>
      </c>
      <c r="E12" s="244" t="s">
        <v>62</v>
      </c>
      <c r="F12" s="244" t="s">
        <v>62</v>
      </c>
      <c r="G12" s="244" t="s">
        <v>62</v>
      </c>
      <c r="H12" s="244"/>
      <c r="I12" s="244"/>
      <c r="J12" s="244"/>
      <c r="K12" s="244"/>
    </row>
    <row r="13" spans="1:13" ht="14" x14ac:dyDescent="0.2">
      <c r="A13" s="219">
        <v>2010</v>
      </c>
      <c r="B13" s="295"/>
      <c r="C13" s="244">
        <v>4.4038533759720409</v>
      </c>
      <c r="D13" s="244">
        <v>13.106368365618534</v>
      </c>
      <c r="E13" s="244">
        <v>21.711716729554041</v>
      </c>
      <c r="F13" s="244">
        <v>11.02587528528999</v>
      </c>
      <c r="G13" s="244">
        <v>49.752186243565397</v>
      </c>
      <c r="H13" s="244">
        <v>9.1707208403739244</v>
      </c>
      <c r="I13" s="244">
        <v>40.34525617726139</v>
      </c>
      <c r="J13" s="244">
        <v>24.736986683960581</v>
      </c>
      <c r="K13" s="244">
        <v>25.747036298404119</v>
      </c>
    </row>
    <row r="14" spans="1:13" ht="14" x14ac:dyDescent="0.2">
      <c r="A14" s="219">
        <v>2011</v>
      </c>
      <c r="B14" s="295"/>
      <c r="C14" s="244">
        <v>4.8130793161627254</v>
      </c>
      <c r="D14" s="244">
        <v>17.315386375594571</v>
      </c>
      <c r="E14" s="244">
        <v>20.561784274080352</v>
      </c>
      <c r="F14" s="244">
        <v>6.3879548955751888</v>
      </c>
      <c r="G14" s="244">
        <v>50.921795138587157</v>
      </c>
      <c r="H14" s="244">
        <v>7.6084301679834834</v>
      </c>
      <c r="I14" s="244">
        <v>41.129110498885908</v>
      </c>
      <c r="J14" s="244">
        <v>24.808964321078864</v>
      </c>
      <c r="K14" s="244">
        <v>26.453495012051743</v>
      </c>
    </row>
    <row r="15" spans="1:13" ht="14" x14ac:dyDescent="0.2">
      <c r="A15" s="219">
        <v>2012</v>
      </c>
      <c r="B15" s="295"/>
      <c r="C15" s="244">
        <v>4.0142764355443044</v>
      </c>
      <c r="D15" s="244">
        <v>21.923136643402518</v>
      </c>
      <c r="E15" s="244">
        <v>21.968396167894543</v>
      </c>
      <c r="F15" s="244">
        <v>5.2098169490193174</v>
      </c>
      <c r="G15" s="244">
        <v>46.884373804139315</v>
      </c>
      <c r="H15" s="244">
        <v>6.9258576232002973</v>
      </c>
      <c r="I15" s="244">
        <v>42.060309458239367</v>
      </c>
      <c r="J15" s="244">
        <v>24.327818026518564</v>
      </c>
      <c r="K15" s="244">
        <v>26.686014892041783</v>
      </c>
    </row>
    <row r="16" spans="1:13" ht="14" x14ac:dyDescent="0.2">
      <c r="A16" s="219">
        <v>2013</v>
      </c>
      <c r="B16" s="295"/>
      <c r="C16" s="244">
        <v>4.1832485498184955</v>
      </c>
      <c r="D16" s="244">
        <v>19.209428679091513</v>
      </c>
      <c r="E16" s="244">
        <v>22.869266290497333</v>
      </c>
      <c r="F16" s="244">
        <v>5.0587145285824562</v>
      </c>
      <c r="G16" s="244">
        <v>48.679341952010205</v>
      </c>
      <c r="H16" s="244">
        <v>6.8691835127312322</v>
      </c>
      <c r="I16" s="244">
        <v>40.00024275237346</v>
      </c>
      <c r="J16" s="244">
        <v>24.228276359621674</v>
      </c>
      <c r="K16" s="244">
        <v>28.902297375273623</v>
      </c>
    </row>
    <row r="17" spans="1:14" ht="14" x14ac:dyDescent="0.2">
      <c r="A17" s="219">
        <v>2014</v>
      </c>
      <c r="B17" s="295"/>
      <c r="C17" s="244">
        <v>5.0965016188442718</v>
      </c>
      <c r="D17" s="244">
        <v>18.019848260548901</v>
      </c>
      <c r="E17" s="244">
        <v>21.339830963932496</v>
      </c>
      <c r="F17" s="244">
        <v>5.0933632965917628</v>
      </c>
      <c r="G17" s="244">
        <v>50.450455860082563</v>
      </c>
      <c r="H17" s="244">
        <v>8.7590737290819742</v>
      </c>
      <c r="I17" s="244">
        <v>46.339805594483238</v>
      </c>
      <c r="J17" s="244">
        <v>25.655983425981109</v>
      </c>
      <c r="K17" s="244">
        <v>19.245137250453695</v>
      </c>
    </row>
    <row r="18" spans="1:14" ht="14" x14ac:dyDescent="0.2">
      <c r="A18" s="219">
        <v>2015</v>
      </c>
      <c r="B18" s="295"/>
      <c r="C18" s="244">
        <v>5.1138351517849712</v>
      </c>
      <c r="D18" s="244">
        <v>23.019367649969919</v>
      </c>
      <c r="E18" s="244">
        <v>21.08633448320769</v>
      </c>
      <c r="F18" s="244">
        <v>4.6641115477421318</v>
      </c>
      <c r="G18" s="244">
        <v>46.116351167295292</v>
      </c>
      <c r="H18" s="244">
        <v>8.2765841146767443</v>
      </c>
      <c r="I18" s="244">
        <v>47.113354418097899</v>
      </c>
      <c r="J18" s="244">
        <v>25.318933075002036</v>
      </c>
      <c r="K18" s="244">
        <v>19.291128392223321</v>
      </c>
    </row>
    <row r="19" spans="1:14" ht="14" x14ac:dyDescent="0.2">
      <c r="A19" s="219">
        <v>2016</v>
      </c>
      <c r="B19" s="295"/>
      <c r="C19" s="244">
        <v>7.4375851850052079</v>
      </c>
      <c r="D19" s="244">
        <v>19.173664282158814</v>
      </c>
      <c r="E19" s="244">
        <v>22.085295264897493</v>
      </c>
      <c r="F19" s="244">
        <v>2.2887659913265246</v>
      </c>
      <c r="G19" s="244">
        <v>49.014689276611961</v>
      </c>
      <c r="H19" s="244">
        <v>7.2760699523408148</v>
      </c>
      <c r="I19" s="244">
        <v>45.815958129829056</v>
      </c>
      <c r="J19" s="244">
        <v>25.536863405943411</v>
      </c>
      <c r="K19" s="244">
        <v>21.371108511886714</v>
      </c>
    </row>
    <row r="20" spans="1:14" ht="14" x14ac:dyDescent="0.2">
      <c r="A20" s="219"/>
      <c r="B20" s="240"/>
      <c r="C20" s="244"/>
      <c r="D20" s="244"/>
      <c r="E20" s="244"/>
      <c r="F20" s="244"/>
      <c r="G20" s="244"/>
      <c r="H20" s="244"/>
      <c r="I20" s="244"/>
      <c r="J20" s="244"/>
      <c r="K20" s="244"/>
    </row>
    <row r="21" spans="1:14" ht="14" x14ac:dyDescent="0.2">
      <c r="A21" s="219">
        <v>2007</v>
      </c>
      <c r="B21" s="295" t="s">
        <v>9</v>
      </c>
      <c r="C21" s="244">
        <v>3.9191197735251331</v>
      </c>
      <c r="D21" s="244">
        <v>16.19901844686736</v>
      </c>
      <c r="E21" s="244">
        <v>25.0550764783099</v>
      </c>
      <c r="F21" s="244">
        <v>8.8025915247171653</v>
      </c>
      <c r="G21" s="244">
        <v>46.024193776580425</v>
      </c>
      <c r="H21" s="244">
        <v>8.0999733838133068</v>
      </c>
      <c r="I21" s="244">
        <v>42.498360270783294</v>
      </c>
      <c r="J21" s="244">
        <v>26.286664369458641</v>
      </c>
      <c r="K21" s="244">
        <v>23.115001975944757</v>
      </c>
    </row>
    <row r="22" spans="1:14" ht="14" x14ac:dyDescent="0.2">
      <c r="A22" s="219">
        <v>2008</v>
      </c>
      <c r="B22" s="295"/>
      <c r="C22" s="244">
        <v>4.0289523288524265</v>
      </c>
      <c r="D22" s="244">
        <v>13.700092737467964</v>
      </c>
      <c r="E22" s="244">
        <v>24.488659848306398</v>
      </c>
      <c r="F22" s="244">
        <v>7.842160779079375</v>
      </c>
      <c r="G22" s="244">
        <v>49.940134306293842</v>
      </c>
      <c r="H22" s="244">
        <v>8.1922330337561355</v>
      </c>
      <c r="I22" s="244">
        <v>42.75001173957866</v>
      </c>
      <c r="J22" s="244">
        <v>25.291427759195471</v>
      </c>
      <c r="K22" s="244">
        <v>23.766327467469736</v>
      </c>
    </row>
    <row r="23" spans="1:14" ht="14" x14ac:dyDescent="0.2">
      <c r="A23" s="219">
        <v>2009</v>
      </c>
      <c r="B23" s="295"/>
      <c r="C23" s="244">
        <v>5.3168225628371566</v>
      </c>
      <c r="D23" s="244">
        <v>13.598941045038773</v>
      </c>
      <c r="E23" s="244">
        <v>24.72096960404269</v>
      </c>
      <c r="F23" s="244">
        <v>7.8816803094928822</v>
      </c>
      <c r="G23" s="244">
        <v>48.481586478588497</v>
      </c>
      <c r="H23" s="244">
        <v>7.6848330790275696</v>
      </c>
      <c r="I23" s="244">
        <v>42.200480198518299</v>
      </c>
      <c r="J23" s="244">
        <v>24.647858648583242</v>
      </c>
      <c r="K23" s="244">
        <v>25.466828073870889</v>
      </c>
    </row>
    <row r="24" spans="1:14" ht="14" x14ac:dyDescent="0.2">
      <c r="A24" s="219">
        <v>2010</v>
      </c>
      <c r="B24" s="295"/>
      <c r="C24" s="244">
        <v>4.9437381600897741</v>
      </c>
      <c r="D24" s="244">
        <v>16.247392407357435</v>
      </c>
      <c r="E24" s="244">
        <v>21.986986517868306</v>
      </c>
      <c r="F24" s="244">
        <v>8.3115483831464907</v>
      </c>
      <c r="G24" s="244">
        <v>48.510334531538</v>
      </c>
      <c r="H24" s="244">
        <v>7.523698739706977</v>
      </c>
      <c r="I24" s="244">
        <v>41.6970337999892</v>
      </c>
      <c r="J24" s="244">
        <v>24.472786231659427</v>
      </c>
      <c r="K24" s="244">
        <v>26.306481228644397</v>
      </c>
    </row>
    <row r="25" spans="1:14" ht="14" x14ac:dyDescent="0.2">
      <c r="A25" s="219">
        <v>2011</v>
      </c>
      <c r="B25" s="295"/>
      <c r="C25" s="244">
        <v>5.9840151832335611</v>
      </c>
      <c r="D25" s="244">
        <v>15.800853674854096</v>
      </c>
      <c r="E25" s="244">
        <v>21.880992055541082</v>
      </c>
      <c r="F25" s="244">
        <v>9.9769931901219824</v>
      </c>
      <c r="G25" s="244">
        <v>46.357145896249271</v>
      </c>
      <c r="H25" s="244">
        <v>6.6957927072538617</v>
      </c>
      <c r="I25" s="244">
        <v>40.584984185958881</v>
      </c>
      <c r="J25" s="244">
        <v>25.2649227573343</v>
      </c>
      <c r="K25" s="244">
        <v>27.454300349452961</v>
      </c>
    </row>
    <row r="26" spans="1:14" ht="14" x14ac:dyDescent="0.2">
      <c r="A26" s="219">
        <v>2012</v>
      </c>
      <c r="B26" s="295"/>
      <c r="C26" s="244">
        <v>4.4115009211131024</v>
      </c>
      <c r="D26" s="244">
        <v>17.772277135664158</v>
      </c>
      <c r="E26" s="244">
        <v>20.844605166046456</v>
      </c>
      <c r="F26" s="244">
        <v>8.4003893851789204</v>
      </c>
      <c r="G26" s="244">
        <v>48.571227391997354</v>
      </c>
      <c r="H26" s="244">
        <v>6.6643500279937822</v>
      </c>
      <c r="I26" s="244">
        <v>38.956853143221856</v>
      </c>
      <c r="J26" s="244">
        <v>25.890065387476696</v>
      </c>
      <c r="K26" s="244">
        <v>28.488731441307678</v>
      </c>
    </row>
    <row r="27" spans="1:14" ht="14" x14ac:dyDescent="0.2">
      <c r="A27" s="219">
        <v>2013</v>
      </c>
      <c r="B27" s="295"/>
      <c r="C27" s="244">
        <v>4.5227458125214755</v>
      </c>
      <c r="D27" s="244">
        <v>18.92979101050059</v>
      </c>
      <c r="E27" s="244">
        <v>23.94800599700385</v>
      </c>
      <c r="F27" s="244">
        <v>7.0220146032318489</v>
      </c>
      <c r="G27" s="244">
        <v>45.577442576742243</v>
      </c>
      <c r="H27" s="244">
        <v>7.8523378819368563</v>
      </c>
      <c r="I27" s="244">
        <v>45.010163975143769</v>
      </c>
      <c r="J27" s="244">
        <v>25.800611657300877</v>
      </c>
      <c r="K27" s="244">
        <v>21.336886485618493</v>
      </c>
    </row>
    <row r="28" spans="1:14" ht="14" x14ac:dyDescent="0.2">
      <c r="A28" s="219">
        <v>2014</v>
      </c>
      <c r="B28" s="295"/>
      <c r="C28" s="244">
        <v>5.8565599401913255</v>
      </c>
      <c r="D28" s="244">
        <v>23.768586002098235</v>
      </c>
      <c r="E28" s="244">
        <v>26.374952669870446</v>
      </c>
      <c r="F28" s="244">
        <v>3.2881042548762105</v>
      </c>
      <c r="G28" s="244">
        <v>40.711797132963795</v>
      </c>
      <c r="H28" s="244">
        <v>9.6678706643481362</v>
      </c>
      <c r="I28" s="244">
        <v>46.610518572286416</v>
      </c>
      <c r="J28" s="244">
        <v>25.580802889534727</v>
      </c>
      <c r="K28" s="244">
        <v>18.14080787383071</v>
      </c>
    </row>
    <row r="29" spans="1:14" ht="14" x14ac:dyDescent="0.2">
      <c r="A29" s="219">
        <v>2015</v>
      </c>
      <c r="B29" s="295"/>
      <c r="C29" s="244">
        <v>6.5536270262590328</v>
      </c>
      <c r="D29" s="244">
        <v>23.983561512422476</v>
      </c>
      <c r="E29" s="244">
        <v>22.931438431815074</v>
      </c>
      <c r="F29" s="244">
        <v>3.2608454544256475</v>
      </c>
      <c r="G29" s="244">
        <v>43.270527575077772</v>
      </c>
      <c r="H29" s="244">
        <v>8.8973096824317235</v>
      </c>
      <c r="I29" s="244">
        <v>47.507051090532357</v>
      </c>
      <c r="J29" s="244">
        <v>25.260999596981502</v>
      </c>
      <c r="K29" s="244">
        <v>18.334639630054419</v>
      </c>
    </row>
    <row r="30" spans="1:14" s="123" customFormat="1" ht="14" x14ac:dyDescent="0.2">
      <c r="A30" s="219">
        <v>2016</v>
      </c>
      <c r="B30" s="295"/>
      <c r="C30" s="244">
        <v>7.5392087238755598</v>
      </c>
      <c r="D30" s="244">
        <v>26.188118153527768</v>
      </c>
      <c r="E30" s="244">
        <v>22.41187851128975</v>
      </c>
      <c r="F30" s="244">
        <v>4.6271775270759017</v>
      </c>
      <c r="G30" s="244">
        <v>39.233617084231014</v>
      </c>
      <c r="H30" s="244">
        <v>7.4572230645229194</v>
      </c>
      <c r="I30" s="244">
        <v>47.290677657163251</v>
      </c>
      <c r="J30" s="244">
        <v>26.325817717351701</v>
      </c>
      <c r="K30" s="244">
        <v>18.926281560962128</v>
      </c>
    </row>
    <row r="31" spans="1:14" s="78" customFormat="1" ht="15" x14ac:dyDescent="0.2">
      <c r="A31" s="26"/>
      <c r="B31" s="197"/>
      <c r="C31" s="111"/>
      <c r="D31" s="111"/>
      <c r="E31" s="111"/>
      <c r="F31" s="111"/>
      <c r="G31" s="111"/>
      <c r="H31" s="111"/>
      <c r="I31" s="111"/>
      <c r="J31" s="111"/>
      <c r="K31" s="111"/>
      <c r="L31" s="159"/>
      <c r="M31" s="76"/>
      <c r="N31" s="76"/>
    </row>
    <row r="32" spans="1:14" s="78" customFormat="1" ht="15" x14ac:dyDescent="0.2">
      <c r="A32" s="33" t="s">
        <v>434</v>
      </c>
      <c r="B32" s="112"/>
      <c r="C32" s="115"/>
      <c r="D32" s="115"/>
      <c r="E32" s="115"/>
      <c r="F32" s="125"/>
      <c r="G32" s="125"/>
      <c r="H32" s="125"/>
      <c r="I32" s="125"/>
      <c r="J32" s="125"/>
      <c r="K32" s="125"/>
      <c r="L32" s="159"/>
      <c r="M32" s="76"/>
      <c r="N32" s="76"/>
    </row>
    <row r="33" spans="1:11" s="123" customFormat="1" ht="15" x14ac:dyDescent="0.2">
      <c r="A33" s="79" t="s">
        <v>441</v>
      </c>
      <c r="B33" s="75"/>
      <c r="C33" s="76"/>
      <c r="D33" s="76"/>
      <c r="E33" s="76"/>
      <c r="F33" s="76"/>
      <c r="G33" s="77"/>
      <c r="H33" s="77"/>
      <c r="I33" s="77"/>
      <c r="J33" s="77"/>
      <c r="K33" s="159"/>
    </row>
    <row r="34" spans="1:11" s="123" customFormat="1" ht="15" x14ac:dyDescent="0.2">
      <c r="A34" s="79" t="s">
        <v>444</v>
      </c>
      <c r="B34" s="75"/>
      <c r="C34" s="76"/>
      <c r="D34" s="76"/>
      <c r="E34" s="76"/>
      <c r="F34" s="76"/>
      <c r="G34" s="77"/>
      <c r="H34" s="77"/>
      <c r="I34" s="77"/>
      <c r="J34" s="77"/>
      <c r="K34" s="159"/>
    </row>
    <row r="35" spans="1:11" s="123" customFormat="1" ht="11" x14ac:dyDescent="0.2">
      <c r="A35" s="104" t="s">
        <v>144</v>
      </c>
      <c r="B35" s="112"/>
      <c r="C35" s="115"/>
      <c r="D35" s="115"/>
      <c r="E35" s="115"/>
      <c r="F35" s="125"/>
      <c r="G35" s="125"/>
      <c r="H35" s="125"/>
      <c r="I35" s="125"/>
      <c r="J35" s="125"/>
      <c r="K35" s="125"/>
    </row>
    <row r="36" spans="1:11" s="123" customFormat="1" ht="11" x14ac:dyDescent="0.2">
      <c r="A36" s="104" t="s">
        <v>198</v>
      </c>
      <c r="B36" s="112"/>
      <c r="C36" s="115"/>
      <c r="D36" s="115"/>
      <c r="E36" s="115"/>
      <c r="F36" s="125"/>
      <c r="G36" s="125"/>
      <c r="H36" s="125"/>
      <c r="I36" s="125"/>
      <c r="J36" s="125"/>
      <c r="K36" s="125"/>
    </row>
    <row r="37" spans="1:11" s="123" customFormat="1" ht="11" x14ac:dyDescent="0.2">
      <c r="A37" s="104" t="s">
        <v>199</v>
      </c>
      <c r="B37" s="112"/>
      <c r="C37" s="121"/>
      <c r="D37" s="115"/>
      <c r="E37" s="115"/>
      <c r="F37" s="125"/>
      <c r="G37" s="125"/>
      <c r="H37" s="125"/>
      <c r="I37" s="125"/>
      <c r="J37" s="125"/>
      <c r="K37" s="125"/>
    </row>
    <row r="38" spans="1:11" x14ac:dyDescent="0.2">
      <c r="A38" s="104" t="s">
        <v>200</v>
      </c>
      <c r="B38" s="112"/>
      <c r="C38" s="115"/>
      <c r="D38" s="115"/>
      <c r="E38" s="115"/>
      <c r="F38" s="125"/>
      <c r="G38" s="125"/>
      <c r="H38" s="125"/>
      <c r="I38" s="125"/>
      <c r="J38" s="125"/>
      <c r="K38" s="125"/>
    </row>
    <row r="39" spans="1:11" x14ac:dyDescent="0.2">
      <c r="A39" s="82" t="s">
        <v>201</v>
      </c>
      <c r="B39" s="112"/>
      <c r="C39" s="115"/>
      <c r="D39" s="115"/>
      <c r="E39" s="115"/>
      <c r="F39" s="125"/>
      <c r="G39" s="125"/>
      <c r="H39" s="125"/>
      <c r="I39" s="125"/>
      <c r="J39" s="125"/>
      <c r="K39" s="125"/>
    </row>
    <row r="40" spans="1:11" x14ac:dyDescent="0.2">
      <c r="A40" s="86"/>
      <c r="B40" s="117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x14ac:dyDescent="0.2">
      <c r="A41" s="86"/>
      <c r="B41" s="117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x14ac:dyDescent="0.2">
      <c r="A42" s="86"/>
      <c r="B42" s="117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x14ac:dyDescent="0.2">
      <c r="A43" s="86"/>
      <c r="B43" s="117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x14ac:dyDescent="0.2">
      <c r="A44" s="86"/>
      <c r="B44" s="117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x14ac:dyDescent="0.2">
      <c r="A45" s="86"/>
      <c r="B45" s="117"/>
      <c r="C45" s="118"/>
      <c r="D45" s="118"/>
      <c r="E45" s="118"/>
      <c r="F45" s="118"/>
      <c r="G45" s="118"/>
      <c r="H45" s="118"/>
      <c r="I45" s="118"/>
      <c r="J45" s="118"/>
      <c r="K45" s="118"/>
    </row>
    <row r="46" spans="1:11" x14ac:dyDescent="0.2">
      <c r="A46" s="86"/>
      <c r="B46" s="117"/>
      <c r="C46" s="118"/>
      <c r="D46" s="118"/>
      <c r="E46" s="118"/>
      <c r="F46" s="118"/>
      <c r="G46" s="118"/>
      <c r="H46" s="118"/>
      <c r="I46" s="118"/>
      <c r="J46" s="118"/>
      <c r="K46" s="118"/>
    </row>
    <row r="47" spans="1:11" x14ac:dyDescent="0.2">
      <c r="A47" s="86"/>
      <c r="B47" s="117"/>
      <c r="C47" s="118"/>
      <c r="D47" s="118"/>
      <c r="E47" s="118"/>
      <c r="F47" s="118"/>
      <c r="G47" s="118"/>
      <c r="H47" s="118"/>
      <c r="I47" s="118"/>
      <c r="J47" s="118"/>
      <c r="K47" s="118"/>
    </row>
    <row r="48" spans="1:11" x14ac:dyDescent="0.2">
      <c r="A48" s="86"/>
      <c r="B48" s="117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1:11" x14ac:dyDescent="0.2">
      <c r="A49" s="86"/>
      <c r="B49" s="117"/>
      <c r="C49" s="118"/>
      <c r="D49" s="118"/>
      <c r="E49" s="118"/>
      <c r="F49" s="118"/>
      <c r="G49" s="118"/>
      <c r="H49" s="118"/>
      <c r="I49" s="118"/>
      <c r="J49" s="118"/>
      <c r="K49" s="118"/>
    </row>
    <row r="50" spans="1:11" x14ac:dyDescent="0.2">
      <c r="A50" s="86"/>
      <c r="B50" s="117"/>
      <c r="C50" s="118"/>
      <c r="D50" s="118"/>
      <c r="E50" s="118"/>
      <c r="F50" s="118"/>
      <c r="G50" s="118" t="s">
        <v>4</v>
      </c>
      <c r="H50" s="118"/>
      <c r="I50" s="118"/>
      <c r="J50" s="118"/>
      <c r="K50" s="118"/>
    </row>
    <row r="51" spans="1:11" x14ac:dyDescent="0.2">
      <c r="A51" s="86"/>
      <c r="B51" s="117"/>
      <c r="C51" s="118"/>
      <c r="D51" s="118"/>
      <c r="E51" s="118"/>
      <c r="F51" s="118"/>
      <c r="G51" s="118"/>
      <c r="H51" s="118"/>
      <c r="I51" s="118"/>
      <c r="J51" s="118"/>
      <c r="K51" s="118"/>
    </row>
    <row r="52" spans="1:11" x14ac:dyDescent="0.2">
      <c r="A52" s="86"/>
      <c r="B52" s="117"/>
      <c r="C52" s="118"/>
      <c r="D52" s="118"/>
      <c r="E52" s="118"/>
      <c r="F52" s="118"/>
      <c r="G52" s="118"/>
      <c r="H52" s="118"/>
      <c r="I52" s="118"/>
      <c r="J52" s="118"/>
      <c r="K52" s="118"/>
    </row>
    <row r="53" spans="1:11" x14ac:dyDescent="0.2">
      <c r="A53" s="86"/>
      <c r="B53" s="117"/>
      <c r="C53" s="118"/>
      <c r="D53" s="118"/>
      <c r="E53" s="118"/>
      <c r="F53" s="118"/>
      <c r="G53" s="118"/>
      <c r="H53" s="118"/>
      <c r="I53" s="118"/>
      <c r="J53" s="118"/>
      <c r="K53" s="118"/>
    </row>
    <row r="56" spans="1:11" ht="24.75" customHeight="1" x14ac:dyDescent="0.2"/>
    <row r="57" spans="1:11" ht="40.5" customHeight="1" x14ac:dyDescent="0.2"/>
  </sheetData>
  <mergeCells count="8">
    <mergeCell ref="B10:B19"/>
    <mergeCell ref="B21:B30"/>
    <mergeCell ref="A4:K4"/>
    <mergeCell ref="A5:K5"/>
    <mergeCell ref="A6:K6"/>
    <mergeCell ref="A8:B9"/>
    <mergeCell ref="C8:G8"/>
    <mergeCell ref="H8:K8"/>
  </mergeCells>
  <phoneticPr fontId="92" type="noConversion"/>
  <hyperlinks>
    <hyperlink ref="M8" location="ÍNDICE!A20" display="ÍNDICE"/>
  </hyperlinks>
  <printOptions horizontalCentered="1"/>
  <pageMargins left="0.71" right="0.71" top="1.57" bottom="0.35" header="0.31" footer="0"/>
  <pageSetup paperSize="9" scale="58" fitToHeight="3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55"/>
  <sheetViews>
    <sheetView showGridLines="0" zoomScale="90" zoomScaleNormal="90" zoomScalePageLayoutView="90" workbookViewId="0">
      <selection activeCell="A4" sqref="A4:O32"/>
    </sheetView>
  </sheetViews>
  <sheetFormatPr baseColWidth="10" defaultColWidth="11.5" defaultRowHeight="13" x14ac:dyDescent="0.2"/>
  <cols>
    <col min="1" max="1" width="15" style="127" customWidth="1"/>
    <col min="2" max="2" width="11.5" style="127"/>
    <col min="3" max="3" width="16" style="176" customWidth="1"/>
    <col min="4" max="4" width="18.33203125" style="176" customWidth="1"/>
    <col min="5" max="7" width="16" style="176" customWidth="1"/>
    <col min="8" max="8" width="17.5" style="176" customWidth="1"/>
    <col min="9" max="9" width="19.5" style="176" customWidth="1"/>
    <col min="10" max="10" width="19.33203125" style="176" customWidth="1"/>
    <col min="11" max="12" width="16" style="177" customWidth="1"/>
    <col min="13" max="15" width="16" style="176" customWidth="1"/>
    <col min="16" max="16" width="12.6640625" style="127" bestFit="1" customWidth="1"/>
    <col min="17" max="16384" width="11.5" style="127"/>
  </cols>
  <sheetData>
    <row r="2" spans="1:18" ht="14" x14ac:dyDescent="0.2">
      <c r="A2" s="19" t="s">
        <v>32</v>
      </c>
    </row>
    <row r="3" spans="1:18" ht="14" x14ac:dyDescent="0.2">
      <c r="A3" s="19"/>
    </row>
    <row r="4" spans="1:18" ht="22.5" customHeight="1" x14ac:dyDescent="0.2">
      <c r="A4" s="286" t="s">
        <v>489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8" ht="15.75" customHeight="1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</row>
    <row r="6" spans="1:18" ht="18" x14ac:dyDescent="0.2">
      <c r="A6" s="283" t="s">
        <v>202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8" ht="14" x14ac:dyDescent="0.2">
      <c r="A7" s="8"/>
    </row>
    <row r="8" spans="1:18" ht="14" x14ac:dyDescent="0.2">
      <c r="A8" s="8"/>
    </row>
    <row r="9" spans="1:18" ht="14" x14ac:dyDescent="0.2">
      <c r="A9" s="8"/>
    </row>
    <row r="10" spans="1:18" ht="33" customHeight="1" x14ac:dyDescent="0.2">
      <c r="A10" s="277" t="s">
        <v>125</v>
      </c>
      <c r="B10" s="277"/>
      <c r="C10" s="276" t="s">
        <v>126</v>
      </c>
      <c r="D10" s="276"/>
      <c r="E10" s="276"/>
      <c r="F10" s="276" t="s">
        <v>154</v>
      </c>
      <c r="G10" s="276"/>
      <c r="H10" s="276"/>
      <c r="I10" s="276"/>
      <c r="J10" s="276" t="s">
        <v>128</v>
      </c>
      <c r="K10" s="276"/>
      <c r="L10" s="276"/>
      <c r="M10" s="276" t="s">
        <v>203</v>
      </c>
      <c r="N10" s="276"/>
      <c r="O10" s="276" t="s">
        <v>204</v>
      </c>
      <c r="Q10" s="160" t="s">
        <v>0</v>
      </c>
    </row>
    <row r="11" spans="1:18" ht="30" customHeight="1" x14ac:dyDescent="0.2">
      <c r="A11" s="277"/>
      <c r="B11" s="277"/>
      <c r="C11" s="237" t="s">
        <v>130</v>
      </c>
      <c r="D11" s="237" t="s">
        <v>131</v>
      </c>
      <c r="E11" s="237" t="s">
        <v>132</v>
      </c>
      <c r="F11" s="237" t="s">
        <v>133</v>
      </c>
      <c r="G11" s="237" t="s">
        <v>134</v>
      </c>
      <c r="H11" s="237" t="s">
        <v>135</v>
      </c>
      <c r="I11" s="237" t="s">
        <v>136</v>
      </c>
      <c r="J11" s="237" t="s">
        <v>137</v>
      </c>
      <c r="K11" s="247" t="s">
        <v>205</v>
      </c>
      <c r="L11" s="247" t="s">
        <v>206</v>
      </c>
      <c r="M11" s="238" t="s">
        <v>140</v>
      </c>
      <c r="N11" s="238" t="s">
        <v>141</v>
      </c>
      <c r="O11" s="276"/>
    </row>
    <row r="12" spans="1:18" ht="16" x14ac:dyDescent="0.2">
      <c r="A12" s="239" t="s">
        <v>142</v>
      </c>
      <c r="B12" s="295" t="s">
        <v>7</v>
      </c>
      <c r="C12" s="244" t="s">
        <v>62</v>
      </c>
      <c r="D12" s="244" t="s">
        <v>62</v>
      </c>
      <c r="E12" s="244" t="s">
        <v>62</v>
      </c>
      <c r="F12" s="244" t="s">
        <v>62</v>
      </c>
      <c r="G12" s="244" t="s">
        <v>62</v>
      </c>
      <c r="H12" s="244" t="s">
        <v>62</v>
      </c>
      <c r="I12" s="244" t="s">
        <v>62</v>
      </c>
      <c r="J12" s="244" t="s">
        <v>62</v>
      </c>
      <c r="K12" s="246" t="s">
        <v>62</v>
      </c>
      <c r="L12" s="246" t="s">
        <v>62</v>
      </c>
      <c r="M12" s="244" t="s">
        <v>62</v>
      </c>
      <c r="N12" s="244" t="s">
        <v>62</v>
      </c>
      <c r="O12" s="244" t="s">
        <v>62</v>
      </c>
      <c r="P12" s="116"/>
      <c r="Q12" s="116"/>
      <c r="R12" s="116"/>
    </row>
    <row r="13" spans="1:18" ht="15" customHeight="1" x14ac:dyDescent="0.2">
      <c r="A13" s="239">
        <v>2008</v>
      </c>
      <c r="B13" s="295"/>
      <c r="C13" s="244">
        <v>187.30426760625301</v>
      </c>
      <c r="D13" s="244">
        <v>282.37634420260241</v>
      </c>
      <c r="E13" s="244">
        <v>360.67600350569558</v>
      </c>
      <c r="F13" s="244">
        <v>470.22713639399637</v>
      </c>
      <c r="G13" s="244">
        <v>166.01702120235811</v>
      </c>
      <c r="H13" s="244">
        <v>156.4000342615434</v>
      </c>
      <c r="I13" s="244">
        <v>151.01354963360797</v>
      </c>
      <c r="J13" s="244">
        <v>529.63717731812653</v>
      </c>
      <c r="K13" s="244">
        <v>393.60875364226666</v>
      </c>
      <c r="L13" s="244">
        <v>208.75173401936561</v>
      </c>
      <c r="M13" s="244">
        <v>619.11241598521758</v>
      </c>
      <c r="N13" s="244">
        <v>274.12758802440999</v>
      </c>
      <c r="O13" s="244">
        <v>303.22680746076406</v>
      </c>
      <c r="P13" s="157"/>
      <c r="Q13" s="116"/>
      <c r="R13" s="116"/>
    </row>
    <row r="14" spans="1:18" ht="15" customHeight="1" x14ac:dyDescent="0.2">
      <c r="A14" s="239" t="s">
        <v>143</v>
      </c>
      <c r="B14" s="295"/>
      <c r="C14" s="244" t="s">
        <v>62</v>
      </c>
      <c r="D14" s="244" t="s">
        <v>62</v>
      </c>
      <c r="E14" s="244" t="s">
        <v>62</v>
      </c>
      <c r="F14" s="244" t="s">
        <v>62</v>
      </c>
      <c r="G14" s="244" t="s">
        <v>62</v>
      </c>
      <c r="H14" s="244" t="s">
        <v>62</v>
      </c>
      <c r="I14" s="244" t="s">
        <v>62</v>
      </c>
      <c r="J14" s="244"/>
      <c r="K14" s="244"/>
      <c r="L14" s="244"/>
      <c r="M14" s="244" t="s">
        <v>62</v>
      </c>
      <c r="N14" s="244" t="s">
        <v>62</v>
      </c>
      <c r="O14" s="244" t="s">
        <v>62</v>
      </c>
      <c r="P14" s="116"/>
      <c r="Q14" s="116"/>
      <c r="R14" s="116"/>
    </row>
    <row r="15" spans="1:18" ht="15" customHeight="1" x14ac:dyDescent="0.2">
      <c r="A15" s="239">
        <v>2010</v>
      </c>
      <c r="B15" s="295"/>
      <c r="C15" s="244">
        <v>185.37563088876374</v>
      </c>
      <c r="D15" s="244">
        <v>289.33007598771098</v>
      </c>
      <c r="E15" s="244">
        <v>368.20972852429452</v>
      </c>
      <c r="F15" s="244">
        <v>465.56629302882135</v>
      </c>
      <c r="G15" s="244">
        <v>163.61819618568404</v>
      </c>
      <c r="H15" s="244">
        <v>165.24213522196501</v>
      </c>
      <c r="I15" s="244">
        <v>169.30314052626002</v>
      </c>
      <c r="J15" s="244">
        <v>535.29122723892715</v>
      </c>
      <c r="K15" s="244">
        <v>310.54428020803437</v>
      </c>
      <c r="L15" s="244">
        <v>203.79943323076128</v>
      </c>
      <c r="M15" s="244">
        <v>665.25739907957222</v>
      </c>
      <c r="N15" s="244">
        <v>284.81383843098439</v>
      </c>
      <c r="O15" s="244">
        <v>307.99928067836078</v>
      </c>
      <c r="P15" s="116"/>
      <c r="Q15" s="116"/>
      <c r="R15" s="116"/>
    </row>
    <row r="16" spans="1:18" ht="15" customHeight="1" x14ac:dyDescent="0.2">
      <c r="A16" s="239">
        <v>2011</v>
      </c>
      <c r="B16" s="295"/>
      <c r="C16" s="244">
        <v>195.59186019567304</v>
      </c>
      <c r="D16" s="244">
        <v>313.02106063736284</v>
      </c>
      <c r="E16" s="244">
        <v>376.77685210267953</v>
      </c>
      <c r="F16" s="244">
        <v>471.50941081944814</v>
      </c>
      <c r="G16" s="244">
        <v>173.63068594440256</v>
      </c>
      <c r="H16" s="244">
        <v>194.41723841547102</v>
      </c>
      <c r="I16" s="244">
        <v>185.89379603111985</v>
      </c>
      <c r="J16" s="244">
        <v>516.00795762937923</v>
      </c>
      <c r="K16" s="244">
        <v>274.6754945994349</v>
      </c>
      <c r="L16" s="244">
        <v>219.45497368756534</v>
      </c>
      <c r="M16" s="244">
        <v>681.43254428647401</v>
      </c>
      <c r="N16" s="244">
        <v>290.595384396356</v>
      </c>
      <c r="O16" s="244">
        <v>320.28210226465501</v>
      </c>
      <c r="P16" s="116"/>
      <c r="Q16" s="116"/>
      <c r="R16" s="116"/>
    </row>
    <row r="17" spans="1:18" ht="15" customHeight="1" x14ac:dyDescent="0.2">
      <c r="A17" s="239">
        <v>2012</v>
      </c>
      <c r="B17" s="295"/>
      <c r="C17" s="244">
        <v>222.74596666948003</v>
      </c>
      <c r="D17" s="244">
        <v>302.356881666883</v>
      </c>
      <c r="E17" s="244">
        <v>364.15901962691282</v>
      </c>
      <c r="F17" s="244">
        <v>445.17674417060351</v>
      </c>
      <c r="G17" s="244">
        <v>185.91159769985384</v>
      </c>
      <c r="H17" s="244">
        <v>228.56198336919803</v>
      </c>
      <c r="I17" s="244">
        <v>198.87378528411364</v>
      </c>
      <c r="J17" s="244">
        <v>464.45144651582484</v>
      </c>
      <c r="K17" s="244">
        <v>303.49515020753046</v>
      </c>
      <c r="L17" s="244">
        <v>224.85676132758263</v>
      </c>
      <c r="M17" s="244">
        <v>652.46189194361637</v>
      </c>
      <c r="N17" s="244">
        <v>294.37765449221234</v>
      </c>
      <c r="O17" s="244">
        <v>317.82625016427329</v>
      </c>
      <c r="P17" s="116"/>
      <c r="Q17" s="116"/>
      <c r="R17" s="116"/>
    </row>
    <row r="18" spans="1:18" ht="15" customHeight="1" x14ac:dyDescent="0.2">
      <c r="A18" s="239">
        <v>2013</v>
      </c>
      <c r="B18" s="295"/>
      <c r="C18" s="244">
        <v>214.41364773082799</v>
      </c>
      <c r="D18" s="244">
        <v>324.47592519863298</v>
      </c>
      <c r="E18" s="244">
        <v>375.57781504399077</v>
      </c>
      <c r="F18" s="244">
        <v>460.99579836470207</v>
      </c>
      <c r="G18" s="244">
        <v>184.68747873849387</v>
      </c>
      <c r="H18" s="244">
        <v>220.34594794985023</v>
      </c>
      <c r="I18" s="244">
        <v>201.34658720143307</v>
      </c>
      <c r="J18" s="244">
        <v>496.51933717740894</v>
      </c>
      <c r="K18" s="244">
        <v>227.13602017455699</v>
      </c>
      <c r="L18" s="244">
        <v>226.81583355557257</v>
      </c>
      <c r="M18" s="244">
        <v>665.96709192565754</v>
      </c>
      <c r="N18" s="244">
        <v>317.7710595322348</v>
      </c>
      <c r="O18" s="244">
        <v>326.27686660509596</v>
      </c>
      <c r="P18" s="116"/>
      <c r="Q18" s="116"/>
      <c r="R18" s="116"/>
    </row>
    <row r="19" spans="1:18" ht="15.75" customHeight="1" x14ac:dyDescent="0.2">
      <c r="A19" s="239">
        <v>2014</v>
      </c>
      <c r="B19" s="295"/>
      <c r="C19" s="244">
        <v>226.61647637409598</v>
      </c>
      <c r="D19" s="244">
        <v>345.99570670498628</v>
      </c>
      <c r="E19" s="244">
        <v>409.91424155865423</v>
      </c>
      <c r="F19" s="244">
        <v>498.096584916555</v>
      </c>
      <c r="G19" s="244">
        <v>186.16186526105594</v>
      </c>
      <c r="H19" s="244">
        <v>235.37714524426042</v>
      </c>
      <c r="I19" s="244">
        <v>212.61668453923076</v>
      </c>
      <c r="J19" s="244">
        <v>524.14210609590498</v>
      </c>
      <c r="K19" s="244">
        <v>359.49923755406633</v>
      </c>
      <c r="L19" s="244">
        <v>224.16184528391472</v>
      </c>
      <c r="M19" s="244">
        <v>715.31729711024434</v>
      </c>
      <c r="N19" s="244">
        <v>342.22564841128093</v>
      </c>
      <c r="O19" s="244">
        <v>355.11801213256399</v>
      </c>
      <c r="P19" s="116"/>
      <c r="Q19" s="116"/>
      <c r="R19" s="116"/>
    </row>
    <row r="20" spans="1:18" ht="15.75" customHeight="1" x14ac:dyDescent="0.2">
      <c r="A20" s="239">
        <v>2015</v>
      </c>
      <c r="B20" s="295"/>
      <c r="C20" s="244">
        <v>220.57185681432736</v>
      </c>
      <c r="D20" s="244">
        <v>341.68255210459336</v>
      </c>
      <c r="E20" s="244">
        <v>393.5617295494277</v>
      </c>
      <c r="F20" s="244">
        <v>475.90564719082641</v>
      </c>
      <c r="G20" s="244">
        <v>178.70622226284539</v>
      </c>
      <c r="H20" s="244">
        <v>226.40354462246418</v>
      </c>
      <c r="I20" s="244">
        <v>218.46004937409342</v>
      </c>
      <c r="J20" s="244">
        <v>513.76983735240424</v>
      </c>
      <c r="K20" s="244">
        <v>328.03207658132885</v>
      </c>
      <c r="L20" s="244">
        <v>220.0959502638907</v>
      </c>
      <c r="M20" s="244">
        <v>706.32652800172627</v>
      </c>
      <c r="N20" s="244">
        <v>332.38184299479366</v>
      </c>
      <c r="O20" s="244">
        <v>342.41777665333296</v>
      </c>
      <c r="P20" s="116"/>
      <c r="Q20" s="116"/>
      <c r="R20" s="116"/>
    </row>
    <row r="21" spans="1:18" ht="15.75" customHeight="1" x14ac:dyDescent="0.2">
      <c r="A21" s="239">
        <v>2016</v>
      </c>
      <c r="B21" s="295"/>
      <c r="C21" s="244">
        <v>212.88701481474584</v>
      </c>
      <c r="D21" s="244">
        <v>316.47186094053365</v>
      </c>
      <c r="E21" s="244">
        <v>381.80532444188202</v>
      </c>
      <c r="F21" s="244">
        <v>470.37463894708162</v>
      </c>
      <c r="G21" s="244">
        <v>170.88452290165429</v>
      </c>
      <c r="H21" s="244">
        <v>218.15212910140761</v>
      </c>
      <c r="I21" s="244">
        <v>198.60605299607596</v>
      </c>
      <c r="J21" s="244">
        <v>507.17691643979038</v>
      </c>
      <c r="K21" s="244">
        <v>315.75839335672418</v>
      </c>
      <c r="L21" s="244">
        <v>213.29396636058976</v>
      </c>
      <c r="M21" s="244">
        <v>714.78049619125738</v>
      </c>
      <c r="N21" s="244">
        <v>325.26523079115941</v>
      </c>
      <c r="O21" s="244">
        <v>329.72581265862891</v>
      </c>
    </row>
    <row r="22" spans="1:18" ht="14" x14ac:dyDescent="0.2">
      <c r="A22" s="239"/>
      <c r="B22" s="240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</row>
    <row r="23" spans="1:18" ht="15" customHeight="1" x14ac:dyDescent="0.2">
      <c r="A23" s="239">
        <v>2007</v>
      </c>
      <c r="B23" s="295" t="s">
        <v>9</v>
      </c>
      <c r="C23" s="244">
        <v>182.80911397294267</v>
      </c>
      <c r="D23" s="244">
        <v>333.84054377884701</v>
      </c>
      <c r="E23" s="244">
        <v>368.4290414618107</v>
      </c>
      <c r="F23" s="244">
        <v>500.29854570163673</v>
      </c>
      <c r="G23" s="244">
        <v>172.71371035329258</v>
      </c>
      <c r="H23" s="244">
        <v>152.15800188703673</v>
      </c>
      <c r="I23" s="244">
        <v>169.66151041124928</v>
      </c>
      <c r="J23" s="244">
        <v>554.1257694396312</v>
      </c>
      <c r="K23" s="244">
        <v>389.82717328164551</v>
      </c>
      <c r="L23" s="244">
        <v>227.67306332337691</v>
      </c>
      <c r="M23" s="244">
        <v>639.29058089523801</v>
      </c>
      <c r="N23" s="244">
        <v>274.74374702728289</v>
      </c>
      <c r="O23" s="244">
        <v>314.86832722212176</v>
      </c>
    </row>
    <row r="24" spans="1:18" ht="15" customHeight="1" x14ac:dyDescent="0.2">
      <c r="A24" s="239">
        <v>2008</v>
      </c>
      <c r="B24" s="295"/>
      <c r="C24" s="244">
        <v>189.16536722359348</v>
      </c>
      <c r="D24" s="244">
        <v>300.07885440709339</v>
      </c>
      <c r="E24" s="244">
        <v>350.61552812408513</v>
      </c>
      <c r="F24" s="244">
        <v>449.64127542887815</v>
      </c>
      <c r="G24" s="244">
        <v>171.82870484431601</v>
      </c>
      <c r="H24" s="244">
        <v>154.50955100785373</v>
      </c>
      <c r="I24" s="244">
        <v>167.58602592699114</v>
      </c>
      <c r="J24" s="244">
        <v>508.57827087148434</v>
      </c>
      <c r="K24" s="244">
        <v>344.97309632325477</v>
      </c>
      <c r="L24" s="244">
        <v>219.73878126842325</v>
      </c>
      <c r="M24" s="244">
        <v>621.51024805209465</v>
      </c>
      <c r="N24" s="244">
        <v>258.69666930142489</v>
      </c>
      <c r="O24" s="244">
        <v>300.28825579883744</v>
      </c>
    </row>
    <row r="25" spans="1:18" ht="15" customHeight="1" x14ac:dyDescent="0.2">
      <c r="A25" s="239">
        <v>2009</v>
      </c>
      <c r="B25" s="295"/>
      <c r="C25" s="244">
        <v>175.10085879474602</v>
      </c>
      <c r="D25" s="244">
        <v>280.2711985022122</v>
      </c>
      <c r="E25" s="244">
        <v>330.5253136774993</v>
      </c>
      <c r="F25" s="244">
        <v>419.76563960688219</v>
      </c>
      <c r="G25" s="244">
        <v>164.96807024676647</v>
      </c>
      <c r="H25" s="244">
        <v>172.85459986664108</v>
      </c>
      <c r="I25" s="244">
        <v>161.10380711385343</v>
      </c>
      <c r="J25" s="244">
        <v>479.97840076641302</v>
      </c>
      <c r="K25" s="244">
        <v>299.58937479710875</v>
      </c>
      <c r="L25" s="244">
        <v>200.55333857606684</v>
      </c>
      <c r="M25" s="244">
        <v>619.31883923722614</v>
      </c>
      <c r="N25" s="244">
        <v>261.3856699136474</v>
      </c>
      <c r="O25" s="244">
        <v>281.52515353924866</v>
      </c>
    </row>
    <row r="26" spans="1:18" ht="15" customHeight="1" x14ac:dyDescent="0.2">
      <c r="A26" s="239">
        <v>2010</v>
      </c>
      <c r="B26" s="295"/>
      <c r="C26" s="244">
        <v>185.30271187469751</v>
      </c>
      <c r="D26" s="244">
        <v>312.75979292626806</v>
      </c>
      <c r="E26" s="244">
        <v>358.77269789633334</v>
      </c>
      <c r="F26" s="244">
        <v>439.79820414035709</v>
      </c>
      <c r="G26" s="244">
        <v>174.17795031367359</v>
      </c>
      <c r="H26" s="244">
        <v>181.50644143777563</v>
      </c>
      <c r="I26" s="244">
        <v>183.00398483043406</v>
      </c>
      <c r="J26" s="244">
        <v>498.09902470040902</v>
      </c>
      <c r="K26" s="244">
        <v>292.38240369340139</v>
      </c>
      <c r="L26" s="244">
        <v>213.23562227293465</v>
      </c>
      <c r="M26" s="244">
        <v>630.74984491609086</v>
      </c>
      <c r="N26" s="244">
        <v>278.12039521623871</v>
      </c>
      <c r="O26" s="244">
        <v>307.70391276941058</v>
      </c>
    </row>
    <row r="27" spans="1:18" ht="15" customHeight="1" x14ac:dyDescent="0.2">
      <c r="A27" s="239">
        <v>2011</v>
      </c>
      <c r="B27" s="295"/>
      <c r="C27" s="244">
        <v>193.89444731782001</v>
      </c>
      <c r="D27" s="244">
        <v>297.73549014099865</v>
      </c>
      <c r="E27" s="244">
        <v>361.24303695272357</v>
      </c>
      <c r="F27" s="244">
        <v>441.15707227879136</v>
      </c>
      <c r="G27" s="244">
        <v>178.33648468464486</v>
      </c>
      <c r="H27" s="244">
        <v>191.78244383741767</v>
      </c>
      <c r="I27" s="244">
        <v>178.90084345537863</v>
      </c>
      <c r="J27" s="244">
        <v>465.64170967625682</v>
      </c>
      <c r="K27" s="244">
        <v>280.11347337036187</v>
      </c>
      <c r="L27" s="244">
        <v>215.29649557219196</v>
      </c>
      <c r="M27" s="244">
        <v>661.27716705470129</v>
      </c>
      <c r="N27" s="244">
        <v>284.77735995083174</v>
      </c>
      <c r="O27" s="244">
        <v>306.81879157913676</v>
      </c>
    </row>
    <row r="28" spans="1:18" ht="15" customHeight="1" x14ac:dyDescent="0.2">
      <c r="A28" s="239">
        <v>2012</v>
      </c>
      <c r="B28" s="295"/>
      <c r="C28" s="244">
        <v>196.89119165877398</v>
      </c>
      <c r="D28" s="244">
        <v>322.50796561013976</v>
      </c>
      <c r="E28" s="244">
        <v>374.65188902676931</v>
      </c>
      <c r="F28" s="244">
        <v>452.50859403300706</v>
      </c>
      <c r="G28" s="244">
        <v>183.79257553316501</v>
      </c>
      <c r="H28" s="244">
        <v>205.04233775073033</v>
      </c>
      <c r="I28" s="244">
        <v>193.79030787215893</v>
      </c>
      <c r="J28" s="244">
        <v>467.53153898593592</v>
      </c>
      <c r="K28" s="244">
        <v>282.13722327839338</v>
      </c>
      <c r="L28" s="244">
        <v>228.70820649574185</v>
      </c>
      <c r="M28" s="244">
        <v>647.72798186711623</v>
      </c>
      <c r="N28" s="244">
        <v>298.06929930161652</v>
      </c>
      <c r="O28" s="244">
        <v>320.40408668956047</v>
      </c>
    </row>
    <row r="29" spans="1:18" ht="15.75" customHeight="1" x14ac:dyDescent="0.2">
      <c r="A29" s="239">
        <v>2013</v>
      </c>
      <c r="B29" s="295"/>
      <c r="C29" s="244">
        <v>231.11895236169894</v>
      </c>
      <c r="D29" s="244">
        <v>336.83391825947859</v>
      </c>
      <c r="E29" s="244">
        <v>406.84558361941947</v>
      </c>
      <c r="F29" s="244">
        <v>502.52758336597134</v>
      </c>
      <c r="G29" s="244">
        <v>187.49346864345793</v>
      </c>
      <c r="H29" s="244">
        <v>205.13810500257944</v>
      </c>
      <c r="I29" s="244">
        <v>212.50758521007538</v>
      </c>
      <c r="J29" s="244">
        <v>525.50648484409794</v>
      </c>
      <c r="K29" s="244">
        <v>381.79227205046692</v>
      </c>
      <c r="L29" s="244">
        <v>224.89668208783903</v>
      </c>
      <c r="M29" s="244">
        <v>696.79471800979513</v>
      </c>
      <c r="N29" s="244">
        <v>334.48618018488082</v>
      </c>
      <c r="O29" s="244">
        <v>352.63386933989773</v>
      </c>
    </row>
    <row r="30" spans="1:18" ht="15.75" customHeight="1" x14ac:dyDescent="0.2">
      <c r="A30" s="239">
        <v>2014</v>
      </c>
      <c r="B30" s="295"/>
      <c r="C30" s="244">
        <v>242.57242827859787</v>
      </c>
      <c r="D30" s="244">
        <v>340.05685084995753</v>
      </c>
      <c r="E30" s="244">
        <v>398.59061944860747</v>
      </c>
      <c r="F30" s="244">
        <v>487.81741429989671</v>
      </c>
      <c r="G30" s="244">
        <v>189.14325997833444</v>
      </c>
      <c r="H30" s="244">
        <v>230.47681161473392</v>
      </c>
      <c r="I30" s="244">
        <v>228.14021174176466</v>
      </c>
      <c r="J30" s="244">
        <v>514.72397750871801</v>
      </c>
      <c r="K30" s="244">
        <v>375.13513681283001</v>
      </c>
      <c r="L30" s="244">
        <v>226.79297161462264</v>
      </c>
      <c r="M30" s="244">
        <v>707.94956703177343</v>
      </c>
      <c r="N30" s="244">
        <v>337.63564990375528</v>
      </c>
      <c r="O30" s="244">
        <v>351.95686944058775</v>
      </c>
    </row>
    <row r="31" spans="1:18" ht="15.75" customHeight="1" x14ac:dyDescent="0.2">
      <c r="A31" s="239">
        <v>2015</v>
      </c>
      <c r="B31" s="295"/>
      <c r="C31" s="244">
        <v>231.54696600720888</v>
      </c>
      <c r="D31" s="244">
        <v>359.21473694421081</v>
      </c>
      <c r="E31" s="244">
        <v>401.50371866618548</v>
      </c>
      <c r="F31" s="244">
        <v>500.94242807120008</v>
      </c>
      <c r="G31" s="244">
        <v>182.86310910497932</v>
      </c>
      <c r="H31" s="244">
        <v>226.23417287798208</v>
      </c>
      <c r="I31" s="244">
        <v>214.40586215271779</v>
      </c>
      <c r="J31" s="244">
        <v>529.32523404113545</v>
      </c>
      <c r="K31" s="244">
        <v>380.70785141155557</v>
      </c>
      <c r="L31" s="244">
        <v>219.84836308461576</v>
      </c>
      <c r="M31" s="244">
        <v>717.37318090436543</v>
      </c>
      <c r="N31" s="244">
        <v>341.55452812813104</v>
      </c>
      <c r="O31" s="244">
        <v>355.57742275610985</v>
      </c>
    </row>
    <row r="32" spans="1:18" ht="14" x14ac:dyDescent="0.2">
      <c r="A32" s="239">
        <v>2016</v>
      </c>
      <c r="B32" s="295"/>
      <c r="C32" s="244">
        <v>217.25949152573273</v>
      </c>
      <c r="D32" s="244">
        <v>338.3010176593412</v>
      </c>
      <c r="E32" s="244">
        <v>382.56463539178696</v>
      </c>
      <c r="F32" s="244">
        <v>487.95462823322345</v>
      </c>
      <c r="G32" s="244">
        <v>170.4781859022238</v>
      </c>
      <c r="H32" s="244">
        <v>225.07385840209008</v>
      </c>
      <c r="I32" s="244">
        <v>222.07725396575503</v>
      </c>
      <c r="J32" s="244">
        <v>524.74932770506234</v>
      </c>
      <c r="K32" s="244">
        <v>358.59825750096849</v>
      </c>
      <c r="L32" s="244">
        <v>203.9318218868502</v>
      </c>
      <c r="M32" s="244">
        <v>720.56509497315778</v>
      </c>
      <c r="N32" s="244">
        <v>337.05483750273254</v>
      </c>
      <c r="O32" s="244">
        <v>337.12454863644416</v>
      </c>
    </row>
    <row r="33" spans="1:15" ht="14" x14ac:dyDescent="0.2">
      <c r="A33" s="73"/>
      <c r="B33" s="19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16"/>
      <c r="N33" s="116"/>
      <c r="O33" s="178"/>
    </row>
    <row r="34" spans="1:15" x14ac:dyDescent="0.2">
      <c r="A34" s="12" t="s">
        <v>434</v>
      </c>
      <c r="B34" s="129"/>
      <c r="C34" s="113"/>
      <c r="D34" s="113"/>
      <c r="E34" s="113"/>
      <c r="F34" s="113"/>
      <c r="G34" s="113"/>
      <c r="H34" s="113"/>
      <c r="I34" s="113"/>
      <c r="J34" s="114"/>
      <c r="K34" s="130"/>
      <c r="L34" s="130"/>
      <c r="M34" s="114"/>
      <c r="N34" s="114"/>
    </row>
    <row r="35" spans="1:15" x14ac:dyDescent="0.2">
      <c r="A35" s="79" t="s">
        <v>446</v>
      </c>
      <c r="B35" s="129"/>
      <c r="C35" s="113"/>
      <c r="D35" s="113"/>
      <c r="E35" s="113"/>
      <c r="F35" s="113"/>
      <c r="G35" s="113"/>
      <c r="H35" s="113"/>
      <c r="I35" s="113"/>
      <c r="J35" s="114"/>
      <c r="K35" s="130"/>
      <c r="L35" s="130"/>
      <c r="M35" s="114"/>
      <c r="N35" s="114"/>
      <c r="O35" s="127"/>
    </row>
    <row r="36" spans="1:15" x14ac:dyDescent="0.2">
      <c r="A36" s="79" t="s">
        <v>447</v>
      </c>
      <c r="B36" s="129"/>
      <c r="C36" s="113"/>
      <c r="D36" s="113"/>
      <c r="E36" s="113"/>
      <c r="F36" s="113"/>
      <c r="G36" s="113"/>
      <c r="H36" s="113"/>
      <c r="I36" s="113"/>
      <c r="J36" s="114"/>
      <c r="K36" s="130"/>
      <c r="L36" s="130"/>
      <c r="M36" s="114"/>
      <c r="N36" s="114"/>
      <c r="O36" s="127"/>
    </row>
    <row r="37" spans="1:15" ht="12.75" customHeight="1" x14ac:dyDescent="0.2">
      <c r="A37" s="80" t="s">
        <v>155</v>
      </c>
      <c r="B37" s="129"/>
      <c r="C37" s="113"/>
      <c r="D37" s="113"/>
      <c r="E37" s="113"/>
      <c r="F37" s="113"/>
      <c r="G37" s="113"/>
      <c r="H37" s="113"/>
      <c r="I37" s="113"/>
      <c r="J37" s="114"/>
      <c r="K37" s="130"/>
      <c r="L37" s="130"/>
      <c r="M37" s="114"/>
      <c r="N37" s="114"/>
      <c r="O37" s="127"/>
    </row>
    <row r="38" spans="1:15" ht="13.5" customHeight="1" x14ac:dyDescent="0.2">
      <c r="A38" s="80" t="s">
        <v>156</v>
      </c>
      <c r="B38" s="129"/>
      <c r="C38" s="113"/>
      <c r="D38" s="113"/>
      <c r="E38" s="113"/>
      <c r="F38" s="113"/>
      <c r="G38" s="113"/>
      <c r="H38" s="113"/>
      <c r="I38" s="113"/>
      <c r="J38" s="114"/>
      <c r="K38" s="130"/>
      <c r="L38" s="130"/>
      <c r="M38" s="114"/>
      <c r="N38" s="114"/>
      <c r="O38" s="127"/>
    </row>
    <row r="39" spans="1:15" ht="10.5" customHeight="1" x14ac:dyDescent="0.2">
      <c r="A39" s="80" t="s">
        <v>207</v>
      </c>
      <c r="B39" s="129"/>
      <c r="C39" s="113"/>
      <c r="D39" s="113"/>
      <c r="E39" s="113"/>
      <c r="F39" s="113"/>
      <c r="G39" s="113"/>
      <c r="H39" s="113"/>
      <c r="I39" s="113"/>
      <c r="J39" s="114"/>
      <c r="K39" s="114"/>
      <c r="L39" s="114"/>
      <c r="M39" s="114"/>
      <c r="N39" s="114"/>
      <c r="O39" s="127"/>
    </row>
    <row r="40" spans="1:15" x14ac:dyDescent="0.2">
      <c r="A40" s="80" t="s">
        <v>244</v>
      </c>
      <c r="B40" s="129"/>
      <c r="C40" s="113"/>
      <c r="D40" s="113"/>
      <c r="E40" s="113"/>
      <c r="F40" s="113"/>
      <c r="G40" s="113"/>
      <c r="H40" s="113"/>
      <c r="I40" s="113"/>
      <c r="J40" s="114"/>
      <c r="K40" s="114"/>
      <c r="L40" s="114"/>
      <c r="M40" s="114"/>
      <c r="N40" s="114"/>
      <c r="O40" s="127"/>
    </row>
    <row r="41" spans="1:15" x14ac:dyDescent="0.2">
      <c r="A41" s="80" t="s">
        <v>159</v>
      </c>
      <c r="B41" s="129"/>
      <c r="C41" s="113"/>
      <c r="D41" s="113"/>
      <c r="E41" s="113"/>
      <c r="F41" s="113"/>
      <c r="G41" s="113"/>
      <c r="H41" s="113"/>
      <c r="I41" s="113"/>
      <c r="J41" s="114"/>
      <c r="K41" s="114"/>
      <c r="L41" s="114"/>
      <c r="M41" s="114"/>
      <c r="N41" s="114"/>
      <c r="O41" s="127"/>
    </row>
    <row r="42" spans="1:15" x14ac:dyDescent="0.2">
      <c r="A42" s="80" t="s">
        <v>160</v>
      </c>
      <c r="B42" s="129"/>
      <c r="C42" s="113"/>
      <c r="D42" s="113"/>
      <c r="E42" s="113"/>
      <c r="F42" s="113"/>
      <c r="G42" s="113"/>
      <c r="H42" s="113"/>
      <c r="I42" s="113"/>
      <c r="J42" s="114"/>
      <c r="K42" s="130"/>
      <c r="L42" s="130"/>
      <c r="M42" s="114"/>
      <c r="N42" s="114"/>
      <c r="O42" s="127"/>
    </row>
    <row r="43" spans="1:15" x14ac:dyDescent="0.2">
      <c r="A43" s="80" t="s">
        <v>245</v>
      </c>
      <c r="B43" s="129"/>
      <c r="C43" s="113"/>
      <c r="D43" s="113"/>
      <c r="E43" s="113"/>
      <c r="F43" s="113"/>
      <c r="G43" s="113"/>
      <c r="H43" s="113"/>
      <c r="I43" s="113"/>
      <c r="J43" s="114"/>
      <c r="K43" s="130"/>
      <c r="L43" s="130"/>
      <c r="M43" s="114"/>
      <c r="N43" s="114"/>
      <c r="O43" s="127"/>
    </row>
    <row r="44" spans="1:15" x14ac:dyDescent="0.2">
      <c r="A44" s="82" t="s">
        <v>161</v>
      </c>
      <c r="B44" s="129"/>
      <c r="C44" s="113"/>
      <c r="D44" s="113"/>
      <c r="E44" s="113"/>
      <c r="F44" s="113"/>
      <c r="G44" s="113"/>
      <c r="H44" s="113"/>
      <c r="I44" s="113"/>
      <c r="J44" s="114"/>
      <c r="K44" s="130"/>
      <c r="L44" s="130"/>
      <c r="M44" s="114"/>
      <c r="N44" s="114"/>
      <c r="O44" s="127"/>
    </row>
    <row r="45" spans="1:15" x14ac:dyDescent="0.2">
      <c r="A45" s="82" t="s">
        <v>162</v>
      </c>
      <c r="B45" s="129"/>
      <c r="C45" s="113"/>
      <c r="D45" s="113"/>
      <c r="E45" s="113"/>
      <c r="F45" s="113"/>
      <c r="G45" s="113"/>
      <c r="H45" s="113"/>
      <c r="I45" s="113"/>
      <c r="J45" s="114"/>
      <c r="K45" s="130"/>
      <c r="L45" s="130"/>
      <c r="M45" s="114"/>
      <c r="N45" s="114"/>
      <c r="O45" s="127"/>
    </row>
    <row r="46" spans="1:15" x14ac:dyDescent="0.2">
      <c r="A46" s="82" t="s">
        <v>163</v>
      </c>
      <c r="B46" s="129"/>
      <c r="C46" s="113"/>
      <c r="D46" s="113"/>
      <c r="E46" s="113"/>
      <c r="F46" s="113"/>
      <c r="G46" s="113"/>
      <c r="H46" s="113"/>
      <c r="I46" s="113"/>
      <c r="J46" s="114"/>
      <c r="K46" s="130"/>
      <c r="L46" s="130"/>
      <c r="M46" s="114"/>
      <c r="N46" s="114"/>
      <c r="O46" s="127"/>
    </row>
    <row r="47" spans="1:15" x14ac:dyDescent="0.2">
      <c r="A47" s="82" t="s">
        <v>164</v>
      </c>
      <c r="B47" s="129"/>
      <c r="C47" s="113"/>
      <c r="D47" s="113"/>
      <c r="E47" s="113"/>
      <c r="F47" s="113"/>
      <c r="G47" s="113"/>
      <c r="H47" s="113"/>
      <c r="I47" s="113"/>
      <c r="J47" s="114"/>
      <c r="K47" s="130"/>
      <c r="L47" s="130"/>
      <c r="M47" s="114"/>
      <c r="N47" s="114"/>
      <c r="O47" s="127"/>
    </row>
    <row r="48" spans="1:15" x14ac:dyDescent="0.2">
      <c r="A48" s="82" t="s">
        <v>165</v>
      </c>
      <c r="B48" s="129"/>
      <c r="C48" s="113"/>
      <c r="D48" s="113"/>
      <c r="E48" s="113"/>
      <c r="F48" s="113"/>
      <c r="G48" s="113"/>
      <c r="H48" s="113"/>
      <c r="I48" s="113"/>
      <c r="J48" s="114"/>
      <c r="K48" s="130"/>
      <c r="L48" s="130"/>
      <c r="M48" s="114"/>
      <c r="N48" s="114"/>
      <c r="O48" s="127"/>
    </row>
    <row r="49" spans="1:15" x14ac:dyDescent="0.2">
      <c r="A49" s="126"/>
      <c r="B49" s="131"/>
      <c r="C49" s="179"/>
      <c r="D49" s="179"/>
      <c r="E49" s="179"/>
      <c r="F49" s="179"/>
      <c r="G49" s="179"/>
      <c r="H49" s="179"/>
      <c r="I49" s="179"/>
      <c r="J49" s="116"/>
      <c r="K49" s="116"/>
      <c r="L49" s="116"/>
      <c r="M49" s="116"/>
      <c r="N49" s="179"/>
      <c r="O49" s="127"/>
    </row>
    <row r="50" spans="1:15" x14ac:dyDescent="0.2">
      <c r="A50" s="126"/>
      <c r="B50" s="131"/>
      <c r="C50" s="179"/>
      <c r="D50" s="179"/>
      <c r="E50" s="179"/>
      <c r="F50" s="179"/>
      <c r="G50" s="179"/>
      <c r="H50" s="179"/>
      <c r="I50" s="179"/>
      <c r="J50" s="179"/>
      <c r="K50" s="180"/>
      <c r="L50" s="180"/>
      <c r="M50" s="179"/>
      <c r="N50" s="179"/>
      <c r="O50" s="127"/>
    </row>
    <row r="51" spans="1:15" x14ac:dyDescent="0.2">
      <c r="A51" s="126"/>
      <c r="B51" s="131"/>
      <c r="C51" s="179"/>
      <c r="D51" s="179"/>
      <c r="E51" s="179"/>
      <c r="F51" s="179"/>
      <c r="G51" s="179"/>
      <c r="H51" s="179"/>
      <c r="I51" s="179"/>
      <c r="J51" s="179"/>
      <c r="K51" s="180"/>
      <c r="L51" s="180"/>
      <c r="M51" s="179"/>
      <c r="N51" s="179"/>
      <c r="O51" s="127"/>
    </row>
    <row r="52" spans="1:15" x14ac:dyDescent="0.2">
      <c r="A52" s="126"/>
      <c r="B52" s="131"/>
      <c r="C52" s="179"/>
      <c r="D52" s="179"/>
      <c r="E52" s="179"/>
      <c r="F52" s="179"/>
      <c r="G52" s="179"/>
      <c r="H52" s="179"/>
      <c r="I52" s="179"/>
      <c r="J52" s="179"/>
      <c r="K52" s="180"/>
      <c r="L52" s="180"/>
      <c r="M52" s="179"/>
      <c r="N52" s="179"/>
      <c r="O52" s="127"/>
    </row>
    <row r="55" spans="1:15" ht="25.5" customHeight="1" x14ac:dyDescent="0.2">
      <c r="O55" s="127"/>
    </row>
  </sheetData>
  <mergeCells count="11">
    <mergeCell ref="B12:B21"/>
    <mergeCell ref="B23:B32"/>
    <mergeCell ref="A4:O4"/>
    <mergeCell ref="A5:O5"/>
    <mergeCell ref="A6:O6"/>
    <mergeCell ref="A10:B11"/>
    <mergeCell ref="C10:E10"/>
    <mergeCell ref="F10:I10"/>
    <mergeCell ref="J10:L10"/>
    <mergeCell ref="M10:N10"/>
    <mergeCell ref="O10:O11"/>
  </mergeCells>
  <phoneticPr fontId="92" type="noConversion"/>
  <conditionalFormatting sqref="K12:L12">
    <cfRule type="cellIs" dxfId="3" priority="2" operator="lessThan">
      <formula>500</formula>
    </cfRule>
  </conditionalFormatting>
  <conditionalFormatting sqref="K12:L12">
    <cfRule type="cellIs" dxfId="2" priority="1" operator="lessThan">
      <formula>500</formula>
    </cfRule>
  </conditionalFormatting>
  <hyperlinks>
    <hyperlink ref="Q10" location="ÍNDICE!A24" display="ÍNDICE"/>
  </hyperlinks>
  <printOptions horizontalCentered="1"/>
  <pageMargins left="0.71" right="0.71" top="1.57" bottom="0.35" header="0.31" footer="0"/>
  <pageSetup paperSize="9" scale="50" fitToHeight="3" orientation="landscape" r:id="rId1"/>
  <headerFooter scaleWithDoc="0" alignWithMargins="0"/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67"/>
  <sheetViews>
    <sheetView showGridLines="0" zoomScale="80" zoomScaleNormal="80" zoomScalePageLayoutView="80" workbookViewId="0">
      <selection activeCell="A4" sqref="A4:O52"/>
    </sheetView>
  </sheetViews>
  <sheetFormatPr baseColWidth="10" defaultColWidth="11.5" defaultRowHeight="13" x14ac:dyDescent="0.2"/>
  <cols>
    <col min="1" max="1" width="15" style="127" customWidth="1"/>
    <col min="2" max="2" width="11.5" style="127"/>
    <col min="3" max="3" width="16" style="127" customWidth="1"/>
    <col min="4" max="4" width="18.33203125" style="127" customWidth="1"/>
    <col min="5" max="7" width="16" style="127" customWidth="1"/>
    <col min="8" max="8" width="17.5" style="127" customWidth="1"/>
    <col min="9" max="9" width="19.5" style="127" customWidth="1"/>
    <col min="10" max="10" width="19.33203125" style="127" customWidth="1"/>
    <col min="11" max="15" width="16" style="127" customWidth="1"/>
    <col min="16" max="16384" width="11.5" style="127"/>
  </cols>
  <sheetData>
    <row r="2" spans="1:17" ht="14" x14ac:dyDescent="0.2">
      <c r="A2" s="19" t="s">
        <v>33</v>
      </c>
      <c r="B2" s="131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7" ht="14" x14ac:dyDescent="0.2">
      <c r="A3" s="19"/>
      <c r="B3" s="131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7" ht="20" x14ac:dyDescent="0.2">
      <c r="A4" s="286" t="s">
        <v>490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18" x14ac:dyDescent="0.2">
      <c r="A5" s="286" t="s">
        <v>48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</row>
    <row r="6" spans="1:17" ht="18" x14ac:dyDescent="0.2">
      <c r="A6" s="283" t="s">
        <v>202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7" ht="14" x14ac:dyDescent="0.2">
      <c r="A7" s="7"/>
      <c r="M7" s="133"/>
      <c r="N7" s="133"/>
    </row>
    <row r="8" spans="1:17" ht="30" customHeight="1" x14ac:dyDescent="0.2">
      <c r="A8" s="277" t="s">
        <v>125</v>
      </c>
      <c r="B8" s="277"/>
      <c r="C8" s="276" t="s">
        <v>126</v>
      </c>
      <c r="D8" s="276"/>
      <c r="E8" s="276"/>
      <c r="F8" s="276" t="s">
        <v>154</v>
      </c>
      <c r="G8" s="276"/>
      <c r="H8" s="276"/>
      <c r="I8" s="276"/>
      <c r="J8" s="276" t="s">
        <v>128</v>
      </c>
      <c r="K8" s="276"/>
      <c r="L8" s="276"/>
      <c r="M8" s="276" t="s">
        <v>203</v>
      </c>
      <c r="N8" s="276"/>
      <c r="O8" s="276" t="s">
        <v>204</v>
      </c>
      <c r="Q8" s="160" t="s">
        <v>0</v>
      </c>
    </row>
    <row r="9" spans="1:17" ht="30" x14ac:dyDescent="0.2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235</v>
      </c>
      <c r="G9" s="237" t="s">
        <v>236</v>
      </c>
      <c r="H9" s="237" t="s">
        <v>237</v>
      </c>
      <c r="I9" s="237" t="s">
        <v>238</v>
      </c>
      <c r="J9" s="237" t="s">
        <v>137</v>
      </c>
      <c r="K9" s="237" t="s">
        <v>138</v>
      </c>
      <c r="L9" s="237" t="s">
        <v>139</v>
      </c>
      <c r="M9" s="238" t="s">
        <v>140</v>
      </c>
      <c r="N9" s="238" t="s">
        <v>141</v>
      </c>
      <c r="O9" s="276"/>
    </row>
    <row r="10" spans="1:17" ht="14" x14ac:dyDescent="0.2">
      <c r="A10" s="239">
        <v>2007</v>
      </c>
      <c r="B10" s="295" t="s">
        <v>76</v>
      </c>
      <c r="C10" s="240" t="s">
        <v>62</v>
      </c>
      <c r="D10" s="240" t="s">
        <v>62</v>
      </c>
      <c r="E10" s="240" t="s">
        <v>62</v>
      </c>
      <c r="F10" s="240" t="s">
        <v>62</v>
      </c>
      <c r="G10" s="240" t="s">
        <v>62</v>
      </c>
      <c r="H10" s="240" t="s">
        <v>62</v>
      </c>
      <c r="I10" s="240" t="s">
        <v>62</v>
      </c>
      <c r="J10" s="240" t="s">
        <v>62</v>
      </c>
      <c r="K10" s="240" t="s">
        <v>62</v>
      </c>
      <c r="L10" s="240" t="s">
        <v>62</v>
      </c>
      <c r="M10" s="240" t="s">
        <v>62</v>
      </c>
      <c r="N10" s="240" t="s">
        <v>62</v>
      </c>
      <c r="O10" s="240" t="s">
        <v>62</v>
      </c>
    </row>
    <row r="11" spans="1:17" ht="14" x14ac:dyDescent="0.2">
      <c r="A11" s="239">
        <v>2008</v>
      </c>
      <c r="B11" s="295"/>
      <c r="C11" s="244">
        <v>286.26309791749355</v>
      </c>
      <c r="D11" s="244">
        <v>294.77916323424893</v>
      </c>
      <c r="E11" s="244">
        <v>356.32688470480878</v>
      </c>
      <c r="F11" s="244">
        <v>460.88</v>
      </c>
      <c r="G11" s="244">
        <v>184.14500000000001</v>
      </c>
      <c r="H11" s="244">
        <v>176.96700000000001</v>
      </c>
      <c r="I11" s="244">
        <v>199.38499999999999</v>
      </c>
      <c r="J11" s="244">
        <v>534.11405072888749</v>
      </c>
      <c r="K11" s="244">
        <v>465.43335057278745</v>
      </c>
      <c r="L11" s="244">
        <v>238.99194423440031</v>
      </c>
      <c r="M11" s="244">
        <v>639.8349107013795</v>
      </c>
      <c r="N11" s="244">
        <v>311.21835019427772</v>
      </c>
      <c r="O11" s="244">
        <v>337.73319941953406</v>
      </c>
    </row>
    <row r="12" spans="1:17" ht="14" x14ac:dyDescent="0.2">
      <c r="A12" s="239">
        <v>2009</v>
      </c>
      <c r="B12" s="295"/>
      <c r="C12" s="244">
        <v>288.46203335832945</v>
      </c>
      <c r="D12" s="244">
        <v>321.60499049478483</v>
      </c>
      <c r="E12" s="244">
        <v>360.30564012684425</v>
      </c>
      <c r="F12" s="244">
        <v>465.56200000000001</v>
      </c>
      <c r="G12" s="244">
        <v>182.191</v>
      </c>
      <c r="H12" s="244">
        <v>165.43799999999999</v>
      </c>
      <c r="I12" s="244">
        <v>180.82400000000001</v>
      </c>
      <c r="J12" s="244">
        <v>523.12820126590043</v>
      </c>
      <c r="K12" s="244">
        <v>493.82487783751122</v>
      </c>
      <c r="L12" s="244">
        <v>237.97919930519828</v>
      </c>
      <c r="M12" s="244">
        <v>670.47920836798812</v>
      </c>
      <c r="N12" s="244">
        <v>300.79543026235893</v>
      </c>
      <c r="O12" s="244">
        <v>346.34206640369393</v>
      </c>
    </row>
    <row r="13" spans="1:17" ht="14" x14ac:dyDescent="0.2">
      <c r="A13" s="239">
        <v>2010</v>
      </c>
      <c r="B13" s="295"/>
      <c r="C13" s="244">
        <v>240.727512644493</v>
      </c>
      <c r="D13" s="244">
        <v>313.34067688728425</v>
      </c>
      <c r="E13" s="244">
        <v>357.63574837249632</v>
      </c>
      <c r="F13" s="244">
        <v>462.45</v>
      </c>
      <c r="G13" s="244">
        <v>169.779</v>
      </c>
      <c r="H13" s="244">
        <v>182.99</v>
      </c>
      <c r="I13" s="244">
        <v>187.82300000000001</v>
      </c>
      <c r="J13" s="244">
        <v>523.74821509457536</v>
      </c>
      <c r="K13" s="244">
        <v>442.51891267471979</v>
      </c>
      <c r="L13" s="244">
        <v>219.18604688128264</v>
      </c>
      <c r="M13" s="244">
        <v>682.34438465975791</v>
      </c>
      <c r="N13" s="244">
        <v>310.29087778828796</v>
      </c>
      <c r="O13" s="244">
        <v>339.47845189308885</v>
      </c>
    </row>
    <row r="14" spans="1:17" ht="14" x14ac:dyDescent="0.2">
      <c r="A14" s="239">
        <v>2011</v>
      </c>
      <c r="B14" s="295"/>
      <c r="C14" s="244">
        <v>275.17644161406213</v>
      </c>
      <c r="D14" s="244">
        <v>320.41314857581131</v>
      </c>
      <c r="E14" s="244">
        <v>373.48993311927495</v>
      </c>
      <c r="F14" s="244">
        <v>469.36599999999999</v>
      </c>
      <c r="G14" s="244">
        <v>181.82499999999999</v>
      </c>
      <c r="H14" s="244">
        <v>199.35300000000001</v>
      </c>
      <c r="I14" s="244">
        <v>191.649</v>
      </c>
      <c r="J14" s="244">
        <v>530.96841813505239</v>
      </c>
      <c r="K14" s="244">
        <v>312.11172148897907</v>
      </c>
      <c r="L14" s="244">
        <v>233.77680072830398</v>
      </c>
      <c r="M14" s="244">
        <v>706.010397428479</v>
      </c>
      <c r="N14" s="244">
        <v>320.431769316795</v>
      </c>
      <c r="O14" s="244">
        <v>355.30946319575304</v>
      </c>
    </row>
    <row r="15" spans="1:17" ht="14" x14ac:dyDescent="0.2">
      <c r="A15" s="239">
        <v>2012</v>
      </c>
      <c r="B15" s="295"/>
      <c r="C15" s="244">
        <v>314.53460316946979</v>
      </c>
      <c r="D15" s="244">
        <v>320.83432476317722</v>
      </c>
      <c r="E15" s="244">
        <v>384.83597907436871</v>
      </c>
      <c r="F15" s="244">
        <v>454.928</v>
      </c>
      <c r="G15" s="244">
        <v>208.81700000000001</v>
      </c>
      <c r="H15" s="244">
        <v>235.44800000000001</v>
      </c>
      <c r="I15" s="244">
        <v>215.11199999999999</v>
      </c>
      <c r="J15" s="244">
        <v>497.76782467591045</v>
      </c>
      <c r="K15" s="244">
        <v>431.84608764217768</v>
      </c>
      <c r="L15" s="244">
        <v>246.82802672393521</v>
      </c>
      <c r="M15" s="244">
        <v>703.22939425697245</v>
      </c>
      <c r="N15" s="244">
        <v>339.57211508260775</v>
      </c>
      <c r="O15" s="244">
        <v>365.87989593754196</v>
      </c>
    </row>
    <row r="16" spans="1:17" ht="14" x14ac:dyDescent="0.2">
      <c r="A16" s="239">
        <v>2013</v>
      </c>
      <c r="B16" s="295"/>
      <c r="C16" s="244">
        <v>336.60268538200722</v>
      </c>
      <c r="D16" s="244">
        <v>318.50408126977965</v>
      </c>
      <c r="E16" s="244">
        <v>394.61562517604182</v>
      </c>
      <c r="F16" s="244">
        <v>480.47300000000001</v>
      </c>
      <c r="G16" s="244">
        <v>197.52</v>
      </c>
      <c r="H16" s="244">
        <v>217.20400000000001</v>
      </c>
      <c r="I16" s="244">
        <v>225.72399999999999</v>
      </c>
      <c r="J16" s="244">
        <v>500.77641250898796</v>
      </c>
      <c r="K16" s="244">
        <v>430.52508345174328</v>
      </c>
      <c r="L16" s="244">
        <v>240.37796213249058</v>
      </c>
      <c r="M16" s="244">
        <v>686.66435997597364</v>
      </c>
      <c r="N16" s="244">
        <v>348.51799097645983</v>
      </c>
      <c r="O16" s="244">
        <v>373.09407987511042</v>
      </c>
    </row>
    <row r="17" spans="1:15" ht="14" x14ac:dyDescent="0.2">
      <c r="A17" s="239">
        <v>2014</v>
      </c>
      <c r="B17" s="295"/>
      <c r="C17" s="244">
        <v>282.10853332149014</v>
      </c>
      <c r="D17" s="244">
        <v>373.68296611946971</v>
      </c>
      <c r="E17" s="244">
        <v>404.97173142488327</v>
      </c>
      <c r="F17" s="244">
        <v>498.774</v>
      </c>
      <c r="G17" s="244">
        <v>202.16900000000001</v>
      </c>
      <c r="H17" s="244">
        <v>241.90799999999999</v>
      </c>
      <c r="I17" s="244">
        <v>241.471</v>
      </c>
      <c r="J17" s="244">
        <v>530.47284137576855</v>
      </c>
      <c r="K17" s="244">
        <v>535.93672948829658</v>
      </c>
      <c r="L17" s="244">
        <v>238.88223276746643</v>
      </c>
      <c r="M17" s="244">
        <v>722.86637552899367</v>
      </c>
      <c r="N17" s="244">
        <v>355.32957019033722</v>
      </c>
      <c r="O17" s="244">
        <v>387.54606349461687</v>
      </c>
    </row>
    <row r="18" spans="1:15" ht="14" x14ac:dyDescent="0.2">
      <c r="A18" s="239">
        <v>2015</v>
      </c>
      <c r="B18" s="295"/>
      <c r="C18" s="244">
        <v>294.25700000000001</v>
      </c>
      <c r="D18" s="244">
        <v>341.81900000000002</v>
      </c>
      <c r="E18" s="244">
        <v>382.904</v>
      </c>
      <c r="F18" s="244">
        <v>468.32708494122488</v>
      </c>
      <c r="G18" s="244">
        <v>193.94552459241569</v>
      </c>
      <c r="H18" s="244">
        <v>239.63253307244847</v>
      </c>
      <c r="I18" s="244">
        <v>220.02120158626178</v>
      </c>
      <c r="J18" s="244">
        <v>505.95928754261871</v>
      </c>
      <c r="K18" s="244">
        <v>464.55548294339945</v>
      </c>
      <c r="L18" s="244">
        <v>233.1426619543831</v>
      </c>
      <c r="M18" s="244">
        <v>720.25</v>
      </c>
      <c r="N18" s="244">
        <v>349.64400000000001</v>
      </c>
      <c r="O18" s="244">
        <v>365.76794752833263</v>
      </c>
    </row>
    <row r="19" spans="1:15" ht="14" x14ac:dyDescent="0.2">
      <c r="A19" s="239">
        <v>2016</v>
      </c>
      <c r="B19" s="295"/>
      <c r="C19" s="244">
        <v>300.20095550976703</v>
      </c>
      <c r="D19" s="244">
        <v>354.72543322093469</v>
      </c>
      <c r="E19" s="244">
        <v>405.34763457661796</v>
      </c>
      <c r="F19" s="244">
        <v>513.36078741779215</v>
      </c>
      <c r="G19" s="244">
        <v>180.75675752946515</v>
      </c>
      <c r="H19" s="244">
        <v>232.9715393967345</v>
      </c>
      <c r="I19" s="244">
        <v>206.4036843142477</v>
      </c>
      <c r="J19" s="244">
        <v>543.51097444203765</v>
      </c>
      <c r="K19" s="244">
        <v>536.37547214481697</v>
      </c>
      <c r="L19" s="244">
        <v>222.3701835755538</v>
      </c>
      <c r="M19" s="244">
        <v>758.05529450452457</v>
      </c>
      <c r="N19" s="244">
        <v>365.33404183383965</v>
      </c>
      <c r="O19" s="244">
        <v>385.64378041827945</v>
      </c>
    </row>
    <row r="20" spans="1:15" ht="14" x14ac:dyDescent="0.2">
      <c r="A20" s="239"/>
      <c r="B20" s="240"/>
      <c r="C20" s="248"/>
      <c r="D20" s="249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</row>
    <row r="21" spans="1:15" ht="14" x14ac:dyDescent="0.2">
      <c r="A21" s="239">
        <v>2007</v>
      </c>
      <c r="B21" s="295" t="s">
        <v>7</v>
      </c>
      <c r="C21" s="244">
        <v>324.30904280752537</v>
      </c>
      <c r="D21" s="244">
        <v>372.15351283199197</v>
      </c>
      <c r="E21" s="244">
        <v>407.33749263530405</v>
      </c>
      <c r="F21" s="244">
        <v>527.31600000000003</v>
      </c>
      <c r="G21" s="244">
        <v>235.197</v>
      </c>
      <c r="H21" s="244">
        <v>153.339</v>
      </c>
      <c r="I21" s="244">
        <v>179.91499999999999</v>
      </c>
      <c r="J21" s="244">
        <v>596.40477482388008</v>
      </c>
      <c r="K21" s="244">
        <v>621.93465667813507</v>
      </c>
      <c r="L21" s="244">
        <v>262.79632369909871</v>
      </c>
      <c r="M21" s="244">
        <v>643.31129618727266</v>
      </c>
      <c r="N21" s="244">
        <v>334.36683142289598</v>
      </c>
      <c r="O21" s="244">
        <v>393.71863771973869</v>
      </c>
    </row>
    <row r="22" spans="1:15" ht="14" x14ac:dyDescent="0.2">
      <c r="A22" s="239">
        <v>2008</v>
      </c>
      <c r="B22" s="295"/>
      <c r="C22" s="244">
        <v>319.69216877632385</v>
      </c>
      <c r="D22" s="244">
        <v>305.70814352485741</v>
      </c>
      <c r="E22" s="244">
        <v>373.73122058135658</v>
      </c>
      <c r="F22" s="244">
        <v>489.36500000000001</v>
      </c>
      <c r="G22" s="244">
        <v>183.74</v>
      </c>
      <c r="H22" s="244">
        <v>161.006</v>
      </c>
      <c r="I22" s="244">
        <v>168.70699999999999</v>
      </c>
      <c r="J22" s="244">
        <v>553.26944329227354</v>
      </c>
      <c r="K22" s="244">
        <v>583.24607375268863</v>
      </c>
      <c r="L22" s="244">
        <v>230.10342611338956</v>
      </c>
      <c r="M22" s="244">
        <v>654.50519422344905</v>
      </c>
      <c r="N22" s="244">
        <v>316.81892216028115</v>
      </c>
      <c r="O22" s="244">
        <v>354.41926437492242</v>
      </c>
    </row>
    <row r="23" spans="1:15" ht="14" x14ac:dyDescent="0.2">
      <c r="A23" s="239">
        <v>2009</v>
      </c>
      <c r="B23" s="295"/>
      <c r="C23" s="244">
        <v>281.33048678802129</v>
      </c>
      <c r="D23" s="244">
        <v>310.97773914348033</v>
      </c>
      <c r="E23" s="244">
        <v>366.10589774259705</v>
      </c>
      <c r="F23" s="244">
        <v>467.59300000000002</v>
      </c>
      <c r="G23" s="244">
        <v>177.92400000000001</v>
      </c>
      <c r="H23" s="244">
        <v>177.86199999999999</v>
      </c>
      <c r="I23" s="244">
        <v>200.38499999999999</v>
      </c>
      <c r="J23" s="244">
        <v>539.28459509551703</v>
      </c>
      <c r="K23" s="244">
        <v>489.08120639932855</v>
      </c>
      <c r="L23" s="244">
        <v>230.50640925312541</v>
      </c>
      <c r="M23" s="244">
        <v>658.46112521596194</v>
      </c>
      <c r="N23" s="244">
        <v>302.60411394494753</v>
      </c>
      <c r="O23" s="244">
        <v>347.3520036594478</v>
      </c>
    </row>
    <row r="24" spans="1:15" ht="14" x14ac:dyDescent="0.2">
      <c r="A24" s="239">
        <v>2010</v>
      </c>
      <c r="B24" s="295"/>
      <c r="C24" s="244">
        <v>276.34960945421233</v>
      </c>
      <c r="D24" s="244">
        <v>307.3981271129669</v>
      </c>
      <c r="E24" s="244">
        <v>384.98898838732629</v>
      </c>
      <c r="F24" s="244">
        <v>486.363</v>
      </c>
      <c r="G24" s="244">
        <v>179.20099999999999</v>
      </c>
      <c r="H24" s="244">
        <v>175.072</v>
      </c>
      <c r="I24" s="244">
        <v>190.869</v>
      </c>
      <c r="J24" s="244">
        <v>559.21020819397086</v>
      </c>
      <c r="K24" s="244">
        <v>459.04268234576801</v>
      </c>
      <c r="L24" s="244">
        <v>226.02384069010697</v>
      </c>
      <c r="M24" s="244">
        <v>701.53761983281913</v>
      </c>
      <c r="N24" s="244">
        <v>329.0674482194915</v>
      </c>
      <c r="O24" s="244">
        <v>360.36241226125662</v>
      </c>
    </row>
    <row r="25" spans="1:15" ht="14" x14ac:dyDescent="0.2">
      <c r="A25" s="239">
        <v>2011</v>
      </c>
      <c r="B25" s="295"/>
      <c r="C25" s="244">
        <v>282.84967669801932</v>
      </c>
      <c r="D25" s="244">
        <v>337.58865164943325</v>
      </c>
      <c r="E25" s="244">
        <v>391.0887354922196</v>
      </c>
      <c r="F25" s="244">
        <v>491.66899999999998</v>
      </c>
      <c r="G25" s="244">
        <v>186.39099999999999</v>
      </c>
      <c r="H25" s="244">
        <v>201.95400000000001</v>
      </c>
      <c r="I25" s="244">
        <v>207.917</v>
      </c>
      <c r="J25" s="244">
        <v>536.91509022012326</v>
      </c>
      <c r="K25" s="244">
        <v>376.47181496879051</v>
      </c>
      <c r="L25" s="244">
        <v>245.67392872981287</v>
      </c>
      <c r="M25" s="244">
        <v>715.82025932958527</v>
      </c>
      <c r="N25" s="244">
        <v>329.92167212678936</v>
      </c>
      <c r="O25" s="244">
        <v>371.99188263941835</v>
      </c>
    </row>
    <row r="26" spans="1:15" ht="14" x14ac:dyDescent="0.2">
      <c r="A26" s="239">
        <v>2012</v>
      </c>
      <c r="B26" s="295"/>
      <c r="C26" s="244">
        <v>360.56211515324776</v>
      </c>
      <c r="D26" s="244">
        <v>323.63528925330843</v>
      </c>
      <c r="E26" s="244">
        <v>376.59236827663756</v>
      </c>
      <c r="F26" s="244">
        <v>464.01799999999997</v>
      </c>
      <c r="G26" s="244">
        <v>203.203</v>
      </c>
      <c r="H26" s="244">
        <v>239.71700000000001</v>
      </c>
      <c r="I26" s="244">
        <v>216.10900000000001</v>
      </c>
      <c r="J26" s="244">
        <v>484.39646846785001</v>
      </c>
      <c r="K26" s="244">
        <v>425.15727608653486</v>
      </c>
      <c r="L26" s="244">
        <v>252.07842512598737</v>
      </c>
      <c r="M26" s="244">
        <v>680.95603064344084</v>
      </c>
      <c r="N26" s="244">
        <v>330.6334354249957</v>
      </c>
      <c r="O26" s="244">
        <v>364.72449973692125</v>
      </c>
    </row>
    <row r="27" spans="1:15" ht="14" x14ac:dyDescent="0.2">
      <c r="A27" s="239">
        <v>2013</v>
      </c>
      <c r="B27" s="295"/>
      <c r="C27" s="244">
        <v>330.88024124962976</v>
      </c>
      <c r="D27" s="244">
        <v>344.29043001257912</v>
      </c>
      <c r="E27" s="244">
        <v>389.00474676777134</v>
      </c>
      <c r="F27" s="244">
        <v>479.28</v>
      </c>
      <c r="G27" s="244">
        <v>201.05099999999999</v>
      </c>
      <c r="H27" s="244">
        <v>228.74100000000001</v>
      </c>
      <c r="I27" s="244">
        <v>221.559</v>
      </c>
      <c r="J27" s="244">
        <v>516.04824906334511</v>
      </c>
      <c r="K27" s="244">
        <v>325.99556769157459</v>
      </c>
      <c r="L27" s="244">
        <v>243.58634462537381</v>
      </c>
      <c r="M27" s="244">
        <v>687.90836376447612</v>
      </c>
      <c r="N27" s="244">
        <v>358.78357933976548</v>
      </c>
      <c r="O27" s="244">
        <v>375.18179868811092</v>
      </c>
    </row>
    <row r="28" spans="1:15" ht="14" x14ac:dyDescent="0.2">
      <c r="A28" s="239">
        <v>2014</v>
      </c>
      <c r="B28" s="295"/>
      <c r="C28" s="244">
        <v>339.09948751243849</v>
      </c>
      <c r="D28" s="244">
        <v>365.71503559811561</v>
      </c>
      <c r="E28" s="244">
        <v>420.63633993741928</v>
      </c>
      <c r="F28" s="244">
        <v>512.05799999999999</v>
      </c>
      <c r="G28" s="244">
        <v>203.44300000000001</v>
      </c>
      <c r="H28" s="244">
        <v>242.58600000000001</v>
      </c>
      <c r="I28" s="244">
        <v>241.74</v>
      </c>
      <c r="J28" s="244">
        <v>539.02425849005101</v>
      </c>
      <c r="K28" s="244">
        <v>563.71099698655667</v>
      </c>
      <c r="L28" s="244">
        <v>243.74879087793707</v>
      </c>
      <c r="M28" s="244">
        <v>738.8719579911575</v>
      </c>
      <c r="N28" s="244">
        <v>381.71581346886018</v>
      </c>
      <c r="O28" s="244">
        <v>402.02633369248031</v>
      </c>
    </row>
    <row r="29" spans="1:15" ht="14" x14ac:dyDescent="0.2">
      <c r="A29" s="239">
        <v>2015</v>
      </c>
      <c r="B29" s="295"/>
      <c r="C29" s="244">
        <v>315.17692759704283</v>
      </c>
      <c r="D29" s="244">
        <v>357.42206523646905</v>
      </c>
      <c r="E29" s="244">
        <v>403.07139608217858</v>
      </c>
      <c r="F29" s="244">
        <v>493.45787140577352</v>
      </c>
      <c r="G29" s="244">
        <v>195.73864164786775</v>
      </c>
      <c r="H29" s="244">
        <v>229.2333427377398</v>
      </c>
      <c r="I29" s="244">
        <v>239.11081954559543</v>
      </c>
      <c r="J29" s="244">
        <v>531.03053370765679</v>
      </c>
      <c r="K29" s="244">
        <v>486.03276046155901</v>
      </c>
      <c r="L29" s="244">
        <v>238.63306771497633</v>
      </c>
      <c r="M29" s="244">
        <v>731.03116905736545</v>
      </c>
      <c r="N29" s="244">
        <v>363.38140493593244</v>
      </c>
      <c r="O29" s="244">
        <v>385.41368411836692</v>
      </c>
    </row>
    <row r="30" spans="1:15" ht="14" x14ac:dyDescent="0.2">
      <c r="A30" s="239">
        <v>2016</v>
      </c>
      <c r="B30" s="295"/>
      <c r="C30" s="244">
        <v>306.98341184866615</v>
      </c>
      <c r="D30" s="244">
        <v>334.10537937695244</v>
      </c>
      <c r="E30" s="244">
        <v>394.21264966258758</v>
      </c>
      <c r="F30" s="244">
        <v>489.14222880612601</v>
      </c>
      <c r="G30" s="244">
        <v>189.51520935275693</v>
      </c>
      <c r="H30" s="244">
        <v>225.63947198701246</v>
      </c>
      <c r="I30" s="244">
        <v>213.73952012366169</v>
      </c>
      <c r="J30" s="244">
        <v>526.32417596144171</v>
      </c>
      <c r="K30" s="244">
        <v>476.73085503095433</v>
      </c>
      <c r="L30" s="244">
        <v>228.39437265673021</v>
      </c>
      <c r="M30" s="244">
        <v>739.1728662882731</v>
      </c>
      <c r="N30" s="244">
        <v>360.22105003845513</v>
      </c>
      <c r="O30" s="244">
        <v>373.75221493529381</v>
      </c>
    </row>
    <row r="31" spans="1:15" ht="14" x14ac:dyDescent="0.2">
      <c r="A31" s="239"/>
      <c r="B31" s="240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</row>
    <row r="32" spans="1:15" ht="14" x14ac:dyDescent="0.2">
      <c r="A32" s="239">
        <v>2007</v>
      </c>
      <c r="B32" s="295" t="s">
        <v>8</v>
      </c>
      <c r="C32" s="244">
        <v>300.17922650674211</v>
      </c>
      <c r="D32" s="244">
        <v>358.12696439087534</v>
      </c>
      <c r="E32" s="244">
        <v>393.84496983440317</v>
      </c>
      <c r="F32" s="244">
        <v>516.40599999999995</v>
      </c>
      <c r="G32" s="244">
        <v>198.04</v>
      </c>
      <c r="H32" s="244">
        <v>165.739</v>
      </c>
      <c r="I32" s="244">
        <v>204.571</v>
      </c>
      <c r="J32" s="244">
        <v>599.87755440361832</v>
      </c>
      <c r="K32" s="244">
        <v>554.74928948303693</v>
      </c>
      <c r="L32" s="244">
        <v>264.20840158922601</v>
      </c>
      <c r="M32" s="244">
        <v>672.02971622109192</v>
      </c>
      <c r="N32" s="244">
        <v>340.38902714925661</v>
      </c>
      <c r="O32" s="244">
        <v>379.17499145735184</v>
      </c>
    </row>
    <row r="33" spans="1:15" ht="14" x14ac:dyDescent="0.2">
      <c r="A33" s="239">
        <v>2008</v>
      </c>
      <c r="B33" s="295"/>
      <c r="C33" s="244">
        <v>416.96585326409951</v>
      </c>
      <c r="D33" s="244">
        <v>345.06239046972081</v>
      </c>
      <c r="E33" s="244">
        <v>366.33852142913781</v>
      </c>
      <c r="F33" s="244">
        <v>494.44099999999997</v>
      </c>
      <c r="G33" s="244">
        <v>201.947</v>
      </c>
      <c r="H33" s="244">
        <v>161.40700000000001</v>
      </c>
      <c r="I33" s="244">
        <v>187.256</v>
      </c>
      <c r="J33" s="244">
        <v>533.91348349407644</v>
      </c>
      <c r="K33" s="244">
        <v>590.13556128622292</v>
      </c>
      <c r="L33" s="244">
        <v>264.48994810397113</v>
      </c>
      <c r="M33" s="244">
        <v>644.95027200849097</v>
      </c>
      <c r="N33" s="244">
        <v>308.95552964288487</v>
      </c>
      <c r="O33" s="244">
        <v>365.40841248430155</v>
      </c>
    </row>
    <row r="34" spans="1:15" ht="14" x14ac:dyDescent="0.2">
      <c r="A34" s="239">
        <v>2009</v>
      </c>
      <c r="B34" s="295"/>
      <c r="C34" s="244">
        <v>298.43522180736443</v>
      </c>
      <c r="D34" s="244">
        <v>305.29695832243323</v>
      </c>
      <c r="E34" s="244">
        <v>369.99350600806559</v>
      </c>
      <c r="F34" s="244">
        <v>475.399</v>
      </c>
      <c r="G34" s="244">
        <v>164.17400000000001</v>
      </c>
      <c r="H34" s="244">
        <v>168.51400000000001</v>
      </c>
      <c r="I34" s="244">
        <v>175.624</v>
      </c>
      <c r="J34" s="244">
        <v>520.07853572562783</v>
      </c>
      <c r="K34" s="244">
        <v>550.61753974601095</v>
      </c>
      <c r="L34" s="244">
        <v>227.56101964293322</v>
      </c>
      <c r="M34" s="244">
        <v>711.43001211578894</v>
      </c>
      <c r="N34" s="244">
        <v>312.38160070854923</v>
      </c>
      <c r="O34" s="244">
        <v>349.88169671822635</v>
      </c>
    </row>
    <row r="35" spans="1:15" ht="14" x14ac:dyDescent="0.2">
      <c r="A35" s="239">
        <v>2010</v>
      </c>
      <c r="B35" s="295"/>
      <c r="C35" s="244">
        <v>264.46852998783515</v>
      </c>
      <c r="D35" s="244">
        <v>337.57891123768769</v>
      </c>
      <c r="E35" s="244">
        <v>361.06887477619267</v>
      </c>
      <c r="F35" s="244">
        <v>467.315</v>
      </c>
      <c r="G35" s="244">
        <v>167.381</v>
      </c>
      <c r="H35" s="244">
        <v>203.053</v>
      </c>
      <c r="I35" s="244">
        <v>177.46600000000001</v>
      </c>
      <c r="J35" s="244">
        <v>516.30879322470594</v>
      </c>
      <c r="K35" s="244">
        <v>382.53054958456283</v>
      </c>
      <c r="L35" s="244">
        <v>229.78745586514466</v>
      </c>
      <c r="M35" s="244">
        <v>662.34720674678351</v>
      </c>
      <c r="N35" s="244">
        <v>323.22924180131656</v>
      </c>
      <c r="O35" s="244">
        <v>348.91662607467163</v>
      </c>
    </row>
    <row r="36" spans="1:15" ht="14" x14ac:dyDescent="0.2">
      <c r="A36" s="239">
        <v>2011</v>
      </c>
      <c r="B36" s="295"/>
      <c r="C36" s="244">
        <v>280.13948035198888</v>
      </c>
      <c r="D36" s="244">
        <v>328.81295432338447</v>
      </c>
      <c r="E36" s="244">
        <v>384.60639326597169</v>
      </c>
      <c r="F36" s="244">
        <v>474.53899999999999</v>
      </c>
      <c r="G36" s="244">
        <v>192.19900000000001</v>
      </c>
      <c r="H36" s="244">
        <v>201.50899999999999</v>
      </c>
      <c r="I36" s="244">
        <v>197.01499999999999</v>
      </c>
      <c r="J36" s="244">
        <v>513.7854774976247</v>
      </c>
      <c r="K36" s="244">
        <v>376.26337040858306</v>
      </c>
      <c r="L36" s="244">
        <v>246.18552955047514</v>
      </c>
      <c r="M36" s="244">
        <v>687.92638543137195</v>
      </c>
      <c r="N36" s="244">
        <v>324.24464318489726</v>
      </c>
      <c r="O36" s="244">
        <v>365.01783111093835</v>
      </c>
    </row>
    <row r="37" spans="1:15" ht="14" x14ac:dyDescent="0.2">
      <c r="A37" s="239">
        <v>2012</v>
      </c>
      <c r="B37" s="295"/>
      <c r="C37" s="244">
        <v>277.45766930827381</v>
      </c>
      <c r="D37" s="244">
        <v>334.89600143575518</v>
      </c>
      <c r="E37" s="244">
        <v>394.04937818979863</v>
      </c>
      <c r="F37" s="244">
        <v>468.61599999999999</v>
      </c>
      <c r="G37" s="244">
        <v>213.36099999999999</v>
      </c>
      <c r="H37" s="244">
        <v>214.75899999999999</v>
      </c>
      <c r="I37" s="244">
        <v>235.27799999999999</v>
      </c>
      <c r="J37" s="244">
        <v>508.40356163313078</v>
      </c>
      <c r="K37" s="244">
        <v>368.11916462925626</v>
      </c>
      <c r="L37" s="244">
        <v>250.22337834152921</v>
      </c>
      <c r="M37" s="244">
        <v>696.24856670723204</v>
      </c>
      <c r="N37" s="244">
        <v>339.65180807007118</v>
      </c>
      <c r="O37" s="244">
        <v>371.72731269568766</v>
      </c>
    </row>
    <row r="38" spans="1:15" ht="14" x14ac:dyDescent="0.2">
      <c r="A38" s="239">
        <v>2013</v>
      </c>
      <c r="B38" s="295"/>
      <c r="C38" s="244">
        <v>360.23582614206458</v>
      </c>
      <c r="D38" s="244">
        <v>361.85001501229726</v>
      </c>
      <c r="E38" s="244">
        <v>414.61905103671296</v>
      </c>
      <c r="F38" s="244">
        <v>524.18499999999995</v>
      </c>
      <c r="G38" s="244">
        <v>189.35400000000001</v>
      </c>
      <c r="H38" s="244">
        <v>244.42500000000001</v>
      </c>
      <c r="I38" s="244">
        <v>220.53100000000001</v>
      </c>
      <c r="J38" s="244">
        <v>558.14559205654098</v>
      </c>
      <c r="K38" s="244">
        <v>642.87275398136705</v>
      </c>
      <c r="L38" s="244">
        <v>233.46131120545721</v>
      </c>
      <c r="M38" s="244">
        <v>732.84823700558832</v>
      </c>
      <c r="N38" s="244">
        <v>390.4636456522544</v>
      </c>
      <c r="O38" s="244">
        <v>399.40895792212223</v>
      </c>
    </row>
    <row r="39" spans="1:15" ht="14" x14ac:dyDescent="0.2">
      <c r="A39" s="239">
        <v>2014</v>
      </c>
      <c r="B39" s="295"/>
      <c r="C39" s="244">
        <v>324.38621554535541</v>
      </c>
      <c r="D39" s="244">
        <v>393.60580169423991</v>
      </c>
      <c r="E39" s="244">
        <v>445.40319035558809</v>
      </c>
      <c r="F39" s="244">
        <v>547.57600000000002</v>
      </c>
      <c r="G39" s="244">
        <v>193.46299999999999</v>
      </c>
      <c r="H39" s="244">
        <v>271.303</v>
      </c>
      <c r="I39" s="244">
        <v>250.93899999999999</v>
      </c>
      <c r="J39" s="244">
        <v>602.41895550990068</v>
      </c>
      <c r="K39" s="244">
        <v>550.79468411996299</v>
      </c>
      <c r="L39" s="244">
        <v>241.76366533962772</v>
      </c>
      <c r="M39" s="244">
        <v>800.35042291409104</v>
      </c>
      <c r="N39" s="244">
        <v>400.12142081361935</v>
      </c>
      <c r="O39" s="244">
        <v>424.26181965994334</v>
      </c>
    </row>
    <row r="40" spans="1:15" ht="14" x14ac:dyDescent="0.2">
      <c r="A40" s="239">
        <v>2015</v>
      </c>
      <c r="B40" s="295"/>
      <c r="C40" s="244">
        <v>350.17378410319498</v>
      </c>
      <c r="D40" s="244">
        <v>392.05771163288654</v>
      </c>
      <c r="E40" s="244">
        <v>429.19005967311847</v>
      </c>
      <c r="F40" s="244">
        <v>549.35710020763179</v>
      </c>
      <c r="G40" s="244">
        <v>187.57669998043863</v>
      </c>
      <c r="H40" s="244">
        <v>266.69162377285056</v>
      </c>
      <c r="I40" s="244">
        <v>230.58185311060521</v>
      </c>
      <c r="J40" s="244">
        <v>595.9701238135076</v>
      </c>
      <c r="K40" s="244">
        <v>553.81660631397972</v>
      </c>
      <c r="L40" s="244">
        <v>233.00068505547901</v>
      </c>
      <c r="M40" s="244">
        <v>826.19005802415995</v>
      </c>
      <c r="N40" s="244">
        <v>391.45646186681688</v>
      </c>
      <c r="O40" s="244">
        <v>414.46712033811724</v>
      </c>
    </row>
    <row r="41" spans="1:15" ht="14" x14ac:dyDescent="0.2">
      <c r="A41" s="239">
        <v>2016</v>
      </c>
      <c r="B41" s="295"/>
      <c r="C41" s="244">
        <v>302.29634385630936</v>
      </c>
      <c r="D41" s="244">
        <v>368.79179939230448</v>
      </c>
      <c r="E41" s="244">
        <v>398.25783090396885</v>
      </c>
      <c r="F41" s="244">
        <v>517.2936315678561</v>
      </c>
      <c r="G41" s="244">
        <v>178.20451294528226</v>
      </c>
      <c r="H41" s="244">
        <v>251.67288060243092</v>
      </c>
      <c r="I41" s="244">
        <v>235.27318549694934</v>
      </c>
      <c r="J41" s="244">
        <v>561.26221815091071</v>
      </c>
      <c r="K41" s="244">
        <v>501.84576276515088</v>
      </c>
      <c r="L41" s="244">
        <v>223.27008682820812</v>
      </c>
      <c r="M41" s="244">
        <v>766.94432594047521</v>
      </c>
      <c r="N41" s="244">
        <v>372.31327575012773</v>
      </c>
      <c r="O41" s="244">
        <v>383.7750698866738</v>
      </c>
    </row>
    <row r="42" spans="1:15" ht="14" x14ac:dyDescent="0.2">
      <c r="A42" s="239"/>
      <c r="B42" s="240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</row>
    <row r="43" spans="1:15" ht="14" x14ac:dyDescent="0.2">
      <c r="A43" s="239">
        <v>2007</v>
      </c>
      <c r="B43" s="295" t="s">
        <v>9</v>
      </c>
      <c r="C43" s="244">
        <v>282.16622166172124</v>
      </c>
      <c r="D43" s="244">
        <v>373.72989285287787</v>
      </c>
      <c r="E43" s="244">
        <v>386.65694650900019</v>
      </c>
      <c r="F43" s="244">
        <v>526.89</v>
      </c>
      <c r="G43" s="244">
        <v>196.726</v>
      </c>
      <c r="H43" s="244">
        <v>158.4</v>
      </c>
      <c r="I43" s="244">
        <v>201.39</v>
      </c>
      <c r="J43" s="244">
        <v>580.157357465225</v>
      </c>
      <c r="K43" s="244">
        <v>557.40616240568477</v>
      </c>
      <c r="L43" s="244">
        <v>266.41396170637427</v>
      </c>
      <c r="M43" s="244">
        <v>672.50757878610762</v>
      </c>
      <c r="N43" s="244">
        <v>324.27596625495528</v>
      </c>
      <c r="O43" s="244">
        <v>375.59322383091137</v>
      </c>
    </row>
    <row r="44" spans="1:15" ht="14" x14ac:dyDescent="0.2">
      <c r="A44" s="239">
        <v>2008</v>
      </c>
      <c r="B44" s="295"/>
      <c r="C44" s="244">
        <v>314.60944029826044</v>
      </c>
      <c r="D44" s="244">
        <v>323.60004586260573</v>
      </c>
      <c r="E44" s="244">
        <v>364.59418387805306</v>
      </c>
      <c r="F44" s="244">
        <v>473.23899999999998</v>
      </c>
      <c r="G44" s="244">
        <v>194.22800000000001</v>
      </c>
      <c r="H44" s="244">
        <v>161.86199999999999</v>
      </c>
      <c r="I44" s="244">
        <v>190.488</v>
      </c>
      <c r="J44" s="244">
        <v>532.08169199176336</v>
      </c>
      <c r="K44" s="244">
        <v>476.3600740686378</v>
      </c>
      <c r="L44" s="244">
        <v>250.01721215448151</v>
      </c>
      <c r="M44" s="244">
        <v>652.06504497022024</v>
      </c>
      <c r="N44" s="244">
        <v>299.55258475753436</v>
      </c>
      <c r="O44" s="244">
        <v>351.5714505516043</v>
      </c>
    </row>
    <row r="45" spans="1:15" ht="14" x14ac:dyDescent="0.2">
      <c r="A45" s="239">
        <v>2009</v>
      </c>
      <c r="B45" s="295"/>
      <c r="C45" s="244">
        <v>267.56883409339719</v>
      </c>
      <c r="D45" s="244">
        <v>300.14109751899406</v>
      </c>
      <c r="E45" s="244">
        <v>344.20008931381824</v>
      </c>
      <c r="F45" s="244">
        <v>439.75200000000001</v>
      </c>
      <c r="G45" s="244">
        <v>180.77</v>
      </c>
      <c r="H45" s="244">
        <v>183.49299999999999</v>
      </c>
      <c r="I45" s="244">
        <v>183.11099999999999</v>
      </c>
      <c r="J45" s="244">
        <v>497.50128209699437</v>
      </c>
      <c r="K45" s="244">
        <v>464.09824038452984</v>
      </c>
      <c r="L45" s="244">
        <v>223.76797353070586</v>
      </c>
      <c r="M45" s="244">
        <v>646.9544788175042</v>
      </c>
      <c r="N45" s="244">
        <v>300.67372070034219</v>
      </c>
      <c r="O45" s="244">
        <v>328.28141455321827</v>
      </c>
    </row>
    <row r="46" spans="1:15" ht="14" x14ac:dyDescent="0.2">
      <c r="A46" s="239">
        <v>2010</v>
      </c>
      <c r="B46" s="295"/>
      <c r="C46" s="244">
        <v>276.3592268484586</v>
      </c>
      <c r="D46" s="244">
        <v>340.44751193257048</v>
      </c>
      <c r="E46" s="244">
        <v>372.40719645884531</v>
      </c>
      <c r="F46" s="244">
        <v>463.06</v>
      </c>
      <c r="G46" s="244">
        <v>193.01300000000001</v>
      </c>
      <c r="H46" s="244">
        <v>189.393</v>
      </c>
      <c r="I46" s="244">
        <v>207.59</v>
      </c>
      <c r="J46" s="244">
        <v>516.22875237268011</v>
      </c>
      <c r="K46" s="244">
        <v>428.29625750379887</v>
      </c>
      <c r="L46" s="244">
        <v>237.99605163505393</v>
      </c>
      <c r="M46" s="244">
        <v>662.94928567662953</v>
      </c>
      <c r="N46" s="244">
        <v>317.08792958428768</v>
      </c>
      <c r="O46" s="244">
        <v>358.39688800024612</v>
      </c>
    </row>
    <row r="47" spans="1:15" ht="14" x14ac:dyDescent="0.2">
      <c r="A47" s="239">
        <v>2011</v>
      </c>
      <c r="B47" s="295"/>
      <c r="C47" s="244">
        <v>298.32432584929694</v>
      </c>
      <c r="D47" s="244">
        <v>315.34377153060302</v>
      </c>
      <c r="E47" s="244">
        <v>371.39018124565717</v>
      </c>
      <c r="F47" s="244">
        <v>454.233</v>
      </c>
      <c r="G47" s="244">
        <v>200.333</v>
      </c>
      <c r="H47" s="244">
        <v>198.40199999999999</v>
      </c>
      <c r="I47" s="244">
        <v>201.387</v>
      </c>
      <c r="J47" s="244">
        <v>482.19002766796052</v>
      </c>
      <c r="K47" s="244">
        <v>400.47240441782276</v>
      </c>
      <c r="L47" s="244">
        <v>242.38558403505073</v>
      </c>
      <c r="M47" s="244">
        <v>683.21366907605091</v>
      </c>
      <c r="N47" s="244">
        <v>319.63302270008916</v>
      </c>
      <c r="O47" s="244">
        <v>353.80315216978045</v>
      </c>
    </row>
    <row r="48" spans="1:15" ht="14" x14ac:dyDescent="0.2">
      <c r="A48" s="239">
        <v>2012</v>
      </c>
      <c r="B48" s="295"/>
      <c r="C48" s="244">
        <v>302.93967865388834</v>
      </c>
      <c r="D48" s="244">
        <v>349.79582435092829</v>
      </c>
      <c r="E48" s="244">
        <v>384.65745445107359</v>
      </c>
      <c r="F48" s="244">
        <v>469.00900000000001</v>
      </c>
      <c r="G48" s="244">
        <v>211.01900000000001</v>
      </c>
      <c r="H48" s="244">
        <v>206.58600000000001</v>
      </c>
      <c r="I48" s="244">
        <v>212.97800000000001</v>
      </c>
      <c r="J48" s="244">
        <v>483.57290204207794</v>
      </c>
      <c r="K48" s="244">
        <v>394.97969115370557</v>
      </c>
      <c r="L48" s="244">
        <v>264.35724517324905</v>
      </c>
      <c r="M48" s="244">
        <v>674.98889338212132</v>
      </c>
      <c r="N48" s="244">
        <v>337.27773222703382</v>
      </c>
      <c r="O48" s="244">
        <v>371.20465221744877</v>
      </c>
    </row>
    <row r="49" spans="1:15" ht="14" x14ac:dyDescent="0.2">
      <c r="A49" s="239">
        <v>2013</v>
      </c>
      <c r="B49" s="295"/>
      <c r="C49" s="244">
        <v>382.22601347251106</v>
      </c>
      <c r="D49" s="244">
        <v>361.01123973368874</v>
      </c>
      <c r="E49" s="244">
        <v>422.68042003195222</v>
      </c>
      <c r="F49" s="244">
        <v>523.82000000000005</v>
      </c>
      <c r="G49" s="244">
        <v>205.70500000000001</v>
      </c>
      <c r="H49" s="244">
        <v>211.643</v>
      </c>
      <c r="I49" s="244">
        <v>237.203</v>
      </c>
      <c r="J49" s="244">
        <v>549.97291166866376</v>
      </c>
      <c r="K49" s="244">
        <v>669.81155277418338</v>
      </c>
      <c r="L49" s="244">
        <v>244.43046441406912</v>
      </c>
      <c r="M49" s="244">
        <v>723.34068932489583</v>
      </c>
      <c r="N49" s="244">
        <v>378.05756260463841</v>
      </c>
      <c r="O49" s="244">
        <v>405.4978025815268</v>
      </c>
    </row>
    <row r="50" spans="1:15" s="136" customFormat="1" ht="14" x14ac:dyDescent="0.2">
      <c r="A50" s="239">
        <v>2014</v>
      </c>
      <c r="B50" s="295"/>
      <c r="C50" s="244">
        <v>351.35672946587101</v>
      </c>
      <c r="D50" s="244">
        <v>350.88384975255605</v>
      </c>
      <c r="E50" s="244">
        <v>407.55646127362263</v>
      </c>
      <c r="F50" s="244">
        <v>506.89400000000001</v>
      </c>
      <c r="G50" s="244">
        <v>199.654</v>
      </c>
      <c r="H50" s="244">
        <v>230.29300000000001</v>
      </c>
      <c r="I50" s="244">
        <v>237.69300000000001</v>
      </c>
      <c r="J50" s="244">
        <v>536.4106344842686</v>
      </c>
      <c r="K50" s="244">
        <v>550.69538257796648</v>
      </c>
      <c r="L50" s="244">
        <v>242.24765060810495</v>
      </c>
      <c r="M50" s="244">
        <v>727.10686426200346</v>
      </c>
      <c r="N50" s="244">
        <v>368.45487559262244</v>
      </c>
      <c r="O50" s="244">
        <v>390.39971236833946</v>
      </c>
    </row>
    <row r="51" spans="1:15" ht="14" x14ac:dyDescent="0.2">
      <c r="A51" s="239">
        <v>2015</v>
      </c>
      <c r="B51" s="295"/>
      <c r="C51" s="244">
        <v>342.64871037508232</v>
      </c>
      <c r="D51" s="244">
        <v>363.27955700428402</v>
      </c>
      <c r="E51" s="244">
        <v>406.05974044974982</v>
      </c>
      <c r="F51" s="244">
        <v>511.39207693044546</v>
      </c>
      <c r="G51" s="244">
        <v>195.80132885598539</v>
      </c>
      <c r="H51" s="244">
        <v>228.86813301611508</v>
      </c>
      <c r="I51" s="244">
        <v>216.37943112792385</v>
      </c>
      <c r="J51" s="244">
        <v>539.09510986399914</v>
      </c>
      <c r="K51" s="244">
        <v>559.13438965862792</v>
      </c>
      <c r="L51" s="244">
        <v>233.41283552056319</v>
      </c>
      <c r="M51" s="244">
        <v>735.55659632931372</v>
      </c>
      <c r="N51" s="244">
        <v>370.27850776182692</v>
      </c>
      <c r="O51" s="244">
        <v>391.55007179102887</v>
      </c>
    </row>
    <row r="52" spans="1:15" ht="14" x14ac:dyDescent="0.2">
      <c r="A52" s="239">
        <v>2016</v>
      </c>
      <c r="B52" s="295"/>
      <c r="C52" s="244">
        <v>325.35126666386543</v>
      </c>
      <c r="D52" s="244">
        <v>346.83010302459252</v>
      </c>
      <c r="E52" s="244">
        <v>389.54289036440065</v>
      </c>
      <c r="F52" s="244">
        <v>508.92343726589922</v>
      </c>
      <c r="G52" s="244">
        <v>181.78072682279145</v>
      </c>
      <c r="H52" s="244">
        <v>226.43980083673119</v>
      </c>
      <c r="I52" s="244">
        <v>235.96189853740239</v>
      </c>
      <c r="J52" s="244">
        <v>544.58158376967481</v>
      </c>
      <c r="K52" s="244">
        <v>512.06422225534232</v>
      </c>
      <c r="L52" s="244">
        <v>216.68778250753238</v>
      </c>
      <c r="M52" s="244">
        <v>738.23198684545764</v>
      </c>
      <c r="N52" s="244">
        <v>367.02010771439467</v>
      </c>
      <c r="O52" s="244">
        <v>374.65595897074274</v>
      </c>
    </row>
    <row r="53" spans="1:15" s="136" customFormat="1" ht="14" x14ac:dyDescent="0.2">
      <c r="A53" s="73"/>
      <c r="B53" s="197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5" s="136" customFormat="1" ht="11" x14ac:dyDescent="0.2">
      <c r="A54" s="12" t="s">
        <v>433</v>
      </c>
      <c r="B54" s="134"/>
      <c r="C54" s="135"/>
      <c r="D54" s="135"/>
      <c r="E54" s="135"/>
      <c r="F54" s="135"/>
      <c r="G54" s="135"/>
      <c r="H54" s="135"/>
    </row>
    <row r="55" spans="1:15" s="136" customFormat="1" x14ac:dyDescent="0.2">
      <c r="A55" s="79" t="s">
        <v>445</v>
      </c>
      <c r="B55" s="129"/>
      <c r="C55" s="113"/>
      <c r="D55" s="113"/>
      <c r="E55" s="113"/>
      <c r="F55" s="113"/>
      <c r="G55" s="113"/>
      <c r="H55" s="113"/>
      <c r="I55" s="113"/>
      <c r="J55" s="114"/>
      <c r="K55" s="130"/>
      <c r="L55" s="130"/>
      <c r="M55" s="114"/>
      <c r="N55" s="114"/>
      <c r="O55" s="127"/>
    </row>
    <row r="56" spans="1:15" s="136" customFormat="1" x14ac:dyDescent="0.2">
      <c r="A56" s="79"/>
      <c r="B56" s="129"/>
      <c r="C56" s="113"/>
      <c r="D56" s="113"/>
      <c r="E56" s="113"/>
      <c r="F56" s="113"/>
      <c r="G56" s="113"/>
      <c r="H56" s="113"/>
      <c r="I56" s="113"/>
      <c r="J56" s="114"/>
      <c r="K56" s="130"/>
      <c r="L56" s="130"/>
      <c r="M56" s="114"/>
      <c r="N56" s="114"/>
      <c r="O56" s="127"/>
    </row>
    <row r="57" spans="1:15" s="136" customFormat="1" ht="11" x14ac:dyDescent="0.2">
      <c r="A57" s="80" t="s">
        <v>144</v>
      </c>
      <c r="B57" s="135"/>
      <c r="C57" s="135"/>
      <c r="D57" s="135"/>
      <c r="E57" s="135"/>
      <c r="F57" s="135"/>
      <c r="G57" s="135"/>
      <c r="H57" s="135"/>
    </row>
    <row r="58" spans="1:15" s="136" customFormat="1" ht="11" x14ac:dyDescent="0.2">
      <c r="A58" s="80" t="s">
        <v>145</v>
      </c>
      <c r="B58" s="135"/>
      <c r="C58" s="135"/>
      <c r="D58" s="135"/>
      <c r="E58" s="135"/>
      <c r="F58" s="135"/>
      <c r="G58" s="135"/>
      <c r="H58" s="135"/>
    </row>
    <row r="59" spans="1:15" s="136" customFormat="1" ht="11" x14ac:dyDescent="0.2">
      <c r="A59" s="80" t="s">
        <v>209</v>
      </c>
      <c r="B59" s="135"/>
      <c r="C59" s="135"/>
      <c r="D59" s="135"/>
      <c r="E59" s="135"/>
      <c r="F59" s="135"/>
      <c r="G59" s="135"/>
      <c r="H59" s="135"/>
    </row>
    <row r="60" spans="1:15" s="136" customFormat="1" ht="11" x14ac:dyDescent="0.2">
      <c r="A60" s="80" t="s">
        <v>239</v>
      </c>
      <c r="B60" s="135"/>
      <c r="C60" s="135"/>
      <c r="D60" s="135"/>
      <c r="E60" s="135"/>
      <c r="F60" s="135"/>
      <c r="G60" s="135"/>
      <c r="H60" s="135"/>
    </row>
    <row r="61" spans="1:15" s="136" customFormat="1" ht="11" x14ac:dyDescent="0.2">
      <c r="A61" s="80" t="s">
        <v>147</v>
      </c>
      <c r="B61" s="135"/>
      <c r="C61" s="135"/>
      <c r="D61" s="135"/>
      <c r="E61" s="135"/>
      <c r="F61" s="135"/>
      <c r="G61" s="135"/>
      <c r="H61" s="135"/>
    </row>
    <row r="62" spans="1:15" s="136" customFormat="1" ht="11" x14ac:dyDescent="0.2">
      <c r="A62" s="80" t="s">
        <v>148</v>
      </c>
      <c r="B62" s="135"/>
      <c r="C62" s="135"/>
      <c r="D62" s="135"/>
      <c r="E62" s="135"/>
      <c r="F62" s="135"/>
      <c r="G62" s="135"/>
      <c r="H62" s="135"/>
    </row>
    <row r="63" spans="1:15" s="136" customFormat="1" ht="11" x14ac:dyDescent="0.2">
      <c r="A63" s="80" t="s">
        <v>234</v>
      </c>
      <c r="B63" s="135"/>
      <c r="C63" s="135"/>
      <c r="D63" s="135"/>
      <c r="E63" s="135"/>
      <c r="F63" s="135"/>
      <c r="G63" s="135"/>
      <c r="H63" s="135"/>
    </row>
    <row r="64" spans="1:15" x14ac:dyDescent="0.2">
      <c r="A64" s="82" t="s">
        <v>240</v>
      </c>
      <c r="B64" s="135"/>
      <c r="C64" s="135"/>
      <c r="D64" s="135"/>
      <c r="E64" s="135"/>
      <c r="F64" s="135"/>
      <c r="G64" s="135"/>
      <c r="H64" s="135"/>
      <c r="I64" s="136"/>
      <c r="J64" s="136"/>
      <c r="K64" s="136"/>
      <c r="L64" s="136"/>
      <c r="M64" s="136"/>
      <c r="N64" s="136"/>
      <c r="O64" s="136"/>
    </row>
    <row r="65" spans="1:15" x14ac:dyDescent="0.2">
      <c r="A65" s="82" t="s">
        <v>246</v>
      </c>
      <c r="B65" s="135"/>
      <c r="C65" s="135"/>
      <c r="D65" s="135"/>
      <c r="E65" s="135"/>
      <c r="F65" s="135"/>
      <c r="G65" s="135"/>
      <c r="H65" s="135"/>
      <c r="I65" s="136"/>
      <c r="J65" s="136"/>
      <c r="K65" s="136"/>
      <c r="L65" s="136"/>
      <c r="M65" s="136"/>
      <c r="N65" s="136"/>
      <c r="O65" s="136"/>
    </row>
    <row r="66" spans="1:15" x14ac:dyDescent="0.2">
      <c r="A66" s="82" t="s">
        <v>242</v>
      </c>
      <c r="B66" s="135"/>
      <c r="C66" s="135"/>
      <c r="D66" s="135"/>
      <c r="E66" s="135"/>
      <c r="F66" s="135"/>
      <c r="G66" s="135"/>
      <c r="H66" s="135"/>
      <c r="I66" s="136"/>
      <c r="J66" s="136"/>
      <c r="K66" s="136"/>
      <c r="L66" s="136"/>
      <c r="M66" s="136"/>
      <c r="N66" s="136"/>
      <c r="O66" s="136"/>
    </row>
    <row r="67" spans="1:15" x14ac:dyDescent="0.2">
      <c r="A67" s="82" t="s">
        <v>243</v>
      </c>
      <c r="B67" s="135"/>
      <c r="C67" s="135"/>
      <c r="D67" s="135"/>
      <c r="E67" s="135"/>
      <c r="F67" s="135"/>
      <c r="G67" s="135"/>
      <c r="H67" s="135"/>
      <c r="I67" s="136"/>
      <c r="J67" s="136"/>
      <c r="K67" s="136"/>
      <c r="L67" s="136"/>
      <c r="M67" s="136"/>
      <c r="N67" s="136"/>
      <c r="O67" s="136"/>
    </row>
  </sheetData>
  <mergeCells count="13">
    <mergeCell ref="B43:B52"/>
    <mergeCell ref="A4:O4"/>
    <mergeCell ref="A5:O5"/>
    <mergeCell ref="A6:O6"/>
    <mergeCell ref="A8:B9"/>
    <mergeCell ref="C8:E8"/>
    <mergeCell ref="F8:I8"/>
    <mergeCell ref="J8:L8"/>
    <mergeCell ref="M8:N8"/>
    <mergeCell ref="O8:O9"/>
    <mergeCell ref="B10:B19"/>
    <mergeCell ref="B21:B30"/>
    <mergeCell ref="B32:B41"/>
  </mergeCells>
  <phoneticPr fontId="92" type="noConversion"/>
  <hyperlinks>
    <hyperlink ref="Q8" location="ÍNDICE!A25" display="ÍNDICE"/>
  </hyperlinks>
  <printOptions horizontalCentered="1" verticalCentered="1"/>
  <pageMargins left="0.2" right="0.2" top="0.2" bottom="0.2" header="0.31" footer="0"/>
  <pageSetup paperSize="9" scale="55" fitToHeight="3" orientation="landscape" r:id="rId1"/>
  <headerFooter scaleWithDoc="0" alignWithMargins="0"/>
  <colBreaks count="1" manualBreakCount="1">
    <brk id="1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FD58"/>
  <sheetViews>
    <sheetView showGridLines="0" zoomScale="80" zoomScaleNormal="80" zoomScalePageLayoutView="80" workbookViewId="0">
      <selection activeCell="A3" sqref="A3:O29"/>
    </sheetView>
  </sheetViews>
  <sheetFormatPr baseColWidth="10" defaultColWidth="11.5" defaultRowHeight="13" x14ac:dyDescent="0.2"/>
  <cols>
    <col min="1" max="1" width="15" style="127" customWidth="1"/>
    <col min="2" max="2" width="11.5" style="127"/>
    <col min="3" max="3" width="16" style="127" customWidth="1"/>
    <col min="4" max="4" width="18.33203125" style="127" customWidth="1"/>
    <col min="5" max="7" width="16" style="127" customWidth="1"/>
    <col min="8" max="8" width="17.5" style="127" customWidth="1"/>
    <col min="9" max="9" width="19.5" style="127" customWidth="1"/>
    <col min="10" max="10" width="19.33203125" style="127" customWidth="1"/>
    <col min="11" max="12" width="16" style="128" customWidth="1"/>
    <col min="13" max="15" width="16" style="127" customWidth="1"/>
    <col min="16" max="16" width="6" style="127" customWidth="1"/>
    <col min="17" max="16384" width="11.5" style="127"/>
  </cols>
  <sheetData>
    <row r="2" spans="1:17" ht="14" x14ac:dyDescent="0.2">
      <c r="A2" s="19" t="s">
        <v>34</v>
      </c>
    </row>
    <row r="3" spans="1:17" ht="20" x14ac:dyDescent="0.2">
      <c r="A3" s="286" t="s">
        <v>491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1:17" ht="18" x14ac:dyDescent="0.2">
      <c r="A4" s="286" t="s">
        <v>48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18" x14ac:dyDescent="0.2">
      <c r="A5" s="283" t="s">
        <v>202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</row>
    <row r="6" spans="1:17" ht="14" x14ac:dyDescent="0.2">
      <c r="A6" s="7"/>
    </row>
    <row r="7" spans="1:17" ht="35.25" customHeight="1" x14ac:dyDescent="0.2">
      <c r="A7" s="277" t="s">
        <v>125</v>
      </c>
      <c r="B7" s="277"/>
      <c r="C7" s="276" t="s">
        <v>126</v>
      </c>
      <c r="D7" s="276"/>
      <c r="E7" s="276"/>
      <c r="F7" s="276" t="s">
        <v>154</v>
      </c>
      <c r="G7" s="276"/>
      <c r="H7" s="276"/>
      <c r="I7" s="276"/>
      <c r="J7" s="276" t="s">
        <v>128</v>
      </c>
      <c r="K7" s="276"/>
      <c r="L7" s="276"/>
      <c r="M7" s="276" t="s">
        <v>203</v>
      </c>
      <c r="N7" s="276"/>
      <c r="O7" s="276" t="s">
        <v>204</v>
      </c>
      <c r="Q7" s="160" t="s">
        <v>0</v>
      </c>
    </row>
    <row r="8" spans="1:17" ht="30" x14ac:dyDescent="0.2">
      <c r="A8" s="277"/>
      <c r="B8" s="277"/>
      <c r="C8" s="237" t="s">
        <v>130</v>
      </c>
      <c r="D8" s="237" t="s">
        <v>131</v>
      </c>
      <c r="E8" s="237" t="s">
        <v>132</v>
      </c>
      <c r="F8" s="237" t="s">
        <v>133</v>
      </c>
      <c r="G8" s="237" t="s">
        <v>134</v>
      </c>
      <c r="H8" s="237" t="s">
        <v>135</v>
      </c>
      <c r="I8" s="237" t="s">
        <v>136</v>
      </c>
      <c r="J8" s="237" t="s">
        <v>137</v>
      </c>
      <c r="K8" s="247" t="s">
        <v>205</v>
      </c>
      <c r="L8" s="247" t="s">
        <v>206</v>
      </c>
      <c r="M8" s="238" t="s">
        <v>140</v>
      </c>
      <c r="N8" s="238" t="s">
        <v>141</v>
      </c>
      <c r="O8" s="276"/>
    </row>
    <row r="9" spans="1:17" ht="16" x14ac:dyDescent="0.2">
      <c r="A9" s="239" t="s">
        <v>142</v>
      </c>
      <c r="B9" s="295" t="s">
        <v>7</v>
      </c>
      <c r="C9" s="250" t="s">
        <v>62</v>
      </c>
      <c r="D9" s="250" t="s">
        <v>62</v>
      </c>
      <c r="E9" s="250" t="s">
        <v>62</v>
      </c>
      <c r="F9" s="250" t="s">
        <v>62</v>
      </c>
      <c r="G9" s="250" t="s">
        <v>62</v>
      </c>
      <c r="H9" s="250" t="s">
        <v>62</v>
      </c>
      <c r="I9" s="250" t="s">
        <v>62</v>
      </c>
      <c r="J9" s="250" t="s">
        <v>62</v>
      </c>
      <c r="K9" s="250" t="s">
        <v>62</v>
      </c>
      <c r="L9" s="250" t="s">
        <v>62</v>
      </c>
      <c r="M9" s="250" t="s">
        <v>62</v>
      </c>
      <c r="N9" s="250" t="s">
        <v>62</v>
      </c>
      <c r="O9" s="250" t="s">
        <v>62</v>
      </c>
    </row>
    <row r="10" spans="1:17" ht="15" customHeight="1" x14ac:dyDescent="0.2">
      <c r="A10" s="239">
        <v>2008</v>
      </c>
      <c r="B10" s="295"/>
      <c r="C10" s="244">
        <v>146.84544966177816</v>
      </c>
      <c r="D10" s="244">
        <v>195.50147564447875</v>
      </c>
      <c r="E10" s="244">
        <v>268.56065464105848</v>
      </c>
      <c r="F10" s="244">
        <v>343.07499999999999</v>
      </c>
      <c r="G10" s="244">
        <v>143.92599999999999</v>
      </c>
      <c r="H10" s="244">
        <v>136.273</v>
      </c>
      <c r="I10" s="244">
        <v>133.637</v>
      </c>
      <c r="J10" s="244">
        <v>337.92593969324906</v>
      </c>
      <c r="K10" s="244">
        <v>168.13605821684234</v>
      </c>
      <c r="L10" s="244">
        <v>167.15389832011542</v>
      </c>
      <c r="M10" s="244">
        <v>389.42115041085424</v>
      </c>
      <c r="N10" s="244">
        <v>167.59148154124696</v>
      </c>
      <c r="O10" s="244">
        <v>182.16121962112788</v>
      </c>
    </row>
    <row r="11" spans="1:17" ht="15" customHeight="1" x14ac:dyDescent="0.2">
      <c r="A11" s="239" t="s">
        <v>143</v>
      </c>
      <c r="B11" s="295"/>
      <c r="C11" s="244" t="s">
        <v>62</v>
      </c>
      <c r="D11" s="244" t="s">
        <v>62</v>
      </c>
      <c r="E11" s="244" t="s">
        <v>62</v>
      </c>
      <c r="F11" s="244" t="s">
        <v>62</v>
      </c>
      <c r="G11" s="244" t="s">
        <v>62</v>
      </c>
      <c r="H11" s="244" t="s">
        <v>62</v>
      </c>
      <c r="I11" s="244" t="s">
        <v>62</v>
      </c>
      <c r="J11" s="250"/>
      <c r="K11" s="244"/>
      <c r="L11" s="244"/>
      <c r="M11" s="244" t="s">
        <v>62</v>
      </c>
      <c r="N11" s="244" t="s">
        <v>62</v>
      </c>
      <c r="O11" s="244" t="s">
        <v>62</v>
      </c>
    </row>
    <row r="12" spans="1:17" ht="15" customHeight="1" x14ac:dyDescent="0.2">
      <c r="A12" s="239">
        <v>2010</v>
      </c>
      <c r="B12" s="295"/>
      <c r="C12" s="244">
        <v>163.29748822696391</v>
      </c>
      <c r="D12" s="244">
        <v>215.0274785287381</v>
      </c>
      <c r="E12" s="244">
        <v>246.29904322866054</v>
      </c>
      <c r="F12" s="244">
        <v>338.53100000000001</v>
      </c>
      <c r="G12" s="244">
        <v>145.017</v>
      </c>
      <c r="H12" s="244">
        <v>123.1</v>
      </c>
      <c r="I12" s="244">
        <v>151.345</v>
      </c>
      <c r="J12" s="244">
        <v>365.20336312098846</v>
      </c>
      <c r="K12" s="244">
        <v>172.32139969031047</v>
      </c>
      <c r="L12" s="244">
        <v>163.53218599043322</v>
      </c>
      <c r="M12" s="244">
        <v>428.44207672596991</v>
      </c>
      <c r="N12" s="244">
        <v>185.11482266068427</v>
      </c>
      <c r="O12" s="244">
        <v>188.20976708853524</v>
      </c>
    </row>
    <row r="13" spans="1:17" ht="15" customHeight="1" x14ac:dyDescent="0.2">
      <c r="A13" s="239">
        <v>2011</v>
      </c>
      <c r="B13" s="295"/>
      <c r="C13" s="244">
        <v>174.0230942101704</v>
      </c>
      <c r="D13" s="244">
        <v>221.9907830951461</v>
      </c>
      <c r="E13" s="244">
        <v>274.44303036972866</v>
      </c>
      <c r="F13" s="244">
        <v>348.42899999999997</v>
      </c>
      <c r="G13" s="244">
        <v>158.56</v>
      </c>
      <c r="H13" s="244">
        <v>158.19200000000001</v>
      </c>
      <c r="I13" s="244">
        <v>170.648</v>
      </c>
      <c r="J13" s="244">
        <v>375.92770801137664</v>
      </c>
      <c r="K13" s="244">
        <v>189.24255592979247</v>
      </c>
      <c r="L13" s="244">
        <v>171.91715211496677</v>
      </c>
      <c r="M13" s="244">
        <v>477.98346063112706</v>
      </c>
      <c r="N13" s="244">
        <v>197.88349756982728</v>
      </c>
      <c r="O13" s="244">
        <v>203.09354743137493</v>
      </c>
    </row>
    <row r="14" spans="1:17" ht="15" customHeight="1" x14ac:dyDescent="0.2">
      <c r="A14" s="239">
        <v>2012</v>
      </c>
      <c r="B14" s="295"/>
      <c r="C14" s="244">
        <v>181.77251096558052</v>
      </c>
      <c r="D14" s="244">
        <v>233.2522687684085</v>
      </c>
      <c r="E14" s="244">
        <v>274.77290647034914</v>
      </c>
      <c r="F14" s="244">
        <v>336.00700000000001</v>
      </c>
      <c r="G14" s="244">
        <v>165.82900000000001</v>
      </c>
      <c r="H14" s="244">
        <v>184.59</v>
      </c>
      <c r="I14" s="244">
        <v>183.916</v>
      </c>
      <c r="J14" s="244">
        <v>348.71932516337955</v>
      </c>
      <c r="K14" s="244">
        <v>204.54801600134309</v>
      </c>
      <c r="L14" s="244">
        <v>174.22594399522967</v>
      </c>
      <c r="M14" s="244">
        <v>490.56471460693535</v>
      </c>
      <c r="N14" s="244">
        <v>208.54425355101645</v>
      </c>
      <c r="O14" s="244">
        <v>210.33292821294691</v>
      </c>
    </row>
    <row r="15" spans="1:17" ht="15" customHeight="1" x14ac:dyDescent="0.2">
      <c r="A15" s="239">
        <v>2013</v>
      </c>
      <c r="B15" s="295"/>
      <c r="C15" s="244">
        <v>181.02203092020551</v>
      </c>
      <c r="D15" s="244">
        <v>260.61964127112157</v>
      </c>
      <c r="E15" s="244">
        <v>288.39125665551029</v>
      </c>
      <c r="F15" s="244">
        <v>361.14499999999998</v>
      </c>
      <c r="G15" s="244">
        <v>166.32400000000001</v>
      </c>
      <c r="H15" s="244">
        <v>191.29300000000001</v>
      </c>
      <c r="I15" s="244">
        <v>186.46</v>
      </c>
      <c r="J15" s="244">
        <v>383.86814678025746</v>
      </c>
      <c r="K15" s="244">
        <v>167.78238904272428</v>
      </c>
      <c r="L15" s="244">
        <v>193.20832180745498</v>
      </c>
      <c r="M15" s="244">
        <v>533.88787613748673</v>
      </c>
      <c r="N15" s="244">
        <v>224.81455190273417</v>
      </c>
      <c r="O15" s="244">
        <v>218.30409672917318</v>
      </c>
    </row>
    <row r="16" spans="1:17" ht="15.75" customHeight="1" x14ac:dyDescent="0.2">
      <c r="A16" s="239">
        <v>2014</v>
      </c>
      <c r="B16" s="295"/>
      <c r="C16" s="244">
        <v>188.56816569219228</v>
      </c>
      <c r="D16" s="244">
        <v>281.48212230102359</v>
      </c>
      <c r="E16" s="244">
        <v>341.04433724652216</v>
      </c>
      <c r="F16" s="244">
        <v>423.50299999999999</v>
      </c>
      <c r="G16" s="244">
        <v>164.071</v>
      </c>
      <c r="H16" s="244">
        <v>210.25</v>
      </c>
      <c r="I16" s="244">
        <v>192.36500000000001</v>
      </c>
      <c r="J16" s="244">
        <v>440.91777586182093</v>
      </c>
      <c r="K16" s="244">
        <v>208.17870181615433</v>
      </c>
      <c r="L16" s="244">
        <v>188.21529441124162</v>
      </c>
      <c r="M16" s="244">
        <v>592.34351817379161</v>
      </c>
      <c r="N16" s="244">
        <v>247.06461021615101</v>
      </c>
      <c r="O16" s="244">
        <v>243.00701162969881</v>
      </c>
    </row>
    <row r="17" spans="1:16384" ht="15.75" customHeight="1" x14ac:dyDescent="0.2">
      <c r="A17" s="239">
        <v>2015</v>
      </c>
      <c r="B17" s="295"/>
      <c r="C17" s="244">
        <v>187.88229647425055</v>
      </c>
      <c r="D17" s="244">
        <v>294.38613079168636</v>
      </c>
      <c r="E17" s="244">
        <v>333.83895092345989</v>
      </c>
      <c r="F17" s="244">
        <v>399.01090409649737</v>
      </c>
      <c r="G17" s="244">
        <v>157.36240377777276</v>
      </c>
      <c r="H17" s="244">
        <v>214.04047104408374</v>
      </c>
      <c r="I17" s="244">
        <v>198.05118317386686</v>
      </c>
      <c r="J17" s="244">
        <v>431.89819559746041</v>
      </c>
      <c r="K17" s="244">
        <v>206.61056753269048</v>
      </c>
      <c r="L17" s="244">
        <v>185.09077483755982</v>
      </c>
      <c r="M17" s="244">
        <v>576.04496550791237</v>
      </c>
      <c r="N17" s="244">
        <v>261.04411747770058</v>
      </c>
      <c r="O17" s="244">
        <v>243.14633464629594</v>
      </c>
    </row>
    <row r="18" spans="1:16384" ht="15.75" customHeight="1" x14ac:dyDescent="0.2">
      <c r="A18" s="239">
        <v>2016</v>
      </c>
      <c r="B18" s="295"/>
      <c r="C18" s="244">
        <v>176.95264366455396</v>
      </c>
      <c r="D18" s="244">
        <v>259.77759867876131</v>
      </c>
      <c r="E18" s="244">
        <v>304.92406915616323</v>
      </c>
      <c r="F18" s="244">
        <v>382.7531578694028</v>
      </c>
      <c r="G18" s="244">
        <v>146.03120025616508</v>
      </c>
      <c r="H18" s="244">
        <v>179.37957922781987</v>
      </c>
      <c r="I18" s="244">
        <v>184.59534227906587</v>
      </c>
      <c r="J18" s="244">
        <v>395.41200848666386</v>
      </c>
      <c r="K18" s="244">
        <v>198.28815455789822</v>
      </c>
      <c r="L18" s="244">
        <v>183.55085598835689</v>
      </c>
      <c r="M18" s="244">
        <v>591.48401206628546</v>
      </c>
      <c r="N18" s="244">
        <v>235.62914561490865</v>
      </c>
      <c r="O18" s="244">
        <v>224.36475809674397</v>
      </c>
    </row>
    <row r="19" spans="1:16384" ht="14.25" customHeight="1" x14ac:dyDescent="0.2">
      <c r="A19" s="239"/>
      <c r="B19" s="251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</row>
    <row r="20" spans="1:16384" ht="15" customHeight="1" x14ac:dyDescent="0.2">
      <c r="A20" s="239">
        <v>2007</v>
      </c>
      <c r="B20" s="295" t="s">
        <v>9</v>
      </c>
      <c r="C20" s="244">
        <v>154.99749012126986</v>
      </c>
      <c r="D20" s="244">
        <v>197.17306355416918</v>
      </c>
      <c r="E20" s="244">
        <v>226.60601959672633</v>
      </c>
      <c r="F20" s="244">
        <v>324.38200000000001</v>
      </c>
      <c r="G20" s="244">
        <v>142.541</v>
      </c>
      <c r="H20" s="244">
        <v>118.622</v>
      </c>
      <c r="I20" s="244">
        <v>139.92500000000001</v>
      </c>
      <c r="J20" s="244">
        <v>354.85684796851319</v>
      </c>
      <c r="K20" s="244">
        <v>191.38476304206515</v>
      </c>
      <c r="L20" s="244">
        <v>153.74480655840236</v>
      </c>
      <c r="M20" s="244">
        <v>409.10957650400854</v>
      </c>
      <c r="N20" s="244">
        <v>164.86826408808514</v>
      </c>
      <c r="O20" s="244">
        <v>175.90758285441439</v>
      </c>
    </row>
    <row r="21" spans="1:16384" ht="15" customHeight="1" x14ac:dyDescent="0.2">
      <c r="A21" s="239">
        <v>2008</v>
      </c>
      <c r="B21" s="295"/>
      <c r="C21" s="244">
        <v>152.05007701977479</v>
      </c>
      <c r="D21" s="244">
        <v>217.64042670251578</v>
      </c>
      <c r="E21" s="244">
        <v>244.0549094880902</v>
      </c>
      <c r="F21" s="244">
        <v>310.92099999999999</v>
      </c>
      <c r="G21" s="244">
        <v>143.221</v>
      </c>
      <c r="H21" s="244">
        <v>122.373</v>
      </c>
      <c r="I21" s="244">
        <v>147.02500000000001</v>
      </c>
      <c r="J21" s="244">
        <v>341.11398180574366</v>
      </c>
      <c r="K21" s="244">
        <v>172.93148437309375</v>
      </c>
      <c r="L21" s="244">
        <v>162.33355627746482</v>
      </c>
      <c r="M21" s="244">
        <v>408.53010180056617</v>
      </c>
      <c r="N21" s="244">
        <v>169.27740419811789</v>
      </c>
      <c r="O21" s="244">
        <v>181.14112288551419</v>
      </c>
    </row>
    <row r="22" spans="1:16384" ht="15" customHeight="1" x14ac:dyDescent="0.2">
      <c r="A22" s="239">
        <v>2009</v>
      </c>
      <c r="B22" s="295"/>
      <c r="C22" s="244">
        <v>149.02556618546339</v>
      </c>
      <c r="D22" s="244">
        <v>207.83699739214933</v>
      </c>
      <c r="E22" s="244">
        <v>233.07444670052379</v>
      </c>
      <c r="F22" s="244">
        <v>295.577</v>
      </c>
      <c r="G22" s="244">
        <v>145.63999999999999</v>
      </c>
      <c r="H22" s="244">
        <v>129.279</v>
      </c>
      <c r="I22" s="244">
        <v>142.685</v>
      </c>
      <c r="J22" s="244">
        <v>340.87566973503891</v>
      </c>
      <c r="K22" s="244">
        <v>163.07015015060068</v>
      </c>
      <c r="L22" s="244">
        <v>157.60161832535582</v>
      </c>
      <c r="M22" s="244">
        <v>459.52745225798725</v>
      </c>
      <c r="N22" s="244">
        <v>168.35646163001599</v>
      </c>
      <c r="O22" s="244">
        <v>175.76186241354381</v>
      </c>
    </row>
    <row r="23" spans="1:16384" ht="15" customHeight="1" x14ac:dyDescent="0.2">
      <c r="A23" s="239">
        <v>2010</v>
      </c>
      <c r="B23" s="295"/>
      <c r="C23" s="244">
        <v>160.95270524483428</v>
      </c>
      <c r="D23" s="244">
        <v>212.29511953163473</v>
      </c>
      <c r="E23" s="244">
        <v>262.16812753372773</v>
      </c>
      <c r="F23" s="244">
        <v>306.38400000000001</v>
      </c>
      <c r="G23" s="244">
        <v>152.155</v>
      </c>
      <c r="H23" s="244">
        <v>151.97</v>
      </c>
      <c r="I23" s="244">
        <v>162.886</v>
      </c>
      <c r="J23" s="244">
        <v>362.21671745991762</v>
      </c>
      <c r="K23" s="244">
        <v>169.67864141137048</v>
      </c>
      <c r="L23" s="244">
        <v>168.43565954198104</v>
      </c>
      <c r="M23" s="244">
        <v>446.29253183252143</v>
      </c>
      <c r="N23" s="244">
        <v>187.05678744385744</v>
      </c>
      <c r="O23" s="244">
        <v>191.27294815542928</v>
      </c>
    </row>
    <row r="24" spans="1:16384" ht="15" customHeight="1" x14ac:dyDescent="0.2">
      <c r="A24" s="239">
        <v>2011</v>
      </c>
      <c r="B24" s="295"/>
      <c r="C24" s="244">
        <v>164.59006799444253</v>
      </c>
      <c r="D24" s="244">
        <v>229.67692184727812</v>
      </c>
      <c r="E24" s="244">
        <v>289.12999534079813</v>
      </c>
      <c r="F24" s="244">
        <v>360.95</v>
      </c>
      <c r="G24" s="244">
        <v>151.52500000000001</v>
      </c>
      <c r="H24" s="244">
        <v>168.18700000000001</v>
      </c>
      <c r="I24" s="244">
        <v>164.065</v>
      </c>
      <c r="J24" s="244">
        <v>366.34804333410568</v>
      </c>
      <c r="K24" s="244">
        <v>182.68196268683175</v>
      </c>
      <c r="L24" s="244">
        <v>165.75021899527883</v>
      </c>
      <c r="M24" s="244">
        <v>535.72171838181703</v>
      </c>
      <c r="N24" s="244">
        <v>198.83701424370099</v>
      </c>
      <c r="O24" s="244">
        <v>200.64904369324015</v>
      </c>
    </row>
    <row r="25" spans="1:16384" ht="15" customHeight="1" x14ac:dyDescent="0.2">
      <c r="A25" s="239">
        <v>2012</v>
      </c>
      <c r="B25" s="295"/>
      <c r="C25" s="244">
        <v>168.43156781114533</v>
      </c>
      <c r="D25" s="244">
        <v>228.92069982660047</v>
      </c>
      <c r="E25" s="244">
        <v>303.90566263317288</v>
      </c>
      <c r="F25" s="244">
        <v>357.202</v>
      </c>
      <c r="G25" s="244">
        <v>152.46799999999999</v>
      </c>
      <c r="H25" s="244">
        <v>199.81700000000001</v>
      </c>
      <c r="I25" s="244">
        <v>180.53</v>
      </c>
      <c r="J25" s="244">
        <v>373.16471814559452</v>
      </c>
      <c r="K25" s="244">
        <v>197.07853836931241</v>
      </c>
      <c r="L25" s="244">
        <v>164.80888191565583</v>
      </c>
      <c r="M25" s="244">
        <v>505.29165094672715</v>
      </c>
      <c r="N25" s="244">
        <v>207.10775704859211</v>
      </c>
      <c r="O25" s="244">
        <v>207.16558841881871</v>
      </c>
    </row>
    <row r="26" spans="1:16384" ht="15.75" customHeight="1" x14ac:dyDescent="0.2">
      <c r="A26" s="239">
        <v>2013</v>
      </c>
      <c r="B26" s="295"/>
      <c r="C26" s="244">
        <v>184.52019315317776</v>
      </c>
      <c r="D26" s="244">
        <v>258.61610123820049</v>
      </c>
      <c r="E26" s="244">
        <v>310.79866901260158</v>
      </c>
      <c r="F26" s="244">
        <v>388.59500000000003</v>
      </c>
      <c r="G26" s="244">
        <v>165.529</v>
      </c>
      <c r="H26" s="244">
        <v>182.089</v>
      </c>
      <c r="I26" s="244">
        <v>193.642</v>
      </c>
      <c r="J26" s="244">
        <v>394.40089678581069</v>
      </c>
      <c r="K26" s="244">
        <v>195.41412056998632</v>
      </c>
      <c r="L26" s="244">
        <v>188.5294490110505</v>
      </c>
      <c r="M26" s="244">
        <v>560.04554466288914</v>
      </c>
      <c r="N26" s="244">
        <v>230.67269693682323</v>
      </c>
      <c r="O26" s="244">
        <v>230.18950956664892</v>
      </c>
    </row>
    <row r="27" spans="1:16384" ht="15.75" customHeight="1" x14ac:dyDescent="0.2">
      <c r="A27" s="239">
        <v>2014</v>
      </c>
      <c r="B27" s="295"/>
      <c r="C27" s="244">
        <v>201.56476011718163</v>
      </c>
      <c r="D27" s="244">
        <v>310.37261601816454</v>
      </c>
      <c r="E27" s="244">
        <v>347.69983646385697</v>
      </c>
      <c r="F27" s="244">
        <v>410.334</v>
      </c>
      <c r="G27" s="244">
        <v>175.11500000000001</v>
      </c>
      <c r="H27" s="244">
        <v>231.13499999999999</v>
      </c>
      <c r="I27" s="244">
        <v>217.85400000000001</v>
      </c>
      <c r="J27" s="244">
        <v>429.226066458996</v>
      </c>
      <c r="K27" s="244">
        <v>237.02253855589629</v>
      </c>
      <c r="L27" s="244">
        <v>194.95705823813509</v>
      </c>
      <c r="M27" s="244">
        <v>618.85915474073306</v>
      </c>
      <c r="N27" s="244">
        <v>268.29911135214473</v>
      </c>
      <c r="O27" s="244">
        <v>262.94557791936182</v>
      </c>
    </row>
    <row r="28" spans="1:16384" ht="15.75" customHeight="1" x14ac:dyDescent="0.2">
      <c r="A28" s="239">
        <v>2015</v>
      </c>
      <c r="B28" s="295"/>
      <c r="C28" s="244">
        <v>190.67835620813554</v>
      </c>
      <c r="D28" s="244">
        <v>345.54824873910087</v>
      </c>
      <c r="E28" s="244">
        <v>374.08037310573405</v>
      </c>
      <c r="F28" s="244">
        <v>453.59014429108998</v>
      </c>
      <c r="G28" s="244">
        <v>164.65511827132281</v>
      </c>
      <c r="H28" s="244">
        <v>215.40655402831715</v>
      </c>
      <c r="I28" s="244">
        <v>212.39721653803286</v>
      </c>
      <c r="J28" s="244">
        <v>484.15086143890704</v>
      </c>
      <c r="K28" s="244">
        <v>224.7035932258112</v>
      </c>
      <c r="L28" s="244">
        <v>191.95302302310134</v>
      </c>
      <c r="M28" s="244">
        <v>632.26234220102594</v>
      </c>
      <c r="N28" s="244">
        <v>271.42833188713308</v>
      </c>
      <c r="O28" s="244">
        <v>267.37195225020719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  <c r="IW28" s="111"/>
      <c r="IX28" s="111"/>
      <c r="IY28" s="111"/>
      <c r="IZ28" s="111"/>
      <c r="JA28" s="111"/>
      <c r="JB28" s="111"/>
      <c r="JC28" s="111"/>
      <c r="JD28" s="111"/>
      <c r="JE28" s="111"/>
      <c r="JF28" s="111"/>
      <c r="JG28" s="111"/>
      <c r="JH28" s="111"/>
      <c r="JI28" s="111"/>
      <c r="JJ28" s="111"/>
      <c r="JK28" s="111"/>
      <c r="JL28" s="111"/>
      <c r="JM28" s="111"/>
      <c r="JN28" s="111"/>
      <c r="JO28" s="111"/>
      <c r="JP28" s="111"/>
      <c r="JQ28" s="111"/>
      <c r="JR28" s="111"/>
      <c r="JS28" s="111"/>
      <c r="JT28" s="111"/>
      <c r="JU28" s="111"/>
      <c r="JV28" s="111"/>
      <c r="JW28" s="111"/>
      <c r="JX28" s="111"/>
      <c r="JY28" s="111"/>
      <c r="JZ28" s="111"/>
      <c r="KA28" s="111"/>
      <c r="KB28" s="111"/>
      <c r="KC28" s="111"/>
      <c r="KD28" s="111"/>
      <c r="KE28" s="111"/>
      <c r="KF28" s="111"/>
      <c r="KG28" s="111"/>
      <c r="KH28" s="111"/>
      <c r="KI28" s="111"/>
      <c r="KJ28" s="111"/>
      <c r="KK28" s="111"/>
      <c r="KL28" s="111"/>
      <c r="KM28" s="111"/>
      <c r="KN28" s="111"/>
      <c r="KO28" s="111"/>
      <c r="KP28" s="111"/>
      <c r="KQ28" s="111"/>
      <c r="KR28" s="111"/>
      <c r="KS28" s="111"/>
      <c r="KT28" s="111"/>
      <c r="KU28" s="111"/>
      <c r="KV28" s="111"/>
      <c r="KW28" s="111"/>
      <c r="KX28" s="111"/>
      <c r="KY28" s="111"/>
      <c r="KZ28" s="111"/>
      <c r="LA28" s="111"/>
      <c r="LB28" s="111"/>
      <c r="LC28" s="111"/>
      <c r="LD28" s="111"/>
      <c r="LE28" s="111"/>
      <c r="LF28" s="111"/>
      <c r="LG28" s="111"/>
      <c r="LH28" s="111"/>
      <c r="LI28" s="111"/>
      <c r="LJ28" s="111"/>
      <c r="LK28" s="111"/>
      <c r="LL28" s="111"/>
      <c r="LM28" s="111"/>
      <c r="LN28" s="111"/>
      <c r="LO28" s="111"/>
      <c r="LP28" s="111"/>
      <c r="LQ28" s="111"/>
      <c r="LR28" s="111"/>
      <c r="LS28" s="111"/>
      <c r="LT28" s="111"/>
      <c r="LU28" s="111"/>
      <c r="LV28" s="111"/>
      <c r="LW28" s="111"/>
      <c r="LX28" s="111"/>
      <c r="LY28" s="111"/>
      <c r="LZ28" s="111"/>
      <c r="MA28" s="111"/>
      <c r="MB28" s="111"/>
      <c r="MC28" s="111"/>
      <c r="MD28" s="111"/>
      <c r="ME28" s="111"/>
      <c r="MF28" s="111"/>
      <c r="MG28" s="111"/>
      <c r="MH28" s="111"/>
      <c r="MI28" s="111"/>
      <c r="MJ28" s="111"/>
      <c r="MK28" s="111"/>
      <c r="ML28" s="111"/>
      <c r="MM28" s="111"/>
      <c r="MN28" s="111"/>
      <c r="MO28" s="111"/>
      <c r="MP28" s="111"/>
      <c r="MQ28" s="111"/>
      <c r="MR28" s="111"/>
      <c r="MS28" s="111"/>
      <c r="MT28" s="111"/>
      <c r="MU28" s="111"/>
      <c r="MV28" s="111"/>
      <c r="MW28" s="111"/>
      <c r="MX28" s="111"/>
      <c r="MY28" s="111"/>
      <c r="MZ28" s="111"/>
      <c r="NA28" s="111"/>
      <c r="NB28" s="111"/>
      <c r="NC28" s="111"/>
      <c r="ND28" s="111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1"/>
      <c r="NY28" s="111"/>
      <c r="NZ28" s="111"/>
      <c r="OA28" s="111"/>
      <c r="OB28" s="111"/>
      <c r="OC28" s="111"/>
      <c r="OD28" s="111"/>
      <c r="OE28" s="111"/>
      <c r="OF28" s="111"/>
      <c r="OG28" s="111"/>
      <c r="OH28" s="111"/>
      <c r="OI28" s="111"/>
      <c r="OJ28" s="111"/>
      <c r="OK28" s="111"/>
      <c r="OL28" s="111"/>
      <c r="OM28" s="111"/>
      <c r="ON28" s="111"/>
      <c r="OO28" s="111"/>
      <c r="OP28" s="111"/>
      <c r="OQ28" s="111"/>
      <c r="OR28" s="111"/>
      <c r="OS28" s="111"/>
      <c r="OT28" s="111"/>
      <c r="OU28" s="111"/>
      <c r="OV28" s="111"/>
      <c r="OW28" s="111"/>
      <c r="OX28" s="111"/>
      <c r="OY28" s="111"/>
      <c r="OZ28" s="111"/>
      <c r="PA28" s="111"/>
      <c r="PB28" s="111"/>
      <c r="PC28" s="111"/>
      <c r="PD28" s="111"/>
      <c r="PE28" s="111"/>
      <c r="PF28" s="111"/>
      <c r="PG28" s="111"/>
      <c r="PH28" s="111"/>
      <c r="PI28" s="111"/>
      <c r="PJ28" s="111"/>
      <c r="PK28" s="111"/>
      <c r="PL28" s="111"/>
      <c r="PM28" s="111"/>
      <c r="PN28" s="111"/>
      <c r="PO28" s="111"/>
      <c r="PP28" s="111"/>
      <c r="PQ28" s="111"/>
      <c r="PR28" s="111"/>
      <c r="PS28" s="111"/>
      <c r="PT28" s="111"/>
      <c r="PU28" s="111"/>
      <c r="PV28" s="111"/>
      <c r="PW28" s="111"/>
      <c r="PX28" s="111"/>
      <c r="PY28" s="111"/>
      <c r="PZ28" s="111"/>
      <c r="QA28" s="111"/>
      <c r="QB28" s="111"/>
      <c r="QC28" s="111"/>
      <c r="QD28" s="111"/>
      <c r="QE28" s="111"/>
      <c r="QF28" s="111"/>
      <c r="QG28" s="111"/>
      <c r="QH28" s="111"/>
      <c r="QI28" s="111"/>
      <c r="QJ28" s="111"/>
      <c r="QK28" s="111"/>
      <c r="QL28" s="111"/>
      <c r="QM28" s="111"/>
      <c r="QN28" s="111"/>
      <c r="QO28" s="111"/>
      <c r="QP28" s="111"/>
      <c r="QQ28" s="111"/>
      <c r="QR28" s="111"/>
      <c r="QS28" s="111"/>
      <c r="QT28" s="111"/>
      <c r="QU28" s="111"/>
      <c r="QV28" s="111"/>
      <c r="QW28" s="111"/>
      <c r="QX28" s="111"/>
      <c r="QY28" s="111"/>
      <c r="QZ28" s="111"/>
      <c r="RA28" s="111"/>
      <c r="RB28" s="111"/>
      <c r="RC28" s="111"/>
      <c r="RD28" s="111"/>
      <c r="RE28" s="111"/>
      <c r="RF28" s="111"/>
      <c r="RG28" s="111"/>
      <c r="RH28" s="111"/>
      <c r="RI28" s="111"/>
      <c r="RJ28" s="111"/>
      <c r="RK28" s="111"/>
      <c r="RL28" s="111"/>
      <c r="RM28" s="111"/>
      <c r="RN28" s="111"/>
      <c r="RO28" s="111"/>
      <c r="RP28" s="111"/>
      <c r="RQ28" s="111"/>
      <c r="RR28" s="111"/>
      <c r="RS28" s="111"/>
      <c r="RT28" s="111"/>
      <c r="RU28" s="111"/>
      <c r="RV28" s="111"/>
      <c r="RW28" s="111"/>
      <c r="RX28" s="111"/>
      <c r="RY28" s="111"/>
      <c r="RZ28" s="111"/>
      <c r="SA28" s="111"/>
      <c r="SB28" s="111"/>
      <c r="SC28" s="111"/>
      <c r="SD28" s="111"/>
      <c r="SE28" s="111"/>
      <c r="SF28" s="111"/>
      <c r="SG28" s="111"/>
      <c r="SH28" s="111"/>
      <c r="SI28" s="111"/>
      <c r="SJ28" s="111"/>
      <c r="SK28" s="111"/>
      <c r="SL28" s="111"/>
      <c r="SM28" s="111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1"/>
      <c r="TB28" s="111"/>
      <c r="TC28" s="111"/>
      <c r="TD28" s="111"/>
      <c r="TE28" s="111"/>
      <c r="TF28" s="111"/>
      <c r="TG28" s="111"/>
      <c r="TH28" s="111"/>
      <c r="TI28" s="111"/>
      <c r="TJ28" s="111"/>
      <c r="TK28" s="111"/>
      <c r="TL28" s="111"/>
      <c r="TM28" s="111"/>
      <c r="TN28" s="111"/>
      <c r="TO28" s="111"/>
      <c r="TP28" s="111"/>
      <c r="TQ28" s="111"/>
      <c r="TR28" s="111"/>
      <c r="TS28" s="111"/>
      <c r="TT28" s="111"/>
      <c r="TU28" s="111"/>
      <c r="TV28" s="111"/>
      <c r="TW28" s="111"/>
      <c r="TX28" s="111"/>
      <c r="TY28" s="111"/>
      <c r="TZ28" s="111"/>
      <c r="UA28" s="111"/>
      <c r="UB28" s="111"/>
      <c r="UC28" s="111"/>
      <c r="UD28" s="111"/>
      <c r="UE28" s="111"/>
      <c r="UF28" s="111"/>
      <c r="UG28" s="111"/>
      <c r="UH28" s="111"/>
      <c r="UI28" s="111"/>
      <c r="UJ28" s="111"/>
      <c r="UK28" s="111"/>
      <c r="UL28" s="111"/>
      <c r="UM28" s="111"/>
      <c r="UN28" s="111"/>
      <c r="UO28" s="111"/>
      <c r="UP28" s="111"/>
      <c r="UQ28" s="111"/>
      <c r="UR28" s="111"/>
      <c r="US28" s="111"/>
      <c r="UT28" s="111"/>
      <c r="UU28" s="111"/>
      <c r="UV28" s="111"/>
      <c r="UW28" s="111"/>
      <c r="UX28" s="111"/>
      <c r="UY28" s="111"/>
      <c r="UZ28" s="111"/>
      <c r="VA28" s="111"/>
      <c r="VB28" s="111"/>
      <c r="VC28" s="111"/>
      <c r="VD28" s="111"/>
      <c r="VE28" s="111"/>
      <c r="VF28" s="111"/>
      <c r="VG28" s="111"/>
      <c r="VH28" s="111"/>
      <c r="VI28" s="111"/>
      <c r="VJ28" s="111"/>
      <c r="VK28" s="111"/>
      <c r="VL28" s="111"/>
      <c r="VM28" s="111"/>
      <c r="VN28" s="111"/>
      <c r="VO28" s="111"/>
      <c r="VP28" s="111"/>
      <c r="VQ28" s="111"/>
      <c r="VR28" s="111"/>
      <c r="VS28" s="111"/>
      <c r="VT28" s="111"/>
      <c r="VU28" s="111"/>
      <c r="VV28" s="111"/>
      <c r="VW28" s="111"/>
      <c r="VX28" s="111"/>
      <c r="VY28" s="111"/>
      <c r="VZ28" s="111"/>
      <c r="WA28" s="111"/>
      <c r="WB28" s="111"/>
      <c r="WC28" s="111"/>
      <c r="WD28" s="111"/>
      <c r="WE28" s="111"/>
      <c r="WF28" s="111"/>
      <c r="WG28" s="111"/>
      <c r="WH28" s="111"/>
      <c r="WI28" s="111"/>
      <c r="WJ28" s="111"/>
      <c r="WK28" s="111"/>
      <c r="WL28" s="111"/>
      <c r="WM28" s="111"/>
      <c r="WN28" s="111"/>
      <c r="WO28" s="111"/>
      <c r="WP28" s="111"/>
      <c r="WQ28" s="111"/>
      <c r="WR28" s="111"/>
      <c r="WS28" s="111"/>
      <c r="WT28" s="111"/>
      <c r="WU28" s="111"/>
      <c r="WV28" s="111"/>
      <c r="WW28" s="111"/>
      <c r="WX28" s="111"/>
      <c r="WY28" s="111"/>
      <c r="WZ28" s="111"/>
      <c r="XA28" s="111"/>
      <c r="XB28" s="111"/>
      <c r="XC28" s="111"/>
      <c r="XD28" s="111"/>
      <c r="XE28" s="111"/>
      <c r="XF28" s="111"/>
      <c r="XG28" s="111"/>
      <c r="XH28" s="111"/>
      <c r="XI28" s="111"/>
      <c r="XJ28" s="111"/>
      <c r="XK28" s="111"/>
      <c r="XL28" s="111"/>
      <c r="XM28" s="111"/>
      <c r="XN28" s="111"/>
      <c r="XO28" s="111"/>
      <c r="XP28" s="111"/>
      <c r="XQ28" s="111"/>
      <c r="XR28" s="111"/>
      <c r="XS28" s="111"/>
      <c r="XT28" s="111"/>
      <c r="XU28" s="111"/>
      <c r="XV28" s="111"/>
      <c r="XW28" s="111"/>
      <c r="XX28" s="111"/>
      <c r="XY28" s="111"/>
      <c r="XZ28" s="111"/>
      <c r="YA28" s="111"/>
      <c r="YB28" s="111"/>
      <c r="YC28" s="111"/>
      <c r="YD28" s="111"/>
      <c r="YE28" s="111"/>
      <c r="YF28" s="111"/>
      <c r="YG28" s="111"/>
      <c r="YH28" s="111"/>
      <c r="YI28" s="111"/>
      <c r="YJ28" s="111"/>
      <c r="YK28" s="111"/>
      <c r="YL28" s="111"/>
      <c r="YM28" s="111"/>
      <c r="YN28" s="111"/>
      <c r="YO28" s="111"/>
      <c r="YP28" s="111"/>
      <c r="YQ28" s="111"/>
      <c r="YR28" s="111"/>
      <c r="YS28" s="111"/>
      <c r="YT28" s="111"/>
      <c r="YU28" s="111"/>
      <c r="YV28" s="111"/>
      <c r="YW28" s="111"/>
      <c r="YX28" s="111"/>
      <c r="YY28" s="111"/>
      <c r="YZ28" s="111"/>
      <c r="ZA28" s="111"/>
      <c r="ZB28" s="111"/>
      <c r="ZC28" s="111"/>
      <c r="ZD28" s="111"/>
      <c r="ZE28" s="111"/>
      <c r="ZF28" s="111"/>
      <c r="ZG28" s="111"/>
      <c r="ZH28" s="111"/>
      <c r="ZI28" s="111"/>
      <c r="ZJ28" s="111"/>
      <c r="ZK28" s="111"/>
      <c r="ZL28" s="111"/>
      <c r="ZM28" s="111"/>
      <c r="ZN28" s="111"/>
      <c r="ZO28" s="111"/>
      <c r="ZP28" s="111"/>
      <c r="ZQ28" s="111"/>
      <c r="ZR28" s="111"/>
      <c r="ZS28" s="111"/>
      <c r="ZT28" s="111"/>
      <c r="ZU28" s="111"/>
      <c r="ZV28" s="111"/>
      <c r="ZW28" s="111"/>
      <c r="ZX28" s="111"/>
      <c r="ZY28" s="111"/>
      <c r="ZZ28" s="111"/>
      <c r="AAA28" s="111"/>
      <c r="AAB28" s="111"/>
      <c r="AAC28" s="111"/>
      <c r="AAD28" s="111"/>
      <c r="AAE28" s="111"/>
      <c r="AAF28" s="111"/>
      <c r="AAG28" s="111"/>
      <c r="AAH28" s="111"/>
      <c r="AAI28" s="111"/>
      <c r="AAJ28" s="111"/>
      <c r="AAK28" s="111"/>
      <c r="AAL28" s="111"/>
      <c r="AAM28" s="111"/>
      <c r="AAN28" s="111"/>
      <c r="AAO28" s="111"/>
      <c r="AAP28" s="111"/>
      <c r="AAQ28" s="111"/>
      <c r="AAR28" s="111"/>
      <c r="AAS28" s="111"/>
      <c r="AAT28" s="111"/>
      <c r="AAU28" s="111"/>
      <c r="AAV28" s="111"/>
      <c r="AAW28" s="111"/>
      <c r="AAX28" s="111"/>
      <c r="AAY28" s="111"/>
      <c r="AAZ28" s="111"/>
      <c r="ABA28" s="111"/>
      <c r="ABB28" s="111"/>
      <c r="ABC28" s="111"/>
      <c r="ABD28" s="111"/>
      <c r="ABE28" s="111"/>
      <c r="ABF28" s="111"/>
      <c r="ABG28" s="111"/>
      <c r="ABH28" s="111"/>
      <c r="ABI28" s="111"/>
      <c r="ABJ28" s="111"/>
      <c r="ABK28" s="111"/>
      <c r="ABL28" s="111"/>
      <c r="ABM28" s="111"/>
      <c r="ABN28" s="111"/>
      <c r="ABO28" s="111"/>
      <c r="ABP28" s="111"/>
      <c r="ABQ28" s="111"/>
      <c r="ABR28" s="111"/>
      <c r="ABS28" s="111"/>
      <c r="ABT28" s="111"/>
      <c r="ABU28" s="111"/>
      <c r="ABV28" s="111"/>
      <c r="ABW28" s="111"/>
      <c r="ABX28" s="111"/>
      <c r="ABY28" s="111"/>
      <c r="ABZ28" s="111"/>
      <c r="ACA28" s="111"/>
      <c r="ACB28" s="111"/>
      <c r="ACC28" s="111"/>
      <c r="ACD28" s="111"/>
      <c r="ACE28" s="111"/>
      <c r="ACF28" s="111"/>
      <c r="ACG28" s="111"/>
      <c r="ACH28" s="111"/>
      <c r="ACI28" s="111"/>
      <c r="ACJ28" s="111"/>
      <c r="ACK28" s="111"/>
      <c r="ACL28" s="111"/>
      <c r="ACM28" s="111"/>
      <c r="ACN28" s="111"/>
      <c r="ACO28" s="111"/>
      <c r="ACP28" s="111"/>
      <c r="ACQ28" s="111"/>
      <c r="ACR28" s="111"/>
      <c r="ACS28" s="111"/>
      <c r="ACT28" s="111"/>
      <c r="ACU28" s="111"/>
      <c r="ACV28" s="111"/>
      <c r="ACW28" s="111"/>
      <c r="ACX28" s="111"/>
      <c r="ACY28" s="111"/>
      <c r="ACZ28" s="111"/>
      <c r="ADA28" s="111"/>
      <c r="ADB28" s="111"/>
      <c r="ADC28" s="111"/>
      <c r="ADD28" s="111"/>
      <c r="ADE28" s="111"/>
      <c r="ADF28" s="111"/>
      <c r="ADG28" s="111"/>
      <c r="ADH28" s="111"/>
      <c r="ADI28" s="111"/>
      <c r="ADJ28" s="111"/>
      <c r="ADK28" s="111"/>
      <c r="ADL28" s="111"/>
      <c r="ADM28" s="111"/>
      <c r="ADN28" s="111"/>
      <c r="ADO28" s="111"/>
      <c r="ADP28" s="111"/>
      <c r="ADQ28" s="111"/>
      <c r="ADR28" s="111"/>
      <c r="ADS28" s="111"/>
      <c r="ADT28" s="111"/>
      <c r="ADU28" s="111"/>
      <c r="ADV28" s="111"/>
      <c r="ADW28" s="111"/>
      <c r="ADX28" s="111"/>
      <c r="ADY28" s="111"/>
      <c r="ADZ28" s="111"/>
      <c r="AEA28" s="111"/>
      <c r="AEB28" s="111"/>
      <c r="AEC28" s="111"/>
      <c r="AED28" s="111"/>
      <c r="AEE28" s="111"/>
      <c r="AEF28" s="111"/>
      <c r="AEG28" s="111"/>
      <c r="AEH28" s="111"/>
      <c r="AEI28" s="111"/>
      <c r="AEJ28" s="111"/>
      <c r="AEK28" s="111"/>
      <c r="AEL28" s="111"/>
      <c r="AEM28" s="111"/>
      <c r="AEN28" s="111"/>
      <c r="AEO28" s="111"/>
      <c r="AEP28" s="111"/>
      <c r="AEQ28" s="111"/>
      <c r="AER28" s="111"/>
      <c r="AES28" s="111"/>
      <c r="AET28" s="111"/>
      <c r="AEU28" s="111"/>
      <c r="AEV28" s="111"/>
      <c r="AEW28" s="111"/>
      <c r="AEX28" s="111"/>
      <c r="AEY28" s="111"/>
      <c r="AEZ28" s="111"/>
      <c r="AFA28" s="111"/>
      <c r="AFB28" s="111"/>
      <c r="AFC28" s="111"/>
      <c r="AFD28" s="111"/>
      <c r="AFE28" s="111"/>
      <c r="AFF28" s="111"/>
      <c r="AFG28" s="111"/>
      <c r="AFH28" s="111"/>
      <c r="AFI28" s="111"/>
      <c r="AFJ28" s="111"/>
      <c r="AFK28" s="111"/>
      <c r="AFL28" s="111"/>
      <c r="AFM28" s="111"/>
      <c r="AFN28" s="111"/>
      <c r="AFO28" s="111"/>
      <c r="AFP28" s="111"/>
      <c r="AFQ28" s="111"/>
      <c r="AFR28" s="111"/>
      <c r="AFS28" s="111"/>
      <c r="AFT28" s="111"/>
      <c r="AFU28" s="111"/>
      <c r="AFV28" s="111"/>
      <c r="AFW28" s="111"/>
      <c r="AFX28" s="111"/>
      <c r="AFY28" s="111"/>
      <c r="AFZ28" s="111"/>
      <c r="AGA28" s="111"/>
      <c r="AGB28" s="111"/>
      <c r="AGC28" s="111"/>
      <c r="AGD28" s="111"/>
      <c r="AGE28" s="111"/>
      <c r="AGF28" s="111"/>
      <c r="AGG28" s="111"/>
      <c r="AGH28" s="111"/>
      <c r="AGI28" s="111"/>
      <c r="AGJ28" s="111"/>
      <c r="AGK28" s="111"/>
      <c r="AGL28" s="111"/>
      <c r="AGM28" s="111"/>
      <c r="AGN28" s="111"/>
      <c r="AGO28" s="111"/>
      <c r="AGP28" s="111"/>
      <c r="AGQ28" s="111"/>
      <c r="AGR28" s="111"/>
      <c r="AGS28" s="111"/>
      <c r="AGT28" s="111"/>
      <c r="AGU28" s="111"/>
      <c r="AGV28" s="111"/>
      <c r="AGW28" s="111"/>
      <c r="AGX28" s="111"/>
      <c r="AGY28" s="111"/>
      <c r="AGZ28" s="111"/>
      <c r="AHA28" s="111"/>
      <c r="AHB28" s="111"/>
      <c r="AHC28" s="111"/>
      <c r="AHD28" s="111"/>
      <c r="AHE28" s="111"/>
      <c r="AHF28" s="111"/>
      <c r="AHG28" s="111"/>
      <c r="AHH28" s="111"/>
      <c r="AHI28" s="111"/>
      <c r="AHJ28" s="111"/>
      <c r="AHK28" s="111"/>
      <c r="AHL28" s="111"/>
      <c r="AHM28" s="111"/>
      <c r="AHN28" s="111"/>
      <c r="AHO28" s="111"/>
      <c r="AHP28" s="111"/>
      <c r="AHQ28" s="111"/>
      <c r="AHR28" s="111"/>
      <c r="AHS28" s="111"/>
      <c r="AHT28" s="111"/>
      <c r="AHU28" s="111"/>
      <c r="AHV28" s="111"/>
      <c r="AHW28" s="111"/>
      <c r="AHX28" s="111"/>
      <c r="AHY28" s="111"/>
      <c r="AHZ28" s="111"/>
      <c r="AIA28" s="111"/>
      <c r="AIB28" s="111"/>
      <c r="AIC28" s="111"/>
      <c r="AID28" s="111"/>
      <c r="AIE28" s="111"/>
      <c r="AIF28" s="111"/>
      <c r="AIG28" s="111"/>
      <c r="AIH28" s="111"/>
      <c r="AII28" s="111"/>
      <c r="AIJ28" s="111"/>
      <c r="AIK28" s="111"/>
      <c r="AIL28" s="111"/>
      <c r="AIM28" s="111"/>
      <c r="AIN28" s="111"/>
      <c r="AIO28" s="111"/>
      <c r="AIP28" s="111"/>
      <c r="AIQ28" s="111"/>
      <c r="AIR28" s="111"/>
      <c r="AIS28" s="111"/>
      <c r="AIT28" s="111"/>
      <c r="AIU28" s="111"/>
      <c r="AIV28" s="111"/>
      <c r="AIW28" s="111"/>
      <c r="AIX28" s="111"/>
      <c r="AIY28" s="111"/>
      <c r="AIZ28" s="111"/>
      <c r="AJA28" s="111"/>
      <c r="AJB28" s="111"/>
      <c r="AJC28" s="111"/>
      <c r="AJD28" s="111"/>
      <c r="AJE28" s="111"/>
      <c r="AJF28" s="111"/>
      <c r="AJG28" s="111"/>
      <c r="AJH28" s="111"/>
      <c r="AJI28" s="111"/>
      <c r="AJJ28" s="111"/>
      <c r="AJK28" s="111"/>
      <c r="AJL28" s="111"/>
      <c r="AJM28" s="111"/>
      <c r="AJN28" s="111"/>
      <c r="AJO28" s="111"/>
      <c r="AJP28" s="111"/>
      <c r="AJQ28" s="111"/>
      <c r="AJR28" s="111"/>
      <c r="AJS28" s="111"/>
      <c r="AJT28" s="111"/>
      <c r="AJU28" s="111"/>
      <c r="AJV28" s="111"/>
      <c r="AJW28" s="111"/>
      <c r="AJX28" s="111"/>
      <c r="AJY28" s="111"/>
      <c r="AJZ28" s="111"/>
      <c r="AKA28" s="111"/>
      <c r="AKB28" s="111"/>
      <c r="AKC28" s="111"/>
      <c r="AKD28" s="111"/>
      <c r="AKE28" s="111"/>
      <c r="AKF28" s="111"/>
      <c r="AKG28" s="111"/>
      <c r="AKH28" s="111"/>
      <c r="AKI28" s="111"/>
      <c r="AKJ28" s="111"/>
      <c r="AKK28" s="111"/>
      <c r="AKL28" s="111"/>
      <c r="AKM28" s="111"/>
      <c r="AKN28" s="111"/>
      <c r="AKO28" s="111"/>
      <c r="AKP28" s="111"/>
      <c r="AKQ28" s="111"/>
      <c r="AKR28" s="111"/>
      <c r="AKS28" s="111"/>
      <c r="AKT28" s="111"/>
      <c r="AKU28" s="111"/>
      <c r="AKV28" s="111"/>
      <c r="AKW28" s="111"/>
      <c r="AKX28" s="111"/>
      <c r="AKY28" s="111"/>
      <c r="AKZ28" s="111"/>
      <c r="ALA28" s="111"/>
      <c r="ALB28" s="111"/>
      <c r="ALC28" s="111"/>
      <c r="ALD28" s="111"/>
      <c r="ALE28" s="111"/>
      <c r="ALF28" s="111"/>
      <c r="ALG28" s="111"/>
      <c r="ALH28" s="111"/>
      <c r="ALI28" s="111"/>
      <c r="ALJ28" s="111"/>
      <c r="ALK28" s="111"/>
      <c r="ALL28" s="111"/>
      <c r="ALM28" s="111"/>
      <c r="ALN28" s="111"/>
      <c r="ALO28" s="111"/>
      <c r="ALP28" s="111"/>
      <c r="ALQ28" s="111"/>
      <c r="ALR28" s="111"/>
      <c r="ALS28" s="111"/>
      <c r="ALT28" s="111"/>
      <c r="ALU28" s="111"/>
      <c r="ALV28" s="111"/>
      <c r="ALW28" s="111"/>
      <c r="ALX28" s="111"/>
      <c r="ALY28" s="111"/>
      <c r="ALZ28" s="111"/>
      <c r="AMA28" s="111"/>
      <c r="AMB28" s="111"/>
      <c r="AMC28" s="111"/>
      <c r="AMD28" s="111"/>
      <c r="AME28" s="111"/>
      <c r="AMF28" s="111"/>
      <c r="AMG28" s="111"/>
      <c r="AMH28" s="111"/>
      <c r="AMI28" s="111"/>
      <c r="AMJ28" s="111"/>
      <c r="AMK28" s="111"/>
      <c r="AML28" s="111"/>
      <c r="AMM28" s="111"/>
      <c r="AMN28" s="111"/>
      <c r="AMO28" s="111"/>
      <c r="AMP28" s="111"/>
      <c r="AMQ28" s="111"/>
      <c r="AMR28" s="111"/>
      <c r="AMS28" s="111"/>
      <c r="AMT28" s="111"/>
      <c r="AMU28" s="111"/>
      <c r="AMV28" s="111"/>
      <c r="AMW28" s="111"/>
      <c r="AMX28" s="111"/>
      <c r="AMY28" s="111"/>
      <c r="AMZ28" s="111"/>
      <c r="ANA28" s="111"/>
      <c r="ANB28" s="111"/>
      <c r="ANC28" s="111"/>
      <c r="AND28" s="111"/>
      <c r="ANE28" s="111"/>
      <c r="ANF28" s="111"/>
      <c r="ANG28" s="111"/>
      <c r="ANH28" s="111"/>
      <c r="ANI28" s="111"/>
      <c r="ANJ28" s="111"/>
      <c r="ANK28" s="111"/>
      <c r="ANL28" s="111"/>
      <c r="ANM28" s="111"/>
      <c r="ANN28" s="111"/>
      <c r="ANO28" s="111"/>
      <c r="ANP28" s="111"/>
      <c r="ANQ28" s="111"/>
      <c r="ANR28" s="111"/>
      <c r="ANS28" s="111"/>
      <c r="ANT28" s="111"/>
      <c r="ANU28" s="111"/>
      <c r="ANV28" s="111"/>
      <c r="ANW28" s="111"/>
      <c r="ANX28" s="111"/>
      <c r="ANY28" s="111"/>
      <c r="ANZ28" s="111"/>
      <c r="AOA28" s="111"/>
      <c r="AOB28" s="111"/>
      <c r="AOC28" s="111"/>
      <c r="AOD28" s="111"/>
      <c r="AOE28" s="111"/>
      <c r="AOF28" s="111"/>
      <c r="AOG28" s="111"/>
      <c r="AOH28" s="111"/>
      <c r="AOI28" s="111"/>
      <c r="AOJ28" s="111"/>
      <c r="AOK28" s="111"/>
      <c r="AOL28" s="111"/>
      <c r="AOM28" s="111"/>
      <c r="AON28" s="111"/>
      <c r="AOO28" s="111"/>
      <c r="AOP28" s="111"/>
      <c r="AOQ28" s="111"/>
      <c r="AOR28" s="111"/>
      <c r="AOS28" s="111"/>
      <c r="AOT28" s="111"/>
      <c r="AOU28" s="111"/>
      <c r="AOV28" s="111"/>
      <c r="AOW28" s="111"/>
      <c r="AOX28" s="111"/>
      <c r="AOY28" s="111"/>
      <c r="AOZ28" s="111"/>
      <c r="APA28" s="111"/>
      <c r="APB28" s="111"/>
      <c r="APC28" s="111"/>
      <c r="APD28" s="111"/>
      <c r="APE28" s="111"/>
      <c r="APF28" s="111"/>
      <c r="APG28" s="111"/>
      <c r="APH28" s="111"/>
      <c r="API28" s="111"/>
      <c r="APJ28" s="111"/>
      <c r="APK28" s="111"/>
      <c r="APL28" s="111"/>
      <c r="APM28" s="111"/>
      <c r="APN28" s="111"/>
      <c r="APO28" s="111"/>
      <c r="APP28" s="111"/>
      <c r="APQ28" s="111"/>
      <c r="APR28" s="111"/>
      <c r="APS28" s="111"/>
      <c r="APT28" s="111"/>
      <c r="APU28" s="111"/>
      <c r="APV28" s="111"/>
      <c r="APW28" s="111"/>
      <c r="APX28" s="111"/>
      <c r="APY28" s="111"/>
      <c r="APZ28" s="111"/>
      <c r="AQA28" s="111"/>
      <c r="AQB28" s="111"/>
      <c r="AQC28" s="111"/>
      <c r="AQD28" s="111"/>
      <c r="AQE28" s="111"/>
      <c r="AQF28" s="111"/>
      <c r="AQG28" s="111"/>
      <c r="AQH28" s="111"/>
      <c r="AQI28" s="111"/>
      <c r="AQJ28" s="111"/>
      <c r="AQK28" s="111"/>
      <c r="AQL28" s="111"/>
      <c r="AQM28" s="111"/>
      <c r="AQN28" s="111"/>
      <c r="AQO28" s="111"/>
      <c r="AQP28" s="111"/>
      <c r="AQQ28" s="111"/>
      <c r="AQR28" s="111"/>
      <c r="AQS28" s="111"/>
      <c r="AQT28" s="111"/>
      <c r="AQU28" s="111"/>
      <c r="AQV28" s="111"/>
      <c r="AQW28" s="111"/>
      <c r="AQX28" s="111"/>
      <c r="AQY28" s="111"/>
      <c r="AQZ28" s="111"/>
      <c r="ARA28" s="111"/>
      <c r="ARB28" s="111"/>
      <c r="ARC28" s="111"/>
      <c r="ARD28" s="111"/>
      <c r="ARE28" s="111"/>
      <c r="ARF28" s="111"/>
      <c r="ARG28" s="111"/>
      <c r="ARH28" s="111"/>
      <c r="ARI28" s="111"/>
      <c r="ARJ28" s="111"/>
      <c r="ARK28" s="111"/>
      <c r="ARL28" s="111"/>
      <c r="ARM28" s="111"/>
      <c r="ARN28" s="111"/>
      <c r="ARO28" s="111"/>
      <c r="ARP28" s="111"/>
      <c r="ARQ28" s="111"/>
      <c r="ARR28" s="111"/>
      <c r="ARS28" s="111"/>
      <c r="ART28" s="111"/>
      <c r="ARU28" s="111"/>
      <c r="ARV28" s="111"/>
      <c r="ARW28" s="111"/>
      <c r="ARX28" s="111"/>
      <c r="ARY28" s="111"/>
      <c r="ARZ28" s="111"/>
      <c r="ASA28" s="111"/>
      <c r="ASB28" s="111"/>
      <c r="ASC28" s="111"/>
      <c r="ASD28" s="111"/>
      <c r="ASE28" s="111"/>
      <c r="ASF28" s="111"/>
      <c r="ASG28" s="111"/>
      <c r="ASH28" s="111"/>
      <c r="ASI28" s="111"/>
      <c r="ASJ28" s="111"/>
      <c r="ASK28" s="111"/>
      <c r="ASL28" s="111"/>
      <c r="ASM28" s="111"/>
      <c r="ASN28" s="111"/>
      <c r="ASO28" s="111"/>
      <c r="ASP28" s="111"/>
      <c r="ASQ28" s="111"/>
      <c r="ASR28" s="111"/>
      <c r="ASS28" s="111"/>
      <c r="AST28" s="111"/>
      <c r="ASU28" s="111"/>
      <c r="ASV28" s="111"/>
      <c r="ASW28" s="111"/>
      <c r="ASX28" s="111"/>
      <c r="ASY28" s="111"/>
      <c r="ASZ28" s="111"/>
      <c r="ATA28" s="111"/>
      <c r="ATB28" s="111"/>
      <c r="ATC28" s="111"/>
      <c r="ATD28" s="111"/>
      <c r="ATE28" s="111"/>
      <c r="ATF28" s="111"/>
      <c r="ATG28" s="111"/>
      <c r="ATH28" s="111"/>
      <c r="ATI28" s="111"/>
      <c r="ATJ28" s="111"/>
      <c r="ATK28" s="111"/>
      <c r="ATL28" s="111"/>
      <c r="ATM28" s="111"/>
      <c r="ATN28" s="111"/>
      <c r="ATO28" s="111"/>
      <c r="ATP28" s="111"/>
      <c r="ATQ28" s="111"/>
      <c r="ATR28" s="111"/>
      <c r="ATS28" s="111"/>
      <c r="ATT28" s="111"/>
      <c r="ATU28" s="111"/>
      <c r="ATV28" s="111"/>
      <c r="ATW28" s="111"/>
      <c r="ATX28" s="111"/>
      <c r="ATY28" s="111"/>
      <c r="ATZ28" s="111"/>
      <c r="AUA28" s="111"/>
      <c r="AUB28" s="111"/>
      <c r="AUC28" s="111"/>
      <c r="AUD28" s="111"/>
      <c r="AUE28" s="111"/>
      <c r="AUF28" s="111"/>
      <c r="AUG28" s="111"/>
      <c r="AUH28" s="111"/>
      <c r="AUI28" s="111"/>
      <c r="AUJ28" s="111"/>
      <c r="AUK28" s="111"/>
      <c r="AUL28" s="111"/>
      <c r="AUM28" s="111"/>
      <c r="AUN28" s="111"/>
      <c r="AUO28" s="111"/>
      <c r="AUP28" s="111"/>
      <c r="AUQ28" s="111"/>
      <c r="AUR28" s="111"/>
      <c r="AUS28" s="111"/>
      <c r="AUT28" s="111"/>
      <c r="AUU28" s="111"/>
      <c r="AUV28" s="111"/>
      <c r="AUW28" s="111"/>
      <c r="AUX28" s="111"/>
      <c r="AUY28" s="111"/>
      <c r="AUZ28" s="111"/>
      <c r="AVA28" s="111"/>
      <c r="AVB28" s="111"/>
      <c r="AVC28" s="111"/>
      <c r="AVD28" s="111"/>
      <c r="AVE28" s="111"/>
      <c r="AVF28" s="111"/>
      <c r="AVG28" s="111"/>
      <c r="AVH28" s="111"/>
      <c r="AVI28" s="111"/>
      <c r="AVJ28" s="111"/>
      <c r="AVK28" s="111"/>
      <c r="AVL28" s="111"/>
      <c r="AVM28" s="111"/>
      <c r="AVN28" s="111"/>
      <c r="AVO28" s="111"/>
      <c r="AVP28" s="111"/>
      <c r="AVQ28" s="111"/>
      <c r="AVR28" s="111"/>
      <c r="AVS28" s="111"/>
      <c r="AVT28" s="111"/>
      <c r="AVU28" s="111"/>
      <c r="AVV28" s="111"/>
      <c r="AVW28" s="111"/>
      <c r="AVX28" s="111"/>
      <c r="AVY28" s="111"/>
      <c r="AVZ28" s="111"/>
      <c r="AWA28" s="111"/>
      <c r="AWB28" s="111"/>
      <c r="AWC28" s="111"/>
      <c r="AWD28" s="111"/>
      <c r="AWE28" s="111"/>
      <c r="AWF28" s="111"/>
      <c r="AWG28" s="111"/>
      <c r="AWH28" s="111"/>
      <c r="AWI28" s="111"/>
      <c r="AWJ28" s="111"/>
      <c r="AWK28" s="111"/>
      <c r="AWL28" s="111"/>
      <c r="AWM28" s="111"/>
      <c r="AWN28" s="111"/>
      <c r="AWO28" s="111"/>
      <c r="AWP28" s="111"/>
      <c r="AWQ28" s="111"/>
      <c r="AWR28" s="111"/>
      <c r="AWS28" s="111"/>
      <c r="AWT28" s="111"/>
      <c r="AWU28" s="111"/>
      <c r="AWV28" s="111"/>
      <c r="AWW28" s="111"/>
      <c r="AWX28" s="111"/>
      <c r="AWY28" s="111"/>
      <c r="AWZ28" s="111"/>
      <c r="AXA28" s="111"/>
      <c r="AXB28" s="111"/>
      <c r="AXC28" s="111"/>
      <c r="AXD28" s="111"/>
      <c r="AXE28" s="111"/>
      <c r="AXF28" s="111"/>
      <c r="AXG28" s="111"/>
      <c r="AXH28" s="111"/>
      <c r="AXI28" s="111"/>
      <c r="AXJ28" s="111"/>
      <c r="AXK28" s="111"/>
      <c r="AXL28" s="111"/>
      <c r="AXM28" s="111"/>
      <c r="AXN28" s="111"/>
      <c r="AXO28" s="111"/>
      <c r="AXP28" s="111"/>
      <c r="AXQ28" s="111"/>
      <c r="AXR28" s="111"/>
      <c r="AXS28" s="111"/>
      <c r="AXT28" s="111"/>
      <c r="AXU28" s="111"/>
      <c r="AXV28" s="111"/>
      <c r="AXW28" s="111"/>
      <c r="AXX28" s="111"/>
      <c r="AXY28" s="111"/>
      <c r="AXZ28" s="111"/>
      <c r="AYA28" s="111"/>
      <c r="AYB28" s="111"/>
      <c r="AYC28" s="111"/>
      <c r="AYD28" s="111"/>
      <c r="AYE28" s="111"/>
      <c r="AYF28" s="111"/>
      <c r="AYG28" s="111"/>
      <c r="AYH28" s="111"/>
      <c r="AYI28" s="111"/>
      <c r="AYJ28" s="111"/>
      <c r="AYK28" s="111"/>
      <c r="AYL28" s="111"/>
      <c r="AYM28" s="111"/>
      <c r="AYN28" s="111"/>
      <c r="AYO28" s="111"/>
      <c r="AYP28" s="111"/>
      <c r="AYQ28" s="111"/>
      <c r="AYR28" s="111"/>
      <c r="AYS28" s="111"/>
      <c r="AYT28" s="111"/>
      <c r="AYU28" s="111"/>
      <c r="AYV28" s="111"/>
      <c r="AYW28" s="111"/>
      <c r="AYX28" s="111"/>
      <c r="AYY28" s="111"/>
      <c r="AYZ28" s="111"/>
      <c r="AZA28" s="111"/>
      <c r="AZB28" s="111"/>
      <c r="AZC28" s="111"/>
      <c r="AZD28" s="111"/>
      <c r="AZE28" s="111"/>
      <c r="AZF28" s="111"/>
      <c r="AZG28" s="111"/>
      <c r="AZH28" s="111"/>
      <c r="AZI28" s="111"/>
      <c r="AZJ28" s="111"/>
      <c r="AZK28" s="111"/>
      <c r="AZL28" s="111"/>
      <c r="AZM28" s="111"/>
      <c r="AZN28" s="111"/>
      <c r="AZO28" s="111"/>
      <c r="AZP28" s="111"/>
      <c r="AZQ28" s="111"/>
      <c r="AZR28" s="111"/>
      <c r="AZS28" s="111"/>
      <c r="AZT28" s="111"/>
      <c r="AZU28" s="111"/>
      <c r="AZV28" s="111"/>
      <c r="AZW28" s="111"/>
      <c r="AZX28" s="111"/>
      <c r="AZY28" s="111"/>
      <c r="AZZ28" s="111"/>
      <c r="BAA28" s="111"/>
      <c r="BAB28" s="111"/>
      <c r="BAC28" s="111"/>
      <c r="BAD28" s="111"/>
      <c r="BAE28" s="111"/>
      <c r="BAF28" s="111"/>
      <c r="BAG28" s="111"/>
      <c r="BAH28" s="111"/>
      <c r="BAI28" s="111"/>
      <c r="BAJ28" s="111"/>
      <c r="BAK28" s="111"/>
      <c r="BAL28" s="111"/>
      <c r="BAM28" s="111"/>
      <c r="BAN28" s="111"/>
      <c r="BAO28" s="111"/>
      <c r="BAP28" s="111"/>
      <c r="BAQ28" s="111"/>
      <c r="BAR28" s="111"/>
      <c r="BAS28" s="111"/>
      <c r="BAT28" s="111"/>
      <c r="BAU28" s="111"/>
      <c r="BAV28" s="111"/>
      <c r="BAW28" s="111"/>
      <c r="BAX28" s="111"/>
      <c r="BAY28" s="111"/>
      <c r="BAZ28" s="111"/>
      <c r="BBA28" s="111"/>
      <c r="BBB28" s="111"/>
      <c r="BBC28" s="111"/>
      <c r="BBD28" s="111"/>
      <c r="BBE28" s="111"/>
      <c r="BBF28" s="111"/>
      <c r="BBG28" s="111"/>
      <c r="BBH28" s="111"/>
      <c r="BBI28" s="111"/>
      <c r="BBJ28" s="111"/>
      <c r="BBK28" s="111"/>
      <c r="BBL28" s="111"/>
      <c r="BBM28" s="111"/>
      <c r="BBN28" s="111"/>
      <c r="BBO28" s="111"/>
      <c r="BBP28" s="111"/>
      <c r="BBQ28" s="111"/>
      <c r="BBR28" s="111"/>
      <c r="BBS28" s="111"/>
      <c r="BBT28" s="111"/>
      <c r="BBU28" s="111"/>
      <c r="BBV28" s="111"/>
      <c r="BBW28" s="111"/>
      <c r="BBX28" s="111"/>
      <c r="BBY28" s="111"/>
      <c r="BBZ28" s="111"/>
      <c r="BCA28" s="111"/>
      <c r="BCB28" s="111"/>
      <c r="BCC28" s="111"/>
      <c r="BCD28" s="111"/>
      <c r="BCE28" s="111"/>
      <c r="BCF28" s="111"/>
      <c r="BCG28" s="111"/>
      <c r="BCH28" s="111"/>
      <c r="BCI28" s="111"/>
      <c r="BCJ28" s="111"/>
      <c r="BCK28" s="111"/>
      <c r="BCL28" s="111"/>
      <c r="BCM28" s="111"/>
      <c r="BCN28" s="111"/>
      <c r="BCO28" s="111"/>
      <c r="BCP28" s="111"/>
      <c r="BCQ28" s="111"/>
      <c r="BCR28" s="111"/>
      <c r="BCS28" s="111"/>
      <c r="BCT28" s="111"/>
      <c r="BCU28" s="111"/>
      <c r="BCV28" s="111"/>
      <c r="BCW28" s="111"/>
      <c r="BCX28" s="111"/>
      <c r="BCY28" s="111"/>
      <c r="BCZ28" s="111"/>
      <c r="BDA28" s="111"/>
      <c r="BDB28" s="111"/>
      <c r="BDC28" s="111"/>
      <c r="BDD28" s="111"/>
      <c r="BDE28" s="111"/>
      <c r="BDF28" s="111"/>
      <c r="BDG28" s="111"/>
      <c r="BDH28" s="111"/>
      <c r="BDI28" s="111"/>
      <c r="BDJ28" s="111"/>
      <c r="BDK28" s="111"/>
      <c r="BDL28" s="111"/>
      <c r="BDM28" s="111"/>
      <c r="BDN28" s="111"/>
      <c r="BDO28" s="111"/>
      <c r="BDP28" s="111"/>
      <c r="BDQ28" s="111"/>
      <c r="BDR28" s="111"/>
      <c r="BDS28" s="111"/>
      <c r="BDT28" s="111"/>
      <c r="BDU28" s="111"/>
      <c r="BDV28" s="111"/>
      <c r="BDW28" s="111"/>
      <c r="BDX28" s="111"/>
      <c r="BDY28" s="111"/>
      <c r="BDZ28" s="111"/>
      <c r="BEA28" s="111"/>
      <c r="BEB28" s="111"/>
      <c r="BEC28" s="111"/>
      <c r="BED28" s="111"/>
      <c r="BEE28" s="111"/>
      <c r="BEF28" s="111"/>
      <c r="BEG28" s="111"/>
      <c r="BEH28" s="111"/>
      <c r="BEI28" s="111"/>
      <c r="BEJ28" s="111"/>
      <c r="BEK28" s="111"/>
      <c r="BEL28" s="111"/>
      <c r="BEM28" s="111"/>
      <c r="BEN28" s="111"/>
      <c r="BEO28" s="111"/>
      <c r="BEP28" s="111"/>
      <c r="BEQ28" s="111"/>
      <c r="BER28" s="111"/>
      <c r="BES28" s="111"/>
      <c r="BET28" s="111"/>
      <c r="BEU28" s="111"/>
      <c r="BEV28" s="111"/>
      <c r="BEW28" s="111"/>
      <c r="BEX28" s="111"/>
      <c r="BEY28" s="111"/>
      <c r="BEZ28" s="111"/>
      <c r="BFA28" s="111"/>
      <c r="BFB28" s="111"/>
      <c r="BFC28" s="111"/>
      <c r="BFD28" s="111"/>
      <c r="BFE28" s="111"/>
      <c r="BFF28" s="111"/>
      <c r="BFG28" s="111"/>
      <c r="BFH28" s="111"/>
      <c r="BFI28" s="111"/>
      <c r="BFJ28" s="111"/>
      <c r="BFK28" s="111"/>
      <c r="BFL28" s="111"/>
      <c r="BFM28" s="111"/>
      <c r="BFN28" s="111"/>
      <c r="BFO28" s="111"/>
      <c r="BFP28" s="111"/>
      <c r="BFQ28" s="111"/>
      <c r="BFR28" s="111"/>
      <c r="BFS28" s="111"/>
      <c r="BFT28" s="111"/>
      <c r="BFU28" s="111"/>
      <c r="BFV28" s="111"/>
      <c r="BFW28" s="111"/>
      <c r="BFX28" s="111"/>
      <c r="BFY28" s="111"/>
      <c r="BFZ28" s="111"/>
      <c r="BGA28" s="111"/>
      <c r="BGB28" s="111"/>
      <c r="BGC28" s="111"/>
      <c r="BGD28" s="111"/>
      <c r="BGE28" s="111"/>
      <c r="BGF28" s="111"/>
      <c r="BGG28" s="111"/>
      <c r="BGH28" s="111"/>
      <c r="BGI28" s="111"/>
      <c r="BGJ28" s="111"/>
      <c r="BGK28" s="111"/>
      <c r="BGL28" s="111"/>
      <c r="BGM28" s="111"/>
      <c r="BGN28" s="111"/>
      <c r="BGO28" s="111"/>
      <c r="BGP28" s="111"/>
      <c r="BGQ28" s="111"/>
      <c r="BGR28" s="111"/>
      <c r="BGS28" s="111"/>
      <c r="BGT28" s="111"/>
      <c r="BGU28" s="111"/>
      <c r="BGV28" s="111"/>
      <c r="BGW28" s="111"/>
      <c r="BGX28" s="111"/>
      <c r="BGY28" s="111"/>
      <c r="BGZ28" s="111"/>
      <c r="BHA28" s="111"/>
      <c r="BHB28" s="111"/>
      <c r="BHC28" s="111"/>
      <c r="BHD28" s="111"/>
      <c r="BHE28" s="111"/>
      <c r="BHF28" s="111"/>
      <c r="BHG28" s="111"/>
      <c r="BHH28" s="111"/>
      <c r="BHI28" s="111"/>
      <c r="BHJ28" s="111"/>
      <c r="BHK28" s="111"/>
      <c r="BHL28" s="111"/>
      <c r="BHM28" s="111"/>
      <c r="BHN28" s="111"/>
      <c r="BHO28" s="111"/>
      <c r="BHP28" s="111"/>
      <c r="BHQ28" s="111"/>
      <c r="BHR28" s="111"/>
      <c r="BHS28" s="111"/>
      <c r="BHT28" s="111"/>
      <c r="BHU28" s="111"/>
      <c r="BHV28" s="111"/>
      <c r="BHW28" s="111"/>
      <c r="BHX28" s="111"/>
      <c r="BHY28" s="111"/>
      <c r="BHZ28" s="111"/>
      <c r="BIA28" s="111"/>
      <c r="BIB28" s="111"/>
      <c r="BIC28" s="111"/>
      <c r="BID28" s="111"/>
      <c r="BIE28" s="111"/>
      <c r="BIF28" s="111"/>
      <c r="BIG28" s="111"/>
      <c r="BIH28" s="111"/>
      <c r="BII28" s="111"/>
      <c r="BIJ28" s="111"/>
      <c r="BIK28" s="111"/>
      <c r="BIL28" s="111"/>
      <c r="BIM28" s="111"/>
      <c r="BIN28" s="111"/>
      <c r="BIO28" s="111"/>
      <c r="BIP28" s="111"/>
      <c r="BIQ28" s="111"/>
      <c r="BIR28" s="111"/>
      <c r="BIS28" s="111"/>
      <c r="BIT28" s="111"/>
      <c r="BIU28" s="111"/>
      <c r="BIV28" s="111"/>
      <c r="BIW28" s="111"/>
      <c r="BIX28" s="111"/>
      <c r="BIY28" s="111"/>
      <c r="BIZ28" s="111"/>
      <c r="BJA28" s="111"/>
      <c r="BJB28" s="111"/>
      <c r="BJC28" s="111"/>
      <c r="BJD28" s="111"/>
      <c r="BJE28" s="111"/>
      <c r="BJF28" s="111"/>
      <c r="BJG28" s="111"/>
      <c r="BJH28" s="111"/>
      <c r="BJI28" s="111"/>
      <c r="BJJ28" s="111"/>
      <c r="BJK28" s="111"/>
      <c r="BJL28" s="111"/>
      <c r="BJM28" s="111"/>
      <c r="BJN28" s="111"/>
      <c r="BJO28" s="111"/>
      <c r="BJP28" s="111"/>
      <c r="BJQ28" s="111"/>
      <c r="BJR28" s="111"/>
      <c r="BJS28" s="111"/>
      <c r="BJT28" s="111"/>
      <c r="BJU28" s="111"/>
      <c r="BJV28" s="111"/>
      <c r="BJW28" s="111"/>
      <c r="BJX28" s="111"/>
      <c r="BJY28" s="111"/>
      <c r="BJZ28" s="111"/>
      <c r="BKA28" s="111"/>
      <c r="BKB28" s="111"/>
      <c r="BKC28" s="111"/>
      <c r="BKD28" s="111"/>
      <c r="BKE28" s="111"/>
      <c r="BKF28" s="111"/>
      <c r="BKG28" s="111"/>
      <c r="BKH28" s="111"/>
      <c r="BKI28" s="111"/>
      <c r="BKJ28" s="111"/>
      <c r="BKK28" s="111"/>
      <c r="BKL28" s="111"/>
      <c r="BKM28" s="111"/>
      <c r="BKN28" s="111"/>
      <c r="BKO28" s="111"/>
      <c r="BKP28" s="111"/>
      <c r="BKQ28" s="111"/>
      <c r="BKR28" s="111"/>
      <c r="BKS28" s="111"/>
      <c r="BKT28" s="111"/>
      <c r="BKU28" s="111"/>
      <c r="BKV28" s="111"/>
      <c r="BKW28" s="111"/>
      <c r="BKX28" s="111"/>
      <c r="BKY28" s="111"/>
      <c r="BKZ28" s="111"/>
      <c r="BLA28" s="111"/>
      <c r="BLB28" s="111"/>
      <c r="BLC28" s="111"/>
      <c r="BLD28" s="111"/>
      <c r="BLE28" s="111"/>
      <c r="BLF28" s="111"/>
      <c r="BLG28" s="111"/>
      <c r="BLH28" s="111"/>
      <c r="BLI28" s="111"/>
      <c r="BLJ28" s="111"/>
      <c r="BLK28" s="111"/>
      <c r="BLL28" s="111"/>
      <c r="BLM28" s="111"/>
      <c r="BLN28" s="111"/>
      <c r="BLO28" s="111"/>
      <c r="BLP28" s="111"/>
      <c r="BLQ28" s="111"/>
      <c r="BLR28" s="111"/>
      <c r="BLS28" s="111"/>
      <c r="BLT28" s="111"/>
      <c r="BLU28" s="111"/>
      <c r="BLV28" s="111"/>
      <c r="BLW28" s="111"/>
      <c r="BLX28" s="111"/>
      <c r="BLY28" s="111"/>
      <c r="BLZ28" s="111"/>
      <c r="BMA28" s="111"/>
      <c r="BMB28" s="111"/>
      <c r="BMC28" s="111"/>
      <c r="BMD28" s="111"/>
      <c r="BME28" s="111"/>
      <c r="BMF28" s="111"/>
      <c r="BMG28" s="111"/>
      <c r="BMH28" s="111"/>
      <c r="BMI28" s="111"/>
      <c r="BMJ28" s="111"/>
      <c r="BMK28" s="111"/>
      <c r="BML28" s="111"/>
      <c r="BMM28" s="111"/>
      <c r="BMN28" s="111"/>
      <c r="BMO28" s="111"/>
      <c r="BMP28" s="111"/>
      <c r="BMQ28" s="111"/>
      <c r="BMR28" s="111"/>
      <c r="BMS28" s="111"/>
      <c r="BMT28" s="111"/>
      <c r="BMU28" s="111"/>
      <c r="BMV28" s="111"/>
      <c r="BMW28" s="111"/>
      <c r="BMX28" s="111"/>
      <c r="BMY28" s="111"/>
      <c r="BMZ28" s="111"/>
      <c r="BNA28" s="111"/>
      <c r="BNB28" s="111"/>
      <c r="BNC28" s="111"/>
      <c r="BND28" s="111"/>
      <c r="BNE28" s="111"/>
      <c r="BNF28" s="111"/>
      <c r="BNG28" s="111"/>
      <c r="BNH28" s="111"/>
      <c r="BNI28" s="111"/>
      <c r="BNJ28" s="111"/>
      <c r="BNK28" s="111"/>
      <c r="BNL28" s="111"/>
      <c r="BNM28" s="111"/>
      <c r="BNN28" s="111"/>
      <c r="BNO28" s="111"/>
      <c r="BNP28" s="111"/>
      <c r="BNQ28" s="111"/>
      <c r="BNR28" s="111"/>
      <c r="BNS28" s="111"/>
      <c r="BNT28" s="111"/>
      <c r="BNU28" s="111"/>
      <c r="BNV28" s="111"/>
      <c r="BNW28" s="111"/>
      <c r="BNX28" s="111"/>
      <c r="BNY28" s="111"/>
      <c r="BNZ28" s="111"/>
      <c r="BOA28" s="111"/>
      <c r="BOB28" s="111"/>
      <c r="BOC28" s="111"/>
      <c r="BOD28" s="111"/>
      <c r="BOE28" s="111"/>
      <c r="BOF28" s="111"/>
      <c r="BOG28" s="111"/>
      <c r="BOH28" s="111"/>
      <c r="BOI28" s="111"/>
      <c r="BOJ28" s="111"/>
      <c r="BOK28" s="111"/>
      <c r="BOL28" s="111"/>
      <c r="BOM28" s="111"/>
      <c r="BON28" s="111"/>
      <c r="BOO28" s="111"/>
      <c r="BOP28" s="111"/>
      <c r="BOQ28" s="111"/>
      <c r="BOR28" s="111"/>
      <c r="BOS28" s="111"/>
      <c r="BOT28" s="111"/>
      <c r="BOU28" s="111"/>
      <c r="BOV28" s="111"/>
      <c r="BOW28" s="111"/>
      <c r="BOX28" s="111"/>
      <c r="BOY28" s="111"/>
      <c r="BOZ28" s="111"/>
      <c r="BPA28" s="111"/>
      <c r="BPB28" s="111"/>
      <c r="BPC28" s="111"/>
      <c r="BPD28" s="111"/>
      <c r="BPE28" s="111"/>
      <c r="BPF28" s="111"/>
      <c r="BPG28" s="111"/>
      <c r="BPH28" s="111"/>
      <c r="BPI28" s="111"/>
      <c r="BPJ28" s="111"/>
      <c r="BPK28" s="111"/>
      <c r="BPL28" s="111"/>
      <c r="BPM28" s="111"/>
      <c r="BPN28" s="111"/>
      <c r="BPO28" s="111"/>
      <c r="BPP28" s="111"/>
      <c r="BPQ28" s="111"/>
      <c r="BPR28" s="111"/>
      <c r="BPS28" s="111"/>
      <c r="BPT28" s="111"/>
      <c r="BPU28" s="111"/>
      <c r="BPV28" s="111"/>
      <c r="BPW28" s="111"/>
      <c r="BPX28" s="111"/>
      <c r="BPY28" s="111"/>
      <c r="BPZ28" s="111"/>
      <c r="BQA28" s="111"/>
      <c r="BQB28" s="111"/>
      <c r="BQC28" s="111"/>
      <c r="BQD28" s="111"/>
      <c r="BQE28" s="111"/>
      <c r="BQF28" s="111"/>
      <c r="BQG28" s="111"/>
      <c r="BQH28" s="111"/>
      <c r="BQI28" s="111"/>
      <c r="BQJ28" s="111"/>
      <c r="BQK28" s="111"/>
      <c r="BQL28" s="111"/>
      <c r="BQM28" s="111"/>
      <c r="BQN28" s="111"/>
      <c r="BQO28" s="111"/>
      <c r="BQP28" s="111"/>
      <c r="BQQ28" s="111"/>
      <c r="BQR28" s="111"/>
      <c r="BQS28" s="111"/>
      <c r="BQT28" s="111"/>
      <c r="BQU28" s="111"/>
      <c r="BQV28" s="111"/>
      <c r="BQW28" s="111"/>
      <c r="BQX28" s="111"/>
      <c r="BQY28" s="111"/>
      <c r="BQZ28" s="111"/>
      <c r="BRA28" s="111"/>
      <c r="BRB28" s="111"/>
      <c r="BRC28" s="111"/>
      <c r="BRD28" s="111"/>
      <c r="BRE28" s="111"/>
      <c r="BRF28" s="111"/>
      <c r="BRG28" s="111"/>
      <c r="BRH28" s="111"/>
      <c r="BRI28" s="111"/>
      <c r="BRJ28" s="111"/>
      <c r="BRK28" s="111"/>
      <c r="BRL28" s="111"/>
      <c r="BRM28" s="111"/>
      <c r="BRN28" s="111"/>
      <c r="BRO28" s="111"/>
      <c r="BRP28" s="111"/>
      <c r="BRQ28" s="111"/>
      <c r="BRR28" s="111"/>
      <c r="BRS28" s="111"/>
      <c r="BRT28" s="111"/>
      <c r="BRU28" s="111"/>
      <c r="BRV28" s="111"/>
      <c r="BRW28" s="111"/>
      <c r="BRX28" s="111"/>
      <c r="BRY28" s="111"/>
      <c r="BRZ28" s="111"/>
      <c r="BSA28" s="111"/>
      <c r="BSB28" s="111"/>
      <c r="BSC28" s="111"/>
      <c r="BSD28" s="111"/>
      <c r="BSE28" s="111"/>
      <c r="BSF28" s="111"/>
      <c r="BSG28" s="111"/>
      <c r="BSH28" s="111"/>
      <c r="BSI28" s="111"/>
      <c r="BSJ28" s="111"/>
      <c r="BSK28" s="111"/>
      <c r="BSL28" s="111"/>
      <c r="BSM28" s="111"/>
      <c r="BSN28" s="111"/>
      <c r="BSO28" s="111"/>
      <c r="BSP28" s="111"/>
      <c r="BSQ28" s="111"/>
      <c r="BSR28" s="111"/>
      <c r="BSS28" s="111"/>
      <c r="BST28" s="111"/>
      <c r="BSU28" s="111"/>
      <c r="BSV28" s="111"/>
      <c r="BSW28" s="111"/>
      <c r="BSX28" s="111"/>
      <c r="BSY28" s="111"/>
      <c r="BSZ28" s="111"/>
      <c r="BTA28" s="111"/>
      <c r="BTB28" s="111"/>
      <c r="BTC28" s="111"/>
      <c r="BTD28" s="111"/>
      <c r="BTE28" s="111"/>
      <c r="BTF28" s="111"/>
      <c r="BTG28" s="111"/>
      <c r="BTH28" s="111"/>
      <c r="BTI28" s="111"/>
      <c r="BTJ28" s="111"/>
      <c r="BTK28" s="111"/>
      <c r="BTL28" s="111"/>
      <c r="BTM28" s="111"/>
      <c r="BTN28" s="111"/>
      <c r="BTO28" s="111"/>
      <c r="BTP28" s="111"/>
      <c r="BTQ28" s="111"/>
      <c r="BTR28" s="111"/>
      <c r="BTS28" s="111"/>
      <c r="BTT28" s="111"/>
      <c r="BTU28" s="111"/>
      <c r="BTV28" s="111"/>
      <c r="BTW28" s="111"/>
      <c r="BTX28" s="111"/>
      <c r="BTY28" s="111"/>
      <c r="BTZ28" s="111"/>
      <c r="BUA28" s="111"/>
      <c r="BUB28" s="111"/>
      <c r="BUC28" s="111"/>
      <c r="BUD28" s="111"/>
      <c r="BUE28" s="111"/>
      <c r="BUF28" s="111"/>
      <c r="BUG28" s="111"/>
      <c r="BUH28" s="111"/>
      <c r="BUI28" s="111"/>
      <c r="BUJ28" s="111"/>
      <c r="BUK28" s="111"/>
      <c r="BUL28" s="111"/>
      <c r="BUM28" s="111"/>
      <c r="BUN28" s="111"/>
      <c r="BUO28" s="111"/>
      <c r="BUP28" s="111"/>
      <c r="BUQ28" s="111"/>
      <c r="BUR28" s="111"/>
      <c r="BUS28" s="111"/>
      <c r="BUT28" s="111"/>
      <c r="BUU28" s="111"/>
      <c r="BUV28" s="111"/>
      <c r="BUW28" s="111"/>
      <c r="BUX28" s="111"/>
      <c r="BUY28" s="111"/>
      <c r="BUZ28" s="111"/>
      <c r="BVA28" s="111"/>
      <c r="BVB28" s="111"/>
      <c r="BVC28" s="111"/>
      <c r="BVD28" s="111"/>
      <c r="BVE28" s="111"/>
      <c r="BVF28" s="111"/>
      <c r="BVG28" s="111"/>
      <c r="BVH28" s="111"/>
      <c r="BVI28" s="111"/>
      <c r="BVJ28" s="111"/>
      <c r="BVK28" s="111"/>
      <c r="BVL28" s="111"/>
      <c r="BVM28" s="111"/>
      <c r="BVN28" s="111"/>
      <c r="BVO28" s="111"/>
      <c r="BVP28" s="111"/>
      <c r="BVQ28" s="111"/>
      <c r="BVR28" s="111"/>
      <c r="BVS28" s="111"/>
      <c r="BVT28" s="111"/>
      <c r="BVU28" s="111"/>
      <c r="BVV28" s="111"/>
      <c r="BVW28" s="111"/>
      <c r="BVX28" s="111"/>
      <c r="BVY28" s="111"/>
      <c r="BVZ28" s="111"/>
      <c r="BWA28" s="111"/>
      <c r="BWB28" s="111"/>
      <c r="BWC28" s="111"/>
      <c r="BWD28" s="111"/>
      <c r="BWE28" s="111"/>
      <c r="BWF28" s="111"/>
      <c r="BWG28" s="111"/>
      <c r="BWH28" s="111"/>
      <c r="BWI28" s="111"/>
      <c r="BWJ28" s="111"/>
      <c r="BWK28" s="111"/>
      <c r="BWL28" s="111"/>
      <c r="BWM28" s="111"/>
      <c r="BWN28" s="111"/>
      <c r="BWO28" s="111"/>
      <c r="BWP28" s="111"/>
      <c r="BWQ28" s="111"/>
      <c r="BWR28" s="111"/>
      <c r="BWS28" s="111"/>
      <c r="BWT28" s="111"/>
      <c r="BWU28" s="111"/>
      <c r="BWV28" s="111"/>
      <c r="BWW28" s="111"/>
      <c r="BWX28" s="111"/>
      <c r="BWY28" s="111"/>
      <c r="BWZ28" s="111"/>
      <c r="BXA28" s="111"/>
      <c r="BXB28" s="111"/>
      <c r="BXC28" s="111"/>
      <c r="BXD28" s="111"/>
      <c r="BXE28" s="111"/>
      <c r="BXF28" s="111"/>
      <c r="BXG28" s="111"/>
      <c r="BXH28" s="111"/>
      <c r="BXI28" s="111"/>
      <c r="BXJ28" s="111"/>
      <c r="BXK28" s="111"/>
      <c r="BXL28" s="111"/>
      <c r="BXM28" s="111"/>
      <c r="BXN28" s="111"/>
      <c r="BXO28" s="111"/>
      <c r="BXP28" s="111"/>
      <c r="BXQ28" s="111"/>
      <c r="BXR28" s="111"/>
      <c r="BXS28" s="111"/>
      <c r="BXT28" s="111"/>
      <c r="BXU28" s="111"/>
      <c r="BXV28" s="111"/>
      <c r="BXW28" s="111"/>
      <c r="BXX28" s="111"/>
      <c r="BXY28" s="111"/>
      <c r="BXZ28" s="111"/>
      <c r="BYA28" s="111"/>
      <c r="BYB28" s="111"/>
      <c r="BYC28" s="111"/>
      <c r="BYD28" s="111"/>
      <c r="BYE28" s="111"/>
      <c r="BYF28" s="111"/>
      <c r="BYG28" s="111"/>
      <c r="BYH28" s="111"/>
      <c r="BYI28" s="111"/>
      <c r="BYJ28" s="111"/>
      <c r="BYK28" s="111"/>
      <c r="BYL28" s="111"/>
      <c r="BYM28" s="111"/>
      <c r="BYN28" s="111"/>
      <c r="BYO28" s="111"/>
      <c r="BYP28" s="111"/>
      <c r="BYQ28" s="111"/>
      <c r="BYR28" s="111"/>
      <c r="BYS28" s="111"/>
      <c r="BYT28" s="111"/>
      <c r="BYU28" s="111"/>
      <c r="BYV28" s="111"/>
      <c r="BYW28" s="111"/>
      <c r="BYX28" s="111"/>
      <c r="BYY28" s="111"/>
      <c r="BYZ28" s="111"/>
      <c r="BZA28" s="111"/>
      <c r="BZB28" s="111"/>
      <c r="BZC28" s="111"/>
      <c r="BZD28" s="111"/>
      <c r="BZE28" s="111"/>
      <c r="BZF28" s="111"/>
      <c r="BZG28" s="111"/>
      <c r="BZH28" s="111"/>
      <c r="BZI28" s="111"/>
      <c r="BZJ28" s="111"/>
      <c r="BZK28" s="111"/>
      <c r="BZL28" s="111"/>
      <c r="BZM28" s="111"/>
      <c r="BZN28" s="111"/>
      <c r="BZO28" s="111"/>
      <c r="BZP28" s="111"/>
      <c r="BZQ28" s="111"/>
      <c r="BZR28" s="111"/>
      <c r="BZS28" s="111"/>
      <c r="BZT28" s="111"/>
      <c r="BZU28" s="111"/>
      <c r="BZV28" s="111"/>
      <c r="BZW28" s="111"/>
      <c r="BZX28" s="111"/>
      <c r="BZY28" s="111"/>
      <c r="BZZ28" s="111"/>
      <c r="CAA28" s="111"/>
      <c r="CAB28" s="111"/>
      <c r="CAC28" s="111"/>
      <c r="CAD28" s="111"/>
      <c r="CAE28" s="111"/>
      <c r="CAF28" s="111"/>
      <c r="CAG28" s="111"/>
      <c r="CAH28" s="111"/>
      <c r="CAI28" s="111"/>
      <c r="CAJ28" s="111"/>
      <c r="CAK28" s="111"/>
      <c r="CAL28" s="111"/>
      <c r="CAM28" s="111"/>
      <c r="CAN28" s="111"/>
      <c r="CAO28" s="111"/>
      <c r="CAP28" s="111"/>
      <c r="CAQ28" s="111"/>
      <c r="CAR28" s="111"/>
      <c r="CAS28" s="111"/>
      <c r="CAT28" s="111"/>
      <c r="CAU28" s="111"/>
      <c r="CAV28" s="111"/>
      <c r="CAW28" s="111"/>
      <c r="CAX28" s="111"/>
      <c r="CAY28" s="111"/>
      <c r="CAZ28" s="111"/>
      <c r="CBA28" s="111"/>
      <c r="CBB28" s="111"/>
      <c r="CBC28" s="111"/>
      <c r="CBD28" s="111"/>
      <c r="CBE28" s="111"/>
      <c r="CBF28" s="111"/>
      <c r="CBG28" s="111"/>
      <c r="CBH28" s="111"/>
      <c r="CBI28" s="111"/>
      <c r="CBJ28" s="111"/>
      <c r="CBK28" s="111"/>
      <c r="CBL28" s="111"/>
      <c r="CBM28" s="111"/>
      <c r="CBN28" s="111"/>
      <c r="CBO28" s="111"/>
      <c r="CBP28" s="111"/>
      <c r="CBQ28" s="111"/>
      <c r="CBR28" s="111"/>
      <c r="CBS28" s="111"/>
      <c r="CBT28" s="111"/>
      <c r="CBU28" s="111"/>
      <c r="CBV28" s="111"/>
      <c r="CBW28" s="111"/>
      <c r="CBX28" s="111"/>
      <c r="CBY28" s="111"/>
      <c r="CBZ28" s="111"/>
      <c r="CCA28" s="111"/>
      <c r="CCB28" s="111"/>
      <c r="CCC28" s="111"/>
      <c r="CCD28" s="111"/>
      <c r="CCE28" s="111"/>
      <c r="CCF28" s="111"/>
      <c r="CCG28" s="111"/>
      <c r="CCH28" s="111"/>
      <c r="CCI28" s="111"/>
      <c r="CCJ28" s="111"/>
      <c r="CCK28" s="111"/>
      <c r="CCL28" s="111"/>
      <c r="CCM28" s="111"/>
      <c r="CCN28" s="111"/>
      <c r="CCO28" s="111"/>
      <c r="CCP28" s="111"/>
      <c r="CCQ28" s="111"/>
      <c r="CCR28" s="111"/>
      <c r="CCS28" s="111"/>
      <c r="CCT28" s="111"/>
      <c r="CCU28" s="111"/>
      <c r="CCV28" s="111"/>
      <c r="CCW28" s="111"/>
      <c r="CCX28" s="111"/>
      <c r="CCY28" s="111"/>
      <c r="CCZ28" s="111"/>
      <c r="CDA28" s="111"/>
      <c r="CDB28" s="111"/>
      <c r="CDC28" s="111"/>
      <c r="CDD28" s="111"/>
      <c r="CDE28" s="111"/>
      <c r="CDF28" s="111"/>
      <c r="CDG28" s="111"/>
      <c r="CDH28" s="111"/>
      <c r="CDI28" s="111"/>
      <c r="CDJ28" s="111"/>
      <c r="CDK28" s="111"/>
      <c r="CDL28" s="111"/>
      <c r="CDM28" s="111"/>
      <c r="CDN28" s="111"/>
      <c r="CDO28" s="111"/>
      <c r="CDP28" s="111"/>
      <c r="CDQ28" s="111"/>
      <c r="CDR28" s="111"/>
      <c r="CDS28" s="111"/>
      <c r="CDT28" s="111"/>
      <c r="CDU28" s="111"/>
      <c r="CDV28" s="111"/>
      <c r="CDW28" s="111"/>
      <c r="CDX28" s="111"/>
      <c r="CDY28" s="111"/>
      <c r="CDZ28" s="111"/>
      <c r="CEA28" s="111"/>
      <c r="CEB28" s="111"/>
      <c r="CEC28" s="111"/>
      <c r="CED28" s="111"/>
      <c r="CEE28" s="111"/>
      <c r="CEF28" s="111"/>
      <c r="CEG28" s="111"/>
      <c r="CEH28" s="111"/>
      <c r="CEI28" s="111"/>
      <c r="CEJ28" s="111"/>
      <c r="CEK28" s="111"/>
      <c r="CEL28" s="111"/>
      <c r="CEM28" s="111"/>
      <c r="CEN28" s="111"/>
      <c r="CEO28" s="111"/>
      <c r="CEP28" s="111"/>
      <c r="CEQ28" s="111"/>
      <c r="CER28" s="111"/>
      <c r="CES28" s="111"/>
      <c r="CET28" s="111"/>
      <c r="CEU28" s="111"/>
      <c r="CEV28" s="111"/>
      <c r="CEW28" s="111"/>
      <c r="CEX28" s="111"/>
      <c r="CEY28" s="111"/>
      <c r="CEZ28" s="111"/>
      <c r="CFA28" s="111"/>
      <c r="CFB28" s="111"/>
      <c r="CFC28" s="111"/>
      <c r="CFD28" s="111"/>
      <c r="CFE28" s="111"/>
      <c r="CFF28" s="111"/>
      <c r="CFG28" s="111"/>
      <c r="CFH28" s="111"/>
      <c r="CFI28" s="111"/>
      <c r="CFJ28" s="111"/>
      <c r="CFK28" s="111"/>
      <c r="CFL28" s="111"/>
      <c r="CFM28" s="111"/>
      <c r="CFN28" s="111"/>
      <c r="CFO28" s="111"/>
      <c r="CFP28" s="111"/>
      <c r="CFQ28" s="111"/>
      <c r="CFR28" s="111"/>
      <c r="CFS28" s="111"/>
      <c r="CFT28" s="111"/>
      <c r="CFU28" s="111"/>
      <c r="CFV28" s="111"/>
      <c r="CFW28" s="111"/>
      <c r="CFX28" s="111"/>
      <c r="CFY28" s="111"/>
      <c r="CFZ28" s="111"/>
      <c r="CGA28" s="111"/>
      <c r="CGB28" s="111"/>
      <c r="CGC28" s="111"/>
      <c r="CGD28" s="111"/>
      <c r="CGE28" s="111"/>
      <c r="CGF28" s="111"/>
      <c r="CGG28" s="111"/>
      <c r="CGH28" s="111"/>
      <c r="CGI28" s="111"/>
      <c r="CGJ28" s="111"/>
      <c r="CGK28" s="111"/>
      <c r="CGL28" s="111"/>
      <c r="CGM28" s="111"/>
      <c r="CGN28" s="111"/>
      <c r="CGO28" s="111"/>
      <c r="CGP28" s="111"/>
      <c r="CGQ28" s="111"/>
      <c r="CGR28" s="111"/>
      <c r="CGS28" s="111"/>
      <c r="CGT28" s="111"/>
      <c r="CGU28" s="111"/>
      <c r="CGV28" s="111"/>
      <c r="CGW28" s="111"/>
      <c r="CGX28" s="111"/>
      <c r="CGY28" s="111"/>
      <c r="CGZ28" s="111"/>
      <c r="CHA28" s="111"/>
      <c r="CHB28" s="111"/>
      <c r="CHC28" s="111"/>
      <c r="CHD28" s="111"/>
      <c r="CHE28" s="111"/>
      <c r="CHF28" s="111"/>
      <c r="CHG28" s="111"/>
      <c r="CHH28" s="111"/>
      <c r="CHI28" s="111"/>
      <c r="CHJ28" s="111"/>
      <c r="CHK28" s="111"/>
      <c r="CHL28" s="111"/>
      <c r="CHM28" s="111"/>
      <c r="CHN28" s="111"/>
      <c r="CHO28" s="111"/>
      <c r="CHP28" s="111"/>
      <c r="CHQ28" s="111"/>
      <c r="CHR28" s="111"/>
      <c r="CHS28" s="111"/>
      <c r="CHT28" s="111"/>
      <c r="CHU28" s="111"/>
      <c r="CHV28" s="111"/>
      <c r="CHW28" s="111"/>
      <c r="CHX28" s="111"/>
      <c r="CHY28" s="111"/>
      <c r="CHZ28" s="111"/>
      <c r="CIA28" s="111"/>
      <c r="CIB28" s="111"/>
      <c r="CIC28" s="111"/>
      <c r="CID28" s="111"/>
      <c r="CIE28" s="111"/>
      <c r="CIF28" s="111"/>
      <c r="CIG28" s="111"/>
      <c r="CIH28" s="111"/>
      <c r="CII28" s="111"/>
      <c r="CIJ28" s="111"/>
      <c r="CIK28" s="111"/>
      <c r="CIL28" s="111"/>
      <c r="CIM28" s="111"/>
      <c r="CIN28" s="111"/>
      <c r="CIO28" s="111"/>
      <c r="CIP28" s="111"/>
      <c r="CIQ28" s="111"/>
      <c r="CIR28" s="111"/>
      <c r="CIS28" s="111"/>
      <c r="CIT28" s="111"/>
      <c r="CIU28" s="111"/>
      <c r="CIV28" s="111"/>
      <c r="CIW28" s="111"/>
      <c r="CIX28" s="111"/>
      <c r="CIY28" s="111"/>
      <c r="CIZ28" s="111"/>
      <c r="CJA28" s="111"/>
      <c r="CJB28" s="111"/>
      <c r="CJC28" s="111"/>
      <c r="CJD28" s="111"/>
      <c r="CJE28" s="111"/>
      <c r="CJF28" s="111"/>
      <c r="CJG28" s="111"/>
      <c r="CJH28" s="111"/>
      <c r="CJI28" s="111"/>
      <c r="CJJ28" s="111"/>
      <c r="CJK28" s="111"/>
      <c r="CJL28" s="111"/>
      <c r="CJM28" s="111"/>
      <c r="CJN28" s="111"/>
      <c r="CJO28" s="111"/>
      <c r="CJP28" s="111"/>
      <c r="CJQ28" s="111"/>
      <c r="CJR28" s="111"/>
      <c r="CJS28" s="111"/>
      <c r="CJT28" s="111"/>
      <c r="CJU28" s="111"/>
      <c r="CJV28" s="111"/>
      <c r="CJW28" s="111"/>
      <c r="CJX28" s="111"/>
      <c r="CJY28" s="111"/>
      <c r="CJZ28" s="111"/>
      <c r="CKA28" s="111"/>
      <c r="CKB28" s="111"/>
      <c r="CKC28" s="111"/>
      <c r="CKD28" s="111"/>
      <c r="CKE28" s="111"/>
      <c r="CKF28" s="111"/>
      <c r="CKG28" s="111"/>
      <c r="CKH28" s="111"/>
      <c r="CKI28" s="111"/>
      <c r="CKJ28" s="111"/>
      <c r="CKK28" s="111"/>
      <c r="CKL28" s="111"/>
      <c r="CKM28" s="111"/>
      <c r="CKN28" s="111"/>
      <c r="CKO28" s="111"/>
      <c r="CKP28" s="111"/>
      <c r="CKQ28" s="111"/>
      <c r="CKR28" s="111"/>
      <c r="CKS28" s="111"/>
      <c r="CKT28" s="111"/>
      <c r="CKU28" s="111"/>
      <c r="CKV28" s="111"/>
      <c r="CKW28" s="111"/>
      <c r="CKX28" s="111"/>
      <c r="CKY28" s="111"/>
      <c r="CKZ28" s="111"/>
      <c r="CLA28" s="111"/>
      <c r="CLB28" s="111"/>
      <c r="CLC28" s="111"/>
      <c r="CLD28" s="111"/>
      <c r="CLE28" s="111"/>
      <c r="CLF28" s="111"/>
      <c r="CLG28" s="111"/>
      <c r="CLH28" s="111"/>
      <c r="CLI28" s="111"/>
      <c r="CLJ28" s="111"/>
      <c r="CLK28" s="111"/>
      <c r="CLL28" s="111"/>
      <c r="CLM28" s="111"/>
      <c r="CLN28" s="111"/>
      <c r="CLO28" s="111"/>
      <c r="CLP28" s="111"/>
      <c r="CLQ28" s="111"/>
      <c r="CLR28" s="111"/>
      <c r="CLS28" s="111"/>
      <c r="CLT28" s="111"/>
      <c r="CLU28" s="111"/>
      <c r="CLV28" s="111"/>
      <c r="CLW28" s="111"/>
      <c r="CLX28" s="111"/>
      <c r="CLY28" s="111"/>
      <c r="CLZ28" s="111"/>
      <c r="CMA28" s="111"/>
      <c r="CMB28" s="111"/>
      <c r="CMC28" s="111"/>
      <c r="CMD28" s="111"/>
      <c r="CME28" s="111"/>
      <c r="CMF28" s="111"/>
      <c r="CMG28" s="111"/>
      <c r="CMH28" s="111"/>
      <c r="CMI28" s="111"/>
      <c r="CMJ28" s="111"/>
      <c r="CMK28" s="111"/>
      <c r="CML28" s="111"/>
      <c r="CMM28" s="111"/>
      <c r="CMN28" s="111"/>
      <c r="CMO28" s="111"/>
      <c r="CMP28" s="111"/>
      <c r="CMQ28" s="111"/>
      <c r="CMR28" s="111"/>
      <c r="CMS28" s="111"/>
      <c r="CMT28" s="111"/>
      <c r="CMU28" s="111"/>
      <c r="CMV28" s="111"/>
      <c r="CMW28" s="111"/>
      <c r="CMX28" s="111"/>
      <c r="CMY28" s="111"/>
      <c r="CMZ28" s="111"/>
      <c r="CNA28" s="111"/>
      <c r="CNB28" s="111"/>
      <c r="CNC28" s="111"/>
      <c r="CND28" s="111"/>
      <c r="CNE28" s="111"/>
      <c r="CNF28" s="111"/>
      <c r="CNG28" s="111"/>
      <c r="CNH28" s="111"/>
      <c r="CNI28" s="111"/>
      <c r="CNJ28" s="111"/>
      <c r="CNK28" s="111"/>
      <c r="CNL28" s="111"/>
      <c r="CNM28" s="111"/>
      <c r="CNN28" s="111"/>
      <c r="CNO28" s="111"/>
      <c r="CNP28" s="111"/>
      <c r="CNQ28" s="111"/>
      <c r="CNR28" s="111"/>
      <c r="CNS28" s="111"/>
      <c r="CNT28" s="111"/>
      <c r="CNU28" s="111"/>
      <c r="CNV28" s="111"/>
      <c r="CNW28" s="111"/>
      <c r="CNX28" s="111"/>
      <c r="CNY28" s="111"/>
      <c r="CNZ28" s="111"/>
      <c r="COA28" s="111"/>
      <c r="COB28" s="111"/>
      <c r="COC28" s="111"/>
      <c r="COD28" s="111"/>
      <c r="COE28" s="111"/>
      <c r="COF28" s="111"/>
      <c r="COG28" s="111"/>
      <c r="COH28" s="111"/>
      <c r="COI28" s="111"/>
      <c r="COJ28" s="111"/>
      <c r="COK28" s="111"/>
      <c r="COL28" s="111"/>
      <c r="COM28" s="111"/>
      <c r="CON28" s="111"/>
      <c r="COO28" s="111"/>
      <c r="COP28" s="111"/>
      <c r="COQ28" s="111"/>
      <c r="COR28" s="111"/>
      <c r="COS28" s="111"/>
      <c r="COT28" s="111"/>
      <c r="COU28" s="111"/>
      <c r="COV28" s="111"/>
      <c r="COW28" s="111"/>
      <c r="COX28" s="111"/>
      <c r="COY28" s="111"/>
      <c r="COZ28" s="111"/>
      <c r="CPA28" s="111"/>
      <c r="CPB28" s="111"/>
      <c r="CPC28" s="111"/>
      <c r="CPD28" s="111"/>
      <c r="CPE28" s="111"/>
      <c r="CPF28" s="111"/>
      <c r="CPG28" s="111"/>
      <c r="CPH28" s="111"/>
      <c r="CPI28" s="111"/>
      <c r="CPJ28" s="111"/>
      <c r="CPK28" s="111"/>
      <c r="CPL28" s="111"/>
      <c r="CPM28" s="111"/>
      <c r="CPN28" s="111"/>
      <c r="CPO28" s="111"/>
      <c r="CPP28" s="111"/>
      <c r="CPQ28" s="111"/>
      <c r="CPR28" s="111"/>
      <c r="CPS28" s="111"/>
      <c r="CPT28" s="111"/>
      <c r="CPU28" s="111"/>
      <c r="CPV28" s="111"/>
      <c r="CPW28" s="111"/>
      <c r="CPX28" s="111"/>
      <c r="CPY28" s="111"/>
      <c r="CPZ28" s="111"/>
      <c r="CQA28" s="111"/>
      <c r="CQB28" s="111"/>
      <c r="CQC28" s="111"/>
      <c r="CQD28" s="111"/>
      <c r="CQE28" s="111"/>
      <c r="CQF28" s="111"/>
      <c r="CQG28" s="111"/>
      <c r="CQH28" s="111"/>
      <c r="CQI28" s="111"/>
      <c r="CQJ28" s="111"/>
      <c r="CQK28" s="111"/>
      <c r="CQL28" s="111"/>
      <c r="CQM28" s="111"/>
      <c r="CQN28" s="111"/>
      <c r="CQO28" s="111"/>
      <c r="CQP28" s="111"/>
      <c r="CQQ28" s="111"/>
      <c r="CQR28" s="111"/>
      <c r="CQS28" s="111"/>
      <c r="CQT28" s="111"/>
      <c r="CQU28" s="111"/>
      <c r="CQV28" s="111"/>
      <c r="CQW28" s="111"/>
      <c r="CQX28" s="111"/>
      <c r="CQY28" s="111"/>
      <c r="CQZ28" s="111"/>
      <c r="CRA28" s="111"/>
      <c r="CRB28" s="111"/>
      <c r="CRC28" s="111"/>
      <c r="CRD28" s="111"/>
      <c r="CRE28" s="111"/>
      <c r="CRF28" s="111"/>
      <c r="CRG28" s="111"/>
      <c r="CRH28" s="111"/>
      <c r="CRI28" s="111"/>
      <c r="CRJ28" s="111"/>
      <c r="CRK28" s="111"/>
      <c r="CRL28" s="111"/>
      <c r="CRM28" s="111"/>
      <c r="CRN28" s="111"/>
      <c r="CRO28" s="111"/>
      <c r="CRP28" s="111"/>
      <c r="CRQ28" s="111"/>
      <c r="CRR28" s="111"/>
      <c r="CRS28" s="111"/>
      <c r="CRT28" s="111"/>
      <c r="CRU28" s="111"/>
      <c r="CRV28" s="111"/>
      <c r="CRW28" s="111"/>
      <c r="CRX28" s="111"/>
      <c r="CRY28" s="111"/>
      <c r="CRZ28" s="111"/>
      <c r="CSA28" s="111"/>
      <c r="CSB28" s="111"/>
      <c r="CSC28" s="111"/>
      <c r="CSD28" s="111"/>
      <c r="CSE28" s="111"/>
      <c r="CSF28" s="111"/>
      <c r="CSG28" s="111"/>
      <c r="CSH28" s="111"/>
      <c r="CSI28" s="111"/>
      <c r="CSJ28" s="111"/>
      <c r="CSK28" s="111"/>
      <c r="CSL28" s="111"/>
      <c r="CSM28" s="111"/>
      <c r="CSN28" s="111"/>
      <c r="CSO28" s="111"/>
      <c r="CSP28" s="111"/>
      <c r="CSQ28" s="111"/>
      <c r="CSR28" s="111"/>
      <c r="CSS28" s="111"/>
      <c r="CST28" s="111"/>
      <c r="CSU28" s="111"/>
      <c r="CSV28" s="111"/>
      <c r="CSW28" s="111"/>
      <c r="CSX28" s="111"/>
      <c r="CSY28" s="111"/>
      <c r="CSZ28" s="111"/>
      <c r="CTA28" s="111"/>
      <c r="CTB28" s="111"/>
      <c r="CTC28" s="111"/>
      <c r="CTD28" s="111"/>
      <c r="CTE28" s="111"/>
      <c r="CTF28" s="111"/>
      <c r="CTG28" s="111"/>
      <c r="CTH28" s="111"/>
      <c r="CTI28" s="111"/>
      <c r="CTJ28" s="111"/>
      <c r="CTK28" s="111"/>
      <c r="CTL28" s="111"/>
      <c r="CTM28" s="111"/>
      <c r="CTN28" s="111"/>
      <c r="CTO28" s="111"/>
      <c r="CTP28" s="111"/>
      <c r="CTQ28" s="111"/>
      <c r="CTR28" s="111"/>
      <c r="CTS28" s="111"/>
      <c r="CTT28" s="111"/>
      <c r="CTU28" s="111"/>
      <c r="CTV28" s="111"/>
      <c r="CTW28" s="111"/>
      <c r="CTX28" s="111"/>
      <c r="CTY28" s="111"/>
      <c r="CTZ28" s="111"/>
      <c r="CUA28" s="111"/>
      <c r="CUB28" s="111"/>
      <c r="CUC28" s="111"/>
      <c r="CUD28" s="111"/>
      <c r="CUE28" s="111"/>
      <c r="CUF28" s="111"/>
      <c r="CUG28" s="111"/>
      <c r="CUH28" s="111"/>
      <c r="CUI28" s="111"/>
      <c r="CUJ28" s="111"/>
      <c r="CUK28" s="111"/>
      <c r="CUL28" s="111"/>
      <c r="CUM28" s="111"/>
      <c r="CUN28" s="111"/>
      <c r="CUO28" s="111"/>
      <c r="CUP28" s="111"/>
      <c r="CUQ28" s="111"/>
      <c r="CUR28" s="111"/>
      <c r="CUS28" s="111"/>
      <c r="CUT28" s="111"/>
      <c r="CUU28" s="111"/>
      <c r="CUV28" s="111"/>
      <c r="CUW28" s="111"/>
      <c r="CUX28" s="111"/>
      <c r="CUY28" s="111"/>
      <c r="CUZ28" s="111"/>
      <c r="CVA28" s="111"/>
      <c r="CVB28" s="111"/>
      <c r="CVC28" s="111"/>
      <c r="CVD28" s="111"/>
      <c r="CVE28" s="111"/>
      <c r="CVF28" s="111"/>
      <c r="CVG28" s="111"/>
      <c r="CVH28" s="111"/>
      <c r="CVI28" s="111"/>
      <c r="CVJ28" s="111"/>
      <c r="CVK28" s="111"/>
      <c r="CVL28" s="111"/>
      <c r="CVM28" s="111"/>
      <c r="CVN28" s="111"/>
      <c r="CVO28" s="111"/>
      <c r="CVP28" s="111"/>
      <c r="CVQ28" s="111"/>
      <c r="CVR28" s="111"/>
      <c r="CVS28" s="111"/>
      <c r="CVT28" s="111"/>
      <c r="CVU28" s="111"/>
      <c r="CVV28" s="111"/>
      <c r="CVW28" s="111"/>
      <c r="CVX28" s="111"/>
      <c r="CVY28" s="111"/>
      <c r="CVZ28" s="111"/>
      <c r="CWA28" s="111"/>
      <c r="CWB28" s="111"/>
      <c r="CWC28" s="111"/>
      <c r="CWD28" s="111"/>
      <c r="CWE28" s="111"/>
      <c r="CWF28" s="111"/>
      <c r="CWG28" s="111"/>
      <c r="CWH28" s="111"/>
      <c r="CWI28" s="111"/>
      <c r="CWJ28" s="111"/>
      <c r="CWK28" s="111"/>
      <c r="CWL28" s="111"/>
      <c r="CWM28" s="111"/>
      <c r="CWN28" s="111"/>
      <c r="CWO28" s="111"/>
      <c r="CWP28" s="111"/>
      <c r="CWQ28" s="111"/>
      <c r="CWR28" s="111"/>
      <c r="CWS28" s="111"/>
      <c r="CWT28" s="111"/>
      <c r="CWU28" s="111"/>
      <c r="CWV28" s="111"/>
      <c r="CWW28" s="111"/>
      <c r="CWX28" s="111"/>
      <c r="CWY28" s="111"/>
      <c r="CWZ28" s="111"/>
      <c r="CXA28" s="111"/>
      <c r="CXB28" s="111"/>
      <c r="CXC28" s="111"/>
      <c r="CXD28" s="111"/>
      <c r="CXE28" s="111"/>
      <c r="CXF28" s="111"/>
      <c r="CXG28" s="111"/>
      <c r="CXH28" s="111"/>
      <c r="CXI28" s="111"/>
      <c r="CXJ28" s="111"/>
      <c r="CXK28" s="111"/>
      <c r="CXL28" s="111"/>
      <c r="CXM28" s="111"/>
      <c r="CXN28" s="111"/>
      <c r="CXO28" s="111"/>
      <c r="CXP28" s="111"/>
      <c r="CXQ28" s="111"/>
      <c r="CXR28" s="111"/>
      <c r="CXS28" s="111"/>
      <c r="CXT28" s="111"/>
      <c r="CXU28" s="111"/>
      <c r="CXV28" s="111"/>
      <c r="CXW28" s="111"/>
      <c r="CXX28" s="111"/>
      <c r="CXY28" s="111"/>
      <c r="CXZ28" s="111"/>
      <c r="CYA28" s="111"/>
      <c r="CYB28" s="111"/>
      <c r="CYC28" s="111"/>
      <c r="CYD28" s="111"/>
      <c r="CYE28" s="111"/>
      <c r="CYF28" s="111"/>
      <c r="CYG28" s="111"/>
      <c r="CYH28" s="111"/>
      <c r="CYI28" s="111"/>
      <c r="CYJ28" s="111"/>
      <c r="CYK28" s="111"/>
      <c r="CYL28" s="111"/>
      <c r="CYM28" s="111"/>
      <c r="CYN28" s="111"/>
      <c r="CYO28" s="111"/>
      <c r="CYP28" s="111"/>
      <c r="CYQ28" s="111"/>
      <c r="CYR28" s="111"/>
      <c r="CYS28" s="111"/>
      <c r="CYT28" s="111"/>
      <c r="CYU28" s="111"/>
      <c r="CYV28" s="111"/>
      <c r="CYW28" s="111"/>
      <c r="CYX28" s="111"/>
      <c r="CYY28" s="111"/>
      <c r="CYZ28" s="111"/>
      <c r="CZA28" s="111"/>
      <c r="CZB28" s="111"/>
      <c r="CZC28" s="111"/>
      <c r="CZD28" s="111"/>
      <c r="CZE28" s="111"/>
      <c r="CZF28" s="111"/>
      <c r="CZG28" s="111"/>
      <c r="CZH28" s="111"/>
      <c r="CZI28" s="111"/>
      <c r="CZJ28" s="111"/>
      <c r="CZK28" s="111"/>
      <c r="CZL28" s="111"/>
      <c r="CZM28" s="111"/>
      <c r="CZN28" s="111"/>
      <c r="CZO28" s="111"/>
      <c r="CZP28" s="111"/>
      <c r="CZQ28" s="111"/>
      <c r="CZR28" s="111"/>
      <c r="CZS28" s="111"/>
      <c r="CZT28" s="111"/>
      <c r="CZU28" s="111"/>
      <c r="CZV28" s="111"/>
      <c r="CZW28" s="111"/>
      <c r="CZX28" s="111"/>
      <c r="CZY28" s="111"/>
      <c r="CZZ28" s="111"/>
      <c r="DAA28" s="111"/>
      <c r="DAB28" s="111"/>
      <c r="DAC28" s="111"/>
      <c r="DAD28" s="111"/>
      <c r="DAE28" s="111"/>
      <c r="DAF28" s="111"/>
      <c r="DAG28" s="111"/>
      <c r="DAH28" s="111"/>
      <c r="DAI28" s="111"/>
      <c r="DAJ28" s="111"/>
      <c r="DAK28" s="111"/>
      <c r="DAL28" s="111"/>
      <c r="DAM28" s="111"/>
      <c r="DAN28" s="111"/>
      <c r="DAO28" s="111"/>
      <c r="DAP28" s="111"/>
      <c r="DAQ28" s="111"/>
      <c r="DAR28" s="111"/>
      <c r="DAS28" s="111"/>
      <c r="DAT28" s="111"/>
      <c r="DAU28" s="111"/>
      <c r="DAV28" s="111"/>
      <c r="DAW28" s="111"/>
      <c r="DAX28" s="111"/>
      <c r="DAY28" s="111"/>
      <c r="DAZ28" s="111"/>
      <c r="DBA28" s="111"/>
      <c r="DBB28" s="111"/>
      <c r="DBC28" s="111"/>
      <c r="DBD28" s="111"/>
      <c r="DBE28" s="111"/>
      <c r="DBF28" s="111"/>
      <c r="DBG28" s="111"/>
      <c r="DBH28" s="111"/>
      <c r="DBI28" s="111"/>
      <c r="DBJ28" s="111"/>
      <c r="DBK28" s="111"/>
      <c r="DBL28" s="111"/>
      <c r="DBM28" s="111"/>
      <c r="DBN28" s="111"/>
      <c r="DBO28" s="111"/>
      <c r="DBP28" s="111"/>
      <c r="DBQ28" s="111"/>
      <c r="DBR28" s="111"/>
      <c r="DBS28" s="111"/>
      <c r="DBT28" s="111"/>
      <c r="DBU28" s="111"/>
      <c r="DBV28" s="111"/>
      <c r="DBW28" s="111"/>
      <c r="DBX28" s="111"/>
      <c r="DBY28" s="111"/>
      <c r="DBZ28" s="111"/>
      <c r="DCA28" s="111"/>
      <c r="DCB28" s="111"/>
      <c r="DCC28" s="111"/>
      <c r="DCD28" s="111"/>
      <c r="DCE28" s="111"/>
      <c r="DCF28" s="111"/>
      <c r="DCG28" s="111"/>
      <c r="DCH28" s="111"/>
      <c r="DCI28" s="111"/>
      <c r="DCJ28" s="111"/>
      <c r="DCK28" s="111"/>
      <c r="DCL28" s="111"/>
      <c r="DCM28" s="111"/>
      <c r="DCN28" s="111"/>
      <c r="DCO28" s="111"/>
      <c r="DCP28" s="111"/>
      <c r="DCQ28" s="111"/>
      <c r="DCR28" s="111"/>
      <c r="DCS28" s="111"/>
      <c r="DCT28" s="111"/>
      <c r="DCU28" s="111"/>
      <c r="DCV28" s="111"/>
      <c r="DCW28" s="111"/>
      <c r="DCX28" s="111"/>
      <c r="DCY28" s="111"/>
      <c r="DCZ28" s="111"/>
      <c r="DDA28" s="111"/>
      <c r="DDB28" s="111"/>
      <c r="DDC28" s="111"/>
      <c r="DDD28" s="111"/>
      <c r="DDE28" s="111"/>
      <c r="DDF28" s="111"/>
      <c r="DDG28" s="111"/>
      <c r="DDH28" s="111"/>
      <c r="DDI28" s="111"/>
      <c r="DDJ28" s="111"/>
      <c r="DDK28" s="111"/>
      <c r="DDL28" s="111"/>
      <c r="DDM28" s="111"/>
      <c r="DDN28" s="111"/>
      <c r="DDO28" s="111"/>
      <c r="DDP28" s="111"/>
      <c r="DDQ28" s="111"/>
      <c r="DDR28" s="111"/>
      <c r="DDS28" s="111"/>
      <c r="DDT28" s="111"/>
      <c r="DDU28" s="111"/>
      <c r="DDV28" s="111"/>
      <c r="DDW28" s="111"/>
      <c r="DDX28" s="111"/>
      <c r="DDY28" s="111"/>
      <c r="DDZ28" s="111"/>
      <c r="DEA28" s="111"/>
      <c r="DEB28" s="111"/>
      <c r="DEC28" s="111"/>
      <c r="DED28" s="111"/>
      <c r="DEE28" s="111"/>
      <c r="DEF28" s="111"/>
      <c r="DEG28" s="111"/>
      <c r="DEH28" s="111"/>
      <c r="DEI28" s="111"/>
      <c r="DEJ28" s="111"/>
      <c r="DEK28" s="111"/>
      <c r="DEL28" s="111"/>
      <c r="DEM28" s="111"/>
      <c r="DEN28" s="111"/>
      <c r="DEO28" s="111"/>
      <c r="DEP28" s="111"/>
      <c r="DEQ28" s="111"/>
      <c r="DER28" s="111"/>
      <c r="DES28" s="111"/>
      <c r="DET28" s="111"/>
      <c r="DEU28" s="111"/>
      <c r="DEV28" s="111"/>
      <c r="DEW28" s="111"/>
      <c r="DEX28" s="111"/>
      <c r="DEY28" s="111"/>
      <c r="DEZ28" s="111"/>
      <c r="DFA28" s="111"/>
      <c r="DFB28" s="111"/>
      <c r="DFC28" s="111"/>
      <c r="DFD28" s="111"/>
      <c r="DFE28" s="111"/>
      <c r="DFF28" s="111"/>
      <c r="DFG28" s="111"/>
      <c r="DFH28" s="111"/>
      <c r="DFI28" s="111"/>
      <c r="DFJ28" s="111"/>
      <c r="DFK28" s="111"/>
      <c r="DFL28" s="111"/>
      <c r="DFM28" s="111"/>
      <c r="DFN28" s="111"/>
      <c r="DFO28" s="111"/>
      <c r="DFP28" s="111"/>
      <c r="DFQ28" s="111"/>
      <c r="DFR28" s="111"/>
      <c r="DFS28" s="111"/>
      <c r="DFT28" s="111"/>
      <c r="DFU28" s="111"/>
      <c r="DFV28" s="111"/>
      <c r="DFW28" s="111"/>
      <c r="DFX28" s="111"/>
      <c r="DFY28" s="111"/>
      <c r="DFZ28" s="111"/>
      <c r="DGA28" s="111"/>
      <c r="DGB28" s="111"/>
      <c r="DGC28" s="111"/>
      <c r="DGD28" s="111"/>
      <c r="DGE28" s="111"/>
      <c r="DGF28" s="111"/>
      <c r="DGG28" s="111"/>
      <c r="DGH28" s="111"/>
      <c r="DGI28" s="111"/>
      <c r="DGJ28" s="111"/>
      <c r="DGK28" s="111"/>
      <c r="DGL28" s="111"/>
      <c r="DGM28" s="111"/>
      <c r="DGN28" s="111"/>
      <c r="DGO28" s="111"/>
      <c r="DGP28" s="111"/>
      <c r="DGQ28" s="111"/>
      <c r="DGR28" s="111"/>
      <c r="DGS28" s="111"/>
      <c r="DGT28" s="111"/>
      <c r="DGU28" s="111"/>
      <c r="DGV28" s="111"/>
      <c r="DGW28" s="111"/>
      <c r="DGX28" s="111"/>
      <c r="DGY28" s="111"/>
      <c r="DGZ28" s="111"/>
      <c r="DHA28" s="111"/>
      <c r="DHB28" s="111"/>
      <c r="DHC28" s="111"/>
      <c r="DHD28" s="111"/>
      <c r="DHE28" s="111"/>
      <c r="DHF28" s="111"/>
      <c r="DHG28" s="111"/>
      <c r="DHH28" s="111"/>
      <c r="DHI28" s="111"/>
      <c r="DHJ28" s="111"/>
      <c r="DHK28" s="111"/>
      <c r="DHL28" s="111"/>
      <c r="DHM28" s="111"/>
      <c r="DHN28" s="111"/>
      <c r="DHO28" s="111"/>
      <c r="DHP28" s="111"/>
      <c r="DHQ28" s="111"/>
      <c r="DHR28" s="111"/>
      <c r="DHS28" s="111"/>
      <c r="DHT28" s="111"/>
      <c r="DHU28" s="111"/>
      <c r="DHV28" s="111"/>
      <c r="DHW28" s="111"/>
      <c r="DHX28" s="111"/>
      <c r="DHY28" s="111"/>
      <c r="DHZ28" s="111"/>
      <c r="DIA28" s="111"/>
      <c r="DIB28" s="111"/>
      <c r="DIC28" s="111"/>
      <c r="DID28" s="111"/>
      <c r="DIE28" s="111"/>
      <c r="DIF28" s="111"/>
      <c r="DIG28" s="111"/>
      <c r="DIH28" s="111"/>
      <c r="DII28" s="111"/>
      <c r="DIJ28" s="111"/>
      <c r="DIK28" s="111"/>
      <c r="DIL28" s="111"/>
      <c r="DIM28" s="111"/>
      <c r="DIN28" s="111"/>
      <c r="DIO28" s="111"/>
      <c r="DIP28" s="111"/>
      <c r="DIQ28" s="111"/>
      <c r="DIR28" s="111"/>
      <c r="DIS28" s="111"/>
      <c r="DIT28" s="111"/>
      <c r="DIU28" s="111"/>
      <c r="DIV28" s="111"/>
      <c r="DIW28" s="111"/>
      <c r="DIX28" s="111"/>
      <c r="DIY28" s="111"/>
      <c r="DIZ28" s="111"/>
      <c r="DJA28" s="111"/>
      <c r="DJB28" s="111"/>
      <c r="DJC28" s="111"/>
      <c r="DJD28" s="111"/>
      <c r="DJE28" s="111"/>
      <c r="DJF28" s="111"/>
      <c r="DJG28" s="111"/>
      <c r="DJH28" s="111"/>
      <c r="DJI28" s="111"/>
      <c r="DJJ28" s="111"/>
      <c r="DJK28" s="111"/>
      <c r="DJL28" s="111"/>
      <c r="DJM28" s="111"/>
      <c r="DJN28" s="111"/>
      <c r="DJO28" s="111"/>
      <c r="DJP28" s="111"/>
      <c r="DJQ28" s="111"/>
      <c r="DJR28" s="111"/>
      <c r="DJS28" s="111"/>
      <c r="DJT28" s="111"/>
      <c r="DJU28" s="111"/>
      <c r="DJV28" s="111"/>
      <c r="DJW28" s="111"/>
      <c r="DJX28" s="111"/>
      <c r="DJY28" s="111"/>
      <c r="DJZ28" s="111"/>
      <c r="DKA28" s="111"/>
      <c r="DKB28" s="111"/>
      <c r="DKC28" s="111"/>
      <c r="DKD28" s="111"/>
      <c r="DKE28" s="111"/>
      <c r="DKF28" s="111"/>
      <c r="DKG28" s="111"/>
      <c r="DKH28" s="111"/>
      <c r="DKI28" s="111"/>
      <c r="DKJ28" s="111"/>
      <c r="DKK28" s="111"/>
      <c r="DKL28" s="111"/>
      <c r="DKM28" s="111"/>
      <c r="DKN28" s="111"/>
      <c r="DKO28" s="111"/>
      <c r="DKP28" s="111"/>
      <c r="DKQ28" s="111"/>
      <c r="DKR28" s="111"/>
      <c r="DKS28" s="111"/>
      <c r="DKT28" s="111"/>
      <c r="DKU28" s="111"/>
      <c r="DKV28" s="111"/>
      <c r="DKW28" s="111"/>
      <c r="DKX28" s="111"/>
      <c r="DKY28" s="111"/>
      <c r="DKZ28" s="111"/>
      <c r="DLA28" s="111"/>
      <c r="DLB28" s="111"/>
      <c r="DLC28" s="111"/>
      <c r="DLD28" s="111"/>
      <c r="DLE28" s="111"/>
      <c r="DLF28" s="111"/>
      <c r="DLG28" s="111"/>
      <c r="DLH28" s="111"/>
      <c r="DLI28" s="111"/>
      <c r="DLJ28" s="111"/>
      <c r="DLK28" s="111"/>
      <c r="DLL28" s="111"/>
      <c r="DLM28" s="111"/>
      <c r="DLN28" s="111"/>
      <c r="DLO28" s="111"/>
      <c r="DLP28" s="111"/>
      <c r="DLQ28" s="111"/>
      <c r="DLR28" s="111"/>
      <c r="DLS28" s="111"/>
      <c r="DLT28" s="111"/>
      <c r="DLU28" s="111"/>
      <c r="DLV28" s="111"/>
      <c r="DLW28" s="111"/>
      <c r="DLX28" s="111"/>
      <c r="DLY28" s="111"/>
      <c r="DLZ28" s="111"/>
      <c r="DMA28" s="111"/>
      <c r="DMB28" s="111"/>
      <c r="DMC28" s="111"/>
      <c r="DMD28" s="111"/>
      <c r="DME28" s="111"/>
      <c r="DMF28" s="111"/>
      <c r="DMG28" s="111"/>
      <c r="DMH28" s="111"/>
      <c r="DMI28" s="111"/>
      <c r="DMJ28" s="111"/>
      <c r="DMK28" s="111"/>
      <c r="DML28" s="111"/>
      <c r="DMM28" s="111"/>
      <c r="DMN28" s="111"/>
      <c r="DMO28" s="111"/>
      <c r="DMP28" s="111"/>
      <c r="DMQ28" s="111"/>
      <c r="DMR28" s="111"/>
      <c r="DMS28" s="111"/>
      <c r="DMT28" s="111"/>
      <c r="DMU28" s="111"/>
      <c r="DMV28" s="111"/>
      <c r="DMW28" s="111"/>
      <c r="DMX28" s="111"/>
      <c r="DMY28" s="111"/>
      <c r="DMZ28" s="111"/>
      <c r="DNA28" s="111"/>
      <c r="DNB28" s="111"/>
      <c r="DNC28" s="111"/>
      <c r="DND28" s="111"/>
      <c r="DNE28" s="111"/>
      <c r="DNF28" s="111"/>
      <c r="DNG28" s="111"/>
      <c r="DNH28" s="111"/>
      <c r="DNI28" s="111"/>
      <c r="DNJ28" s="111"/>
      <c r="DNK28" s="111"/>
      <c r="DNL28" s="111"/>
      <c r="DNM28" s="111"/>
      <c r="DNN28" s="111"/>
      <c r="DNO28" s="111"/>
      <c r="DNP28" s="111"/>
      <c r="DNQ28" s="111"/>
      <c r="DNR28" s="111"/>
      <c r="DNS28" s="111"/>
      <c r="DNT28" s="111"/>
      <c r="DNU28" s="111"/>
      <c r="DNV28" s="111"/>
      <c r="DNW28" s="111"/>
      <c r="DNX28" s="111"/>
      <c r="DNY28" s="111"/>
      <c r="DNZ28" s="111"/>
      <c r="DOA28" s="111"/>
      <c r="DOB28" s="111"/>
      <c r="DOC28" s="111"/>
      <c r="DOD28" s="111"/>
      <c r="DOE28" s="111"/>
      <c r="DOF28" s="111"/>
      <c r="DOG28" s="111"/>
      <c r="DOH28" s="111"/>
      <c r="DOI28" s="111"/>
      <c r="DOJ28" s="111"/>
      <c r="DOK28" s="111"/>
      <c r="DOL28" s="111"/>
      <c r="DOM28" s="111"/>
      <c r="DON28" s="111"/>
      <c r="DOO28" s="111"/>
      <c r="DOP28" s="111"/>
      <c r="DOQ28" s="111"/>
      <c r="DOR28" s="111"/>
      <c r="DOS28" s="111"/>
      <c r="DOT28" s="111"/>
      <c r="DOU28" s="111"/>
      <c r="DOV28" s="111"/>
      <c r="DOW28" s="111"/>
      <c r="DOX28" s="111"/>
      <c r="DOY28" s="111"/>
      <c r="DOZ28" s="111"/>
      <c r="DPA28" s="111"/>
      <c r="DPB28" s="111"/>
      <c r="DPC28" s="111"/>
      <c r="DPD28" s="111"/>
      <c r="DPE28" s="111"/>
      <c r="DPF28" s="111"/>
      <c r="DPG28" s="111"/>
      <c r="DPH28" s="111"/>
      <c r="DPI28" s="111"/>
      <c r="DPJ28" s="111"/>
      <c r="DPK28" s="111"/>
      <c r="DPL28" s="111"/>
      <c r="DPM28" s="111"/>
      <c r="DPN28" s="111"/>
      <c r="DPO28" s="111"/>
      <c r="DPP28" s="111"/>
      <c r="DPQ28" s="111"/>
      <c r="DPR28" s="111"/>
      <c r="DPS28" s="111"/>
      <c r="DPT28" s="111"/>
      <c r="DPU28" s="111"/>
      <c r="DPV28" s="111"/>
      <c r="DPW28" s="111"/>
      <c r="DPX28" s="111"/>
      <c r="DPY28" s="111"/>
      <c r="DPZ28" s="111"/>
      <c r="DQA28" s="111"/>
      <c r="DQB28" s="111"/>
      <c r="DQC28" s="111"/>
      <c r="DQD28" s="111"/>
      <c r="DQE28" s="111"/>
      <c r="DQF28" s="111"/>
      <c r="DQG28" s="111"/>
      <c r="DQH28" s="111"/>
      <c r="DQI28" s="111"/>
      <c r="DQJ28" s="111"/>
      <c r="DQK28" s="111"/>
      <c r="DQL28" s="111"/>
      <c r="DQM28" s="111"/>
      <c r="DQN28" s="111"/>
      <c r="DQO28" s="111"/>
      <c r="DQP28" s="111"/>
      <c r="DQQ28" s="111"/>
      <c r="DQR28" s="111"/>
      <c r="DQS28" s="111"/>
      <c r="DQT28" s="111"/>
      <c r="DQU28" s="111"/>
      <c r="DQV28" s="111"/>
      <c r="DQW28" s="111"/>
      <c r="DQX28" s="111"/>
      <c r="DQY28" s="111"/>
      <c r="DQZ28" s="111"/>
      <c r="DRA28" s="111"/>
      <c r="DRB28" s="111"/>
      <c r="DRC28" s="111"/>
      <c r="DRD28" s="111"/>
      <c r="DRE28" s="111"/>
      <c r="DRF28" s="111"/>
      <c r="DRG28" s="111"/>
      <c r="DRH28" s="111"/>
      <c r="DRI28" s="111"/>
      <c r="DRJ28" s="111"/>
      <c r="DRK28" s="111"/>
      <c r="DRL28" s="111"/>
      <c r="DRM28" s="111"/>
      <c r="DRN28" s="111"/>
      <c r="DRO28" s="111"/>
      <c r="DRP28" s="111"/>
      <c r="DRQ28" s="111"/>
      <c r="DRR28" s="111"/>
      <c r="DRS28" s="111"/>
      <c r="DRT28" s="111"/>
      <c r="DRU28" s="111"/>
      <c r="DRV28" s="111"/>
      <c r="DRW28" s="111"/>
      <c r="DRX28" s="111"/>
      <c r="DRY28" s="111"/>
      <c r="DRZ28" s="111"/>
      <c r="DSA28" s="111"/>
      <c r="DSB28" s="111"/>
      <c r="DSC28" s="111"/>
      <c r="DSD28" s="111"/>
      <c r="DSE28" s="111"/>
      <c r="DSF28" s="111"/>
      <c r="DSG28" s="111"/>
      <c r="DSH28" s="111"/>
      <c r="DSI28" s="111"/>
      <c r="DSJ28" s="111"/>
      <c r="DSK28" s="111"/>
      <c r="DSL28" s="111"/>
      <c r="DSM28" s="111"/>
      <c r="DSN28" s="111"/>
      <c r="DSO28" s="111"/>
      <c r="DSP28" s="111"/>
      <c r="DSQ28" s="111"/>
      <c r="DSR28" s="111"/>
      <c r="DSS28" s="111"/>
      <c r="DST28" s="111"/>
      <c r="DSU28" s="111"/>
      <c r="DSV28" s="111"/>
      <c r="DSW28" s="111"/>
      <c r="DSX28" s="111"/>
      <c r="DSY28" s="111"/>
      <c r="DSZ28" s="111"/>
      <c r="DTA28" s="111"/>
      <c r="DTB28" s="111"/>
      <c r="DTC28" s="111"/>
      <c r="DTD28" s="111"/>
      <c r="DTE28" s="111"/>
      <c r="DTF28" s="111"/>
      <c r="DTG28" s="111"/>
      <c r="DTH28" s="111"/>
      <c r="DTI28" s="111"/>
      <c r="DTJ28" s="111"/>
      <c r="DTK28" s="111"/>
      <c r="DTL28" s="111"/>
      <c r="DTM28" s="111"/>
      <c r="DTN28" s="111"/>
      <c r="DTO28" s="111"/>
      <c r="DTP28" s="111"/>
      <c r="DTQ28" s="111"/>
      <c r="DTR28" s="111"/>
      <c r="DTS28" s="111"/>
      <c r="DTT28" s="111"/>
      <c r="DTU28" s="111"/>
      <c r="DTV28" s="111"/>
      <c r="DTW28" s="111"/>
      <c r="DTX28" s="111"/>
      <c r="DTY28" s="111"/>
      <c r="DTZ28" s="111"/>
      <c r="DUA28" s="111"/>
      <c r="DUB28" s="111"/>
      <c r="DUC28" s="111"/>
      <c r="DUD28" s="111"/>
      <c r="DUE28" s="111"/>
      <c r="DUF28" s="111"/>
      <c r="DUG28" s="111"/>
      <c r="DUH28" s="111"/>
      <c r="DUI28" s="111"/>
      <c r="DUJ28" s="111"/>
      <c r="DUK28" s="111"/>
      <c r="DUL28" s="111"/>
      <c r="DUM28" s="111"/>
      <c r="DUN28" s="111"/>
      <c r="DUO28" s="111"/>
      <c r="DUP28" s="111"/>
      <c r="DUQ28" s="111"/>
      <c r="DUR28" s="111"/>
      <c r="DUS28" s="111"/>
      <c r="DUT28" s="111"/>
      <c r="DUU28" s="111"/>
      <c r="DUV28" s="111"/>
      <c r="DUW28" s="111"/>
      <c r="DUX28" s="111"/>
      <c r="DUY28" s="111"/>
      <c r="DUZ28" s="111"/>
      <c r="DVA28" s="111"/>
      <c r="DVB28" s="111"/>
      <c r="DVC28" s="111"/>
      <c r="DVD28" s="111"/>
      <c r="DVE28" s="111"/>
      <c r="DVF28" s="111"/>
      <c r="DVG28" s="111"/>
      <c r="DVH28" s="111"/>
      <c r="DVI28" s="111"/>
      <c r="DVJ28" s="111"/>
      <c r="DVK28" s="111"/>
      <c r="DVL28" s="111"/>
      <c r="DVM28" s="111"/>
      <c r="DVN28" s="111"/>
      <c r="DVO28" s="111"/>
      <c r="DVP28" s="111"/>
      <c r="DVQ28" s="111"/>
      <c r="DVR28" s="111"/>
      <c r="DVS28" s="111"/>
      <c r="DVT28" s="111"/>
      <c r="DVU28" s="111"/>
      <c r="DVV28" s="111"/>
      <c r="DVW28" s="111"/>
      <c r="DVX28" s="111"/>
      <c r="DVY28" s="111"/>
      <c r="DVZ28" s="111"/>
      <c r="DWA28" s="111"/>
      <c r="DWB28" s="111"/>
      <c r="DWC28" s="111"/>
      <c r="DWD28" s="111"/>
      <c r="DWE28" s="111"/>
      <c r="DWF28" s="111"/>
      <c r="DWG28" s="111"/>
      <c r="DWH28" s="111"/>
      <c r="DWI28" s="111"/>
      <c r="DWJ28" s="111"/>
      <c r="DWK28" s="111"/>
      <c r="DWL28" s="111"/>
      <c r="DWM28" s="111"/>
      <c r="DWN28" s="111"/>
      <c r="DWO28" s="111"/>
      <c r="DWP28" s="111"/>
      <c r="DWQ28" s="111"/>
      <c r="DWR28" s="111"/>
      <c r="DWS28" s="111"/>
      <c r="DWT28" s="111"/>
      <c r="DWU28" s="111"/>
      <c r="DWV28" s="111"/>
      <c r="DWW28" s="111"/>
      <c r="DWX28" s="111"/>
      <c r="DWY28" s="111"/>
      <c r="DWZ28" s="111"/>
      <c r="DXA28" s="111"/>
      <c r="DXB28" s="111"/>
      <c r="DXC28" s="111"/>
      <c r="DXD28" s="111"/>
      <c r="DXE28" s="111"/>
      <c r="DXF28" s="111"/>
      <c r="DXG28" s="111"/>
      <c r="DXH28" s="111"/>
      <c r="DXI28" s="111"/>
      <c r="DXJ28" s="111"/>
      <c r="DXK28" s="111"/>
      <c r="DXL28" s="111"/>
      <c r="DXM28" s="111"/>
      <c r="DXN28" s="111"/>
      <c r="DXO28" s="111"/>
      <c r="DXP28" s="111"/>
      <c r="DXQ28" s="111"/>
      <c r="DXR28" s="111"/>
      <c r="DXS28" s="111"/>
      <c r="DXT28" s="111"/>
      <c r="DXU28" s="111"/>
      <c r="DXV28" s="111"/>
      <c r="DXW28" s="111"/>
      <c r="DXX28" s="111"/>
      <c r="DXY28" s="111"/>
      <c r="DXZ28" s="111"/>
      <c r="DYA28" s="111"/>
      <c r="DYB28" s="111"/>
      <c r="DYC28" s="111"/>
      <c r="DYD28" s="111"/>
      <c r="DYE28" s="111"/>
      <c r="DYF28" s="111"/>
      <c r="DYG28" s="111"/>
      <c r="DYH28" s="111"/>
      <c r="DYI28" s="111"/>
      <c r="DYJ28" s="111"/>
      <c r="DYK28" s="111"/>
      <c r="DYL28" s="111"/>
      <c r="DYM28" s="111"/>
      <c r="DYN28" s="111"/>
      <c r="DYO28" s="111"/>
      <c r="DYP28" s="111"/>
      <c r="DYQ28" s="111"/>
      <c r="DYR28" s="111"/>
      <c r="DYS28" s="111"/>
      <c r="DYT28" s="111"/>
      <c r="DYU28" s="111"/>
      <c r="DYV28" s="111"/>
      <c r="DYW28" s="111"/>
      <c r="DYX28" s="111"/>
      <c r="DYY28" s="111"/>
      <c r="DYZ28" s="111"/>
      <c r="DZA28" s="111"/>
      <c r="DZB28" s="111"/>
      <c r="DZC28" s="111"/>
      <c r="DZD28" s="111"/>
      <c r="DZE28" s="111"/>
      <c r="DZF28" s="111"/>
      <c r="DZG28" s="111"/>
      <c r="DZH28" s="111"/>
      <c r="DZI28" s="111"/>
      <c r="DZJ28" s="111"/>
      <c r="DZK28" s="111"/>
      <c r="DZL28" s="111"/>
      <c r="DZM28" s="111"/>
      <c r="DZN28" s="111"/>
      <c r="DZO28" s="111"/>
      <c r="DZP28" s="111"/>
      <c r="DZQ28" s="111"/>
      <c r="DZR28" s="111"/>
      <c r="DZS28" s="111"/>
      <c r="DZT28" s="111"/>
      <c r="DZU28" s="111"/>
      <c r="DZV28" s="111"/>
      <c r="DZW28" s="111"/>
      <c r="DZX28" s="111"/>
      <c r="DZY28" s="111"/>
      <c r="DZZ28" s="111"/>
      <c r="EAA28" s="111"/>
      <c r="EAB28" s="111"/>
      <c r="EAC28" s="111"/>
      <c r="EAD28" s="111"/>
      <c r="EAE28" s="111"/>
      <c r="EAF28" s="111"/>
      <c r="EAG28" s="111"/>
      <c r="EAH28" s="111"/>
      <c r="EAI28" s="111"/>
      <c r="EAJ28" s="111"/>
      <c r="EAK28" s="111"/>
      <c r="EAL28" s="111"/>
      <c r="EAM28" s="111"/>
      <c r="EAN28" s="111"/>
      <c r="EAO28" s="111"/>
      <c r="EAP28" s="111"/>
      <c r="EAQ28" s="111"/>
      <c r="EAR28" s="111"/>
      <c r="EAS28" s="111"/>
      <c r="EAT28" s="111"/>
      <c r="EAU28" s="111"/>
      <c r="EAV28" s="111"/>
      <c r="EAW28" s="111"/>
      <c r="EAX28" s="111"/>
      <c r="EAY28" s="111"/>
      <c r="EAZ28" s="111"/>
      <c r="EBA28" s="111"/>
      <c r="EBB28" s="111"/>
      <c r="EBC28" s="111"/>
      <c r="EBD28" s="111"/>
      <c r="EBE28" s="111"/>
      <c r="EBF28" s="111"/>
      <c r="EBG28" s="111"/>
      <c r="EBH28" s="111"/>
      <c r="EBI28" s="111"/>
      <c r="EBJ28" s="111"/>
      <c r="EBK28" s="111"/>
      <c r="EBL28" s="111"/>
      <c r="EBM28" s="111"/>
      <c r="EBN28" s="111"/>
      <c r="EBO28" s="111"/>
      <c r="EBP28" s="111"/>
      <c r="EBQ28" s="111"/>
      <c r="EBR28" s="111"/>
      <c r="EBS28" s="111"/>
      <c r="EBT28" s="111"/>
      <c r="EBU28" s="111"/>
      <c r="EBV28" s="111"/>
      <c r="EBW28" s="111"/>
      <c r="EBX28" s="111"/>
      <c r="EBY28" s="111"/>
      <c r="EBZ28" s="111"/>
      <c r="ECA28" s="111"/>
      <c r="ECB28" s="111"/>
      <c r="ECC28" s="111"/>
      <c r="ECD28" s="111"/>
      <c r="ECE28" s="111"/>
      <c r="ECF28" s="111"/>
      <c r="ECG28" s="111"/>
      <c r="ECH28" s="111"/>
      <c r="ECI28" s="111"/>
      <c r="ECJ28" s="111"/>
      <c r="ECK28" s="111"/>
      <c r="ECL28" s="111"/>
      <c r="ECM28" s="111"/>
      <c r="ECN28" s="111"/>
      <c r="ECO28" s="111"/>
      <c r="ECP28" s="111"/>
      <c r="ECQ28" s="111"/>
      <c r="ECR28" s="111"/>
      <c r="ECS28" s="111"/>
      <c r="ECT28" s="111"/>
      <c r="ECU28" s="111"/>
      <c r="ECV28" s="111"/>
      <c r="ECW28" s="111"/>
      <c r="ECX28" s="111"/>
      <c r="ECY28" s="111"/>
      <c r="ECZ28" s="111"/>
      <c r="EDA28" s="111"/>
      <c r="EDB28" s="111"/>
      <c r="EDC28" s="111"/>
      <c r="EDD28" s="111"/>
      <c r="EDE28" s="111"/>
      <c r="EDF28" s="111"/>
      <c r="EDG28" s="111"/>
      <c r="EDH28" s="111"/>
      <c r="EDI28" s="111"/>
      <c r="EDJ28" s="111"/>
      <c r="EDK28" s="111"/>
      <c r="EDL28" s="111"/>
      <c r="EDM28" s="111"/>
      <c r="EDN28" s="111"/>
      <c r="EDO28" s="111"/>
      <c r="EDP28" s="111"/>
      <c r="EDQ28" s="111"/>
      <c r="EDR28" s="111"/>
      <c r="EDS28" s="111"/>
      <c r="EDT28" s="111"/>
      <c r="EDU28" s="111"/>
      <c r="EDV28" s="111"/>
      <c r="EDW28" s="111"/>
      <c r="EDX28" s="111"/>
      <c r="EDY28" s="111"/>
      <c r="EDZ28" s="111"/>
      <c r="EEA28" s="111"/>
      <c r="EEB28" s="111"/>
      <c r="EEC28" s="111"/>
      <c r="EED28" s="111"/>
      <c r="EEE28" s="111"/>
      <c r="EEF28" s="111"/>
      <c r="EEG28" s="111"/>
      <c r="EEH28" s="111"/>
      <c r="EEI28" s="111"/>
      <c r="EEJ28" s="111"/>
      <c r="EEK28" s="111"/>
      <c r="EEL28" s="111"/>
      <c r="EEM28" s="111"/>
      <c r="EEN28" s="111"/>
      <c r="EEO28" s="111"/>
      <c r="EEP28" s="111"/>
      <c r="EEQ28" s="111"/>
      <c r="EER28" s="111"/>
      <c r="EES28" s="111"/>
      <c r="EET28" s="111"/>
      <c r="EEU28" s="111"/>
      <c r="EEV28" s="111"/>
      <c r="EEW28" s="111"/>
      <c r="EEX28" s="111"/>
      <c r="EEY28" s="111"/>
      <c r="EEZ28" s="111"/>
      <c r="EFA28" s="111"/>
      <c r="EFB28" s="111"/>
      <c r="EFC28" s="111"/>
      <c r="EFD28" s="111"/>
      <c r="EFE28" s="111"/>
      <c r="EFF28" s="111"/>
      <c r="EFG28" s="111"/>
      <c r="EFH28" s="111"/>
      <c r="EFI28" s="111"/>
      <c r="EFJ28" s="111"/>
      <c r="EFK28" s="111"/>
      <c r="EFL28" s="111"/>
      <c r="EFM28" s="111"/>
      <c r="EFN28" s="111"/>
      <c r="EFO28" s="111"/>
      <c r="EFP28" s="111"/>
      <c r="EFQ28" s="111"/>
      <c r="EFR28" s="111"/>
      <c r="EFS28" s="111"/>
      <c r="EFT28" s="111"/>
      <c r="EFU28" s="111"/>
      <c r="EFV28" s="111"/>
      <c r="EFW28" s="111"/>
      <c r="EFX28" s="111"/>
      <c r="EFY28" s="111"/>
      <c r="EFZ28" s="111"/>
      <c r="EGA28" s="111"/>
      <c r="EGB28" s="111"/>
      <c r="EGC28" s="111"/>
      <c r="EGD28" s="111"/>
      <c r="EGE28" s="111"/>
      <c r="EGF28" s="111"/>
      <c r="EGG28" s="111"/>
      <c r="EGH28" s="111"/>
      <c r="EGI28" s="111"/>
      <c r="EGJ28" s="111"/>
      <c r="EGK28" s="111"/>
      <c r="EGL28" s="111"/>
      <c r="EGM28" s="111"/>
      <c r="EGN28" s="111"/>
      <c r="EGO28" s="111"/>
      <c r="EGP28" s="111"/>
      <c r="EGQ28" s="111"/>
      <c r="EGR28" s="111"/>
      <c r="EGS28" s="111"/>
      <c r="EGT28" s="111"/>
      <c r="EGU28" s="111"/>
      <c r="EGV28" s="111"/>
      <c r="EGW28" s="111"/>
      <c r="EGX28" s="111"/>
      <c r="EGY28" s="111"/>
      <c r="EGZ28" s="111"/>
      <c r="EHA28" s="111"/>
      <c r="EHB28" s="111"/>
      <c r="EHC28" s="111"/>
      <c r="EHD28" s="111"/>
      <c r="EHE28" s="111"/>
      <c r="EHF28" s="111"/>
      <c r="EHG28" s="111"/>
      <c r="EHH28" s="111"/>
      <c r="EHI28" s="111"/>
      <c r="EHJ28" s="111"/>
      <c r="EHK28" s="111"/>
      <c r="EHL28" s="111"/>
      <c r="EHM28" s="111"/>
      <c r="EHN28" s="111"/>
      <c r="EHO28" s="111"/>
      <c r="EHP28" s="111"/>
      <c r="EHQ28" s="111"/>
      <c r="EHR28" s="111"/>
      <c r="EHS28" s="111"/>
      <c r="EHT28" s="111"/>
      <c r="EHU28" s="111"/>
      <c r="EHV28" s="111"/>
      <c r="EHW28" s="111"/>
      <c r="EHX28" s="111"/>
      <c r="EHY28" s="111"/>
      <c r="EHZ28" s="111"/>
      <c r="EIA28" s="111"/>
      <c r="EIB28" s="111"/>
      <c r="EIC28" s="111"/>
      <c r="EID28" s="111"/>
      <c r="EIE28" s="111"/>
      <c r="EIF28" s="111"/>
      <c r="EIG28" s="111"/>
      <c r="EIH28" s="111"/>
      <c r="EII28" s="111"/>
      <c r="EIJ28" s="111"/>
      <c r="EIK28" s="111"/>
      <c r="EIL28" s="111"/>
      <c r="EIM28" s="111"/>
      <c r="EIN28" s="111"/>
      <c r="EIO28" s="111"/>
      <c r="EIP28" s="111"/>
      <c r="EIQ28" s="111"/>
      <c r="EIR28" s="111"/>
      <c r="EIS28" s="111"/>
      <c r="EIT28" s="111"/>
      <c r="EIU28" s="111"/>
      <c r="EIV28" s="111"/>
      <c r="EIW28" s="111"/>
      <c r="EIX28" s="111"/>
      <c r="EIY28" s="111"/>
      <c r="EIZ28" s="111"/>
      <c r="EJA28" s="111"/>
      <c r="EJB28" s="111"/>
      <c r="EJC28" s="111"/>
      <c r="EJD28" s="111"/>
      <c r="EJE28" s="111"/>
      <c r="EJF28" s="111"/>
      <c r="EJG28" s="111"/>
      <c r="EJH28" s="111"/>
      <c r="EJI28" s="111"/>
      <c r="EJJ28" s="111"/>
      <c r="EJK28" s="111"/>
      <c r="EJL28" s="111"/>
      <c r="EJM28" s="111"/>
      <c r="EJN28" s="111"/>
      <c r="EJO28" s="111"/>
      <c r="EJP28" s="111"/>
      <c r="EJQ28" s="111"/>
      <c r="EJR28" s="111"/>
      <c r="EJS28" s="111"/>
      <c r="EJT28" s="111"/>
      <c r="EJU28" s="111"/>
      <c r="EJV28" s="111"/>
      <c r="EJW28" s="111"/>
      <c r="EJX28" s="111"/>
      <c r="EJY28" s="111"/>
      <c r="EJZ28" s="111"/>
      <c r="EKA28" s="111"/>
      <c r="EKB28" s="111"/>
      <c r="EKC28" s="111"/>
      <c r="EKD28" s="111"/>
      <c r="EKE28" s="111"/>
      <c r="EKF28" s="111"/>
      <c r="EKG28" s="111"/>
      <c r="EKH28" s="111"/>
      <c r="EKI28" s="111"/>
      <c r="EKJ28" s="111"/>
      <c r="EKK28" s="111"/>
      <c r="EKL28" s="111"/>
      <c r="EKM28" s="111"/>
      <c r="EKN28" s="111"/>
      <c r="EKO28" s="111"/>
      <c r="EKP28" s="111"/>
      <c r="EKQ28" s="111"/>
      <c r="EKR28" s="111"/>
      <c r="EKS28" s="111"/>
      <c r="EKT28" s="111"/>
      <c r="EKU28" s="111"/>
      <c r="EKV28" s="111"/>
      <c r="EKW28" s="111"/>
      <c r="EKX28" s="111"/>
      <c r="EKY28" s="111"/>
      <c r="EKZ28" s="111"/>
      <c r="ELA28" s="111"/>
      <c r="ELB28" s="111"/>
      <c r="ELC28" s="111"/>
      <c r="ELD28" s="111"/>
      <c r="ELE28" s="111"/>
      <c r="ELF28" s="111"/>
      <c r="ELG28" s="111"/>
      <c r="ELH28" s="111"/>
      <c r="ELI28" s="111"/>
      <c r="ELJ28" s="111"/>
      <c r="ELK28" s="111"/>
      <c r="ELL28" s="111"/>
      <c r="ELM28" s="111"/>
      <c r="ELN28" s="111"/>
      <c r="ELO28" s="111"/>
      <c r="ELP28" s="111"/>
      <c r="ELQ28" s="111"/>
      <c r="ELR28" s="111"/>
      <c r="ELS28" s="111"/>
      <c r="ELT28" s="111"/>
      <c r="ELU28" s="111"/>
      <c r="ELV28" s="111"/>
      <c r="ELW28" s="111"/>
      <c r="ELX28" s="111"/>
      <c r="ELY28" s="111"/>
      <c r="ELZ28" s="111"/>
      <c r="EMA28" s="111"/>
      <c r="EMB28" s="111"/>
      <c r="EMC28" s="111"/>
      <c r="EMD28" s="111"/>
      <c r="EME28" s="111"/>
      <c r="EMF28" s="111"/>
      <c r="EMG28" s="111"/>
      <c r="EMH28" s="111"/>
      <c r="EMI28" s="111"/>
      <c r="EMJ28" s="111"/>
      <c r="EMK28" s="111"/>
      <c r="EML28" s="111"/>
      <c r="EMM28" s="111"/>
      <c r="EMN28" s="111"/>
      <c r="EMO28" s="111"/>
      <c r="EMP28" s="111"/>
      <c r="EMQ28" s="111"/>
      <c r="EMR28" s="111"/>
      <c r="EMS28" s="111"/>
      <c r="EMT28" s="111"/>
      <c r="EMU28" s="111"/>
      <c r="EMV28" s="111"/>
      <c r="EMW28" s="111"/>
      <c r="EMX28" s="111"/>
      <c r="EMY28" s="111"/>
      <c r="EMZ28" s="111"/>
      <c r="ENA28" s="111"/>
      <c r="ENB28" s="111"/>
      <c r="ENC28" s="111"/>
      <c r="END28" s="111"/>
      <c r="ENE28" s="111"/>
      <c r="ENF28" s="111"/>
      <c r="ENG28" s="111"/>
      <c r="ENH28" s="111"/>
      <c r="ENI28" s="111"/>
      <c r="ENJ28" s="111"/>
      <c r="ENK28" s="111"/>
      <c r="ENL28" s="111"/>
      <c r="ENM28" s="111"/>
      <c r="ENN28" s="111"/>
      <c r="ENO28" s="111"/>
      <c r="ENP28" s="111"/>
      <c r="ENQ28" s="111"/>
      <c r="ENR28" s="111"/>
      <c r="ENS28" s="111"/>
      <c r="ENT28" s="111"/>
      <c r="ENU28" s="111"/>
      <c r="ENV28" s="111"/>
      <c r="ENW28" s="111"/>
      <c r="ENX28" s="111"/>
      <c r="ENY28" s="111"/>
      <c r="ENZ28" s="111"/>
      <c r="EOA28" s="111"/>
      <c r="EOB28" s="111"/>
      <c r="EOC28" s="111"/>
      <c r="EOD28" s="111"/>
      <c r="EOE28" s="111"/>
      <c r="EOF28" s="111"/>
      <c r="EOG28" s="111"/>
      <c r="EOH28" s="111"/>
      <c r="EOI28" s="111"/>
      <c r="EOJ28" s="111"/>
      <c r="EOK28" s="111"/>
      <c r="EOL28" s="111"/>
      <c r="EOM28" s="111"/>
      <c r="EON28" s="111"/>
      <c r="EOO28" s="111"/>
      <c r="EOP28" s="111"/>
      <c r="EOQ28" s="111"/>
      <c r="EOR28" s="111"/>
      <c r="EOS28" s="111"/>
      <c r="EOT28" s="111"/>
      <c r="EOU28" s="111"/>
      <c r="EOV28" s="111"/>
      <c r="EOW28" s="111"/>
      <c r="EOX28" s="111"/>
      <c r="EOY28" s="111"/>
      <c r="EOZ28" s="111"/>
      <c r="EPA28" s="111"/>
      <c r="EPB28" s="111"/>
      <c r="EPC28" s="111"/>
      <c r="EPD28" s="111"/>
      <c r="EPE28" s="111"/>
      <c r="EPF28" s="111"/>
      <c r="EPG28" s="111"/>
      <c r="EPH28" s="111"/>
      <c r="EPI28" s="111"/>
      <c r="EPJ28" s="111"/>
      <c r="EPK28" s="111"/>
      <c r="EPL28" s="111"/>
      <c r="EPM28" s="111"/>
      <c r="EPN28" s="111"/>
      <c r="EPO28" s="111"/>
      <c r="EPP28" s="111"/>
      <c r="EPQ28" s="111"/>
      <c r="EPR28" s="111"/>
      <c r="EPS28" s="111"/>
      <c r="EPT28" s="111"/>
      <c r="EPU28" s="111"/>
      <c r="EPV28" s="111"/>
      <c r="EPW28" s="111"/>
      <c r="EPX28" s="111"/>
      <c r="EPY28" s="111"/>
      <c r="EPZ28" s="111"/>
      <c r="EQA28" s="111"/>
      <c r="EQB28" s="111"/>
      <c r="EQC28" s="111"/>
      <c r="EQD28" s="111"/>
      <c r="EQE28" s="111"/>
      <c r="EQF28" s="111"/>
      <c r="EQG28" s="111"/>
      <c r="EQH28" s="111"/>
      <c r="EQI28" s="111"/>
      <c r="EQJ28" s="111"/>
      <c r="EQK28" s="111"/>
      <c r="EQL28" s="111"/>
      <c r="EQM28" s="111"/>
      <c r="EQN28" s="111"/>
      <c r="EQO28" s="111"/>
      <c r="EQP28" s="111"/>
      <c r="EQQ28" s="111"/>
      <c r="EQR28" s="111"/>
      <c r="EQS28" s="111"/>
      <c r="EQT28" s="111"/>
      <c r="EQU28" s="111"/>
      <c r="EQV28" s="111"/>
      <c r="EQW28" s="111"/>
      <c r="EQX28" s="111"/>
      <c r="EQY28" s="111"/>
      <c r="EQZ28" s="111"/>
      <c r="ERA28" s="111"/>
      <c r="ERB28" s="111"/>
      <c r="ERC28" s="111"/>
      <c r="ERD28" s="111"/>
      <c r="ERE28" s="111"/>
      <c r="ERF28" s="111"/>
      <c r="ERG28" s="111"/>
      <c r="ERH28" s="111"/>
      <c r="ERI28" s="111"/>
      <c r="ERJ28" s="111"/>
      <c r="ERK28" s="111"/>
      <c r="ERL28" s="111"/>
      <c r="ERM28" s="111"/>
      <c r="ERN28" s="111"/>
      <c r="ERO28" s="111"/>
      <c r="ERP28" s="111"/>
      <c r="ERQ28" s="111"/>
      <c r="ERR28" s="111"/>
      <c r="ERS28" s="111"/>
      <c r="ERT28" s="111"/>
      <c r="ERU28" s="111"/>
      <c r="ERV28" s="111"/>
      <c r="ERW28" s="111"/>
      <c r="ERX28" s="111"/>
      <c r="ERY28" s="111"/>
      <c r="ERZ28" s="111"/>
      <c r="ESA28" s="111"/>
      <c r="ESB28" s="111"/>
      <c r="ESC28" s="111"/>
      <c r="ESD28" s="111"/>
      <c r="ESE28" s="111"/>
      <c r="ESF28" s="111"/>
      <c r="ESG28" s="111"/>
      <c r="ESH28" s="111"/>
      <c r="ESI28" s="111"/>
      <c r="ESJ28" s="111"/>
      <c r="ESK28" s="111"/>
      <c r="ESL28" s="111"/>
      <c r="ESM28" s="111"/>
      <c r="ESN28" s="111"/>
      <c r="ESO28" s="111"/>
      <c r="ESP28" s="111"/>
      <c r="ESQ28" s="111"/>
      <c r="ESR28" s="111"/>
      <c r="ESS28" s="111"/>
      <c r="EST28" s="111"/>
      <c r="ESU28" s="111"/>
      <c r="ESV28" s="111"/>
      <c r="ESW28" s="111"/>
      <c r="ESX28" s="111"/>
      <c r="ESY28" s="111"/>
      <c r="ESZ28" s="111"/>
      <c r="ETA28" s="111"/>
      <c r="ETB28" s="111"/>
      <c r="ETC28" s="111"/>
      <c r="ETD28" s="111"/>
      <c r="ETE28" s="111"/>
      <c r="ETF28" s="111"/>
      <c r="ETG28" s="111"/>
      <c r="ETH28" s="111"/>
      <c r="ETI28" s="111"/>
      <c r="ETJ28" s="111"/>
      <c r="ETK28" s="111"/>
      <c r="ETL28" s="111"/>
      <c r="ETM28" s="111"/>
      <c r="ETN28" s="111"/>
      <c r="ETO28" s="111"/>
      <c r="ETP28" s="111"/>
      <c r="ETQ28" s="111"/>
      <c r="ETR28" s="111"/>
      <c r="ETS28" s="111"/>
      <c r="ETT28" s="111"/>
      <c r="ETU28" s="111"/>
      <c r="ETV28" s="111"/>
      <c r="ETW28" s="111"/>
      <c r="ETX28" s="111"/>
      <c r="ETY28" s="111"/>
      <c r="ETZ28" s="111"/>
      <c r="EUA28" s="111"/>
      <c r="EUB28" s="111"/>
      <c r="EUC28" s="111"/>
      <c r="EUD28" s="111"/>
      <c r="EUE28" s="111"/>
      <c r="EUF28" s="111"/>
      <c r="EUG28" s="111"/>
      <c r="EUH28" s="111"/>
      <c r="EUI28" s="111"/>
      <c r="EUJ28" s="111"/>
      <c r="EUK28" s="111"/>
      <c r="EUL28" s="111"/>
      <c r="EUM28" s="111"/>
      <c r="EUN28" s="111"/>
      <c r="EUO28" s="111"/>
      <c r="EUP28" s="111"/>
      <c r="EUQ28" s="111"/>
      <c r="EUR28" s="111"/>
      <c r="EUS28" s="111"/>
      <c r="EUT28" s="111"/>
      <c r="EUU28" s="111"/>
      <c r="EUV28" s="111"/>
      <c r="EUW28" s="111"/>
      <c r="EUX28" s="111"/>
      <c r="EUY28" s="111"/>
      <c r="EUZ28" s="111"/>
      <c r="EVA28" s="111"/>
      <c r="EVB28" s="111"/>
      <c r="EVC28" s="111"/>
      <c r="EVD28" s="111"/>
      <c r="EVE28" s="111"/>
      <c r="EVF28" s="111"/>
      <c r="EVG28" s="111"/>
      <c r="EVH28" s="111"/>
      <c r="EVI28" s="111"/>
      <c r="EVJ28" s="111"/>
      <c r="EVK28" s="111"/>
      <c r="EVL28" s="111"/>
      <c r="EVM28" s="111"/>
      <c r="EVN28" s="111"/>
      <c r="EVO28" s="111"/>
      <c r="EVP28" s="111"/>
      <c r="EVQ28" s="111"/>
      <c r="EVR28" s="111"/>
      <c r="EVS28" s="111"/>
      <c r="EVT28" s="111"/>
      <c r="EVU28" s="111"/>
      <c r="EVV28" s="111"/>
      <c r="EVW28" s="111"/>
      <c r="EVX28" s="111"/>
      <c r="EVY28" s="111"/>
      <c r="EVZ28" s="111"/>
      <c r="EWA28" s="111"/>
      <c r="EWB28" s="111"/>
      <c r="EWC28" s="111"/>
      <c r="EWD28" s="111"/>
      <c r="EWE28" s="111"/>
      <c r="EWF28" s="111"/>
      <c r="EWG28" s="111"/>
      <c r="EWH28" s="111"/>
      <c r="EWI28" s="111"/>
      <c r="EWJ28" s="111"/>
      <c r="EWK28" s="111"/>
      <c r="EWL28" s="111"/>
      <c r="EWM28" s="111"/>
      <c r="EWN28" s="111"/>
      <c r="EWO28" s="111"/>
      <c r="EWP28" s="111"/>
      <c r="EWQ28" s="111"/>
      <c r="EWR28" s="111"/>
      <c r="EWS28" s="111"/>
      <c r="EWT28" s="111"/>
      <c r="EWU28" s="111"/>
      <c r="EWV28" s="111"/>
      <c r="EWW28" s="111"/>
      <c r="EWX28" s="111"/>
      <c r="EWY28" s="111"/>
      <c r="EWZ28" s="111"/>
      <c r="EXA28" s="111"/>
      <c r="EXB28" s="111"/>
      <c r="EXC28" s="111"/>
      <c r="EXD28" s="111"/>
      <c r="EXE28" s="111"/>
      <c r="EXF28" s="111"/>
      <c r="EXG28" s="111"/>
      <c r="EXH28" s="111"/>
      <c r="EXI28" s="111"/>
      <c r="EXJ28" s="111"/>
      <c r="EXK28" s="111"/>
      <c r="EXL28" s="111"/>
      <c r="EXM28" s="111"/>
      <c r="EXN28" s="111"/>
      <c r="EXO28" s="111"/>
      <c r="EXP28" s="111"/>
      <c r="EXQ28" s="111"/>
      <c r="EXR28" s="111"/>
      <c r="EXS28" s="111"/>
      <c r="EXT28" s="111"/>
      <c r="EXU28" s="111"/>
      <c r="EXV28" s="111"/>
      <c r="EXW28" s="111"/>
      <c r="EXX28" s="111"/>
      <c r="EXY28" s="111"/>
      <c r="EXZ28" s="111"/>
      <c r="EYA28" s="111"/>
      <c r="EYB28" s="111"/>
      <c r="EYC28" s="111"/>
      <c r="EYD28" s="111"/>
      <c r="EYE28" s="111"/>
      <c r="EYF28" s="111"/>
      <c r="EYG28" s="111"/>
      <c r="EYH28" s="111"/>
      <c r="EYI28" s="111"/>
      <c r="EYJ28" s="111"/>
      <c r="EYK28" s="111"/>
      <c r="EYL28" s="111"/>
      <c r="EYM28" s="111"/>
      <c r="EYN28" s="111"/>
      <c r="EYO28" s="111"/>
      <c r="EYP28" s="111"/>
      <c r="EYQ28" s="111"/>
      <c r="EYR28" s="111"/>
      <c r="EYS28" s="111"/>
      <c r="EYT28" s="111"/>
      <c r="EYU28" s="111"/>
      <c r="EYV28" s="111"/>
      <c r="EYW28" s="111"/>
      <c r="EYX28" s="111"/>
      <c r="EYY28" s="111"/>
      <c r="EYZ28" s="111"/>
      <c r="EZA28" s="111"/>
      <c r="EZB28" s="111"/>
      <c r="EZC28" s="111"/>
      <c r="EZD28" s="111"/>
      <c r="EZE28" s="111"/>
      <c r="EZF28" s="111"/>
      <c r="EZG28" s="111"/>
      <c r="EZH28" s="111"/>
      <c r="EZI28" s="111"/>
      <c r="EZJ28" s="111"/>
      <c r="EZK28" s="111"/>
      <c r="EZL28" s="111"/>
      <c r="EZM28" s="111"/>
      <c r="EZN28" s="111"/>
      <c r="EZO28" s="111"/>
      <c r="EZP28" s="111"/>
      <c r="EZQ28" s="111"/>
      <c r="EZR28" s="111"/>
      <c r="EZS28" s="111"/>
      <c r="EZT28" s="111"/>
      <c r="EZU28" s="111"/>
      <c r="EZV28" s="111"/>
      <c r="EZW28" s="111"/>
      <c r="EZX28" s="111"/>
      <c r="EZY28" s="111"/>
      <c r="EZZ28" s="111"/>
      <c r="FAA28" s="111"/>
      <c r="FAB28" s="111"/>
      <c r="FAC28" s="111"/>
      <c r="FAD28" s="111"/>
      <c r="FAE28" s="111"/>
      <c r="FAF28" s="111"/>
      <c r="FAG28" s="111"/>
      <c r="FAH28" s="111"/>
      <c r="FAI28" s="111"/>
      <c r="FAJ28" s="111"/>
      <c r="FAK28" s="111"/>
      <c r="FAL28" s="111"/>
      <c r="FAM28" s="111"/>
      <c r="FAN28" s="111"/>
      <c r="FAO28" s="111"/>
      <c r="FAP28" s="111"/>
      <c r="FAQ28" s="111"/>
      <c r="FAR28" s="111"/>
      <c r="FAS28" s="111"/>
      <c r="FAT28" s="111"/>
      <c r="FAU28" s="111"/>
      <c r="FAV28" s="111"/>
      <c r="FAW28" s="111"/>
      <c r="FAX28" s="111"/>
      <c r="FAY28" s="111"/>
      <c r="FAZ28" s="111"/>
      <c r="FBA28" s="111"/>
      <c r="FBB28" s="111"/>
      <c r="FBC28" s="111"/>
      <c r="FBD28" s="111"/>
      <c r="FBE28" s="111"/>
      <c r="FBF28" s="111"/>
      <c r="FBG28" s="111"/>
      <c r="FBH28" s="111"/>
      <c r="FBI28" s="111"/>
      <c r="FBJ28" s="111"/>
      <c r="FBK28" s="111"/>
      <c r="FBL28" s="111"/>
      <c r="FBM28" s="111"/>
      <c r="FBN28" s="111"/>
      <c r="FBO28" s="111"/>
      <c r="FBP28" s="111"/>
      <c r="FBQ28" s="111"/>
      <c r="FBR28" s="111"/>
      <c r="FBS28" s="111"/>
      <c r="FBT28" s="111"/>
      <c r="FBU28" s="111"/>
      <c r="FBV28" s="111"/>
      <c r="FBW28" s="111"/>
      <c r="FBX28" s="111"/>
      <c r="FBY28" s="111"/>
      <c r="FBZ28" s="111"/>
      <c r="FCA28" s="111"/>
      <c r="FCB28" s="111"/>
      <c r="FCC28" s="111"/>
      <c r="FCD28" s="111"/>
      <c r="FCE28" s="111"/>
      <c r="FCF28" s="111"/>
      <c r="FCG28" s="111"/>
      <c r="FCH28" s="111"/>
      <c r="FCI28" s="111"/>
      <c r="FCJ28" s="111"/>
      <c r="FCK28" s="111"/>
      <c r="FCL28" s="111"/>
      <c r="FCM28" s="111"/>
      <c r="FCN28" s="111"/>
      <c r="FCO28" s="111"/>
      <c r="FCP28" s="111"/>
      <c r="FCQ28" s="111"/>
      <c r="FCR28" s="111"/>
      <c r="FCS28" s="111"/>
      <c r="FCT28" s="111"/>
      <c r="FCU28" s="111"/>
      <c r="FCV28" s="111"/>
      <c r="FCW28" s="111"/>
      <c r="FCX28" s="111"/>
      <c r="FCY28" s="111"/>
      <c r="FCZ28" s="111"/>
      <c r="FDA28" s="111"/>
      <c r="FDB28" s="111"/>
      <c r="FDC28" s="111"/>
      <c r="FDD28" s="111"/>
      <c r="FDE28" s="111"/>
      <c r="FDF28" s="111"/>
      <c r="FDG28" s="111"/>
      <c r="FDH28" s="111"/>
      <c r="FDI28" s="111"/>
      <c r="FDJ28" s="111"/>
      <c r="FDK28" s="111"/>
      <c r="FDL28" s="111"/>
      <c r="FDM28" s="111"/>
      <c r="FDN28" s="111"/>
      <c r="FDO28" s="111"/>
      <c r="FDP28" s="111"/>
      <c r="FDQ28" s="111"/>
      <c r="FDR28" s="111"/>
      <c r="FDS28" s="111"/>
      <c r="FDT28" s="111"/>
      <c r="FDU28" s="111"/>
      <c r="FDV28" s="111"/>
      <c r="FDW28" s="111"/>
      <c r="FDX28" s="111"/>
      <c r="FDY28" s="111"/>
      <c r="FDZ28" s="111"/>
      <c r="FEA28" s="111"/>
      <c r="FEB28" s="111"/>
      <c r="FEC28" s="111"/>
      <c r="FED28" s="111"/>
      <c r="FEE28" s="111"/>
      <c r="FEF28" s="111"/>
      <c r="FEG28" s="111"/>
      <c r="FEH28" s="111"/>
      <c r="FEI28" s="111"/>
      <c r="FEJ28" s="111"/>
      <c r="FEK28" s="111"/>
      <c r="FEL28" s="111"/>
      <c r="FEM28" s="111"/>
      <c r="FEN28" s="111"/>
      <c r="FEO28" s="111"/>
      <c r="FEP28" s="111"/>
      <c r="FEQ28" s="111"/>
      <c r="FER28" s="111"/>
      <c r="FES28" s="111"/>
      <c r="FET28" s="111"/>
      <c r="FEU28" s="111"/>
      <c r="FEV28" s="111"/>
      <c r="FEW28" s="111"/>
      <c r="FEX28" s="111"/>
      <c r="FEY28" s="111"/>
      <c r="FEZ28" s="111"/>
      <c r="FFA28" s="111"/>
      <c r="FFB28" s="111"/>
      <c r="FFC28" s="111"/>
      <c r="FFD28" s="111"/>
      <c r="FFE28" s="111"/>
      <c r="FFF28" s="111"/>
      <c r="FFG28" s="111"/>
      <c r="FFH28" s="111"/>
      <c r="FFI28" s="111"/>
      <c r="FFJ28" s="111"/>
      <c r="FFK28" s="111"/>
      <c r="FFL28" s="111"/>
      <c r="FFM28" s="111"/>
      <c r="FFN28" s="111"/>
      <c r="FFO28" s="111"/>
      <c r="FFP28" s="111"/>
      <c r="FFQ28" s="111"/>
      <c r="FFR28" s="111"/>
      <c r="FFS28" s="111"/>
      <c r="FFT28" s="111"/>
      <c r="FFU28" s="111"/>
      <c r="FFV28" s="111"/>
      <c r="FFW28" s="111"/>
      <c r="FFX28" s="111"/>
      <c r="FFY28" s="111"/>
      <c r="FFZ28" s="111"/>
      <c r="FGA28" s="111"/>
      <c r="FGB28" s="111"/>
      <c r="FGC28" s="111"/>
      <c r="FGD28" s="111"/>
      <c r="FGE28" s="111"/>
      <c r="FGF28" s="111"/>
      <c r="FGG28" s="111"/>
      <c r="FGH28" s="111"/>
      <c r="FGI28" s="111"/>
      <c r="FGJ28" s="111"/>
      <c r="FGK28" s="111"/>
      <c r="FGL28" s="111"/>
      <c r="FGM28" s="111"/>
      <c r="FGN28" s="111"/>
      <c r="FGO28" s="111"/>
      <c r="FGP28" s="111"/>
      <c r="FGQ28" s="111"/>
      <c r="FGR28" s="111"/>
      <c r="FGS28" s="111"/>
      <c r="FGT28" s="111"/>
      <c r="FGU28" s="111"/>
      <c r="FGV28" s="111"/>
      <c r="FGW28" s="111"/>
      <c r="FGX28" s="111"/>
      <c r="FGY28" s="111"/>
      <c r="FGZ28" s="111"/>
      <c r="FHA28" s="111"/>
      <c r="FHB28" s="111"/>
      <c r="FHC28" s="111"/>
      <c r="FHD28" s="111"/>
      <c r="FHE28" s="111"/>
      <c r="FHF28" s="111"/>
      <c r="FHG28" s="111"/>
      <c r="FHH28" s="111"/>
      <c r="FHI28" s="111"/>
      <c r="FHJ28" s="111"/>
      <c r="FHK28" s="111"/>
      <c r="FHL28" s="111"/>
      <c r="FHM28" s="111"/>
      <c r="FHN28" s="111"/>
      <c r="FHO28" s="111"/>
      <c r="FHP28" s="111"/>
      <c r="FHQ28" s="111"/>
      <c r="FHR28" s="111"/>
      <c r="FHS28" s="111"/>
      <c r="FHT28" s="111"/>
      <c r="FHU28" s="111"/>
      <c r="FHV28" s="111"/>
      <c r="FHW28" s="111"/>
      <c r="FHX28" s="111"/>
      <c r="FHY28" s="111"/>
      <c r="FHZ28" s="111"/>
      <c r="FIA28" s="111"/>
      <c r="FIB28" s="111"/>
      <c r="FIC28" s="111"/>
      <c r="FID28" s="111"/>
      <c r="FIE28" s="111"/>
      <c r="FIF28" s="111"/>
      <c r="FIG28" s="111"/>
      <c r="FIH28" s="111"/>
      <c r="FII28" s="111"/>
      <c r="FIJ28" s="111"/>
      <c r="FIK28" s="111"/>
      <c r="FIL28" s="111"/>
      <c r="FIM28" s="111"/>
      <c r="FIN28" s="111"/>
      <c r="FIO28" s="111"/>
      <c r="FIP28" s="111"/>
      <c r="FIQ28" s="111"/>
      <c r="FIR28" s="111"/>
      <c r="FIS28" s="111"/>
      <c r="FIT28" s="111"/>
      <c r="FIU28" s="111"/>
      <c r="FIV28" s="111"/>
      <c r="FIW28" s="111"/>
      <c r="FIX28" s="111"/>
      <c r="FIY28" s="111"/>
      <c r="FIZ28" s="111"/>
      <c r="FJA28" s="111"/>
      <c r="FJB28" s="111"/>
      <c r="FJC28" s="111"/>
      <c r="FJD28" s="111"/>
      <c r="FJE28" s="111"/>
      <c r="FJF28" s="111"/>
      <c r="FJG28" s="111"/>
      <c r="FJH28" s="111"/>
      <c r="FJI28" s="111"/>
      <c r="FJJ28" s="111"/>
      <c r="FJK28" s="111"/>
      <c r="FJL28" s="111"/>
      <c r="FJM28" s="111"/>
      <c r="FJN28" s="111"/>
      <c r="FJO28" s="111"/>
      <c r="FJP28" s="111"/>
      <c r="FJQ28" s="111"/>
      <c r="FJR28" s="111"/>
      <c r="FJS28" s="111"/>
      <c r="FJT28" s="111"/>
      <c r="FJU28" s="111"/>
      <c r="FJV28" s="111"/>
      <c r="FJW28" s="111"/>
      <c r="FJX28" s="111"/>
      <c r="FJY28" s="111"/>
      <c r="FJZ28" s="111"/>
      <c r="FKA28" s="111"/>
      <c r="FKB28" s="111"/>
      <c r="FKC28" s="111"/>
      <c r="FKD28" s="111"/>
      <c r="FKE28" s="111"/>
      <c r="FKF28" s="111"/>
      <c r="FKG28" s="111"/>
      <c r="FKH28" s="111"/>
      <c r="FKI28" s="111"/>
      <c r="FKJ28" s="111"/>
      <c r="FKK28" s="111"/>
      <c r="FKL28" s="111"/>
      <c r="FKM28" s="111"/>
      <c r="FKN28" s="111"/>
      <c r="FKO28" s="111"/>
      <c r="FKP28" s="111"/>
      <c r="FKQ28" s="111"/>
      <c r="FKR28" s="111"/>
      <c r="FKS28" s="111"/>
      <c r="FKT28" s="111"/>
      <c r="FKU28" s="111"/>
      <c r="FKV28" s="111"/>
      <c r="FKW28" s="111"/>
      <c r="FKX28" s="111"/>
      <c r="FKY28" s="111"/>
      <c r="FKZ28" s="111"/>
      <c r="FLA28" s="111"/>
      <c r="FLB28" s="111"/>
      <c r="FLC28" s="111"/>
      <c r="FLD28" s="111"/>
      <c r="FLE28" s="111"/>
      <c r="FLF28" s="111"/>
      <c r="FLG28" s="111"/>
      <c r="FLH28" s="111"/>
      <c r="FLI28" s="111"/>
      <c r="FLJ28" s="111"/>
      <c r="FLK28" s="111"/>
      <c r="FLL28" s="111"/>
      <c r="FLM28" s="111"/>
      <c r="FLN28" s="111"/>
      <c r="FLO28" s="111"/>
      <c r="FLP28" s="111"/>
      <c r="FLQ28" s="111"/>
      <c r="FLR28" s="111"/>
      <c r="FLS28" s="111"/>
      <c r="FLT28" s="111"/>
      <c r="FLU28" s="111"/>
      <c r="FLV28" s="111"/>
      <c r="FLW28" s="111"/>
      <c r="FLX28" s="111"/>
      <c r="FLY28" s="111"/>
      <c r="FLZ28" s="111"/>
      <c r="FMA28" s="111"/>
      <c r="FMB28" s="111"/>
      <c r="FMC28" s="111"/>
      <c r="FMD28" s="111"/>
      <c r="FME28" s="111"/>
      <c r="FMF28" s="111"/>
      <c r="FMG28" s="111"/>
      <c r="FMH28" s="111"/>
      <c r="FMI28" s="111"/>
      <c r="FMJ28" s="111"/>
      <c r="FMK28" s="111"/>
      <c r="FML28" s="111"/>
      <c r="FMM28" s="111"/>
      <c r="FMN28" s="111"/>
      <c r="FMO28" s="111"/>
      <c r="FMP28" s="111"/>
      <c r="FMQ28" s="111"/>
      <c r="FMR28" s="111"/>
      <c r="FMS28" s="111"/>
      <c r="FMT28" s="111"/>
      <c r="FMU28" s="111"/>
      <c r="FMV28" s="111"/>
      <c r="FMW28" s="111"/>
      <c r="FMX28" s="111"/>
      <c r="FMY28" s="111"/>
      <c r="FMZ28" s="111"/>
      <c r="FNA28" s="111"/>
      <c r="FNB28" s="111"/>
      <c r="FNC28" s="111"/>
      <c r="FND28" s="111"/>
      <c r="FNE28" s="111"/>
      <c r="FNF28" s="111"/>
      <c r="FNG28" s="111"/>
      <c r="FNH28" s="111"/>
      <c r="FNI28" s="111"/>
      <c r="FNJ28" s="111"/>
      <c r="FNK28" s="111"/>
      <c r="FNL28" s="111"/>
      <c r="FNM28" s="111"/>
      <c r="FNN28" s="111"/>
      <c r="FNO28" s="111"/>
      <c r="FNP28" s="111"/>
      <c r="FNQ28" s="111"/>
      <c r="FNR28" s="111"/>
      <c r="FNS28" s="111"/>
      <c r="FNT28" s="111"/>
      <c r="FNU28" s="111"/>
      <c r="FNV28" s="111"/>
      <c r="FNW28" s="111"/>
      <c r="FNX28" s="111"/>
      <c r="FNY28" s="111"/>
      <c r="FNZ28" s="111"/>
      <c r="FOA28" s="111"/>
      <c r="FOB28" s="111"/>
      <c r="FOC28" s="111"/>
      <c r="FOD28" s="111"/>
      <c r="FOE28" s="111"/>
      <c r="FOF28" s="111"/>
      <c r="FOG28" s="111"/>
      <c r="FOH28" s="111"/>
      <c r="FOI28" s="111"/>
      <c r="FOJ28" s="111"/>
      <c r="FOK28" s="111"/>
      <c r="FOL28" s="111"/>
      <c r="FOM28" s="111"/>
      <c r="FON28" s="111"/>
      <c r="FOO28" s="111"/>
      <c r="FOP28" s="111"/>
      <c r="FOQ28" s="111"/>
      <c r="FOR28" s="111"/>
      <c r="FOS28" s="111"/>
      <c r="FOT28" s="111"/>
      <c r="FOU28" s="111"/>
      <c r="FOV28" s="111"/>
      <c r="FOW28" s="111"/>
      <c r="FOX28" s="111"/>
      <c r="FOY28" s="111"/>
      <c r="FOZ28" s="111"/>
      <c r="FPA28" s="111"/>
      <c r="FPB28" s="111"/>
      <c r="FPC28" s="111"/>
      <c r="FPD28" s="111"/>
      <c r="FPE28" s="111"/>
      <c r="FPF28" s="111"/>
      <c r="FPG28" s="111"/>
      <c r="FPH28" s="111"/>
      <c r="FPI28" s="111"/>
      <c r="FPJ28" s="111"/>
      <c r="FPK28" s="111"/>
      <c r="FPL28" s="111"/>
      <c r="FPM28" s="111"/>
      <c r="FPN28" s="111"/>
      <c r="FPO28" s="111"/>
      <c r="FPP28" s="111"/>
      <c r="FPQ28" s="111"/>
      <c r="FPR28" s="111"/>
      <c r="FPS28" s="111"/>
      <c r="FPT28" s="111"/>
      <c r="FPU28" s="111"/>
      <c r="FPV28" s="111"/>
      <c r="FPW28" s="111"/>
      <c r="FPX28" s="111"/>
      <c r="FPY28" s="111"/>
      <c r="FPZ28" s="111"/>
      <c r="FQA28" s="111"/>
      <c r="FQB28" s="111"/>
      <c r="FQC28" s="111"/>
      <c r="FQD28" s="111"/>
      <c r="FQE28" s="111"/>
      <c r="FQF28" s="111"/>
      <c r="FQG28" s="111"/>
      <c r="FQH28" s="111"/>
      <c r="FQI28" s="111"/>
      <c r="FQJ28" s="111"/>
      <c r="FQK28" s="111"/>
      <c r="FQL28" s="111"/>
      <c r="FQM28" s="111"/>
      <c r="FQN28" s="111"/>
      <c r="FQO28" s="111"/>
      <c r="FQP28" s="111"/>
      <c r="FQQ28" s="111"/>
      <c r="FQR28" s="111"/>
      <c r="FQS28" s="111"/>
      <c r="FQT28" s="111"/>
      <c r="FQU28" s="111"/>
      <c r="FQV28" s="111"/>
      <c r="FQW28" s="111"/>
      <c r="FQX28" s="111"/>
      <c r="FQY28" s="111"/>
      <c r="FQZ28" s="111"/>
      <c r="FRA28" s="111"/>
      <c r="FRB28" s="111"/>
      <c r="FRC28" s="111"/>
      <c r="FRD28" s="111"/>
      <c r="FRE28" s="111"/>
      <c r="FRF28" s="111"/>
      <c r="FRG28" s="111"/>
      <c r="FRH28" s="111"/>
      <c r="FRI28" s="111"/>
      <c r="FRJ28" s="111"/>
      <c r="FRK28" s="111"/>
      <c r="FRL28" s="111"/>
      <c r="FRM28" s="111"/>
      <c r="FRN28" s="111"/>
      <c r="FRO28" s="111"/>
      <c r="FRP28" s="111"/>
      <c r="FRQ28" s="111"/>
      <c r="FRR28" s="111"/>
      <c r="FRS28" s="111"/>
      <c r="FRT28" s="111"/>
      <c r="FRU28" s="111"/>
      <c r="FRV28" s="111"/>
      <c r="FRW28" s="111"/>
      <c r="FRX28" s="111"/>
      <c r="FRY28" s="111"/>
      <c r="FRZ28" s="111"/>
      <c r="FSA28" s="111"/>
      <c r="FSB28" s="111"/>
      <c r="FSC28" s="111"/>
      <c r="FSD28" s="111"/>
      <c r="FSE28" s="111"/>
      <c r="FSF28" s="111"/>
      <c r="FSG28" s="111"/>
      <c r="FSH28" s="111"/>
      <c r="FSI28" s="111"/>
      <c r="FSJ28" s="111"/>
      <c r="FSK28" s="111"/>
      <c r="FSL28" s="111"/>
      <c r="FSM28" s="111"/>
      <c r="FSN28" s="111"/>
      <c r="FSO28" s="111"/>
      <c r="FSP28" s="111"/>
      <c r="FSQ28" s="111"/>
      <c r="FSR28" s="111"/>
      <c r="FSS28" s="111"/>
      <c r="FST28" s="111"/>
      <c r="FSU28" s="111"/>
      <c r="FSV28" s="111"/>
      <c r="FSW28" s="111"/>
      <c r="FSX28" s="111"/>
      <c r="FSY28" s="111"/>
      <c r="FSZ28" s="111"/>
      <c r="FTA28" s="111"/>
      <c r="FTB28" s="111"/>
      <c r="FTC28" s="111"/>
      <c r="FTD28" s="111"/>
      <c r="FTE28" s="111"/>
      <c r="FTF28" s="111"/>
      <c r="FTG28" s="111"/>
      <c r="FTH28" s="111"/>
      <c r="FTI28" s="111"/>
      <c r="FTJ28" s="111"/>
      <c r="FTK28" s="111"/>
      <c r="FTL28" s="111"/>
      <c r="FTM28" s="111"/>
      <c r="FTN28" s="111"/>
      <c r="FTO28" s="111"/>
      <c r="FTP28" s="111"/>
      <c r="FTQ28" s="111"/>
      <c r="FTR28" s="111"/>
      <c r="FTS28" s="111"/>
      <c r="FTT28" s="111"/>
      <c r="FTU28" s="111"/>
      <c r="FTV28" s="111"/>
      <c r="FTW28" s="111"/>
      <c r="FTX28" s="111"/>
      <c r="FTY28" s="111"/>
      <c r="FTZ28" s="111"/>
      <c r="FUA28" s="111"/>
      <c r="FUB28" s="111"/>
      <c r="FUC28" s="111"/>
      <c r="FUD28" s="111"/>
      <c r="FUE28" s="111"/>
      <c r="FUF28" s="111"/>
      <c r="FUG28" s="111"/>
      <c r="FUH28" s="111"/>
      <c r="FUI28" s="111"/>
      <c r="FUJ28" s="111"/>
      <c r="FUK28" s="111"/>
      <c r="FUL28" s="111"/>
      <c r="FUM28" s="111"/>
      <c r="FUN28" s="111"/>
      <c r="FUO28" s="111"/>
      <c r="FUP28" s="111"/>
      <c r="FUQ28" s="111"/>
      <c r="FUR28" s="111"/>
      <c r="FUS28" s="111"/>
      <c r="FUT28" s="111"/>
      <c r="FUU28" s="111"/>
      <c r="FUV28" s="111"/>
      <c r="FUW28" s="111"/>
      <c r="FUX28" s="111"/>
      <c r="FUY28" s="111"/>
      <c r="FUZ28" s="111"/>
      <c r="FVA28" s="111"/>
      <c r="FVB28" s="111"/>
      <c r="FVC28" s="111"/>
      <c r="FVD28" s="111"/>
      <c r="FVE28" s="111"/>
      <c r="FVF28" s="111"/>
      <c r="FVG28" s="111"/>
      <c r="FVH28" s="111"/>
      <c r="FVI28" s="111"/>
      <c r="FVJ28" s="111"/>
      <c r="FVK28" s="111"/>
      <c r="FVL28" s="111"/>
      <c r="FVM28" s="111"/>
      <c r="FVN28" s="111"/>
      <c r="FVO28" s="111"/>
      <c r="FVP28" s="111"/>
      <c r="FVQ28" s="111"/>
      <c r="FVR28" s="111"/>
      <c r="FVS28" s="111"/>
      <c r="FVT28" s="111"/>
      <c r="FVU28" s="111"/>
      <c r="FVV28" s="111"/>
      <c r="FVW28" s="111"/>
      <c r="FVX28" s="111"/>
      <c r="FVY28" s="111"/>
      <c r="FVZ28" s="111"/>
      <c r="FWA28" s="111"/>
      <c r="FWB28" s="111"/>
      <c r="FWC28" s="111"/>
      <c r="FWD28" s="111"/>
      <c r="FWE28" s="111"/>
      <c r="FWF28" s="111"/>
      <c r="FWG28" s="111"/>
      <c r="FWH28" s="111"/>
      <c r="FWI28" s="111"/>
      <c r="FWJ28" s="111"/>
      <c r="FWK28" s="111"/>
      <c r="FWL28" s="111"/>
      <c r="FWM28" s="111"/>
      <c r="FWN28" s="111"/>
      <c r="FWO28" s="111"/>
      <c r="FWP28" s="111"/>
      <c r="FWQ28" s="111"/>
      <c r="FWR28" s="111"/>
      <c r="FWS28" s="111"/>
      <c r="FWT28" s="111"/>
      <c r="FWU28" s="111"/>
      <c r="FWV28" s="111"/>
      <c r="FWW28" s="111"/>
      <c r="FWX28" s="111"/>
      <c r="FWY28" s="111"/>
      <c r="FWZ28" s="111"/>
      <c r="FXA28" s="111"/>
      <c r="FXB28" s="111"/>
      <c r="FXC28" s="111"/>
      <c r="FXD28" s="111"/>
      <c r="FXE28" s="111"/>
      <c r="FXF28" s="111"/>
      <c r="FXG28" s="111"/>
      <c r="FXH28" s="111"/>
      <c r="FXI28" s="111"/>
      <c r="FXJ28" s="111"/>
      <c r="FXK28" s="111"/>
      <c r="FXL28" s="111"/>
      <c r="FXM28" s="111"/>
      <c r="FXN28" s="111"/>
      <c r="FXO28" s="111"/>
      <c r="FXP28" s="111"/>
      <c r="FXQ28" s="111"/>
      <c r="FXR28" s="111"/>
      <c r="FXS28" s="111"/>
      <c r="FXT28" s="111"/>
      <c r="FXU28" s="111"/>
      <c r="FXV28" s="111"/>
      <c r="FXW28" s="111"/>
      <c r="FXX28" s="111"/>
      <c r="FXY28" s="111"/>
      <c r="FXZ28" s="111"/>
      <c r="FYA28" s="111"/>
      <c r="FYB28" s="111"/>
      <c r="FYC28" s="111"/>
      <c r="FYD28" s="111"/>
      <c r="FYE28" s="111"/>
      <c r="FYF28" s="111"/>
      <c r="FYG28" s="111"/>
      <c r="FYH28" s="111"/>
      <c r="FYI28" s="111"/>
      <c r="FYJ28" s="111"/>
      <c r="FYK28" s="111"/>
      <c r="FYL28" s="111"/>
      <c r="FYM28" s="111"/>
      <c r="FYN28" s="111"/>
      <c r="FYO28" s="111"/>
      <c r="FYP28" s="111"/>
      <c r="FYQ28" s="111"/>
      <c r="FYR28" s="111"/>
      <c r="FYS28" s="111"/>
      <c r="FYT28" s="111"/>
      <c r="FYU28" s="111"/>
      <c r="FYV28" s="111"/>
      <c r="FYW28" s="111"/>
      <c r="FYX28" s="111"/>
      <c r="FYY28" s="111"/>
      <c r="FYZ28" s="111"/>
      <c r="FZA28" s="111"/>
      <c r="FZB28" s="111"/>
      <c r="FZC28" s="111"/>
      <c r="FZD28" s="111"/>
      <c r="FZE28" s="111"/>
      <c r="FZF28" s="111"/>
      <c r="FZG28" s="111"/>
      <c r="FZH28" s="111"/>
      <c r="FZI28" s="111"/>
      <c r="FZJ28" s="111"/>
      <c r="FZK28" s="111"/>
      <c r="FZL28" s="111"/>
      <c r="FZM28" s="111"/>
      <c r="FZN28" s="111"/>
      <c r="FZO28" s="111"/>
      <c r="FZP28" s="111"/>
      <c r="FZQ28" s="111"/>
      <c r="FZR28" s="111"/>
      <c r="FZS28" s="111"/>
      <c r="FZT28" s="111"/>
      <c r="FZU28" s="111"/>
      <c r="FZV28" s="111"/>
      <c r="FZW28" s="111"/>
      <c r="FZX28" s="111"/>
      <c r="FZY28" s="111"/>
      <c r="FZZ28" s="111"/>
      <c r="GAA28" s="111"/>
      <c r="GAB28" s="111"/>
      <c r="GAC28" s="111"/>
      <c r="GAD28" s="111"/>
      <c r="GAE28" s="111"/>
      <c r="GAF28" s="111"/>
      <c r="GAG28" s="111"/>
      <c r="GAH28" s="111"/>
      <c r="GAI28" s="111"/>
      <c r="GAJ28" s="111"/>
      <c r="GAK28" s="111"/>
      <c r="GAL28" s="111"/>
      <c r="GAM28" s="111"/>
      <c r="GAN28" s="111"/>
      <c r="GAO28" s="111"/>
      <c r="GAP28" s="111"/>
      <c r="GAQ28" s="111"/>
      <c r="GAR28" s="111"/>
      <c r="GAS28" s="111"/>
      <c r="GAT28" s="111"/>
      <c r="GAU28" s="111"/>
      <c r="GAV28" s="111"/>
      <c r="GAW28" s="111"/>
      <c r="GAX28" s="111"/>
      <c r="GAY28" s="111"/>
      <c r="GAZ28" s="111"/>
      <c r="GBA28" s="111"/>
      <c r="GBB28" s="111"/>
      <c r="GBC28" s="111"/>
      <c r="GBD28" s="111"/>
      <c r="GBE28" s="111"/>
      <c r="GBF28" s="111"/>
      <c r="GBG28" s="111"/>
      <c r="GBH28" s="111"/>
      <c r="GBI28" s="111"/>
      <c r="GBJ28" s="111"/>
      <c r="GBK28" s="111"/>
      <c r="GBL28" s="111"/>
      <c r="GBM28" s="111"/>
      <c r="GBN28" s="111"/>
      <c r="GBO28" s="111"/>
      <c r="GBP28" s="111"/>
      <c r="GBQ28" s="111"/>
      <c r="GBR28" s="111"/>
      <c r="GBS28" s="111"/>
      <c r="GBT28" s="111"/>
      <c r="GBU28" s="111"/>
      <c r="GBV28" s="111"/>
      <c r="GBW28" s="111"/>
      <c r="GBX28" s="111"/>
      <c r="GBY28" s="111"/>
      <c r="GBZ28" s="111"/>
      <c r="GCA28" s="111"/>
      <c r="GCB28" s="111"/>
      <c r="GCC28" s="111"/>
      <c r="GCD28" s="111"/>
      <c r="GCE28" s="111"/>
      <c r="GCF28" s="111"/>
      <c r="GCG28" s="111"/>
      <c r="GCH28" s="111"/>
      <c r="GCI28" s="111"/>
      <c r="GCJ28" s="111"/>
      <c r="GCK28" s="111"/>
      <c r="GCL28" s="111"/>
      <c r="GCM28" s="111"/>
      <c r="GCN28" s="111"/>
      <c r="GCO28" s="111"/>
      <c r="GCP28" s="111"/>
      <c r="GCQ28" s="111"/>
      <c r="GCR28" s="111"/>
      <c r="GCS28" s="111"/>
      <c r="GCT28" s="111"/>
      <c r="GCU28" s="111"/>
      <c r="GCV28" s="111"/>
      <c r="GCW28" s="111"/>
      <c r="GCX28" s="111"/>
      <c r="GCY28" s="111"/>
      <c r="GCZ28" s="111"/>
      <c r="GDA28" s="111"/>
      <c r="GDB28" s="111"/>
      <c r="GDC28" s="111"/>
      <c r="GDD28" s="111"/>
      <c r="GDE28" s="111"/>
      <c r="GDF28" s="111"/>
      <c r="GDG28" s="111"/>
      <c r="GDH28" s="111"/>
      <c r="GDI28" s="111"/>
      <c r="GDJ28" s="111"/>
      <c r="GDK28" s="111"/>
      <c r="GDL28" s="111"/>
      <c r="GDM28" s="111"/>
      <c r="GDN28" s="111"/>
      <c r="GDO28" s="111"/>
      <c r="GDP28" s="111"/>
      <c r="GDQ28" s="111"/>
      <c r="GDR28" s="111"/>
      <c r="GDS28" s="111"/>
      <c r="GDT28" s="111"/>
      <c r="GDU28" s="111"/>
      <c r="GDV28" s="111"/>
      <c r="GDW28" s="111"/>
      <c r="GDX28" s="111"/>
      <c r="GDY28" s="111"/>
      <c r="GDZ28" s="111"/>
      <c r="GEA28" s="111"/>
      <c r="GEB28" s="111"/>
      <c r="GEC28" s="111"/>
      <c r="GED28" s="111"/>
      <c r="GEE28" s="111"/>
      <c r="GEF28" s="111"/>
      <c r="GEG28" s="111"/>
      <c r="GEH28" s="111"/>
      <c r="GEI28" s="111"/>
      <c r="GEJ28" s="111"/>
      <c r="GEK28" s="111"/>
      <c r="GEL28" s="111"/>
      <c r="GEM28" s="111"/>
      <c r="GEN28" s="111"/>
      <c r="GEO28" s="111"/>
      <c r="GEP28" s="111"/>
      <c r="GEQ28" s="111"/>
      <c r="GER28" s="111"/>
      <c r="GES28" s="111"/>
      <c r="GET28" s="111"/>
      <c r="GEU28" s="111"/>
      <c r="GEV28" s="111"/>
      <c r="GEW28" s="111"/>
      <c r="GEX28" s="111"/>
      <c r="GEY28" s="111"/>
      <c r="GEZ28" s="111"/>
      <c r="GFA28" s="111"/>
      <c r="GFB28" s="111"/>
      <c r="GFC28" s="111"/>
      <c r="GFD28" s="111"/>
      <c r="GFE28" s="111"/>
      <c r="GFF28" s="111"/>
      <c r="GFG28" s="111"/>
      <c r="GFH28" s="111"/>
      <c r="GFI28" s="111"/>
      <c r="GFJ28" s="111"/>
      <c r="GFK28" s="111"/>
      <c r="GFL28" s="111"/>
      <c r="GFM28" s="111"/>
      <c r="GFN28" s="111"/>
      <c r="GFO28" s="111"/>
      <c r="GFP28" s="111"/>
      <c r="GFQ28" s="111"/>
      <c r="GFR28" s="111"/>
      <c r="GFS28" s="111"/>
      <c r="GFT28" s="111"/>
      <c r="GFU28" s="111"/>
      <c r="GFV28" s="111"/>
      <c r="GFW28" s="111"/>
      <c r="GFX28" s="111"/>
      <c r="GFY28" s="111"/>
      <c r="GFZ28" s="111"/>
      <c r="GGA28" s="111"/>
      <c r="GGB28" s="111"/>
      <c r="GGC28" s="111"/>
      <c r="GGD28" s="111"/>
      <c r="GGE28" s="111"/>
      <c r="GGF28" s="111"/>
      <c r="GGG28" s="111"/>
      <c r="GGH28" s="111"/>
      <c r="GGI28" s="111"/>
      <c r="GGJ28" s="111"/>
      <c r="GGK28" s="111"/>
      <c r="GGL28" s="111"/>
      <c r="GGM28" s="111"/>
      <c r="GGN28" s="111"/>
      <c r="GGO28" s="111"/>
      <c r="GGP28" s="111"/>
      <c r="GGQ28" s="111"/>
      <c r="GGR28" s="111"/>
      <c r="GGS28" s="111"/>
      <c r="GGT28" s="111"/>
      <c r="GGU28" s="111"/>
      <c r="GGV28" s="111"/>
      <c r="GGW28" s="111"/>
      <c r="GGX28" s="111"/>
      <c r="GGY28" s="111"/>
      <c r="GGZ28" s="111"/>
      <c r="GHA28" s="111"/>
      <c r="GHB28" s="111"/>
      <c r="GHC28" s="111"/>
      <c r="GHD28" s="111"/>
      <c r="GHE28" s="111"/>
      <c r="GHF28" s="111"/>
      <c r="GHG28" s="111"/>
      <c r="GHH28" s="111"/>
      <c r="GHI28" s="111"/>
      <c r="GHJ28" s="111"/>
      <c r="GHK28" s="111"/>
      <c r="GHL28" s="111"/>
      <c r="GHM28" s="111"/>
      <c r="GHN28" s="111"/>
      <c r="GHO28" s="111"/>
      <c r="GHP28" s="111"/>
      <c r="GHQ28" s="111"/>
      <c r="GHR28" s="111"/>
      <c r="GHS28" s="111"/>
      <c r="GHT28" s="111"/>
      <c r="GHU28" s="111"/>
      <c r="GHV28" s="111"/>
      <c r="GHW28" s="111"/>
      <c r="GHX28" s="111"/>
      <c r="GHY28" s="111"/>
      <c r="GHZ28" s="111"/>
      <c r="GIA28" s="111"/>
      <c r="GIB28" s="111"/>
      <c r="GIC28" s="111"/>
      <c r="GID28" s="111"/>
      <c r="GIE28" s="111"/>
      <c r="GIF28" s="111"/>
      <c r="GIG28" s="111"/>
      <c r="GIH28" s="111"/>
      <c r="GII28" s="111"/>
      <c r="GIJ28" s="111"/>
      <c r="GIK28" s="111"/>
      <c r="GIL28" s="111"/>
      <c r="GIM28" s="111"/>
      <c r="GIN28" s="111"/>
      <c r="GIO28" s="111"/>
      <c r="GIP28" s="111"/>
      <c r="GIQ28" s="111"/>
      <c r="GIR28" s="111"/>
      <c r="GIS28" s="111"/>
      <c r="GIT28" s="111"/>
      <c r="GIU28" s="111"/>
      <c r="GIV28" s="111"/>
      <c r="GIW28" s="111"/>
      <c r="GIX28" s="111"/>
      <c r="GIY28" s="111"/>
      <c r="GIZ28" s="111"/>
      <c r="GJA28" s="111"/>
      <c r="GJB28" s="111"/>
      <c r="GJC28" s="111"/>
      <c r="GJD28" s="111"/>
      <c r="GJE28" s="111"/>
      <c r="GJF28" s="111"/>
      <c r="GJG28" s="111"/>
      <c r="GJH28" s="111"/>
      <c r="GJI28" s="111"/>
      <c r="GJJ28" s="111"/>
      <c r="GJK28" s="111"/>
      <c r="GJL28" s="111"/>
      <c r="GJM28" s="111"/>
      <c r="GJN28" s="111"/>
      <c r="GJO28" s="111"/>
      <c r="GJP28" s="111"/>
      <c r="GJQ28" s="111"/>
      <c r="GJR28" s="111"/>
      <c r="GJS28" s="111"/>
      <c r="GJT28" s="111"/>
      <c r="GJU28" s="111"/>
      <c r="GJV28" s="111"/>
      <c r="GJW28" s="111"/>
      <c r="GJX28" s="111"/>
      <c r="GJY28" s="111"/>
      <c r="GJZ28" s="111"/>
      <c r="GKA28" s="111"/>
      <c r="GKB28" s="111"/>
      <c r="GKC28" s="111"/>
      <c r="GKD28" s="111"/>
      <c r="GKE28" s="111"/>
      <c r="GKF28" s="111"/>
      <c r="GKG28" s="111"/>
      <c r="GKH28" s="111"/>
      <c r="GKI28" s="111"/>
      <c r="GKJ28" s="111"/>
      <c r="GKK28" s="111"/>
      <c r="GKL28" s="111"/>
      <c r="GKM28" s="111"/>
      <c r="GKN28" s="111"/>
      <c r="GKO28" s="111"/>
      <c r="GKP28" s="111"/>
      <c r="GKQ28" s="111"/>
      <c r="GKR28" s="111"/>
      <c r="GKS28" s="111"/>
      <c r="GKT28" s="111"/>
      <c r="GKU28" s="111"/>
      <c r="GKV28" s="111"/>
      <c r="GKW28" s="111"/>
      <c r="GKX28" s="111"/>
      <c r="GKY28" s="111"/>
      <c r="GKZ28" s="111"/>
      <c r="GLA28" s="111"/>
      <c r="GLB28" s="111"/>
      <c r="GLC28" s="111"/>
      <c r="GLD28" s="111"/>
      <c r="GLE28" s="111"/>
      <c r="GLF28" s="111"/>
      <c r="GLG28" s="111"/>
      <c r="GLH28" s="111"/>
      <c r="GLI28" s="111"/>
      <c r="GLJ28" s="111"/>
      <c r="GLK28" s="111"/>
      <c r="GLL28" s="111"/>
      <c r="GLM28" s="111"/>
      <c r="GLN28" s="111"/>
      <c r="GLO28" s="111"/>
      <c r="GLP28" s="111"/>
      <c r="GLQ28" s="111"/>
      <c r="GLR28" s="111"/>
      <c r="GLS28" s="111"/>
      <c r="GLT28" s="111"/>
      <c r="GLU28" s="111"/>
      <c r="GLV28" s="111"/>
      <c r="GLW28" s="111"/>
      <c r="GLX28" s="111"/>
      <c r="GLY28" s="111"/>
      <c r="GLZ28" s="111"/>
      <c r="GMA28" s="111"/>
      <c r="GMB28" s="111"/>
      <c r="GMC28" s="111"/>
      <c r="GMD28" s="111"/>
      <c r="GME28" s="111"/>
      <c r="GMF28" s="111"/>
      <c r="GMG28" s="111"/>
      <c r="GMH28" s="111"/>
      <c r="GMI28" s="111"/>
      <c r="GMJ28" s="111"/>
      <c r="GMK28" s="111"/>
      <c r="GML28" s="111"/>
      <c r="GMM28" s="111"/>
      <c r="GMN28" s="111"/>
      <c r="GMO28" s="111"/>
      <c r="GMP28" s="111"/>
      <c r="GMQ28" s="111"/>
      <c r="GMR28" s="111"/>
      <c r="GMS28" s="111"/>
      <c r="GMT28" s="111"/>
      <c r="GMU28" s="111"/>
      <c r="GMV28" s="111"/>
      <c r="GMW28" s="111"/>
      <c r="GMX28" s="111"/>
      <c r="GMY28" s="111"/>
      <c r="GMZ28" s="111"/>
      <c r="GNA28" s="111"/>
      <c r="GNB28" s="111"/>
      <c r="GNC28" s="111"/>
      <c r="GND28" s="111"/>
      <c r="GNE28" s="111"/>
      <c r="GNF28" s="111"/>
      <c r="GNG28" s="111"/>
      <c r="GNH28" s="111"/>
      <c r="GNI28" s="111"/>
      <c r="GNJ28" s="111"/>
      <c r="GNK28" s="111"/>
      <c r="GNL28" s="111"/>
      <c r="GNM28" s="111"/>
      <c r="GNN28" s="111"/>
      <c r="GNO28" s="111"/>
      <c r="GNP28" s="111"/>
      <c r="GNQ28" s="111"/>
      <c r="GNR28" s="111"/>
      <c r="GNS28" s="111"/>
      <c r="GNT28" s="111"/>
      <c r="GNU28" s="111"/>
      <c r="GNV28" s="111"/>
      <c r="GNW28" s="111"/>
      <c r="GNX28" s="111"/>
      <c r="GNY28" s="111"/>
      <c r="GNZ28" s="111"/>
      <c r="GOA28" s="111"/>
      <c r="GOB28" s="111"/>
      <c r="GOC28" s="111"/>
      <c r="GOD28" s="111"/>
      <c r="GOE28" s="111"/>
      <c r="GOF28" s="111"/>
      <c r="GOG28" s="111"/>
      <c r="GOH28" s="111"/>
      <c r="GOI28" s="111"/>
      <c r="GOJ28" s="111"/>
      <c r="GOK28" s="111"/>
      <c r="GOL28" s="111"/>
      <c r="GOM28" s="111"/>
      <c r="GON28" s="111"/>
      <c r="GOO28" s="111"/>
      <c r="GOP28" s="111"/>
      <c r="GOQ28" s="111"/>
      <c r="GOR28" s="111"/>
      <c r="GOS28" s="111"/>
      <c r="GOT28" s="111"/>
      <c r="GOU28" s="111"/>
      <c r="GOV28" s="111"/>
      <c r="GOW28" s="111"/>
      <c r="GOX28" s="111"/>
      <c r="GOY28" s="111"/>
      <c r="GOZ28" s="111"/>
      <c r="GPA28" s="111"/>
      <c r="GPB28" s="111"/>
      <c r="GPC28" s="111"/>
      <c r="GPD28" s="111"/>
      <c r="GPE28" s="111"/>
      <c r="GPF28" s="111"/>
      <c r="GPG28" s="111"/>
      <c r="GPH28" s="111"/>
      <c r="GPI28" s="111"/>
      <c r="GPJ28" s="111"/>
      <c r="GPK28" s="111"/>
      <c r="GPL28" s="111"/>
      <c r="GPM28" s="111"/>
      <c r="GPN28" s="111"/>
      <c r="GPO28" s="111"/>
      <c r="GPP28" s="111"/>
      <c r="GPQ28" s="111"/>
      <c r="GPR28" s="111"/>
      <c r="GPS28" s="111"/>
      <c r="GPT28" s="111"/>
      <c r="GPU28" s="111"/>
      <c r="GPV28" s="111"/>
      <c r="GPW28" s="111"/>
      <c r="GPX28" s="111"/>
      <c r="GPY28" s="111"/>
      <c r="GPZ28" s="111"/>
      <c r="GQA28" s="111"/>
      <c r="GQB28" s="111"/>
      <c r="GQC28" s="111"/>
      <c r="GQD28" s="111"/>
      <c r="GQE28" s="111"/>
      <c r="GQF28" s="111"/>
      <c r="GQG28" s="111"/>
      <c r="GQH28" s="111"/>
      <c r="GQI28" s="111"/>
      <c r="GQJ28" s="111"/>
      <c r="GQK28" s="111"/>
      <c r="GQL28" s="111"/>
      <c r="GQM28" s="111"/>
      <c r="GQN28" s="111"/>
      <c r="GQO28" s="111"/>
      <c r="GQP28" s="111"/>
      <c r="GQQ28" s="111"/>
      <c r="GQR28" s="111"/>
      <c r="GQS28" s="111"/>
      <c r="GQT28" s="111"/>
      <c r="GQU28" s="111"/>
      <c r="GQV28" s="111"/>
      <c r="GQW28" s="111"/>
      <c r="GQX28" s="111"/>
      <c r="GQY28" s="111"/>
      <c r="GQZ28" s="111"/>
      <c r="GRA28" s="111"/>
      <c r="GRB28" s="111"/>
      <c r="GRC28" s="111"/>
      <c r="GRD28" s="111"/>
      <c r="GRE28" s="111"/>
      <c r="GRF28" s="111"/>
      <c r="GRG28" s="111"/>
      <c r="GRH28" s="111"/>
      <c r="GRI28" s="111"/>
      <c r="GRJ28" s="111"/>
      <c r="GRK28" s="111"/>
      <c r="GRL28" s="111"/>
      <c r="GRM28" s="111"/>
      <c r="GRN28" s="111"/>
      <c r="GRO28" s="111"/>
      <c r="GRP28" s="111"/>
      <c r="GRQ28" s="111"/>
      <c r="GRR28" s="111"/>
      <c r="GRS28" s="111"/>
      <c r="GRT28" s="111"/>
      <c r="GRU28" s="111"/>
      <c r="GRV28" s="111"/>
      <c r="GRW28" s="111"/>
      <c r="GRX28" s="111"/>
      <c r="GRY28" s="111"/>
      <c r="GRZ28" s="111"/>
      <c r="GSA28" s="111"/>
      <c r="GSB28" s="111"/>
      <c r="GSC28" s="111"/>
      <c r="GSD28" s="111"/>
      <c r="GSE28" s="111"/>
      <c r="GSF28" s="111"/>
      <c r="GSG28" s="111"/>
      <c r="GSH28" s="111"/>
      <c r="GSI28" s="111"/>
      <c r="GSJ28" s="111"/>
      <c r="GSK28" s="111"/>
      <c r="GSL28" s="111"/>
      <c r="GSM28" s="111"/>
      <c r="GSN28" s="111"/>
      <c r="GSO28" s="111"/>
      <c r="GSP28" s="111"/>
      <c r="GSQ28" s="111"/>
      <c r="GSR28" s="111"/>
      <c r="GSS28" s="111"/>
      <c r="GST28" s="111"/>
      <c r="GSU28" s="111"/>
      <c r="GSV28" s="111"/>
      <c r="GSW28" s="111"/>
      <c r="GSX28" s="111"/>
      <c r="GSY28" s="111"/>
      <c r="GSZ28" s="111"/>
      <c r="GTA28" s="111"/>
      <c r="GTB28" s="111"/>
      <c r="GTC28" s="111"/>
      <c r="GTD28" s="111"/>
      <c r="GTE28" s="111"/>
      <c r="GTF28" s="111"/>
      <c r="GTG28" s="111"/>
      <c r="GTH28" s="111"/>
      <c r="GTI28" s="111"/>
      <c r="GTJ28" s="111"/>
      <c r="GTK28" s="111"/>
      <c r="GTL28" s="111"/>
      <c r="GTM28" s="111"/>
      <c r="GTN28" s="111"/>
      <c r="GTO28" s="111"/>
      <c r="GTP28" s="111"/>
      <c r="GTQ28" s="111"/>
      <c r="GTR28" s="111"/>
      <c r="GTS28" s="111"/>
      <c r="GTT28" s="111"/>
      <c r="GTU28" s="111"/>
      <c r="GTV28" s="111"/>
      <c r="GTW28" s="111"/>
      <c r="GTX28" s="111"/>
      <c r="GTY28" s="111"/>
      <c r="GTZ28" s="111"/>
      <c r="GUA28" s="111"/>
      <c r="GUB28" s="111"/>
      <c r="GUC28" s="111"/>
      <c r="GUD28" s="111"/>
      <c r="GUE28" s="111"/>
      <c r="GUF28" s="111"/>
      <c r="GUG28" s="111"/>
      <c r="GUH28" s="111"/>
      <c r="GUI28" s="111"/>
      <c r="GUJ28" s="111"/>
      <c r="GUK28" s="111"/>
      <c r="GUL28" s="111"/>
      <c r="GUM28" s="111"/>
      <c r="GUN28" s="111"/>
      <c r="GUO28" s="111"/>
      <c r="GUP28" s="111"/>
      <c r="GUQ28" s="111"/>
      <c r="GUR28" s="111"/>
      <c r="GUS28" s="111"/>
      <c r="GUT28" s="111"/>
      <c r="GUU28" s="111"/>
      <c r="GUV28" s="111"/>
      <c r="GUW28" s="111"/>
      <c r="GUX28" s="111"/>
      <c r="GUY28" s="111"/>
      <c r="GUZ28" s="111"/>
      <c r="GVA28" s="111"/>
      <c r="GVB28" s="111"/>
      <c r="GVC28" s="111"/>
      <c r="GVD28" s="111"/>
      <c r="GVE28" s="111"/>
      <c r="GVF28" s="111"/>
      <c r="GVG28" s="111"/>
      <c r="GVH28" s="111"/>
      <c r="GVI28" s="111"/>
      <c r="GVJ28" s="111"/>
      <c r="GVK28" s="111"/>
      <c r="GVL28" s="111"/>
      <c r="GVM28" s="111"/>
      <c r="GVN28" s="111"/>
      <c r="GVO28" s="111"/>
      <c r="GVP28" s="111"/>
      <c r="GVQ28" s="111"/>
      <c r="GVR28" s="111"/>
      <c r="GVS28" s="111"/>
      <c r="GVT28" s="111"/>
      <c r="GVU28" s="111"/>
      <c r="GVV28" s="111"/>
      <c r="GVW28" s="111"/>
      <c r="GVX28" s="111"/>
      <c r="GVY28" s="111"/>
      <c r="GVZ28" s="111"/>
      <c r="GWA28" s="111"/>
      <c r="GWB28" s="111"/>
      <c r="GWC28" s="111"/>
      <c r="GWD28" s="111"/>
      <c r="GWE28" s="111"/>
      <c r="GWF28" s="111"/>
      <c r="GWG28" s="111"/>
      <c r="GWH28" s="111"/>
      <c r="GWI28" s="111"/>
      <c r="GWJ28" s="111"/>
      <c r="GWK28" s="111"/>
      <c r="GWL28" s="111"/>
      <c r="GWM28" s="111"/>
      <c r="GWN28" s="111"/>
      <c r="GWO28" s="111"/>
      <c r="GWP28" s="111"/>
      <c r="GWQ28" s="111"/>
      <c r="GWR28" s="111"/>
      <c r="GWS28" s="111"/>
      <c r="GWT28" s="111"/>
      <c r="GWU28" s="111"/>
      <c r="GWV28" s="111"/>
      <c r="GWW28" s="111"/>
      <c r="GWX28" s="111"/>
      <c r="GWY28" s="111"/>
      <c r="GWZ28" s="111"/>
      <c r="GXA28" s="111"/>
      <c r="GXB28" s="111"/>
      <c r="GXC28" s="111"/>
      <c r="GXD28" s="111"/>
      <c r="GXE28" s="111"/>
      <c r="GXF28" s="111"/>
      <c r="GXG28" s="111"/>
      <c r="GXH28" s="111"/>
      <c r="GXI28" s="111"/>
      <c r="GXJ28" s="111"/>
      <c r="GXK28" s="111"/>
      <c r="GXL28" s="111"/>
      <c r="GXM28" s="111"/>
      <c r="GXN28" s="111"/>
      <c r="GXO28" s="111"/>
      <c r="GXP28" s="111"/>
      <c r="GXQ28" s="111"/>
      <c r="GXR28" s="111"/>
      <c r="GXS28" s="111"/>
      <c r="GXT28" s="111"/>
      <c r="GXU28" s="111"/>
      <c r="GXV28" s="111"/>
      <c r="GXW28" s="111"/>
      <c r="GXX28" s="111"/>
      <c r="GXY28" s="111"/>
      <c r="GXZ28" s="111"/>
      <c r="GYA28" s="111"/>
      <c r="GYB28" s="111"/>
      <c r="GYC28" s="111"/>
      <c r="GYD28" s="111"/>
      <c r="GYE28" s="111"/>
      <c r="GYF28" s="111"/>
      <c r="GYG28" s="111"/>
      <c r="GYH28" s="111"/>
      <c r="GYI28" s="111"/>
      <c r="GYJ28" s="111"/>
      <c r="GYK28" s="111"/>
      <c r="GYL28" s="111"/>
      <c r="GYM28" s="111"/>
      <c r="GYN28" s="111"/>
      <c r="GYO28" s="111"/>
      <c r="GYP28" s="111"/>
      <c r="GYQ28" s="111"/>
      <c r="GYR28" s="111"/>
      <c r="GYS28" s="111"/>
      <c r="GYT28" s="111"/>
      <c r="GYU28" s="111"/>
      <c r="GYV28" s="111"/>
      <c r="GYW28" s="111"/>
      <c r="GYX28" s="111"/>
      <c r="GYY28" s="111"/>
      <c r="GYZ28" s="111"/>
      <c r="GZA28" s="111"/>
      <c r="GZB28" s="111"/>
      <c r="GZC28" s="111"/>
      <c r="GZD28" s="111"/>
      <c r="GZE28" s="111"/>
      <c r="GZF28" s="111"/>
      <c r="GZG28" s="111"/>
      <c r="GZH28" s="111"/>
      <c r="GZI28" s="111"/>
      <c r="GZJ28" s="111"/>
      <c r="GZK28" s="111"/>
      <c r="GZL28" s="111"/>
      <c r="GZM28" s="111"/>
      <c r="GZN28" s="111"/>
      <c r="GZO28" s="111"/>
      <c r="GZP28" s="111"/>
      <c r="GZQ28" s="111"/>
      <c r="GZR28" s="111"/>
      <c r="GZS28" s="111"/>
      <c r="GZT28" s="111"/>
      <c r="GZU28" s="111"/>
      <c r="GZV28" s="111"/>
      <c r="GZW28" s="111"/>
      <c r="GZX28" s="111"/>
      <c r="GZY28" s="111"/>
      <c r="GZZ28" s="111"/>
      <c r="HAA28" s="111"/>
      <c r="HAB28" s="111"/>
      <c r="HAC28" s="111"/>
      <c r="HAD28" s="111"/>
      <c r="HAE28" s="111"/>
      <c r="HAF28" s="111"/>
      <c r="HAG28" s="111"/>
      <c r="HAH28" s="111"/>
      <c r="HAI28" s="111"/>
      <c r="HAJ28" s="111"/>
      <c r="HAK28" s="111"/>
      <c r="HAL28" s="111"/>
      <c r="HAM28" s="111"/>
      <c r="HAN28" s="111"/>
      <c r="HAO28" s="111"/>
      <c r="HAP28" s="111"/>
      <c r="HAQ28" s="111"/>
      <c r="HAR28" s="111"/>
      <c r="HAS28" s="111"/>
      <c r="HAT28" s="111"/>
      <c r="HAU28" s="111"/>
      <c r="HAV28" s="111"/>
      <c r="HAW28" s="111"/>
      <c r="HAX28" s="111"/>
      <c r="HAY28" s="111"/>
      <c r="HAZ28" s="111"/>
      <c r="HBA28" s="111"/>
      <c r="HBB28" s="111"/>
      <c r="HBC28" s="111"/>
      <c r="HBD28" s="111"/>
      <c r="HBE28" s="111"/>
      <c r="HBF28" s="111"/>
      <c r="HBG28" s="111"/>
      <c r="HBH28" s="111"/>
      <c r="HBI28" s="111"/>
      <c r="HBJ28" s="111"/>
      <c r="HBK28" s="111"/>
      <c r="HBL28" s="111"/>
      <c r="HBM28" s="111"/>
      <c r="HBN28" s="111"/>
      <c r="HBO28" s="111"/>
      <c r="HBP28" s="111"/>
      <c r="HBQ28" s="111"/>
      <c r="HBR28" s="111"/>
      <c r="HBS28" s="111"/>
      <c r="HBT28" s="111"/>
      <c r="HBU28" s="111"/>
      <c r="HBV28" s="111"/>
      <c r="HBW28" s="111"/>
      <c r="HBX28" s="111"/>
      <c r="HBY28" s="111"/>
      <c r="HBZ28" s="111"/>
      <c r="HCA28" s="111"/>
      <c r="HCB28" s="111"/>
      <c r="HCC28" s="111"/>
      <c r="HCD28" s="111"/>
      <c r="HCE28" s="111"/>
      <c r="HCF28" s="111"/>
      <c r="HCG28" s="111"/>
      <c r="HCH28" s="111"/>
      <c r="HCI28" s="111"/>
      <c r="HCJ28" s="111"/>
      <c r="HCK28" s="111"/>
      <c r="HCL28" s="111"/>
      <c r="HCM28" s="111"/>
      <c r="HCN28" s="111"/>
      <c r="HCO28" s="111"/>
      <c r="HCP28" s="111"/>
      <c r="HCQ28" s="111"/>
      <c r="HCR28" s="111"/>
      <c r="HCS28" s="111"/>
      <c r="HCT28" s="111"/>
      <c r="HCU28" s="111"/>
      <c r="HCV28" s="111"/>
      <c r="HCW28" s="111"/>
      <c r="HCX28" s="111"/>
      <c r="HCY28" s="111"/>
      <c r="HCZ28" s="111"/>
      <c r="HDA28" s="111"/>
      <c r="HDB28" s="111"/>
      <c r="HDC28" s="111"/>
      <c r="HDD28" s="111"/>
      <c r="HDE28" s="111"/>
      <c r="HDF28" s="111"/>
      <c r="HDG28" s="111"/>
      <c r="HDH28" s="111"/>
      <c r="HDI28" s="111"/>
      <c r="HDJ28" s="111"/>
      <c r="HDK28" s="111"/>
      <c r="HDL28" s="111"/>
      <c r="HDM28" s="111"/>
      <c r="HDN28" s="111"/>
      <c r="HDO28" s="111"/>
      <c r="HDP28" s="111"/>
      <c r="HDQ28" s="111"/>
      <c r="HDR28" s="111"/>
      <c r="HDS28" s="111"/>
      <c r="HDT28" s="111"/>
      <c r="HDU28" s="111"/>
      <c r="HDV28" s="111"/>
      <c r="HDW28" s="111"/>
      <c r="HDX28" s="111"/>
      <c r="HDY28" s="111"/>
      <c r="HDZ28" s="111"/>
      <c r="HEA28" s="111"/>
      <c r="HEB28" s="111"/>
      <c r="HEC28" s="111"/>
      <c r="HED28" s="111"/>
      <c r="HEE28" s="111"/>
      <c r="HEF28" s="111"/>
      <c r="HEG28" s="111"/>
      <c r="HEH28" s="111"/>
      <c r="HEI28" s="111"/>
      <c r="HEJ28" s="111"/>
      <c r="HEK28" s="111"/>
      <c r="HEL28" s="111"/>
      <c r="HEM28" s="111"/>
      <c r="HEN28" s="111"/>
      <c r="HEO28" s="111"/>
      <c r="HEP28" s="111"/>
      <c r="HEQ28" s="111"/>
      <c r="HER28" s="111"/>
      <c r="HES28" s="111"/>
      <c r="HET28" s="111"/>
      <c r="HEU28" s="111"/>
      <c r="HEV28" s="111"/>
      <c r="HEW28" s="111"/>
      <c r="HEX28" s="111"/>
      <c r="HEY28" s="111"/>
      <c r="HEZ28" s="111"/>
      <c r="HFA28" s="111"/>
      <c r="HFB28" s="111"/>
      <c r="HFC28" s="111"/>
      <c r="HFD28" s="111"/>
      <c r="HFE28" s="111"/>
      <c r="HFF28" s="111"/>
      <c r="HFG28" s="111"/>
      <c r="HFH28" s="111"/>
      <c r="HFI28" s="111"/>
      <c r="HFJ28" s="111"/>
      <c r="HFK28" s="111"/>
      <c r="HFL28" s="111"/>
      <c r="HFM28" s="111"/>
      <c r="HFN28" s="111"/>
      <c r="HFO28" s="111"/>
      <c r="HFP28" s="111"/>
      <c r="HFQ28" s="111"/>
      <c r="HFR28" s="111"/>
      <c r="HFS28" s="111"/>
      <c r="HFT28" s="111"/>
      <c r="HFU28" s="111"/>
      <c r="HFV28" s="111"/>
      <c r="HFW28" s="111"/>
      <c r="HFX28" s="111"/>
      <c r="HFY28" s="111"/>
      <c r="HFZ28" s="111"/>
      <c r="HGA28" s="111"/>
      <c r="HGB28" s="111"/>
      <c r="HGC28" s="111"/>
      <c r="HGD28" s="111"/>
      <c r="HGE28" s="111"/>
      <c r="HGF28" s="111"/>
      <c r="HGG28" s="111"/>
      <c r="HGH28" s="111"/>
      <c r="HGI28" s="111"/>
      <c r="HGJ28" s="111"/>
      <c r="HGK28" s="111"/>
      <c r="HGL28" s="111"/>
      <c r="HGM28" s="111"/>
      <c r="HGN28" s="111"/>
      <c r="HGO28" s="111"/>
      <c r="HGP28" s="111"/>
      <c r="HGQ28" s="111"/>
      <c r="HGR28" s="111"/>
      <c r="HGS28" s="111"/>
      <c r="HGT28" s="111"/>
      <c r="HGU28" s="111"/>
      <c r="HGV28" s="111"/>
      <c r="HGW28" s="111"/>
      <c r="HGX28" s="111"/>
      <c r="HGY28" s="111"/>
      <c r="HGZ28" s="111"/>
      <c r="HHA28" s="111"/>
      <c r="HHB28" s="111"/>
      <c r="HHC28" s="111"/>
      <c r="HHD28" s="111"/>
      <c r="HHE28" s="111"/>
      <c r="HHF28" s="111"/>
      <c r="HHG28" s="111"/>
      <c r="HHH28" s="111"/>
      <c r="HHI28" s="111"/>
      <c r="HHJ28" s="111"/>
      <c r="HHK28" s="111"/>
      <c r="HHL28" s="111"/>
      <c r="HHM28" s="111"/>
      <c r="HHN28" s="111"/>
      <c r="HHO28" s="111"/>
      <c r="HHP28" s="111"/>
      <c r="HHQ28" s="111"/>
      <c r="HHR28" s="111"/>
      <c r="HHS28" s="111"/>
      <c r="HHT28" s="111"/>
      <c r="HHU28" s="111"/>
      <c r="HHV28" s="111"/>
      <c r="HHW28" s="111"/>
      <c r="HHX28" s="111"/>
      <c r="HHY28" s="111"/>
      <c r="HHZ28" s="111"/>
      <c r="HIA28" s="111"/>
      <c r="HIB28" s="111"/>
      <c r="HIC28" s="111"/>
      <c r="HID28" s="111"/>
      <c r="HIE28" s="111"/>
      <c r="HIF28" s="111"/>
      <c r="HIG28" s="111"/>
      <c r="HIH28" s="111"/>
      <c r="HII28" s="111"/>
      <c r="HIJ28" s="111"/>
      <c r="HIK28" s="111"/>
      <c r="HIL28" s="111"/>
      <c r="HIM28" s="111"/>
      <c r="HIN28" s="111"/>
      <c r="HIO28" s="111"/>
      <c r="HIP28" s="111"/>
      <c r="HIQ28" s="111"/>
      <c r="HIR28" s="111"/>
      <c r="HIS28" s="111"/>
      <c r="HIT28" s="111"/>
      <c r="HIU28" s="111"/>
      <c r="HIV28" s="111"/>
      <c r="HIW28" s="111"/>
      <c r="HIX28" s="111"/>
      <c r="HIY28" s="111"/>
      <c r="HIZ28" s="111"/>
      <c r="HJA28" s="111"/>
      <c r="HJB28" s="111"/>
      <c r="HJC28" s="111"/>
      <c r="HJD28" s="111"/>
      <c r="HJE28" s="111"/>
      <c r="HJF28" s="111"/>
      <c r="HJG28" s="111"/>
      <c r="HJH28" s="111"/>
      <c r="HJI28" s="111"/>
      <c r="HJJ28" s="111"/>
      <c r="HJK28" s="111"/>
      <c r="HJL28" s="111"/>
      <c r="HJM28" s="111"/>
      <c r="HJN28" s="111"/>
      <c r="HJO28" s="111"/>
      <c r="HJP28" s="111"/>
      <c r="HJQ28" s="111"/>
      <c r="HJR28" s="111"/>
      <c r="HJS28" s="111"/>
      <c r="HJT28" s="111"/>
      <c r="HJU28" s="111"/>
      <c r="HJV28" s="111"/>
      <c r="HJW28" s="111"/>
      <c r="HJX28" s="111"/>
      <c r="HJY28" s="111"/>
      <c r="HJZ28" s="111"/>
      <c r="HKA28" s="111"/>
      <c r="HKB28" s="111"/>
      <c r="HKC28" s="111"/>
      <c r="HKD28" s="111"/>
      <c r="HKE28" s="111"/>
      <c r="HKF28" s="111"/>
      <c r="HKG28" s="111"/>
      <c r="HKH28" s="111"/>
      <c r="HKI28" s="111"/>
      <c r="HKJ28" s="111"/>
      <c r="HKK28" s="111"/>
      <c r="HKL28" s="111"/>
      <c r="HKM28" s="111"/>
      <c r="HKN28" s="111"/>
      <c r="HKO28" s="111"/>
      <c r="HKP28" s="111"/>
      <c r="HKQ28" s="111"/>
      <c r="HKR28" s="111"/>
      <c r="HKS28" s="111"/>
      <c r="HKT28" s="111"/>
      <c r="HKU28" s="111"/>
      <c r="HKV28" s="111"/>
      <c r="HKW28" s="111"/>
      <c r="HKX28" s="111"/>
      <c r="HKY28" s="111"/>
      <c r="HKZ28" s="111"/>
      <c r="HLA28" s="111"/>
      <c r="HLB28" s="111"/>
      <c r="HLC28" s="111"/>
      <c r="HLD28" s="111"/>
      <c r="HLE28" s="111"/>
      <c r="HLF28" s="111"/>
      <c r="HLG28" s="111"/>
      <c r="HLH28" s="111"/>
      <c r="HLI28" s="111"/>
      <c r="HLJ28" s="111"/>
      <c r="HLK28" s="111"/>
      <c r="HLL28" s="111"/>
      <c r="HLM28" s="111"/>
      <c r="HLN28" s="111"/>
      <c r="HLO28" s="111"/>
      <c r="HLP28" s="111"/>
      <c r="HLQ28" s="111"/>
      <c r="HLR28" s="111"/>
      <c r="HLS28" s="111"/>
      <c r="HLT28" s="111"/>
      <c r="HLU28" s="111"/>
      <c r="HLV28" s="111"/>
      <c r="HLW28" s="111"/>
      <c r="HLX28" s="111"/>
      <c r="HLY28" s="111"/>
      <c r="HLZ28" s="111"/>
      <c r="HMA28" s="111"/>
      <c r="HMB28" s="111"/>
      <c r="HMC28" s="111"/>
      <c r="HMD28" s="111"/>
      <c r="HME28" s="111"/>
      <c r="HMF28" s="111"/>
      <c r="HMG28" s="111"/>
      <c r="HMH28" s="111"/>
      <c r="HMI28" s="111"/>
      <c r="HMJ28" s="111"/>
      <c r="HMK28" s="111"/>
      <c r="HML28" s="111"/>
      <c r="HMM28" s="111"/>
      <c r="HMN28" s="111"/>
      <c r="HMO28" s="111"/>
      <c r="HMP28" s="111"/>
      <c r="HMQ28" s="111"/>
      <c r="HMR28" s="111"/>
      <c r="HMS28" s="111"/>
      <c r="HMT28" s="111"/>
      <c r="HMU28" s="111"/>
      <c r="HMV28" s="111"/>
      <c r="HMW28" s="111"/>
      <c r="HMX28" s="111"/>
      <c r="HMY28" s="111"/>
      <c r="HMZ28" s="111"/>
      <c r="HNA28" s="111"/>
      <c r="HNB28" s="111"/>
      <c r="HNC28" s="111"/>
      <c r="HND28" s="111"/>
      <c r="HNE28" s="111"/>
      <c r="HNF28" s="111"/>
      <c r="HNG28" s="111"/>
      <c r="HNH28" s="111"/>
      <c r="HNI28" s="111"/>
      <c r="HNJ28" s="111"/>
      <c r="HNK28" s="111"/>
      <c r="HNL28" s="111"/>
      <c r="HNM28" s="111"/>
      <c r="HNN28" s="111"/>
      <c r="HNO28" s="111"/>
      <c r="HNP28" s="111"/>
      <c r="HNQ28" s="111"/>
      <c r="HNR28" s="111"/>
      <c r="HNS28" s="111"/>
      <c r="HNT28" s="111"/>
      <c r="HNU28" s="111"/>
      <c r="HNV28" s="111"/>
      <c r="HNW28" s="111"/>
      <c r="HNX28" s="111"/>
      <c r="HNY28" s="111"/>
      <c r="HNZ28" s="111"/>
      <c r="HOA28" s="111"/>
      <c r="HOB28" s="111"/>
      <c r="HOC28" s="111"/>
      <c r="HOD28" s="111"/>
      <c r="HOE28" s="111"/>
      <c r="HOF28" s="111"/>
      <c r="HOG28" s="111"/>
      <c r="HOH28" s="111"/>
      <c r="HOI28" s="111"/>
      <c r="HOJ28" s="111"/>
      <c r="HOK28" s="111"/>
      <c r="HOL28" s="111"/>
      <c r="HOM28" s="111"/>
      <c r="HON28" s="111"/>
      <c r="HOO28" s="111"/>
      <c r="HOP28" s="111"/>
      <c r="HOQ28" s="111"/>
      <c r="HOR28" s="111"/>
      <c r="HOS28" s="111"/>
      <c r="HOT28" s="111"/>
      <c r="HOU28" s="111"/>
      <c r="HOV28" s="111"/>
      <c r="HOW28" s="111"/>
      <c r="HOX28" s="111"/>
      <c r="HOY28" s="111"/>
      <c r="HOZ28" s="111"/>
      <c r="HPA28" s="111"/>
      <c r="HPB28" s="111"/>
      <c r="HPC28" s="111"/>
      <c r="HPD28" s="111"/>
      <c r="HPE28" s="111"/>
      <c r="HPF28" s="111"/>
      <c r="HPG28" s="111"/>
      <c r="HPH28" s="111"/>
      <c r="HPI28" s="111"/>
      <c r="HPJ28" s="111"/>
      <c r="HPK28" s="111"/>
      <c r="HPL28" s="111"/>
      <c r="HPM28" s="111"/>
      <c r="HPN28" s="111"/>
      <c r="HPO28" s="111"/>
      <c r="HPP28" s="111"/>
      <c r="HPQ28" s="111"/>
      <c r="HPR28" s="111"/>
      <c r="HPS28" s="111"/>
      <c r="HPT28" s="111"/>
      <c r="HPU28" s="111"/>
      <c r="HPV28" s="111"/>
      <c r="HPW28" s="111"/>
      <c r="HPX28" s="111"/>
      <c r="HPY28" s="111"/>
      <c r="HPZ28" s="111"/>
      <c r="HQA28" s="111"/>
      <c r="HQB28" s="111"/>
      <c r="HQC28" s="111"/>
      <c r="HQD28" s="111"/>
      <c r="HQE28" s="111"/>
      <c r="HQF28" s="111"/>
      <c r="HQG28" s="111"/>
      <c r="HQH28" s="111"/>
      <c r="HQI28" s="111"/>
      <c r="HQJ28" s="111"/>
      <c r="HQK28" s="111"/>
      <c r="HQL28" s="111"/>
      <c r="HQM28" s="111"/>
      <c r="HQN28" s="111"/>
      <c r="HQO28" s="111"/>
      <c r="HQP28" s="111"/>
      <c r="HQQ28" s="111"/>
      <c r="HQR28" s="111"/>
      <c r="HQS28" s="111"/>
      <c r="HQT28" s="111"/>
      <c r="HQU28" s="111"/>
      <c r="HQV28" s="111"/>
      <c r="HQW28" s="111"/>
      <c r="HQX28" s="111"/>
      <c r="HQY28" s="111"/>
      <c r="HQZ28" s="111"/>
      <c r="HRA28" s="111"/>
      <c r="HRB28" s="111"/>
      <c r="HRC28" s="111"/>
      <c r="HRD28" s="111"/>
      <c r="HRE28" s="111"/>
      <c r="HRF28" s="111"/>
      <c r="HRG28" s="111"/>
      <c r="HRH28" s="111"/>
      <c r="HRI28" s="111"/>
      <c r="HRJ28" s="111"/>
      <c r="HRK28" s="111"/>
      <c r="HRL28" s="111"/>
      <c r="HRM28" s="111"/>
      <c r="HRN28" s="111"/>
      <c r="HRO28" s="111"/>
      <c r="HRP28" s="111"/>
      <c r="HRQ28" s="111"/>
      <c r="HRR28" s="111"/>
      <c r="HRS28" s="111"/>
      <c r="HRT28" s="111"/>
      <c r="HRU28" s="111"/>
      <c r="HRV28" s="111"/>
      <c r="HRW28" s="111"/>
      <c r="HRX28" s="111"/>
      <c r="HRY28" s="111"/>
      <c r="HRZ28" s="111"/>
      <c r="HSA28" s="111"/>
      <c r="HSB28" s="111"/>
      <c r="HSC28" s="111"/>
      <c r="HSD28" s="111"/>
      <c r="HSE28" s="111"/>
      <c r="HSF28" s="111"/>
      <c r="HSG28" s="111"/>
      <c r="HSH28" s="111"/>
      <c r="HSI28" s="111"/>
      <c r="HSJ28" s="111"/>
      <c r="HSK28" s="111"/>
      <c r="HSL28" s="111"/>
      <c r="HSM28" s="111"/>
      <c r="HSN28" s="111"/>
      <c r="HSO28" s="111"/>
      <c r="HSP28" s="111"/>
      <c r="HSQ28" s="111"/>
      <c r="HSR28" s="111"/>
      <c r="HSS28" s="111"/>
      <c r="HST28" s="111"/>
      <c r="HSU28" s="111"/>
      <c r="HSV28" s="111"/>
      <c r="HSW28" s="111"/>
      <c r="HSX28" s="111"/>
      <c r="HSY28" s="111"/>
      <c r="HSZ28" s="111"/>
      <c r="HTA28" s="111"/>
      <c r="HTB28" s="111"/>
      <c r="HTC28" s="111"/>
      <c r="HTD28" s="111"/>
      <c r="HTE28" s="111"/>
      <c r="HTF28" s="111"/>
      <c r="HTG28" s="111"/>
      <c r="HTH28" s="111"/>
      <c r="HTI28" s="111"/>
      <c r="HTJ28" s="111"/>
      <c r="HTK28" s="111"/>
      <c r="HTL28" s="111"/>
      <c r="HTM28" s="111"/>
      <c r="HTN28" s="111"/>
      <c r="HTO28" s="111"/>
      <c r="HTP28" s="111"/>
      <c r="HTQ28" s="111"/>
      <c r="HTR28" s="111"/>
      <c r="HTS28" s="111"/>
      <c r="HTT28" s="111"/>
      <c r="HTU28" s="111"/>
      <c r="HTV28" s="111"/>
      <c r="HTW28" s="111"/>
      <c r="HTX28" s="111"/>
      <c r="HTY28" s="111"/>
      <c r="HTZ28" s="111"/>
      <c r="HUA28" s="111"/>
      <c r="HUB28" s="111"/>
      <c r="HUC28" s="111"/>
      <c r="HUD28" s="111"/>
      <c r="HUE28" s="111"/>
      <c r="HUF28" s="111"/>
      <c r="HUG28" s="111"/>
      <c r="HUH28" s="111"/>
      <c r="HUI28" s="111"/>
      <c r="HUJ28" s="111"/>
      <c r="HUK28" s="111"/>
      <c r="HUL28" s="111"/>
      <c r="HUM28" s="111"/>
      <c r="HUN28" s="111"/>
      <c r="HUO28" s="111"/>
      <c r="HUP28" s="111"/>
      <c r="HUQ28" s="111"/>
      <c r="HUR28" s="111"/>
      <c r="HUS28" s="111"/>
      <c r="HUT28" s="111"/>
      <c r="HUU28" s="111"/>
      <c r="HUV28" s="111"/>
      <c r="HUW28" s="111"/>
      <c r="HUX28" s="111"/>
      <c r="HUY28" s="111"/>
      <c r="HUZ28" s="111"/>
      <c r="HVA28" s="111"/>
      <c r="HVB28" s="111"/>
      <c r="HVC28" s="111"/>
      <c r="HVD28" s="111"/>
      <c r="HVE28" s="111"/>
      <c r="HVF28" s="111"/>
      <c r="HVG28" s="111"/>
      <c r="HVH28" s="111"/>
      <c r="HVI28" s="111"/>
      <c r="HVJ28" s="111"/>
      <c r="HVK28" s="111"/>
      <c r="HVL28" s="111"/>
      <c r="HVM28" s="111"/>
      <c r="HVN28" s="111"/>
      <c r="HVO28" s="111"/>
      <c r="HVP28" s="111"/>
      <c r="HVQ28" s="111"/>
      <c r="HVR28" s="111"/>
      <c r="HVS28" s="111"/>
      <c r="HVT28" s="111"/>
      <c r="HVU28" s="111"/>
      <c r="HVV28" s="111"/>
      <c r="HVW28" s="111"/>
      <c r="HVX28" s="111"/>
      <c r="HVY28" s="111"/>
      <c r="HVZ28" s="111"/>
      <c r="HWA28" s="111"/>
      <c r="HWB28" s="111"/>
      <c r="HWC28" s="111"/>
      <c r="HWD28" s="111"/>
      <c r="HWE28" s="111"/>
      <c r="HWF28" s="111"/>
      <c r="HWG28" s="111"/>
      <c r="HWH28" s="111"/>
      <c r="HWI28" s="111"/>
      <c r="HWJ28" s="111"/>
      <c r="HWK28" s="111"/>
      <c r="HWL28" s="111"/>
      <c r="HWM28" s="111"/>
      <c r="HWN28" s="111"/>
      <c r="HWO28" s="111"/>
      <c r="HWP28" s="111"/>
      <c r="HWQ28" s="111"/>
      <c r="HWR28" s="111"/>
      <c r="HWS28" s="111"/>
      <c r="HWT28" s="111"/>
      <c r="HWU28" s="111"/>
      <c r="HWV28" s="111"/>
      <c r="HWW28" s="111"/>
      <c r="HWX28" s="111"/>
      <c r="HWY28" s="111"/>
      <c r="HWZ28" s="111"/>
      <c r="HXA28" s="111"/>
      <c r="HXB28" s="111"/>
      <c r="HXC28" s="111"/>
      <c r="HXD28" s="111"/>
      <c r="HXE28" s="111"/>
      <c r="HXF28" s="111"/>
      <c r="HXG28" s="111"/>
      <c r="HXH28" s="111"/>
      <c r="HXI28" s="111"/>
      <c r="HXJ28" s="111"/>
      <c r="HXK28" s="111"/>
      <c r="HXL28" s="111"/>
      <c r="HXM28" s="111"/>
      <c r="HXN28" s="111"/>
      <c r="HXO28" s="111"/>
      <c r="HXP28" s="111"/>
      <c r="HXQ28" s="111"/>
      <c r="HXR28" s="111"/>
      <c r="HXS28" s="111"/>
      <c r="HXT28" s="111"/>
      <c r="HXU28" s="111"/>
      <c r="HXV28" s="111"/>
      <c r="HXW28" s="111"/>
      <c r="HXX28" s="111"/>
      <c r="HXY28" s="111"/>
      <c r="HXZ28" s="111"/>
      <c r="HYA28" s="111"/>
      <c r="HYB28" s="111"/>
      <c r="HYC28" s="111"/>
      <c r="HYD28" s="111"/>
      <c r="HYE28" s="111"/>
      <c r="HYF28" s="111"/>
      <c r="HYG28" s="111"/>
      <c r="HYH28" s="111"/>
      <c r="HYI28" s="111"/>
      <c r="HYJ28" s="111"/>
      <c r="HYK28" s="111"/>
      <c r="HYL28" s="111"/>
      <c r="HYM28" s="111"/>
      <c r="HYN28" s="111"/>
      <c r="HYO28" s="111"/>
      <c r="HYP28" s="111"/>
      <c r="HYQ28" s="111"/>
      <c r="HYR28" s="111"/>
      <c r="HYS28" s="111"/>
      <c r="HYT28" s="111"/>
      <c r="HYU28" s="111"/>
      <c r="HYV28" s="111"/>
      <c r="HYW28" s="111"/>
      <c r="HYX28" s="111"/>
      <c r="HYY28" s="111"/>
      <c r="HYZ28" s="111"/>
      <c r="HZA28" s="111"/>
      <c r="HZB28" s="111"/>
      <c r="HZC28" s="111"/>
      <c r="HZD28" s="111"/>
      <c r="HZE28" s="111"/>
      <c r="HZF28" s="111"/>
      <c r="HZG28" s="111"/>
      <c r="HZH28" s="111"/>
      <c r="HZI28" s="111"/>
      <c r="HZJ28" s="111"/>
      <c r="HZK28" s="111"/>
      <c r="HZL28" s="111"/>
      <c r="HZM28" s="111"/>
      <c r="HZN28" s="111"/>
      <c r="HZO28" s="111"/>
      <c r="HZP28" s="111"/>
      <c r="HZQ28" s="111"/>
      <c r="HZR28" s="111"/>
      <c r="HZS28" s="111"/>
      <c r="HZT28" s="111"/>
      <c r="HZU28" s="111"/>
      <c r="HZV28" s="111"/>
      <c r="HZW28" s="111"/>
      <c r="HZX28" s="111"/>
      <c r="HZY28" s="111"/>
      <c r="HZZ28" s="111"/>
      <c r="IAA28" s="111"/>
      <c r="IAB28" s="111"/>
      <c r="IAC28" s="111"/>
      <c r="IAD28" s="111"/>
      <c r="IAE28" s="111"/>
      <c r="IAF28" s="111"/>
      <c r="IAG28" s="111"/>
      <c r="IAH28" s="111"/>
      <c r="IAI28" s="111"/>
      <c r="IAJ28" s="111"/>
      <c r="IAK28" s="111"/>
      <c r="IAL28" s="111"/>
      <c r="IAM28" s="111"/>
      <c r="IAN28" s="111"/>
      <c r="IAO28" s="111"/>
      <c r="IAP28" s="111"/>
      <c r="IAQ28" s="111"/>
      <c r="IAR28" s="111"/>
      <c r="IAS28" s="111"/>
      <c r="IAT28" s="111"/>
      <c r="IAU28" s="111"/>
      <c r="IAV28" s="111"/>
      <c r="IAW28" s="111"/>
      <c r="IAX28" s="111"/>
      <c r="IAY28" s="111"/>
      <c r="IAZ28" s="111"/>
      <c r="IBA28" s="111"/>
      <c r="IBB28" s="111"/>
      <c r="IBC28" s="111"/>
      <c r="IBD28" s="111"/>
      <c r="IBE28" s="111"/>
      <c r="IBF28" s="111"/>
      <c r="IBG28" s="111"/>
      <c r="IBH28" s="111"/>
      <c r="IBI28" s="111"/>
      <c r="IBJ28" s="111"/>
      <c r="IBK28" s="111"/>
      <c r="IBL28" s="111"/>
      <c r="IBM28" s="111"/>
      <c r="IBN28" s="111"/>
      <c r="IBO28" s="111"/>
      <c r="IBP28" s="111"/>
      <c r="IBQ28" s="111"/>
      <c r="IBR28" s="111"/>
      <c r="IBS28" s="111"/>
      <c r="IBT28" s="111"/>
      <c r="IBU28" s="111"/>
      <c r="IBV28" s="111"/>
      <c r="IBW28" s="111"/>
      <c r="IBX28" s="111"/>
      <c r="IBY28" s="111"/>
      <c r="IBZ28" s="111"/>
      <c r="ICA28" s="111"/>
      <c r="ICB28" s="111"/>
      <c r="ICC28" s="111"/>
      <c r="ICD28" s="111"/>
      <c r="ICE28" s="111"/>
      <c r="ICF28" s="111"/>
      <c r="ICG28" s="111"/>
      <c r="ICH28" s="111"/>
      <c r="ICI28" s="111"/>
      <c r="ICJ28" s="111"/>
      <c r="ICK28" s="111"/>
      <c r="ICL28" s="111"/>
      <c r="ICM28" s="111"/>
      <c r="ICN28" s="111"/>
      <c r="ICO28" s="111"/>
      <c r="ICP28" s="111"/>
      <c r="ICQ28" s="111"/>
      <c r="ICR28" s="111"/>
      <c r="ICS28" s="111"/>
      <c r="ICT28" s="111"/>
      <c r="ICU28" s="111"/>
      <c r="ICV28" s="111"/>
      <c r="ICW28" s="111"/>
      <c r="ICX28" s="111"/>
      <c r="ICY28" s="111"/>
      <c r="ICZ28" s="111"/>
      <c r="IDA28" s="111"/>
      <c r="IDB28" s="111"/>
      <c r="IDC28" s="111"/>
      <c r="IDD28" s="111"/>
      <c r="IDE28" s="111"/>
      <c r="IDF28" s="111"/>
      <c r="IDG28" s="111"/>
      <c r="IDH28" s="111"/>
      <c r="IDI28" s="111"/>
      <c r="IDJ28" s="111"/>
      <c r="IDK28" s="111"/>
      <c r="IDL28" s="111"/>
      <c r="IDM28" s="111"/>
      <c r="IDN28" s="111"/>
      <c r="IDO28" s="111"/>
      <c r="IDP28" s="111"/>
      <c r="IDQ28" s="111"/>
      <c r="IDR28" s="111"/>
      <c r="IDS28" s="111"/>
      <c r="IDT28" s="111"/>
      <c r="IDU28" s="111"/>
      <c r="IDV28" s="111"/>
      <c r="IDW28" s="111"/>
      <c r="IDX28" s="111"/>
      <c r="IDY28" s="111"/>
      <c r="IDZ28" s="111"/>
      <c r="IEA28" s="111"/>
      <c r="IEB28" s="111"/>
      <c r="IEC28" s="111"/>
      <c r="IED28" s="111"/>
      <c r="IEE28" s="111"/>
      <c r="IEF28" s="111"/>
      <c r="IEG28" s="111"/>
      <c r="IEH28" s="111"/>
      <c r="IEI28" s="111"/>
      <c r="IEJ28" s="111"/>
      <c r="IEK28" s="111"/>
      <c r="IEL28" s="111"/>
      <c r="IEM28" s="111"/>
      <c r="IEN28" s="111"/>
      <c r="IEO28" s="111"/>
      <c r="IEP28" s="111"/>
      <c r="IEQ28" s="111"/>
      <c r="IER28" s="111"/>
      <c r="IES28" s="111"/>
      <c r="IET28" s="111"/>
      <c r="IEU28" s="111"/>
      <c r="IEV28" s="111"/>
      <c r="IEW28" s="111"/>
      <c r="IEX28" s="111"/>
      <c r="IEY28" s="111"/>
      <c r="IEZ28" s="111"/>
      <c r="IFA28" s="111"/>
      <c r="IFB28" s="111"/>
      <c r="IFC28" s="111"/>
      <c r="IFD28" s="111"/>
      <c r="IFE28" s="111"/>
      <c r="IFF28" s="111"/>
      <c r="IFG28" s="111"/>
      <c r="IFH28" s="111"/>
      <c r="IFI28" s="111"/>
      <c r="IFJ28" s="111"/>
      <c r="IFK28" s="111"/>
      <c r="IFL28" s="111"/>
      <c r="IFM28" s="111"/>
      <c r="IFN28" s="111"/>
      <c r="IFO28" s="111"/>
      <c r="IFP28" s="111"/>
      <c r="IFQ28" s="111"/>
      <c r="IFR28" s="111"/>
      <c r="IFS28" s="111"/>
      <c r="IFT28" s="111"/>
      <c r="IFU28" s="111"/>
      <c r="IFV28" s="111"/>
      <c r="IFW28" s="111"/>
      <c r="IFX28" s="111"/>
      <c r="IFY28" s="111"/>
      <c r="IFZ28" s="111"/>
      <c r="IGA28" s="111"/>
      <c r="IGB28" s="111"/>
      <c r="IGC28" s="111"/>
      <c r="IGD28" s="111"/>
      <c r="IGE28" s="111"/>
      <c r="IGF28" s="111"/>
      <c r="IGG28" s="111"/>
      <c r="IGH28" s="111"/>
      <c r="IGI28" s="111"/>
      <c r="IGJ28" s="111"/>
      <c r="IGK28" s="111"/>
      <c r="IGL28" s="111"/>
      <c r="IGM28" s="111"/>
      <c r="IGN28" s="111"/>
      <c r="IGO28" s="111"/>
      <c r="IGP28" s="111"/>
      <c r="IGQ28" s="111"/>
      <c r="IGR28" s="111"/>
      <c r="IGS28" s="111"/>
      <c r="IGT28" s="111"/>
      <c r="IGU28" s="111"/>
      <c r="IGV28" s="111"/>
      <c r="IGW28" s="111"/>
      <c r="IGX28" s="111"/>
      <c r="IGY28" s="111"/>
      <c r="IGZ28" s="111"/>
      <c r="IHA28" s="111"/>
      <c r="IHB28" s="111"/>
      <c r="IHC28" s="111"/>
      <c r="IHD28" s="111"/>
      <c r="IHE28" s="111"/>
      <c r="IHF28" s="111"/>
      <c r="IHG28" s="111"/>
      <c r="IHH28" s="111"/>
      <c r="IHI28" s="111"/>
      <c r="IHJ28" s="111"/>
      <c r="IHK28" s="111"/>
      <c r="IHL28" s="111"/>
      <c r="IHM28" s="111"/>
      <c r="IHN28" s="111"/>
      <c r="IHO28" s="111"/>
      <c r="IHP28" s="111"/>
      <c r="IHQ28" s="111"/>
      <c r="IHR28" s="111"/>
      <c r="IHS28" s="111"/>
      <c r="IHT28" s="111"/>
      <c r="IHU28" s="111"/>
      <c r="IHV28" s="111"/>
      <c r="IHW28" s="111"/>
      <c r="IHX28" s="111"/>
      <c r="IHY28" s="111"/>
      <c r="IHZ28" s="111"/>
      <c r="IIA28" s="111"/>
      <c r="IIB28" s="111"/>
      <c r="IIC28" s="111"/>
      <c r="IID28" s="111"/>
      <c r="IIE28" s="111"/>
      <c r="IIF28" s="111"/>
      <c r="IIG28" s="111"/>
      <c r="IIH28" s="111"/>
      <c r="III28" s="111"/>
      <c r="IIJ28" s="111"/>
      <c r="IIK28" s="111"/>
      <c r="IIL28" s="111"/>
      <c r="IIM28" s="111"/>
      <c r="IIN28" s="111"/>
      <c r="IIO28" s="111"/>
      <c r="IIP28" s="111"/>
      <c r="IIQ28" s="111"/>
      <c r="IIR28" s="111"/>
      <c r="IIS28" s="111"/>
      <c r="IIT28" s="111"/>
      <c r="IIU28" s="111"/>
      <c r="IIV28" s="111"/>
      <c r="IIW28" s="111"/>
      <c r="IIX28" s="111"/>
      <c r="IIY28" s="111"/>
      <c r="IIZ28" s="111"/>
      <c r="IJA28" s="111"/>
      <c r="IJB28" s="111"/>
      <c r="IJC28" s="111"/>
      <c r="IJD28" s="111"/>
      <c r="IJE28" s="111"/>
      <c r="IJF28" s="111"/>
      <c r="IJG28" s="111"/>
      <c r="IJH28" s="111"/>
      <c r="IJI28" s="111"/>
      <c r="IJJ28" s="111"/>
      <c r="IJK28" s="111"/>
      <c r="IJL28" s="111"/>
      <c r="IJM28" s="111"/>
      <c r="IJN28" s="111"/>
      <c r="IJO28" s="111"/>
      <c r="IJP28" s="111"/>
      <c r="IJQ28" s="111"/>
      <c r="IJR28" s="111"/>
      <c r="IJS28" s="111"/>
      <c r="IJT28" s="111"/>
      <c r="IJU28" s="111"/>
      <c r="IJV28" s="111"/>
      <c r="IJW28" s="111"/>
      <c r="IJX28" s="111"/>
      <c r="IJY28" s="111"/>
      <c r="IJZ28" s="111"/>
      <c r="IKA28" s="111"/>
      <c r="IKB28" s="111"/>
      <c r="IKC28" s="111"/>
      <c r="IKD28" s="111"/>
      <c r="IKE28" s="111"/>
      <c r="IKF28" s="111"/>
      <c r="IKG28" s="111"/>
      <c r="IKH28" s="111"/>
      <c r="IKI28" s="111"/>
      <c r="IKJ28" s="111"/>
      <c r="IKK28" s="111"/>
      <c r="IKL28" s="111"/>
      <c r="IKM28" s="111"/>
      <c r="IKN28" s="111"/>
      <c r="IKO28" s="111"/>
      <c r="IKP28" s="111"/>
      <c r="IKQ28" s="111"/>
      <c r="IKR28" s="111"/>
      <c r="IKS28" s="111"/>
      <c r="IKT28" s="111"/>
      <c r="IKU28" s="111"/>
      <c r="IKV28" s="111"/>
      <c r="IKW28" s="111"/>
      <c r="IKX28" s="111"/>
      <c r="IKY28" s="111"/>
      <c r="IKZ28" s="111"/>
      <c r="ILA28" s="111"/>
      <c r="ILB28" s="111"/>
      <c r="ILC28" s="111"/>
      <c r="ILD28" s="111"/>
      <c r="ILE28" s="111"/>
      <c r="ILF28" s="111"/>
      <c r="ILG28" s="111"/>
      <c r="ILH28" s="111"/>
      <c r="ILI28" s="111"/>
      <c r="ILJ28" s="111"/>
      <c r="ILK28" s="111"/>
      <c r="ILL28" s="111"/>
      <c r="ILM28" s="111"/>
      <c r="ILN28" s="111"/>
      <c r="ILO28" s="111"/>
      <c r="ILP28" s="111"/>
      <c r="ILQ28" s="111"/>
      <c r="ILR28" s="111"/>
      <c r="ILS28" s="111"/>
      <c r="ILT28" s="111"/>
      <c r="ILU28" s="111"/>
      <c r="ILV28" s="111"/>
      <c r="ILW28" s="111"/>
      <c r="ILX28" s="111"/>
      <c r="ILY28" s="111"/>
      <c r="ILZ28" s="111"/>
      <c r="IMA28" s="111"/>
      <c r="IMB28" s="111"/>
      <c r="IMC28" s="111"/>
      <c r="IMD28" s="111"/>
      <c r="IME28" s="111"/>
      <c r="IMF28" s="111"/>
      <c r="IMG28" s="111"/>
      <c r="IMH28" s="111"/>
      <c r="IMI28" s="111"/>
      <c r="IMJ28" s="111"/>
      <c r="IMK28" s="111"/>
      <c r="IML28" s="111"/>
      <c r="IMM28" s="111"/>
      <c r="IMN28" s="111"/>
      <c r="IMO28" s="111"/>
      <c r="IMP28" s="111"/>
      <c r="IMQ28" s="111"/>
      <c r="IMR28" s="111"/>
      <c r="IMS28" s="111"/>
      <c r="IMT28" s="111"/>
      <c r="IMU28" s="111"/>
      <c r="IMV28" s="111"/>
      <c r="IMW28" s="111"/>
      <c r="IMX28" s="111"/>
      <c r="IMY28" s="111"/>
      <c r="IMZ28" s="111"/>
      <c r="INA28" s="111"/>
      <c r="INB28" s="111"/>
      <c r="INC28" s="111"/>
      <c r="IND28" s="111"/>
      <c r="INE28" s="111"/>
      <c r="INF28" s="111"/>
      <c r="ING28" s="111"/>
      <c r="INH28" s="111"/>
      <c r="INI28" s="111"/>
      <c r="INJ28" s="111"/>
      <c r="INK28" s="111"/>
      <c r="INL28" s="111"/>
      <c r="INM28" s="111"/>
      <c r="INN28" s="111"/>
      <c r="INO28" s="111"/>
      <c r="INP28" s="111"/>
      <c r="INQ28" s="111"/>
      <c r="INR28" s="111"/>
      <c r="INS28" s="111"/>
      <c r="INT28" s="111"/>
      <c r="INU28" s="111"/>
      <c r="INV28" s="111"/>
      <c r="INW28" s="111"/>
      <c r="INX28" s="111"/>
      <c r="INY28" s="111"/>
      <c r="INZ28" s="111"/>
      <c r="IOA28" s="111"/>
      <c r="IOB28" s="111"/>
      <c r="IOC28" s="111"/>
      <c r="IOD28" s="111"/>
      <c r="IOE28" s="111"/>
      <c r="IOF28" s="111"/>
      <c r="IOG28" s="111"/>
      <c r="IOH28" s="111"/>
      <c r="IOI28" s="111"/>
      <c r="IOJ28" s="111"/>
      <c r="IOK28" s="111"/>
      <c r="IOL28" s="111"/>
      <c r="IOM28" s="111"/>
      <c r="ION28" s="111"/>
      <c r="IOO28" s="111"/>
      <c r="IOP28" s="111"/>
      <c r="IOQ28" s="111"/>
      <c r="IOR28" s="111"/>
      <c r="IOS28" s="111"/>
      <c r="IOT28" s="111"/>
      <c r="IOU28" s="111"/>
      <c r="IOV28" s="111"/>
      <c r="IOW28" s="111"/>
      <c r="IOX28" s="111"/>
      <c r="IOY28" s="111"/>
      <c r="IOZ28" s="111"/>
      <c r="IPA28" s="111"/>
      <c r="IPB28" s="111"/>
      <c r="IPC28" s="111"/>
      <c r="IPD28" s="111"/>
      <c r="IPE28" s="111"/>
      <c r="IPF28" s="111"/>
      <c r="IPG28" s="111"/>
      <c r="IPH28" s="111"/>
      <c r="IPI28" s="111"/>
      <c r="IPJ28" s="111"/>
      <c r="IPK28" s="111"/>
      <c r="IPL28" s="111"/>
      <c r="IPM28" s="111"/>
      <c r="IPN28" s="111"/>
      <c r="IPO28" s="111"/>
      <c r="IPP28" s="111"/>
      <c r="IPQ28" s="111"/>
      <c r="IPR28" s="111"/>
      <c r="IPS28" s="111"/>
      <c r="IPT28" s="111"/>
      <c r="IPU28" s="111"/>
      <c r="IPV28" s="111"/>
      <c r="IPW28" s="111"/>
      <c r="IPX28" s="111"/>
      <c r="IPY28" s="111"/>
      <c r="IPZ28" s="111"/>
      <c r="IQA28" s="111"/>
      <c r="IQB28" s="111"/>
      <c r="IQC28" s="111"/>
      <c r="IQD28" s="111"/>
      <c r="IQE28" s="111"/>
      <c r="IQF28" s="111"/>
      <c r="IQG28" s="111"/>
      <c r="IQH28" s="111"/>
      <c r="IQI28" s="111"/>
      <c r="IQJ28" s="111"/>
      <c r="IQK28" s="111"/>
      <c r="IQL28" s="111"/>
      <c r="IQM28" s="111"/>
      <c r="IQN28" s="111"/>
      <c r="IQO28" s="111"/>
      <c r="IQP28" s="111"/>
      <c r="IQQ28" s="111"/>
      <c r="IQR28" s="111"/>
      <c r="IQS28" s="111"/>
      <c r="IQT28" s="111"/>
      <c r="IQU28" s="111"/>
      <c r="IQV28" s="111"/>
      <c r="IQW28" s="111"/>
      <c r="IQX28" s="111"/>
      <c r="IQY28" s="111"/>
      <c r="IQZ28" s="111"/>
      <c r="IRA28" s="111"/>
      <c r="IRB28" s="111"/>
      <c r="IRC28" s="111"/>
      <c r="IRD28" s="111"/>
      <c r="IRE28" s="111"/>
      <c r="IRF28" s="111"/>
      <c r="IRG28" s="111"/>
      <c r="IRH28" s="111"/>
      <c r="IRI28" s="111"/>
      <c r="IRJ28" s="111"/>
      <c r="IRK28" s="111"/>
      <c r="IRL28" s="111"/>
      <c r="IRM28" s="111"/>
      <c r="IRN28" s="111"/>
      <c r="IRO28" s="111"/>
      <c r="IRP28" s="111"/>
      <c r="IRQ28" s="111"/>
      <c r="IRR28" s="111"/>
      <c r="IRS28" s="111"/>
      <c r="IRT28" s="111"/>
      <c r="IRU28" s="111"/>
      <c r="IRV28" s="111"/>
      <c r="IRW28" s="111"/>
      <c r="IRX28" s="111"/>
      <c r="IRY28" s="111"/>
      <c r="IRZ28" s="111"/>
      <c r="ISA28" s="111"/>
      <c r="ISB28" s="111"/>
      <c r="ISC28" s="111"/>
      <c r="ISD28" s="111"/>
      <c r="ISE28" s="111"/>
      <c r="ISF28" s="111"/>
      <c r="ISG28" s="111"/>
      <c r="ISH28" s="111"/>
      <c r="ISI28" s="111"/>
      <c r="ISJ28" s="111"/>
      <c r="ISK28" s="111"/>
      <c r="ISL28" s="111"/>
      <c r="ISM28" s="111"/>
      <c r="ISN28" s="111"/>
      <c r="ISO28" s="111"/>
      <c r="ISP28" s="111"/>
      <c r="ISQ28" s="111"/>
      <c r="ISR28" s="111"/>
      <c r="ISS28" s="111"/>
      <c r="IST28" s="111"/>
      <c r="ISU28" s="111"/>
      <c r="ISV28" s="111"/>
      <c r="ISW28" s="111"/>
      <c r="ISX28" s="111"/>
      <c r="ISY28" s="111"/>
      <c r="ISZ28" s="111"/>
      <c r="ITA28" s="111"/>
      <c r="ITB28" s="111"/>
      <c r="ITC28" s="111"/>
      <c r="ITD28" s="111"/>
      <c r="ITE28" s="111"/>
      <c r="ITF28" s="111"/>
      <c r="ITG28" s="111"/>
      <c r="ITH28" s="111"/>
      <c r="ITI28" s="111"/>
      <c r="ITJ28" s="111"/>
      <c r="ITK28" s="111"/>
      <c r="ITL28" s="111"/>
      <c r="ITM28" s="111"/>
      <c r="ITN28" s="111"/>
      <c r="ITO28" s="111"/>
      <c r="ITP28" s="111"/>
      <c r="ITQ28" s="111"/>
      <c r="ITR28" s="111"/>
      <c r="ITS28" s="111"/>
      <c r="ITT28" s="111"/>
      <c r="ITU28" s="111"/>
      <c r="ITV28" s="111"/>
      <c r="ITW28" s="111"/>
      <c r="ITX28" s="111"/>
      <c r="ITY28" s="111"/>
      <c r="ITZ28" s="111"/>
      <c r="IUA28" s="111"/>
      <c r="IUB28" s="111"/>
      <c r="IUC28" s="111"/>
      <c r="IUD28" s="111"/>
      <c r="IUE28" s="111"/>
      <c r="IUF28" s="111"/>
      <c r="IUG28" s="111"/>
      <c r="IUH28" s="111"/>
      <c r="IUI28" s="111"/>
      <c r="IUJ28" s="111"/>
      <c r="IUK28" s="111"/>
      <c r="IUL28" s="111"/>
      <c r="IUM28" s="111"/>
      <c r="IUN28" s="111"/>
      <c r="IUO28" s="111"/>
      <c r="IUP28" s="111"/>
      <c r="IUQ28" s="111"/>
      <c r="IUR28" s="111"/>
      <c r="IUS28" s="111"/>
      <c r="IUT28" s="111"/>
      <c r="IUU28" s="111"/>
      <c r="IUV28" s="111"/>
      <c r="IUW28" s="111"/>
      <c r="IUX28" s="111"/>
      <c r="IUY28" s="111"/>
      <c r="IUZ28" s="111"/>
      <c r="IVA28" s="111"/>
      <c r="IVB28" s="111"/>
      <c r="IVC28" s="111"/>
      <c r="IVD28" s="111"/>
      <c r="IVE28" s="111"/>
      <c r="IVF28" s="111"/>
      <c r="IVG28" s="111"/>
      <c r="IVH28" s="111"/>
      <c r="IVI28" s="111"/>
      <c r="IVJ28" s="111"/>
      <c r="IVK28" s="111"/>
      <c r="IVL28" s="111"/>
      <c r="IVM28" s="111"/>
      <c r="IVN28" s="111"/>
      <c r="IVO28" s="111"/>
      <c r="IVP28" s="111"/>
      <c r="IVQ28" s="111"/>
      <c r="IVR28" s="111"/>
      <c r="IVS28" s="111"/>
      <c r="IVT28" s="111"/>
      <c r="IVU28" s="111"/>
      <c r="IVV28" s="111"/>
      <c r="IVW28" s="111"/>
      <c r="IVX28" s="111"/>
      <c r="IVY28" s="111"/>
      <c r="IVZ28" s="111"/>
      <c r="IWA28" s="111"/>
      <c r="IWB28" s="111"/>
      <c r="IWC28" s="111"/>
      <c r="IWD28" s="111"/>
      <c r="IWE28" s="111"/>
      <c r="IWF28" s="111"/>
      <c r="IWG28" s="111"/>
      <c r="IWH28" s="111"/>
      <c r="IWI28" s="111"/>
      <c r="IWJ28" s="111"/>
      <c r="IWK28" s="111"/>
      <c r="IWL28" s="111"/>
      <c r="IWM28" s="111"/>
      <c r="IWN28" s="111"/>
      <c r="IWO28" s="111"/>
      <c r="IWP28" s="111"/>
      <c r="IWQ28" s="111"/>
      <c r="IWR28" s="111"/>
      <c r="IWS28" s="111"/>
      <c r="IWT28" s="111"/>
      <c r="IWU28" s="111"/>
      <c r="IWV28" s="111"/>
      <c r="IWW28" s="111"/>
      <c r="IWX28" s="111"/>
      <c r="IWY28" s="111"/>
      <c r="IWZ28" s="111"/>
      <c r="IXA28" s="111"/>
      <c r="IXB28" s="111"/>
      <c r="IXC28" s="111"/>
      <c r="IXD28" s="111"/>
      <c r="IXE28" s="111"/>
      <c r="IXF28" s="111"/>
      <c r="IXG28" s="111"/>
      <c r="IXH28" s="111"/>
      <c r="IXI28" s="111"/>
      <c r="IXJ28" s="111"/>
      <c r="IXK28" s="111"/>
      <c r="IXL28" s="111"/>
      <c r="IXM28" s="111"/>
      <c r="IXN28" s="111"/>
      <c r="IXO28" s="111"/>
      <c r="IXP28" s="111"/>
      <c r="IXQ28" s="111"/>
      <c r="IXR28" s="111"/>
      <c r="IXS28" s="111"/>
      <c r="IXT28" s="111"/>
      <c r="IXU28" s="111"/>
      <c r="IXV28" s="111"/>
      <c r="IXW28" s="111"/>
      <c r="IXX28" s="111"/>
      <c r="IXY28" s="111"/>
      <c r="IXZ28" s="111"/>
      <c r="IYA28" s="111"/>
      <c r="IYB28" s="111"/>
      <c r="IYC28" s="111"/>
      <c r="IYD28" s="111"/>
      <c r="IYE28" s="111"/>
      <c r="IYF28" s="111"/>
      <c r="IYG28" s="111"/>
      <c r="IYH28" s="111"/>
      <c r="IYI28" s="111"/>
      <c r="IYJ28" s="111"/>
      <c r="IYK28" s="111"/>
      <c r="IYL28" s="111"/>
      <c r="IYM28" s="111"/>
      <c r="IYN28" s="111"/>
      <c r="IYO28" s="111"/>
      <c r="IYP28" s="111"/>
      <c r="IYQ28" s="111"/>
      <c r="IYR28" s="111"/>
      <c r="IYS28" s="111"/>
      <c r="IYT28" s="111"/>
      <c r="IYU28" s="111"/>
      <c r="IYV28" s="111"/>
      <c r="IYW28" s="111"/>
      <c r="IYX28" s="111"/>
      <c r="IYY28" s="111"/>
      <c r="IYZ28" s="111"/>
      <c r="IZA28" s="111"/>
      <c r="IZB28" s="111"/>
      <c r="IZC28" s="111"/>
      <c r="IZD28" s="111"/>
      <c r="IZE28" s="111"/>
      <c r="IZF28" s="111"/>
      <c r="IZG28" s="111"/>
      <c r="IZH28" s="111"/>
      <c r="IZI28" s="111"/>
      <c r="IZJ28" s="111"/>
      <c r="IZK28" s="111"/>
      <c r="IZL28" s="111"/>
      <c r="IZM28" s="111"/>
      <c r="IZN28" s="111"/>
      <c r="IZO28" s="111"/>
      <c r="IZP28" s="111"/>
      <c r="IZQ28" s="111"/>
      <c r="IZR28" s="111"/>
      <c r="IZS28" s="111"/>
      <c r="IZT28" s="111"/>
      <c r="IZU28" s="111"/>
      <c r="IZV28" s="111"/>
      <c r="IZW28" s="111"/>
      <c r="IZX28" s="111"/>
      <c r="IZY28" s="111"/>
      <c r="IZZ28" s="111"/>
      <c r="JAA28" s="111"/>
      <c r="JAB28" s="111"/>
      <c r="JAC28" s="111"/>
      <c r="JAD28" s="111"/>
      <c r="JAE28" s="111"/>
      <c r="JAF28" s="111"/>
      <c r="JAG28" s="111"/>
      <c r="JAH28" s="111"/>
      <c r="JAI28" s="111"/>
      <c r="JAJ28" s="111"/>
      <c r="JAK28" s="111"/>
      <c r="JAL28" s="111"/>
      <c r="JAM28" s="111"/>
      <c r="JAN28" s="111"/>
      <c r="JAO28" s="111"/>
      <c r="JAP28" s="111"/>
      <c r="JAQ28" s="111"/>
      <c r="JAR28" s="111"/>
      <c r="JAS28" s="111"/>
      <c r="JAT28" s="111"/>
      <c r="JAU28" s="111"/>
      <c r="JAV28" s="111"/>
      <c r="JAW28" s="111"/>
      <c r="JAX28" s="111"/>
      <c r="JAY28" s="111"/>
      <c r="JAZ28" s="111"/>
      <c r="JBA28" s="111"/>
      <c r="JBB28" s="111"/>
      <c r="JBC28" s="111"/>
      <c r="JBD28" s="111"/>
      <c r="JBE28" s="111"/>
      <c r="JBF28" s="111"/>
      <c r="JBG28" s="111"/>
      <c r="JBH28" s="111"/>
      <c r="JBI28" s="111"/>
      <c r="JBJ28" s="111"/>
      <c r="JBK28" s="111"/>
      <c r="JBL28" s="111"/>
      <c r="JBM28" s="111"/>
      <c r="JBN28" s="111"/>
      <c r="JBO28" s="111"/>
      <c r="JBP28" s="111"/>
      <c r="JBQ28" s="111"/>
      <c r="JBR28" s="111"/>
      <c r="JBS28" s="111"/>
      <c r="JBT28" s="111"/>
      <c r="JBU28" s="111"/>
      <c r="JBV28" s="111"/>
      <c r="JBW28" s="111"/>
      <c r="JBX28" s="111"/>
      <c r="JBY28" s="111"/>
      <c r="JBZ28" s="111"/>
      <c r="JCA28" s="111"/>
      <c r="JCB28" s="111"/>
      <c r="JCC28" s="111"/>
      <c r="JCD28" s="111"/>
      <c r="JCE28" s="111"/>
      <c r="JCF28" s="111"/>
      <c r="JCG28" s="111"/>
      <c r="JCH28" s="111"/>
      <c r="JCI28" s="111"/>
      <c r="JCJ28" s="111"/>
      <c r="JCK28" s="111"/>
      <c r="JCL28" s="111"/>
      <c r="JCM28" s="111"/>
      <c r="JCN28" s="111"/>
      <c r="JCO28" s="111"/>
      <c r="JCP28" s="111"/>
      <c r="JCQ28" s="111"/>
      <c r="JCR28" s="111"/>
      <c r="JCS28" s="111"/>
      <c r="JCT28" s="111"/>
      <c r="JCU28" s="111"/>
      <c r="JCV28" s="111"/>
      <c r="JCW28" s="111"/>
      <c r="JCX28" s="111"/>
      <c r="JCY28" s="111"/>
      <c r="JCZ28" s="111"/>
      <c r="JDA28" s="111"/>
      <c r="JDB28" s="111"/>
      <c r="JDC28" s="111"/>
      <c r="JDD28" s="111"/>
      <c r="JDE28" s="111"/>
      <c r="JDF28" s="111"/>
      <c r="JDG28" s="111"/>
      <c r="JDH28" s="111"/>
      <c r="JDI28" s="111"/>
      <c r="JDJ28" s="111"/>
      <c r="JDK28" s="111"/>
      <c r="JDL28" s="111"/>
      <c r="JDM28" s="111"/>
      <c r="JDN28" s="111"/>
      <c r="JDO28" s="111"/>
      <c r="JDP28" s="111"/>
      <c r="JDQ28" s="111"/>
      <c r="JDR28" s="111"/>
      <c r="JDS28" s="111"/>
      <c r="JDT28" s="111"/>
      <c r="JDU28" s="111"/>
      <c r="JDV28" s="111"/>
      <c r="JDW28" s="111"/>
      <c r="JDX28" s="111"/>
      <c r="JDY28" s="111"/>
      <c r="JDZ28" s="111"/>
      <c r="JEA28" s="111"/>
      <c r="JEB28" s="111"/>
      <c r="JEC28" s="111"/>
      <c r="JED28" s="111"/>
      <c r="JEE28" s="111"/>
      <c r="JEF28" s="111"/>
      <c r="JEG28" s="111"/>
      <c r="JEH28" s="111"/>
      <c r="JEI28" s="111"/>
      <c r="JEJ28" s="111"/>
      <c r="JEK28" s="111"/>
      <c r="JEL28" s="111"/>
      <c r="JEM28" s="111"/>
      <c r="JEN28" s="111"/>
      <c r="JEO28" s="111"/>
      <c r="JEP28" s="111"/>
      <c r="JEQ28" s="111"/>
      <c r="JER28" s="111"/>
      <c r="JES28" s="111"/>
      <c r="JET28" s="111"/>
      <c r="JEU28" s="111"/>
      <c r="JEV28" s="111"/>
      <c r="JEW28" s="111"/>
      <c r="JEX28" s="111"/>
      <c r="JEY28" s="111"/>
      <c r="JEZ28" s="111"/>
      <c r="JFA28" s="111"/>
      <c r="JFB28" s="111"/>
      <c r="JFC28" s="111"/>
      <c r="JFD28" s="111"/>
      <c r="JFE28" s="111"/>
      <c r="JFF28" s="111"/>
      <c r="JFG28" s="111"/>
      <c r="JFH28" s="111"/>
      <c r="JFI28" s="111"/>
      <c r="JFJ28" s="111"/>
      <c r="JFK28" s="111"/>
      <c r="JFL28" s="111"/>
      <c r="JFM28" s="111"/>
      <c r="JFN28" s="111"/>
      <c r="JFO28" s="111"/>
      <c r="JFP28" s="111"/>
      <c r="JFQ28" s="111"/>
      <c r="JFR28" s="111"/>
      <c r="JFS28" s="111"/>
      <c r="JFT28" s="111"/>
      <c r="JFU28" s="111"/>
      <c r="JFV28" s="111"/>
      <c r="JFW28" s="111"/>
      <c r="JFX28" s="111"/>
      <c r="JFY28" s="111"/>
      <c r="JFZ28" s="111"/>
      <c r="JGA28" s="111"/>
      <c r="JGB28" s="111"/>
      <c r="JGC28" s="111"/>
      <c r="JGD28" s="111"/>
      <c r="JGE28" s="111"/>
      <c r="JGF28" s="111"/>
      <c r="JGG28" s="111"/>
      <c r="JGH28" s="111"/>
      <c r="JGI28" s="111"/>
      <c r="JGJ28" s="111"/>
      <c r="JGK28" s="111"/>
      <c r="JGL28" s="111"/>
      <c r="JGM28" s="111"/>
      <c r="JGN28" s="111"/>
      <c r="JGO28" s="111"/>
      <c r="JGP28" s="111"/>
      <c r="JGQ28" s="111"/>
      <c r="JGR28" s="111"/>
      <c r="JGS28" s="111"/>
      <c r="JGT28" s="111"/>
      <c r="JGU28" s="111"/>
      <c r="JGV28" s="111"/>
      <c r="JGW28" s="111"/>
      <c r="JGX28" s="111"/>
      <c r="JGY28" s="111"/>
      <c r="JGZ28" s="111"/>
      <c r="JHA28" s="111"/>
      <c r="JHB28" s="111"/>
      <c r="JHC28" s="111"/>
      <c r="JHD28" s="111"/>
      <c r="JHE28" s="111"/>
      <c r="JHF28" s="111"/>
      <c r="JHG28" s="111"/>
      <c r="JHH28" s="111"/>
      <c r="JHI28" s="111"/>
      <c r="JHJ28" s="111"/>
      <c r="JHK28" s="111"/>
      <c r="JHL28" s="111"/>
      <c r="JHM28" s="111"/>
      <c r="JHN28" s="111"/>
      <c r="JHO28" s="111"/>
      <c r="JHP28" s="111"/>
      <c r="JHQ28" s="111"/>
      <c r="JHR28" s="111"/>
      <c r="JHS28" s="111"/>
      <c r="JHT28" s="111"/>
      <c r="JHU28" s="111"/>
      <c r="JHV28" s="111"/>
      <c r="JHW28" s="111"/>
      <c r="JHX28" s="111"/>
      <c r="JHY28" s="111"/>
      <c r="JHZ28" s="111"/>
      <c r="JIA28" s="111"/>
      <c r="JIB28" s="111"/>
      <c r="JIC28" s="111"/>
      <c r="JID28" s="111"/>
      <c r="JIE28" s="111"/>
      <c r="JIF28" s="111"/>
      <c r="JIG28" s="111"/>
      <c r="JIH28" s="111"/>
      <c r="JII28" s="111"/>
      <c r="JIJ28" s="111"/>
      <c r="JIK28" s="111"/>
      <c r="JIL28" s="111"/>
      <c r="JIM28" s="111"/>
      <c r="JIN28" s="111"/>
      <c r="JIO28" s="111"/>
      <c r="JIP28" s="111"/>
      <c r="JIQ28" s="111"/>
      <c r="JIR28" s="111"/>
      <c r="JIS28" s="111"/>
      <c r="JIT28" s="111"/>
      <c r="JIU28" s="111"/>
      <c r="JIV28" s="111"/>
      <c r="JIW28" s="111"/>
      <c r="JIX28" s="111"/>
      <c r="JIY28" s="111"/>
      <c r="JIZ28" s="111"/>
      <c r="JJA28" s="111"/>
      <c r="JJB28" s="111"/>
      <c r="JJC28" s="111"/>
      <c r="JJD28" s="111"/>
      <c r="JJE28" s="111"/>
      <c r="JJF28" s="111"/>
      <c r="JJG28" s="111"/>
      <c r="JJH28" s="111"/>
      <c r="JJI28" s="111"/>
      <c r="JJJ28" s="111"/>
      <c r="JJK28" s="111"/>
      <c r="JJL28" s="111"/>
      <c r="JJM28" s="111"/>
      <c r="JJN28" s="111"/>
      <c r="JJO28" s="111"/>
      <c r="JJP28" s="111"/>
      <c r="JJQ28" s="111"/>
      <c r="JJR28" s="111"/>
      <c r="JJS28" s="111"/>
      <c r="JJT28" s="111"/>
      <c r="JJU28" s="111"/>
      <c r="JJV28" s="111"/>
      <c r="JJW28" s="111"/>
      <c r="JJX28" s="111"/>
      <c r="JJY28" s="111"/>
      <c r="JJZ28" s="111"/>
      <c r="JKA28" s="111"/>
      <c r="JKB28" s="111"/>
      <c r="JKC28" s="111"/>
      <c r="JKD28" s="111"/>
      <c r="JKE28" s="111"/>
      <c r="JKF28" s="111"/>
      <c r="JKG28" s="111"/>
      <c r="JKH28" s="111"/>
      <c r="JKI28" s="111"/>
      <c r="JKJ28" s="111"/>
      <c r="JKK28" s="111"/>
      <c r="JKL28" s="111"/>
      <c r="JKM28" s="111"/>
      <c r="JKN28" s="111"/>
      <c r="JKO28" s="111"/>
      <c r="JKP28" s="111"/>
      <c r="JKQ28" s="111"/>
      <c r="JKR28" s="111"/>
      <c r="JKS28" s="111"/>
      <c r="JKT28" s="111"/>
      <c r="JKU28" s="111"/>
      <c r="JKV28" s="111"/>
      <c r="JKW28" s="111"/>
      <c r="JKX28" s="111"/>
      <c r="JKY28" s="111"/>
      <c r="JKZ28" s="111"/>
      <c r="JLA28" s="111"/>
      <c r="JLB28" s="111"/>
      <c r="JLC28" s="111"/>
      <c r="JLD28" s="111"/>
      <c r="JLE28" s="111"/>
      <c r="JLF28" s="111"/>
      <c r="JLG28" s="111"/>
      <c r="JLH28" s="111"/>
      <c r="JLI28" s="111"/>
      <c r="JLJ28" s="111"/>
      <c r="JLK28" s="111"/>
      <c r="JLL28" s="111"/>
      <c r="JLM28" s="111"/>
      <c r="JLN28" s="111"/>
      <c r="JLO28" s="111"/>
      <c r="JLP28" s="111"/>
      <c r="JLQ28" s="111"/>
      <c r="JLR28" s="111"/>
      <c r="JLS28" s="111"/>
      <c r="JLT28" s="111"/>
      <c r="JLU28" s="111"/>
      <c r="JLV28" s="111"/>
      <c r="JLW28" s="111"/>
      <c r="JLX28" s="111"/>
      <c r="JLY28" s="111"/>
      <c r="JLZ28" s="111"/>
      <c r="JMA28" s="111"/>
      <c r="JMB28" s="111"/>
      <c r="JMC28" s="111"/>
      <c r="JMD28" s="111"/>
      <c r="JME28" s="111"/>
      <c r="JMF28" s="111"/>
      <c r="JMG28" s="111"/>
      <c r="JMH28" s="111"/>
      <c r="JMI28" s="111"/>
      <c r="JMJ28" s="111"/>
      <c r="JMK28" s="111"/>
      <c r="JML28" s="111"/>
      <c r="JMM28" s="111"/>
      <c r="JMN28" s="111"/>
      <c r="JMO28" s="111"/>
      <c r="JMP28" s="111"/>
      <c r="JMQ28" s="111"/>
      <c r="JMR28" s="111"/>
      <c r="JMS28" s="111"/>
      <c r="JMT28" s="111"/>
      <c r="JMU28" s="111"/>
      <c r="JMV28" s="111"/>
      <c r="JMW28" s="111"/>
      <c r="JMX28" s="111"/>
      <c r="JMY28" s="111"/>
      <c r="JMZ28" s="111"/>
      <c r="JNA28" s="111"/>
      <c r="JNB28" s="111"/>
      <c r="JNC28" s="111"/>
      <c r="JND28" s="111"/>
      <c r="JNE28" s="111"/>
      <c r="JNF28" s="111"/>
      <c r="JNG28" s="111"/>
      <c r="JNH28" s="111"/>
      <c r="JNI28" s="111"/>
      <c r="JNJ28" s="111"/>
      <c r="JNK28" s="111"/>
      <c r="JNL28" s="111"/>
      <c r="JNM28" s="111"/>
      <c r="JNN28" s="111"/>
      <c r="JNO28" s="111"/>
      <c r="JNP28" s="111"/>
      <c r="JNQ28" s="111"/>
      <c r="JNR28" s="111"/>
      <c r="JNS28" s="111"/>
      <c r="JNT28" s="111"/>
      <c r="JNU28" s="111"/>
      <c r="JNV28" s="111"/>
      <c r="JNW28" s="111"/>
      <c r="JNX28" s="111"/>
      <c r="JNY28" s="111"/>
      <c r="JNZ28" s="111"/>
      <c r="JOA28" s="111"/>
      <c r="JOB28" s="111"/>
      <c r="JOC28" s="111"/>
      <c r="JOD28" s="111"/>
      <c r="JOE28" s="111"/>
      <c r="JOF28" s="111"/>
      <c r="JOG28" s="111"/>
      <c r="JOH28" s="111"/>
      <c r="JOI28" s="111"/>
      <c r="JOJ28" s="111"/>
      <c r="JOK28" s="111"/>
      <c r="JOL28" s="111"/>
      <c r="JOM28" s="111"/>
      <c r="JON28" s="111"/>
      <c r="JOO28" s="111"/>
      <c r="JOP28" s="111"/>
      <c r="JOQ28" s="111"/>
      <c r="JOR28" s="111"/>
      <c r="JOS28" s="111"/>
      <c r="JOT28" s="111"/>
      <c r="JOU28" s="111"/>
      <c r="JOV28" s="111"/>
      <c r="JOW28" s="111"/>
      <c r="JOX28" s="111"/>
      <c r="JOY28" s="111"/>
      <c r="JOZ28" s="111"/>
      <c r="JPA28" s="111"/>
      <c r="JPB28" s="111"/>
      <c r="JPC28" s="111"/>
      <c r="JPD28" s="111"/>
      <c r="JPE28" s="111"/>
      <c r="JPF28" s="111"/>
      <c r="JPG28" s="111"/>
      <c r="JPH28" s="111"/>
      <c r="JPI28" s="111"/>
      <c r="JPJ28" s="111"/>
      <c r="JPK28" s="111"/>
      <c r="JPL28" s="111"/>
      <c r="JPM28" s="111"/>
      <c r="JPN28" s="111"/>
      <c r="JPO28" s="111"/>
      <c r="JPP28" s="111"/>
      <c r="JPQ28" s="111"/>
      <c r="JPR28" s="111"/>
      <c r="JPS28" s="111"/>
      <c r="JPT28" s="111"/>
      <c r="JPU28" s="111"/>
      <c r="JPV28" s="111"/>
      <c r="JPW28" s="111"/>
      <c r="JPX28" s="111"/>
      <c r="JPY28" s="111"/>
      <c r="JPZ28" s="111"/>
      <c r="JQA28" s="111"/>
      <c r="JQB28" s="111"/>
      <c r="JQC28" s="111"/>
      <c r="JQD28" s="111"/>
      <c r="JQE28" s="111"/>
      <c r="JQF28" s="111"/>
      <c r="JQG28" s="111"/>
      <c r="JQH28" s="111"/>
      <c r="JQI28" s="111"/>
      <c r="JQJ28" s="111"/>
      <c r="JQK28" s="111"/>
      <c r="JQL28" s="111"/>
      <c r="JQM28" s="111"/>
      <c r="JQN28" s="111"/>
      <c r="JQO28" s="111"/>
      <c r="JQP28" s="111"/>
      <c r="JQQ28" s="111"/>
      <c r="JQR28" s="111"/>
      <c r="JQS28" s="111"/>
      <c r="JQT28" s="111"/>
      <c r="JQU28" s="111"/>
      <c r="JQV28" s="111"/>
      <c r="JQW28" s="111"/>
      <c r="JQX28" s="111"/>
      <c r="JQY28" s="111"/>
      <c r="JQZ28" s="111"/>
      <c r="JRA28" s="111"/>
      <c r="JRB28" s="111"/>
      <c r="JRC28" s="111"/>
      <c r="JRD28" s="111"/>
      <c r="JRE28" s="111"/>
      <c r="JRF28" s="111"/>
      <c r="JRG28" s="111"/>
      <c r="JRH28" s="111"/>
      <c r="JRI28" s="111"/>
      <c r="JRJ28" s="111"/>
      <c r="JRK28" s="111"/>
      <c r="JRL28" s="111"/>
      <c r="JRM28" s="111"/>
      <c r="JRN28" s="111"/>
      <c r="JRO28" s="111"/>
      <c r="JRP28" s="111"/>
      <c r="JRQ28" s="111"/>
      <c r="JRR28" s="111"/>
      <c r="JRS28" s="111"/>
      <c r="JRT28" s="111"/>
      <c r="JRU28" s="111"/>
      <c r="JRV28" s="111"/>
      <c r="JRW28" s="111"/>
      <c r="JRX28" s="111"/>
      <c r="JRY28" s="111"/>
      <c r="JRZ28" s="111"/>
      <c r="JSA28" s="111"/>
      <c r="JSB28" s="111"/>
      <c r="JSC28" s="111"/>
      <c r="JSD28" s="111"/>
      <c r="JSE28" s="111"/>
      <c r="JSF28" s="111"/>
      <c r="JSG28" s="111"/>
      <c r="JSH28" s="111"/>
      <c r="JSI28" s="111"/>
      <c r="JSJ28" s="111"/>
      <c r="JSK28" s="111"/>
      <c r="JSL28" s="111"/>
      <c r="JSM28" s="111"/>
      <c r="JSN28" s="111"/>
      <c r="JSO28" s="111"/>
      <c r="JSP28" s="111"/>
      <c r="JSQ28" s="111"/>
      <c r="JSR28" s="111"/>
      <c r="JSS28" s="111"/>
      <c r="JST28" s="111"/>
      <c r="JSU28" s="111"/>
      <c r="JSV28" s="111"/>
      <c r="JSW28" s="111"/>
      <c r="JSX28" s="111"/>
      <c r="JSY28" s="111"/>
      <c r="JSZ28" s="111"/>
      <c r="JTA28" s="111"/>
      <c r="JTB28" s="111"/>
      <c r="JTC28" s="111"/>
      <c r="JTD28" s="111"/>
      <c r="JTE28" s="111"/>
      <c r="JTF28" s="111"/>
      <c r="JTG28" s="111"/>
      <c r="JTH28" s="111"/>
      <c r="JTI28" s="111"/>
      <c r="JTJ28" s="111"/>
      <c r="JTK28" s="111"/>
      <c r="JTL28" s="111"/>
      <c r="JTM28" s="111"/>
      <c r="JTN28" s="111"/>
      <c r="JTO28" s="111"/>
      <c r="JTP28" s="111"/>
      <c r="JTQ28" s="111"/>
      <c r="JTR28" s="111"/>
      <c r="JTS28" s="111"/>
      <c r="JTT28" s="111"/>
      <c r="JTU28" s="111"/>
      <c r="JTV28" s="111"/>
      <c r="JTW28" s="111"/>
      <c r="JTX28" s="111"/>
      <c r="JTY28" s="111"/>
      <c r="JTZ28" s="111"/>
      <c r="JUA28" s="111"/>
      <c r="JUB28" s="111"/>
      <c r="JUC28" s="111"/>
      <c r="JUD28" s="111"/>
      <c r="JUE28" s="111"/>
      <c r="JUF28" s="111"/>
      <c r="JUG28" s="111"/>
      <c r="JUH28" s="111"/>
      <c r="JUI28" s="111"/>
      <c r="JUJ28" s="111"/>
      <c r="JUK28" s="111"/>
      <c r="JUL28" s="111"/>
      <c r="JUM28" s="111"/>
      <c r="JUN28" s="111"/>
      <c r="JUO28" s="111"/>
      <c r="JUP28" s="111"/>
      <c r="JUQ28" s="111"/>
      <c r="JUR28" s="111"/>
      <c r="JUS28" s="111"/>
      <c r="JUT28" s="111"/>
      <c r="JUU28" s="111"/>
      <c r="JUV28" s="111"/>
      <c r="JUW28" s="111"/>
      <c r="JUX28" s="111"/>
      <c r="JUY28" s="111"/>
      <c r="JUZ28" s="111"/>
      <c r="JVA28" s="111"/>
      <c r="JVB28" s="111"/>
      <c r="JVC28" s="111"/>
      <c r="JVD28" s="111"/>
      <c r="JVE28" s="111"/>
      <c r="JVF28" s="111"/>
      <c r="JVG28" s="111"/>
      <c r="JVH28" s="111"/>
      <c r="JVI28" s="111"/>
      <c r="JVJ28" s="111"/>
      <c r="JVK28" s="111"/>
      <c r="JVL28" s="111"/>
      <c r="JVM28" s="111"/>
      <c r="JVN28" s="111"/>
      <c r="JVO28" s="111"/>
      <c r="JVP28" s="111"/>
      <c r="JVQ28" s="111"/>
      <c r="JVR28" s="111"/>
      <c r="JVS28" s="111"/>
      <c r="JVT28" s="111"/>
      <c r="JVU28" s="111"/>
      <c r="JVV28" s="111"/>
      <c r="JVW28" s="111"/>
      <c r="JVX28" s="111"/>
      <c r="JVY28" s="111"/>
      <c r="JVZ28" s="111"/>
      <c r="JWA28" s="111"/>
      <c r="JWB28" s="111"/>
      <c r="JWC28" s="111"/>
      <c r="JWD28" s="111"/>
      <c r="JWE28" s="111"/>
      <c r="JWF28" s="111"/>
      <c r="JWG28" s="111"/>
      <c r="JWH28" s="111"/>
      <c r="JWI28" s="111"/>
      <c r="JWJ28" s="111"/>
      <c r="JWK28" s="111"/>
      <c r="JWL28" s="111"/>
      <c r="JWM28" s="111"/>
      <c r="JWN28" s="111"/>
      <c r="JWO28" s="111"/>
      <c r="JWP28" s="111"/>
      <c r="JWQ28" s="111"/>
      <c r="JWR28" s="111"/>
      <c r="JWS28" s="111"/>
      <c r="JWT28" s="111"/>
      <c r="JWU28" s="111"/>
      <c r="JWV28" s="111"/>
      <c r="JWW28" s="111"/>
      <c r="JWX28" s="111"/>
      <c r="JWY28" s="111"/>
      <c r="JWZ28" s="111"/>
      <c r="JXA28" s="111"/>
      <c r="JXB28" s="111"/>
      <c r="JXC28" s="111"/>
      <c r="JXD28" s="111"/>
      <c r="JXE28" s="111"/>
      <c r="JXF28" s="111"/>
      <c r="JXG28" s="111"/>
      <c r="JXH28" s="111"/>
      <c r="JXI28" s="111"/>
      <c r="JXJ28" s="111"/>
      <c r="JXK28" s="111"/>
      <c r="JXL28" s="111"/>
      <c r="JXM28" s="111"/>
      <c r="JXN28" s="111"/>
      <c r="JXO28" s="111"/>
      <c r="JXP28" s="111"/>
      <c r="JXQ28" s="111"/>
      <c r="JXR28" s="111"/>
      <c r="JXS28" s="111"/>
      <c r="JXT28" s="111"/>
      <c r="JXU28" s="111"/>
      <c r="JXV28" s="111"/>
      <c r="JXW28" s="111"/>
      <c r="JXX28" s="111"/>
      <c r="JXY28" s="111"/>
      <c r="JXZ28" s="111"/>
      <c r="JYA28" s="111"/>
      <c r="JYB28" s="111"/>
      <c r="JYC28" s="111"/>
      <c r="JYD28" s="111"/>
      <c r="JYE28" s="111"/>
      <c r="JYF28" s="111"/>
      <c r="JYG28" s="111"/>
      <c r="JYH28" s="111"/>
      <c r="JYI28" s="111"/>
      <c r="JYJ28" s="111"/>
      <c r="JYK28" s="111"/>
      <c r="JYL28" s="111"/>
      <c r="JYM28" s="111"/>
      <c r="JYN28" s="111"/>
      <c r="JYO28" s="111"/>
      <c r="JYP28" s="111"/>
      <c r="JYQ28" s="111"/>
      <c r="JYR28" s="111"/>
      <c r="JYS28" s="111"/>
      <c r="JYT28" s="111"/>
      <c r="JYU28" s="111"/>
      <c r="JYV28" s="111"/>
      <c r="JYW28" s="111"/>
      <c r="JYX28" s="111"/>
      <c r="JYY28" s="111"/>
      <c r="JYZ28" s="111"/>
      <c r="JZA28" s="111"/>
      <c r="JZB28" s="111"/>
      <c r="JZC28" s="111"/>
      <c r="JZD28" s="111"/>
      <c r="JZE28" s="111"/>
      <c r="JZF28" s="111"/>
      <c r="JZG28" s="111"/>
      <c r="JZH28" s="111"/>
      <c r="JZI28" s="111"/>
      <c r="JZJ28" s="111"/>
      <c r="JZK28" s="111"/>
      <c r="JZL28" s="111"/>
      <c r="JZM28" s="111"/>
      <c r="JZN28" s="111"/>
      <c r="JZO28" s="111"/>
      <c r="JZP28" s="111"/>
      <c r="JZQ28" s="111"/>
      <c r="JZR28" s="111"/>
      <c r="JZS28" s="111"/>
      <c r="JZT28" s="111"/>
      <c r="JZU28" s="111"/>
      <c r="JZV28" s="111"/>
      <c r="JZW28" s="111"/>
      <c r="JZX28" s="111"/>
      <c r="JZY28" s="111"/>
      <c r="JZZ28" s="111"/>
      <c r="KAA28" s="111"/>
      <c r="KAB28" s="111"/>
      <c r="KAC28" s="111"/>
      <c r="KAD28" s="111"/>
      <c r="KAE28" s="111"/>
      <c r="KAF28" s="111"/>
      <c r="KAG28" s="111"/>
      <c r="KAH28" s="111"/>
      <c r="KAI28" s="111"/>
      <c r="KAJ28" s="111"/>
      <c r="KAK28" s="111"/>
      <c r="KAL28" s="111"/>
      <c r="KAM28" s="111"/>
      <c r="KAN28" s="111"/>
      <c r="KAO28" s="111"/>
      <c r="KAP28" s="111"/>
      <c r="KAQ28" s="111"/>
      <c r="KAR28" s="111"/>
      <c r="KAS28" s="111"/>
      <c r="KAT28" s="111"/>
      <c r="KAU28" s="111"/>
      <c r="KAV28" s="111"/>
      <c r="KAW28" s="111"/>
      <c r="KAX28" s="111"/>
      <c r="KAY28" s="111"/>
      <c r="KAZ28" s="111"/>
      <c r="KBA28" s="111"/>
      <c r="KBB28" s="111"/>
      <c r="KBC28" s="111"/>
      <c r="KBD28" s="111"/>
      <c r="KBE28" s="111"/>
      <c r="KBF28" s="111"/>
      <c r="KBG28" s="111"/>
      <c r="KBH28" s="111"/>
      <c r="KBI28" s="111"/>
      <c r="KBJ28" s="111"/>
      <c r="KBK28" s="111"/>
      <c r="KBL28" s="111"/>
      <c r="KBM28" s="111"/>
      <c r="KBN28" s="111"/>
      <c r="KBO28" s="111"/>
      <c r="KBP28" s="111"/>
      <c r="KBQ28" s="111"/>
      <c r="KBR28" s="111"/>
      <c r="KBS28" s="111"/>
      <c r="KBT28" s="111"/>
      <c r="KBU28" s="111"/>
      <c r="KBV28" s="111"/>
      <c r="KBW28" s="111"/>
      <c r="KBX28" s="111"/>
      <c r="KBY28" s="111"/>
      <c r="KBZ28" s="111"/>
      <c r="KCA28" s="111"/>
      <c r="KCB28" s="111"/>
      <c r="KCC28" s="111"/>
      <c r="KCD28" s="111"/>
      <c r="KCE28" s="111"/>
      <c r="KCF28" s="111"/>
      <c r="KCG28" s="111"/>
      <c r="KCH28" s="111"/>
      <c r="KCI28" s="111"/>
      <c r="KCJ28" s="111"/>
      <c r="KCK28" s="111"/>
      <c r="KCL28" s="111"/>
      <c r="KCM28" s="111"/>
      <c r="KCN28" s="111"/>
      <c r="KCO28" s="111"/>
      <c r="KCP28" s="111"/>
      <c r="KCQ28" s="111"/>
      <c r="KCR28" s="111"/>
      <c r="KCS28" s="111"/>
      <c r="KCT28" s="111"/>
      <c r="KCU28" s="111"/>
      <c r="KCV28" s="111"/>
      <c r="KCW28" s="111"/>
      <c r="KCX28" s="111"/>
      <c r="KCY28" s="111"/>
      <c r="KCZ28" s="111"/>
      <c r="KDA28" s="111"/>
      <c r="KDB28" s="111"/>
      <c r="KDC28" s="111"/>
      <c r="KDD28" s="111"/>
      <c r="KDE28" s="111"/>
      <c r="KDF28" s="111"/>
      <c r="KDG28" s="111"/>
      <c r="KDH28" s="111"/>
      <c r="KDI28" s="111"/>
      <c r="KDJ28" s="111"/>
      <c r="KDK28" s="111"/>
      <c r="KDL28" s="111"/>
      <c r="KDM28" s="111"/>
      <c r="KDN28" s="111"/>
      <c r="KDO28" s="111"/>
      <c r="KDP28" s="111"/>
      <c r="KDQ28" s="111"/>
      <c r="KDR28" s="111"/>
      <c r="KDS28" s="111"/>
      <c r="KDT28" s="111"/>
      <c r="KDU28" s="111"/>
      <c r="KDV28" s="111"/>
      <c r="KDW28" s="111"/>
      <c r="KDX28" s="111"/>
      <c r="KDY28" s="111"/>
      <c r="KDZ28" s="111"/>
      <c r="KEA28" s="111"/>
      <c r="KEB28" s="111"/>
      <c r="KEC28" s="111"/>
      <c r="KED28" s="111"/>
      <c r="KEE28" s="111"/>
      <c r="KEF28" s="111"/>
      <c r="KEG28" s="111"/>
      <c r="KEH28" s="111"/>
      <c r="KEI28" s="111"/>
      <c r="KEJ28" s="111"/>
      <c r="KEK28" s="111"/>
      <c r="KEL28" s="111"/>
      <c r="KEM28" s="111"/>
      <c r="KEN28" s="111"/>
      <c r="KEO28" s="111"/>
      <c r="KEP28" s="111"/>
      <c r="KEQ28" s="111"/>
      <c r="KER28" s="111"/>
      <c r="KES28" s="111"/>
      <c r="KET28" s="111"/>
      <c r="KEU28" s="111"/>
      <c r="KEV28" s="111"/>
      <c r="KEW28" s="111"/>
      <c r="KEX28" s="111"/>
      <c r="KEY28" s="111"/>
      <c r="KEZ28" s="111"/>
      <c r="KFA28" s="111"/>
      <c r="KFB28" s="111"/>
      <c r="KFC28" s="111"/>
      <c r="KFD28" s="111"/>
      <c r="KFE28" s="111"/>
      <c r="KFF28" s="111"/>
      <c r="KFG28" s="111"/>
      <c r="KFH28" s="111"/>
      <c r="KFI28" s="111"/>
      <c r="KFJ28" s="111"/>
      <c r="KFK28" s="111"/>
      <c r="KFL28" s="111"/>
      <c r="KFM28" s="111"/>
      <c r="KFN28" s="111"/>
      <c r="KFO28" s="111"/>
      <c r="KFP28" s="111"/>
      <c r="KFQ28" s="111"/>
      <c r="KFR28" s="111"/>
      <c r="KFS28" s="111"/>
      <c r="KFT28" s="111"/>
      <c r="KFU28" s="111"/>
      <c r="KFV28" s="111"/>
      <c r="KFW28" s="111"/>
      <c r="KFX28" s="111"/>
      <c r="KFY28" s="111"/>
      <c r="KFZ28" s="111"/>
      <c r="KGA28" s="111"/>
      <c r="KGB28" s="111"/>
      <c r="KGC28" s="111"/>
      <c r="KGD28" s="111"/>
      <c r="KGE28" s="111"/>
      <c r="KGF28" s="111"/>
      <c r="KGG28" s="111"/>
      <c r="KGH28" s="111"/>
      <c r="KGI28" s="111"/>
      <c r="KGJ28" s="111"/>
      <c r="KGK28" s="111"/>
      <c r="KGL28" s="111"/>
      <c r="KGM28" s="111"/>
      <c r="KGN28" s="111"/>
      <c r="KGO28" s="111"/>
      <c r="KGP28" s="111"/>
      <c r="KGQ28" s="111"/>
      <c r="KGR28" s="111"/>
      <c r="KGS28" s="111"/>
      <c r="KGT28" s="111"/>
      <c r="KGU28" s="111"/>
      <c r="KGV28" s="111"/>
      <c r="KGW28" s="111"/>
      <c r="KGX28" s="111"/>
      <c r="KGY28" s="111"/>
      <c r="KGZ28" s="111"/>
      <c r="KHA28" s="111"/>
      <c r="KHB28" s="111"/>
      <c r="KHC28" s="111"/>
      <c r="KHD28" s="111"/>
      <c r="KHE28" s="111"/>
      <c r="KHF28" s="111"/>
      <c r="KHG28" s="111"/>
      <c r="KHH28" s="111"/>
      <c r="KHI28" s="111"/>
      <c r="KHJ28" s="111"/>
      <c r="KHK28" s="111"/>
      <c r="KHL28" s="111"/>
      <c r="KHM28" s="111"/>
      <c r="KHN28" s="111"/>
      <c r="KHO28" s="111"/>
      <c r="KHP28" s="111"/>
      <c r="KHQ28" s="111"/>
      <c r="KHR28" s="111"/>
      <c r="KHS28" s="111"/>
      <c r="KHT28" s="111"/>
      <c r="KHU28" s="111"/>
      <c r="KHV28" s="111"/>
      <c r="KHW28" s="111"/>
      <c r="KHX28" s="111"/>
      <c r="KHY28" s="111"/>
      <c r="KHZ28" s="111"/>
      <c r="KIA28" s="111"/>
      <c r="KIB28" s="111"/>
      <c r="KIC28" s="111"/>
      <c r="KID28" s="111"/>
      <c r="KIE28" s="111"/>
      <c r="KIF28" s="111"/>
      <c r="KIG28" s="111"/>
      <c r="KIH28" s="111"/>
      <c r="KII28" s="111"/>
      <c r="KIJ28" s="111"/>
      <c r="KIK28" s="111"/>
      <c r="KIL28" s="111"/>
      <c r="KIM28" s="111"/>
      <c r="KIN28" s="111"/>
      <c r="KIO28" s="111"/>
      <c r="KIP28" s="111"/>
      <c r="KIQ28" s="111"/>
      <c r="KIR28" s="111"/>
      <c r="KIS28" s="111"/>
      <c r="KIT28" s="111"/>
      <c r="KIU28" s="111"/>
      <c r="KIV28" s="111"/>
      <c r="KIW28" s="111"/>
      <c r="KIX28" s="111"/>
      <c r="KIY28" s="111"/>
      <c r="KIZ28" s="111"/>
      <c r="KJA28" s="111"/>
      <c r="KJB28" s="111"/>
      <c r="KJC28" s="111"/>
      <c r="KJD28" s="111"/>
      <c r="KJE28" s="111"/>
      <c r="KJF28" s="111"/>
      <c r="KJG28" s="111"/>
      <c r="KJH28" s="111"/>
      <c r="KJI28" s="111"/>
      <c r="KJJ28" s="111"/>
      <c r="KJK28" s="111"/>
      <c r="KJL28" s="111"/>
      <c r="KJM28" s="111"/>
      <c r="KJN28" s="111"/>
      <c r="KJO28" s="111"/>
      <c r="KJP28" s="111"/>
      <c r="KJQ28" s="111"/>
      <c r="KJR28" s="111"/>
      <c r="KJS28" s="111"/>
      <c r="KJT28" s="111"/>
      <c r="KJU28" s="111"/>
      <c r="KJV28" s="111"/>
      <c r="KJW28" s="111"/>
      <c r="KJX28" s="111"/>
      <c r="KJY28" s="111"/>
      <c r="KJZ28" s="111"/>
      <c r="KKA28" s="111"/>
      <c r="KKB28" s="111"/>
      <c r="KKC28" s="111"/>
      <c r="KKD28" s="111"/>
      <c r="KKE28" s="111"/>
      <c r="KKF28" s="111"/>
      <c r="KKG28" s="111"/>
      <c r="KKH28" s="111"/>
      <c r="KKI28" s="111"/>
      <c r="KKJ28" s="111"/>
      <c r="KKK28" s="111"/>
      <c r="KKL28" s="111"/>
      <c r="KKM28" s="111"/>
      <c r="KKN28" s="111"/>
      <c r="KKO28" s="111"/>
      <c r="KKP28" s="111"/>
      <c r="KKQ28" s="111"/>
      <c r="KKR28" s="111"/>
      <c r="KKS28" s="111"/>
      <c r="KKT28" s="111"/>
      <c r="KKU28" s="111"/>
      <c r="KKV28" s="111"/>
      <c r="KKW28" s="111"/>
      <c r="KKX28" s="111"/>
      <c r="KKY28" s="111"/>
      <c r="KKZ28" s="111"/>
      <c r="KLA28" s="111"/>
      <c r="KLB28" s="111"/>
      <c r="KLC28" s="111"/>
      <c r="KLD28" s="111"/>
      <c r="KLE28" s="111"/>
      <c r="KLF28" s="111"/>
      <c r="KLG28" s="111"/>
      <c r="KLH28" s="111"/>
      <c r="KLI28" s="111"/>
      <c r="KLJ28" s="111"/>
      <c r="KLK28" s="111"/>
      <c r="KLL28" s="111"/>
      <c r="KLM28" s="111"/>
      <c r="KLN28" s="111"/>
      <c r="KLO28" s="111"/>
      <c r="KLP28" s="111"/>
      <c r="KLQ28" s="111"/>
      <c r="KLR28" s="111"/>
      <c r="KLS28" s="111"/>
      <c r="KLT28" s="111"/>
      <c r="KLU28" s="111"/>
      <c r="KLV28" s="111"/>
      <c r="KLW28" s="111"/>
      <c r="KLX28" s="111"/>
      <c r="KLY28" s="111"/>
      <c r="KLZ28" s="111"/>
      <c r="KMA28" s="111"/>
      <c r="KMB28" s="111"/>
      <c r="KMC28" s="111"/>
      <c r="KMD28" s="111"/>
      <c r="KME28" s="111"/>
      <c r="KMF28" s="111"/>
      <c r="KMG28" s="111"/>
      <c r="KMH28" s="111"/>
      <c r="KMI28" s="111"/>
      <c r="KMJ28" s="111"/>
      <c r="KMK28" s="111"/>
      <c r="KML28" s="111"/>
      <c r="KMM28" s="111"/>
      <c r="KMN28" s="111"/>
      <c r="KMO28" s="111"/>
      <c r="KMP28" s="111"/>
      <c r="KMQ28" s="111"/>
      <c r="KMR28" s="111"/>
      <c r="KMS28" s="111"/>
      <c r="KMT28" s="111"/>
      <c r="KMU28" s="111"/>
      <c r="KMV28" s="111"/>
      <c r="KMW28" s="111"/>
      <c r="KMX28" s="111"/>
      <c r="KMY28" s="111"/>
      <c r="KMZ28" s="111"/>
      <c r="KNA28" s="111"/>
      <c r="KNB28" s="111"/>
      <c r="KNC28" s="111"/>
      <c r="KND28" s="111"/>
      <c r="KNE28" s="111"/>
      <c r="KNF28" s="111"/>
      <c r="KNG28" s="111"/>
      <c r="KNH28" s="111"/>
      <c r="KNI28" s="111"/>
      <c r="KNJ28" s="111"/>
      <c r="KNK28" s="111"/>
      <c r="KNL28" s="111"/>
      <c r="KNM28" s="111"/>
      <c r="KNN28" s="111"/>
      <c r="KNO28" s="111"/>
      <c r="KNP28" s="111"/>
      <c r="KNQ28" s="111"/>
      <c r="KNR28" s="111"/>
      <c r="KNS28" s="111"/>
      <c r="KNT28" s="111"/>
      <c r="KNU28" s="111"/>
      <c r="KNV28" s="111"/>
      <c r="KNW28" s="111"/>
      <c r="KNX28" s="111"/>
      <c r="KNY28" s="111"/>
      <c r="KNZ28" s="111"/>
      <c r="KOA28" s="111"/>
      <c r="KOB28" s="111"/>
      <c r="KOC28" s="111"/>
      <c r="KOD28" s="111"/>
      <c r="KOE28" s="111"/>
      <c r="KOF28" s="111"/>
      <c r="KOG28" s="111"/>
      <c r="KOH28" s="111"/>
      <c r="KOI28" s="111"/>
      <c r="KOJ28" s="111"/>
      <c r="KOK28" s="111"/>
      <c r="KOL28" s="111"/>
      <c r="KOM28" s="111"/>
      <c r="KON28" s="111"/>
      <c r="KOO28" s="111"/>
      <c r="KOP28" s="111"/>
      <c r="KOQ28" s="111"/>
      <c r="KOR28" s="111"/>
      <c r="KOS28" s="111"/>
      <c r="KOT28" s="111"/>
      <c r="KOU28" s="111"/>
      <c r="KOV28" s="111"/>
      <c r="KOW28" s="111"/>
      <c r="KOX28" s="111"/>
      <c r="KOY28" s="111"/>
      <c r="KOZ28" s="111"/>
      <c r="KPA28" s="111"/>
      <c r="KPB28" s="111"/>
      <c r="KPC28" s="111"/>
      <c r="KPD28" s="111"/>
      <c r="KPE28" s="111"/>
      <c r="KPF28" s="111"/>
      <c r="KPG28" s="111"/>
      <c r="KPH28" s="111"/>
      <c r="KPI28" s="111"/>
      <c r="KPJ28" s="111"/>
      <c r="KPK28" s="111"/>
      <c r="KPL28" s="111"/>
      <c r="KPM28" s="111"/>
      <c r="KPN28" s="111"/>
      <c r="KPO28" s="111"/>
      <c r="KPP28" s="111"/>
      <c r="KPQ28" s="111"/>
      <c r="KPR28" s="111"/>
      <c r="KPS28" s="111"/>
      <c r="KPT28" s="111"/>
      <c r="KPU28" s="111"/>
      <c r="KPV28" s="111"/>
      <c r="KPW28" s="111"/>
      <c r="KPX28" s="111"/>
      <c r="KPY28" s="111"/>
      <c r="KPZ28" s="111"/>
      <c r="KQA28" s="111"/>
      <c r="KQB28" s="111"/>
      <c r="KQC28" s="111"/>
      <c r="KQD28" s="111"/>
      <c r="KQE28" s="111"/>
      <c r="KQF28" s="111"/>
      <c r="KQG28" s="111"/>
      <c r="KQH28" s="111"/>
      <c r="KQI28" s="111"/>
      <c r="KQJ28" s="111"/>
      <c r="KQK28" s="111"/>
      <c r="KQL28" s="111"/>
      <c r="KQM28" s="111"/>
      <c r="KQN28" s="111"/>
      <c r="KQO28" s="111"/>
      <c r="KQP28" s="111"/>
      <c r="KQQ28" s="111"/>
      <c r="KQR28" s="111"/>
      <c r="KQS28" s="111"/>
      <c r="KQT28" s="111"/>
      <c r="KQU28" s="111"/>
      <c r="KQV28" s="111"/>
      <c r="KQW28" s="111"/>
      <c r="KQX28" s="111"/>
      <c r="KQY28" s="111"/>
      <c r="KQZ28" s="111"/>
      <c r="KRA28" s="111"/>
      <c r="KRB28" s="111"/>
      <c r="KRC28" s="111"/>
      <c r="KRD28" s="111"/>
      <c r="KRE28" s="111"/>
      <c r="KRF28" s="111"/>
      <c r="KRG28" s="111"/>
      <c r="KRH28" s="111"/>
      <c r="KRI28" s="111"/>
      <c r="KRJ28" s="111"/>
      <c r="KRK28" s="111"/>
      <c r="KRL28" s="111"/>
      <c r="KRM28" s="111"/>
      <c r="KRN28" s="111"/>
      <c r="KRO28" s="111"/>
      <c r="KRP28" s="111"/>
      <c r="KRQ28" s="111"/>
      <c r="KRR28" s="111"/>
      <c r="KRS28" s="111"/>
      <c r="KRT28" s="111"/>
      <c r="KRU28" s="111"/>
      <c r="KRV28" s="111"/>
      <c r="KRW28" s="111"/>
      <c r="KRX28" s="111"/>
      <c r="KRY28" s="111"/>
      <c r="KRZ28" s="111"/>
      <c r="KSA28" s="111"/>
      <c r="KSB28" s="111"/>
      <c r="KSC28" s="111"/>
      <c r="KSD28" s="111"/>
      <c r="KSE28" s="111"/>
      <c r="KSF28" s="111"/>
      <c r="KSG28" s="111"/>
      <c r="KSH28" s="111"/>
      <c r="KSI28" s="111"/>
      <c r="KSJ28" s="111"/>
      <c r="KSK28" s="111"/>
      <c r="KSL28" s="111"/>
      <c r="KSM28" s="111"/>
      <c r="KSN28" s="111"/>
      <c r="KSO28" s="111"/>
      <c r="KSP28" s="111"/>
      <c r="KSQ28" s="111"/>
      <c r="KSR28" s="111"/>
      <c r="KSS28" s="111"/>
      <c r="KST28" s="111"/>
      <c r="KSU28" s="111"/>
      <c r="KSV28" s="111"/>
      <c r="KSW28" s="111"/>
      <c r="KSX28" s="111"/>
      <c r="KSY28" s="111"/>
      <c r="KSZ28" s="111"/>
      <c r="KTA28" s="111"/>
      <c r="KTB28" s="111"/>
      <c r="KTC28" s="111"/>
      <c r="KTD28" s="111"/>
      <c r="KTE28" s="111"/>
      <c r="KTF28" s="111"/>
      <c r="KTG28" s="111"/>
      <c r="KTH28" s="111"/>
      <c r="KTI28" s="111"/>
      <c r="KTJ28" s="111"/>
      <c r="KTK28" s="111"/>
      <c r="KTL28" s="111"/>
      <c r="KTM28" s="111"/>
      <c r="KTN28" s="111"/>
      <c r="KTO28" s="111"/>
      <c r="KTP28" s="111"/>
      <c r="KTQ28" s="111"/>
      <c r="KTR28" s="111"/>
      <c r="KTS28" s="111"/>
      <c r="KTT28" s="111"/>
      <c r="KTU28" s="111"/>
      <c r="KTV28" s="111"/>
      <c r="KTW28" s="111"/>
      <c r="KTX28" s="111"/>
      <c r="KTY28" s="111"/>
      <c r="KTZ28" s="111"/>
      <c r="KUA28" s="111"/>
      <c r="KUB28" s="111"/>
      <c r="KUC28" s="111"/>
      <c r="KUD28" s="111"/>
      <c r="KUE28" s="111"/>
      <c r="KUF28" s="111"/>
      <c r="KUG28" s="111"/>
      <c r="KUH28" s="111"/>
      <c r="KUI28" s="111"/>
      <c r="KUJ28" s="111"/>
      <c r="KUK28" s="111"/>
      <c r="KUL28" s="111"/>
      <c r="KUM28" s="111"/>
      <c r="KUN28" s="111"/>
      <c r="KUO28" s="111"/>
      <c r="KUP28" s="111"/>
      <c r="KUQ28" s="111"/>
      <c r="KUR28" s="111"/>
      <c r="KUS28" s="111"/>
      <c r="KUT28" s="111"/>
      <c r="KUU28" s="111"/>
      <c r="KUV28" s="111"/>
      <c r="KUW28" s="111"/>
      <c r="KUX28" s="111"/>
      <c r="KUY28" s="111"/>
      <c r="KUZ28" s="111"/>
      <c r="KVA28" s="111"/>
      <c r="KVB28" s="111"/>
      <c r="KVC28" s="111"/>
      <c r="KVD28" s="111"/>
      <c r="KVE28" s="111"/>
      <c r="KVF28" s="111"/>
      <c r="KVG28" s="111"/>
      <c r="KVH28" s="111"/>
      <c r="KVI28" s="111"/>
      <c r="KVJ28" s="111"/>
      <c r="KVK28" s="111"/>
      <c r="KVL28" s="111"/>
      <c r="KVM28" s="111"/>
      <c r="KVN28" s="111"/>
      <c r="KVO28" s="111"/>
      <c r="KVP28" s="111"/>
      <c r="KVQ28" s="111"/>
      <c r="KVR28" s="111"/>
      <c r="KVS28" s="111"/>
      <c r="KVT28" s="111"/>
      <c r="KVU28" s="111"/>
      <c r="KVV28" s="111"/>
      <c r="KVW28" s="111"/>
      <c r="KVX28" s="111"/>
      <c r="KVY28" s="111"/>
      <c r="KVZ28" s="111"/>
      <c r="KWA28" s="111"/>
      <c r="KWB28" s="111"/>
      <c r="KWC28" s="111"/>
      <c r="KWD28" s="111"/>
      <c r="KWE28" s="111"/>
      <c r="KWF28" s="111"/>
      <c r="KWG28" s="111"/>
      <c r="KWH28" s="111"/>
      <c r="KWI28" s="111"/>
      <c r="KWJ28" s="111"/>
      <c r="KWK28" s="111"/>
      <c r="KWL28" s="111"/>
      <c r="KWM28" s="111"/>
      <c r="KWN28" s="111"/>
      <c r="KWO28" s="111"/>
      <c r="KWP28" s="111"/>
      <c r="KWQ28" s="111"/>
      <c r="KWR28" s="111"/>
      <c r="KWS28" s="111"/>
      <c r="KWT28" s="111"/>
      <c r="KWU28" s="111"/>
      <c r="KWV28" s="111"/>
      <c r="KWW28" s="111"/>
      <c r="KWX28" s="111"/>
      <c r="KWY28" s="111"/>
      <c r="KWZ28" s="111"/>
      <c r="KXA28" s="111"/>
      <c r="KXB28" s="111"/>
      <c r="KXC28" s="111"/>
      <c r="KXD28" s="111"/>
      <c r="KXE28" s="111"/>
      <c r="KXF28" s="111"/>
      <c r="KXG28" s="111"/>
      <c r="KXH28" s="111"/>
      <c r="KXI28" s="111"/>
      <c r="KXJ28" s="111"/>
      <c r="KXK28" s="111"/>
      <c r="KXL28" s="111"/>
      <c r="KXM28" s="111"/>
      <c r="KXN28" s="111"/>
      <c r="KXO28" s="111"/>
      <c r="KXP28" s="111"/>
      <c r="KXQ28" s="111"/>
      <c r="KXR28" s="111"/>
      <c r="KXS28" s="111"/>
      <c r="KXT28" s="111"/>
      <c r="KXU28" s="111"/>
      <c r="KXV28" s="111"/>
      <c r="KXW28" s="111"/>
      <c r="KXX28" s="111"/>
      <c r="KXY28" s="111"/>
      <c r="KXZ28" s="111"/>
      <c r="KYA28" s="111"/>
      <c r="KYB28" s="111"/>
      <c r="KYC28" s="111"/>
      <c r="KYD28" s="111"/>
      <c r="KYE28" s="111"/>
      <c r="KYF28" s="111"/>
      <c r="KYG28" s="111"/>
      <c r="KYH28" s="111"/>
      <c r="KYI28" s="111"/>
      <c r="KYJ28" s="111"/>
      <c r="KYK28" s="111"/>
      <c r="KYL28" s="111"/>
      <c r="KYM28" s="111"/>
      <c r="KYN28" s="111"/>
      <c r="KYO28" s="111"/>
      <c r="KYP28" s="111"/>
      <c r="KYQ28" s="111"/>
      <c r="KYR28" s="111"/>
      <c r="KYS28" s="111"/>
      <c r="KYT28" s="111"/>
      <c r="KYU28" s="111"/>
      <c r="KYV28" s="111"/>
      <c r="KYW28" s="111"/>
      <c r="KYX28" s="111"/>
      <c r="KYY28" s="111"/>
      <c r="KYZ28" s="111"/>
      <c r="KZA28" s="111"/>
      <c r="KZB28" s="111"/>
      <c r="KZC28" s="111"/>
      <c r="KZD28" s="111"/>
      <c r="KZE28" s="111"/>
      <c r="KZF28" s="111"/>
      <c r="KZG28" s="111"/>
      <c r="KZH28" s="111"/>
      <c r="KZI28" s="111"/>
      <c r="KZJ28" s="111"/>
      <c r="KZK28" s="111"/>
      <c r="KZL28" s="111"/>
      <c r="KZM28" s="111"/>
      <c r="KZN28" s="111"/>
      <c r="KZO28" s="111"/>
      <c r="KZP28" s="111"/>
      <c r="KZQ28" s="111"/>
      <c r="KZR28" s="111"/>
      <c r="KZS28" s="111"/>
      <c r="KZT28" s="111"/>
      <c r="KZU28" s="111"/>
      <c r="KZV28" s="111"/>
      <c r="KZW28" s="111"/>
      <c r="KZX28" s="111"/>
      <c r="KZY28" s="111"/>
      <c r="KZZ28" s="111"/>
      <c r="LAA28" s="111"/>
      <c r="LAB28" s="111"/>
      <c r="LAC28" s="111"/>
      <c r="LAD28" s="111"/>
      <c r="LAE28" s="111"/>
      <c r="LAF28" s="111"/>
      <c r="LAG28" s="111"/>
      <c r="LAH28" s="111"/>
      <c r="LAI28" s="111"/>
      <c r="LAJ28" s="111"/>
      <c r="LAK28" s="111"/>
      <c r="LAL28" s="111"/>
      <c r="LAM28" s="111"/>
      <c r="LAN28" s="111"/>
      <c r="LAO28" s="111"/>
      <c r="LAP28" s="111"/>
      <c r="LAQ28" s="111"/>
      <c r="LAR28" s="111"/>
      <c r="LAS28" s="111"/>
      <c r="LAT28" s="111"/>
      <c r="LAU28" s="111"/>
      <c r="LAV28" s="111"/>
      <c r="LAW28" s="111"/>
      <c r="LAX28" s="111"/>
      <c r="LAY28" s="111"/>
      <c r="LAZ28" s="111"/>
      <c r="LBA28" s="111"/>
      <c r="LBB28" s="111"/>
      <c r="LBC28" s="111"/>
      <c r="LBD28" s="111"/>
      <c r="LBE28" s="111"/>
      <c r="LBF28" s="111"/>
      <c r="LBG28" s="111"/>
      <c r="LBH28" s="111"/>
      <c r="LBI28" s="111"/>
      <c r="LBJ28" s="111"/>
      <c r="LBK28" s="111"/>
      <c r="LBL28" s="111"/>
      <c r="LBM28" s="111"/>
      <c r="LBN28" s="111"/>
      <c r="LBO28" s="111"/>
      <c r="LBP28" s="111"/>
      <c r="LBQ28" s="111"/>
      <c r="LBR28" s="111"/>
      <c r="LBS28" s="111"/>
      <c r="LBT28" s="111"/>
      <c r="LBU28" s="111"/>
      <c r="LBV28" s="111"/>
      <c r="LBW28" s="111"/>
      <c r="LBX28" s="111"/>
      <c r="LBY28" s="111"/>
      <c r="LBZ28" s="111"/>
      <c r="LCA28" s="111"/>
      <c r="LCB28" s="111"/>
      <c r="LCC28" s="111"/>
      <c r="LCD28" s="111"/>
      <c r="LCE28" s="111"/>
      <c r="LCF28" s="111"/>
      <c r="LCG28" s="111"/>
      <c r="LCH28" s="111"/>
      <c r="LCI28" s="111"/>
      <c r="LCJ28" s="111"/>
      <c r="LCK28" s="111"/>
      <c r="LCL28" s="111"/>
      <c r="LCM28" s="111"/>
      <c r="LCN28" s="111"/>
      <c r="LCO28" s="111"/>
      <c r="LCP28" s="111"/>
      <c r="LCQ28" s="111"/>
      <c r="LCR28" s="111"/>
      <c r="LCS28" s="111"/>
      <c r="LCT28" s="111"/>
      <c r="LCU28" s="111"/>
      <c r="LCV28" s="111"/>
      <c r="LCW28" s="111"/>
      <c r="LCX28" s="111"/>
      <c r="LCY28" s="111"/>
      <c r="LCZ28" s="111"/>
      <c r="LDA28" s="111"/>
      <c r="LDB28" s="111"/>
      <c r="LDC28" s="111"/>
      <c r="LDD28" s="111"/>
      <c r="LDE28" s="111"/>
      <c r="LDF28" s="111"/>
      <c r="LDG28" s="111"/>
      <c r="LDH28" s="111"/>
      <c r="LDI28" s="111"/>
      <c r="LDJ28" s="111"/>
      <c r="LDK28" s="111"/>
      <c r="LDL28" s="111"/>
      <c r="LDM28" s="111"/>
      <c r="LDN28" s="111"/>
      <c r="LDO28" s="111"/>
      <c r="LDP28" s="111"/>
      <c r="LDQ28" s="111"/>
      <c r="LDR28" s="111"/>
      <c r="LDS28" s="111"/>
      <c r="LDT28" s="111"/>
      <c r="LDU28" s="111"/>
      <c r="LDV28" s="111"/>
      <c r="LDW28" s="111"/>
      <c r="LDX28" s="111"/>
      <c r="LDY28" s="111"/>
      <c r="LDZ28" s="111"/>
      <c r="LEA28" s="111"/>
      <c r="LEB28" s="111"/>
      <c r="LEC28" s="111"/>
      <c r="LED28" s="111"/>
      <c r="LEE28" s="111"/>
      <c r="LEF28" s="111"/>
      <c r="LEG28" s="111"/>
      <c r="LEH28" s="111"/>
      <c r="LEI28" s="111"/>
      <c r="LEJ28" s="111"/>
      <c r="LEK28" s="111"/>
      <c r="LEL28" s="111"/>
      <c r="LEM28" s="111"/>
      <c r="LEN28" s="111"/>
      <c r="LEO28" s="111"/>
      <c r="LEP28" s="111"/>
      <c r="LEQ28" s="111"/>
      <c r="LER28" s="111"/>
      <c r="LES28" s="111"/>
      <c r="LET28" s="111"/>
      <c r="LEU28" s="111"/>
      <c r="LEV28" s="111"/>
      <c r="LEW28" s="111"/>
      <c r="LEX28" s="111"/>
      <c r="LEY28" s="111"/>
      <c r="LEZ28" s="111"/>
      <c r="LFA28" s="111"/>
      <c r="LFB28" s="111"/>
      <c r="LFC28" s="111"/>
      <c r="LFD28" s="111"/>
      <c r="LFE28" s="111"/>
      <c r="LFF28" s="111"/>
      <c r="LFG28" s="111"/>
      <c r="LFH28" s="111"/>
      <c r="LFI28" s="111"/>
      <c r="LFJ28" s="111"/>
      <c r="LFK28" s="111"/>
      <c r="LFL28" s="111"/>
      <c r="LFM28" s="111"/>
      <c r="LFN28" s="111"/>
      <c r="LFO28" s="111"/>
      <c r="LFP28" s="111"/>
      <c r="LFQ28" s="111"/>
      <c r="LFR28" s="111"/>
      <c r="LFS28" s="111"/>
      <c r="LFT28" s="111"/>
      <c r="LFU28" s="111"/>
      <c r="LFV28" s="111"/>
      <c r="LFW28" s="111"/>
      <c r="LFX28" s="111"/>
      <c r="LFY28" s="111"/>
      <c r="LFZ28" s="111"/>
      <c r="LGA28" s="111"/>
      <c r="LGB28" s="111"/>
      <c r="LGC28" s="111"/>
      <c r="LGD28" s="111"/>
      <c r="LGE28" s="111"/>
      <c r="LGF28" s="111"/>
      <c r="LGG28" s="111"/>
      <c r="LGH28" s="111"/>
      <c r="LGI28" s="111"/>
      <c r="LGJ28" s="111"/>
      <c r="LGK28" s="111"/>
      <c r="LGL28" s="111"/>
      <c r="LGM28" s="111"/>
      <c r="LGN28" s="111"/>
      <c r="LGO28" s="111"/>
      <c r="LGP28" s="111"/>
      <c r="LGQ28" s="111"/>
      <c r="LGR28" s="111"/>
      <c r="LGS28" s="111"/>
      <c r="LGT28" s="111"/>
      <c r="LGU28" s="111"/>
      <c r="LGV28" s="111"/>
      <c r="LGW28" s="111"/>
      <c r="LGX28" s="111"/>
      <c r="LGY28" s="111"/>
      <c r="LGZ28" s="111"/>
      <c r="LHA28" s="111"/>
      <c r="LHB28" s="111"/>
      <c r="LHC28" s="111"/>
      <c r="LHD28" s="111"/>
      <c r="LHE28" s="111"/>
      <c r="LHF28" s="111"/>
      <c r="LHG28" s="111"/>
      <c r="LHH28" s="111"/>
      <c r="LHI28" s="111"/>
      <c r="LHJ28" s="111"/>
      <c r="LHK28" s="111"/>
      <c r="LHL28" s="111"/>
      <c r="LHM28" s="111"/>
      <c r="LHN28" s="111"/>
      <c r="LHO28" s="111"/>
      <c r="LHP28" s="111"/>
      <c r="LHQ28" s="111"/>
      <c r="LHR28" s="111"/>
      <c r="LHS28" s="111"/>
      <c r="LHT28" s="111"/>
      <c r="LHU28" s="111"/>
      <c r="LHV28" s="111"/>
      <c r="LHW28" s="111"/>
      <c r="LHX28" s="111"/>
      <c r="LHY28" s="111"/>
      <c r="LHZ28" s="111"/>
      <c r="LIA28" s="111"/>
      <c r="LIB28" s="111"/>
      <c r="LIC28" s="111"/>
      <c r="LID28" s="111"/>
      <c r="LIE28" s="111"/>
      <c r="LIF28" s="111"/>
      <c r="LIG28" s="111"/>
      <c r="LIH28" s="111"/>
      <c r="LII28" s="111"/>
      <c r="LIJ28" s="111"/>
      <c r="LIK28" s="111"/>
      <c r="LIL28" s="111"/>
      <c r="LIM28" s="111"/>
      <c r="LIN28" s="111"/>
      <c r="LIO28" s="111"/>
      <c r="LIP28" s="111"/>
      <c r="LIQ28" s="111"/>
      <c r="LIR28" s="111"/>
      <c r="LIS28" s="111"/>
      <c r="LIT28" s="111"/>
      <c r="LIU28" s="111"/>
      <c r="LIV28" s="111"/>
      <c r="LIW28" s="111"/>
      <c r="LIX28" s="111"/>
      <c r="LIY28" s="111"/>
      <c r="LIZ28" s="111"/>
      <c r="LJA28" s="111"/>
      <c r="LJB28" s="111"/>
      <c r="LJC28" s="111"/>
      <c r="LJD28" s="111"/>
      <c r="LJE28" s="111"/>
      <c r="LJF28" s="111"/>
      <c r="LJG28" s="111"/>
      <c r="LJH28" s="111"/>
      <c r="LJI28" s="111"/>
      <c r="LJJ28" s="111"/>
      <c r="LJK28" s="111"/>
      <c r="LJL28" s="111"/>
      <c r="LJM28" s="111"/>
      <c r="LJN28" s="111"/>
      <c r="LJO28" s="111"/>
      <c r="LJP28" s="111"/>
      <c r="LJQ28" s="111"/>
      <c r="LJR28" s="111"/>
      <c r="LJS28" s="111"/>
      <c r="LJT28" s="111"/>
      <c r="LJU28" s="111"/>
      <c r="LJV28" s="111"/>
      <c r="LJW28" s="111"/>
      <c r="LJX28" s="111"/>
      <c r="LJY28" s="111"/>
      <c r="LJZ28" s="111"/>
      <c r="LKA28" s="111"/>
      <c r="LKB28" s="111"/>
      <c r="LKC28" s="111"/>
      <c r="LKD28" s="111"/>
      <c r="LKE28" s="111"/>
      <c r="LKF28" s="111"/>
      <c r="LKG28" s="111"/>
      <c r="LKH28" s="111"/>
      <c r="LKI28" s="111"/>
      <c r="LKJ28" s="111"/>
      <c r="LKK28" s="111"/>
      <c r="LKL28" s="111"/>
      <c r="LKM28" s="111"/>
      <c r="LKN28" s="111"/>
      <c r="LKO28" s="111"/>
      <c r="LKP28" s="111"/>
      <c r="LKQ28" s="111"/>
      <c r="LKR28" s="111"/>
      <c r="LKS28" s="111"/>
      <c r="LKT28" s="111"/>
      <c r="LKU28" s="111"/>
      <c r="LKV28" s="111"/>
      <c r="LKW28" s="111"/>
      <c r="LKX28" s="111"/>
      <c r="LKY28" s="111"/>
      <c r="LKZ28" s="111"/>
      <c r="LLA28" s="111"/>
      <c r="LLB28" s="111"/>
      <c r="LLC28" s="111"/>
      <c r="LLD28" s="111"/>
      <c r="LLE28" s="111"/>
      <c r="LLF28" s="111"/>
      <c r="LLG28" s="111"/>
      <c r="LLH28" s="111"/>
      <c r="LLI28" s="111"/>
      <c r="LLJ28" s="111"/>
      <c r="LLK28" s="111"/>
      <c r="LLL28" s="111"/>
      <c r="LLM28" s="111"/>
      <c r="LLN28" s="111"/>
      <c r="LLO28" s="111"/>
      <c r="LLP28" s="111"/>
      <c r="LLQ28" s="111"/>
      <c r="LLR28" s="111"/>
      <c r="LLS28" s="111"/>
      <c r="LLT28" s="111"/>
      <c r="LLU28" s="111"/>
      <c r="LLV28" s="111"/>
      <c r="LLW28" s="111"/>
      <c r="LLX28" s="111"/>
      <c r="LLY28" s="111"/>
      <c r="LLZ28" s="111"/>
      <c r="LMA28" s="111"/>
      <c r="LMB28" s="111"/>
      <c r="LMC28" s="111"/>
      <c r="LMD28" s="111"/>
      <c r="LME28" s="111"/>
      <c r="LMF28" s="111"/>
      <c r="LMG28" s="111"/>
      <c r="LMH28" s="111"/>
      <c r="LMI28" s="111"/>
      <c r="LMJ28" s="111"/>
      <c r="LMK28" s="111"/>
      <c r="LML28" s="111"/>
      <c r="LMM28" s="111"/>
      <c r="LMN28" s="111"/>
      <c r="LMO28" s="111"/>
      <c r="LMP28" s="111"/>
      <c r="LMQ28" s="111"/>
      <c r="LMR28" s="111"/>
      <c r="LMS28" s="111"/>
      <c r="LMT28" s="111"/>
      <c r="LMU28" s="111"/>
      <c r="LMV28" s="111"/>
      <c r="LMW28" s="111"/>
      <c r="LMX28" s="111"/>
      <c r="LMY28" s="111"/>
      <c r="LMZ28" s="111"/>
      <c r="LNA28" s="111"/>
      <c r="LNB28" s="111"/>
      <c r="LNC28" s="111"/>
      <c r="LND28" s="111"/>
      <c r="LNE28" s="111"/>
      <c r="LNF28" s="111"/>
      <c r="LNG28" s="111"/>
      <c r="LNH28" s="111"/>
      <c r="LNI28" s="111"/>
      <c r="LNJ28" s="111"/>
      <c r="LNK28" s="111"/>
      <c r="LNL28" s="111"/>
      <c r="LNM28" s="111"/>
      <c r="LNN28" s="111"/>
      <c r="LNO28" s="111"/>
      <c r="LNP28" s="111"/>
      <c r="LNQ28" s="111"/>
      <c r="LNR28" s="111"/>
      <c r="LNS28" s="111"/>
      <c r="LNT28" s="111"/>
      <c r="LNU28" s="111"/>
      <c r="LNV28" s="111"/>
      <c r="LNW28" s="111"/>
      <c r="LNX28" s="111"/>
      <c r="LNY28" s="111"/>
      <c r="LNZ28" s="111"/>
      <c r="LOA28" s="111"/>
      <c r="LOB28" s="111"/>
      <c r="LOC28" s="111"/>
      <c r="LOD28" s="111"/>
      <c r="LOE28" s="111"/>
      <c r="LOF28" s="111"/>
      <c r="LOG28" s="111"/>
      <c r="LOH28" s="111"/>
      <c r="LOI28" s="111"/>
      <c r="LOJ28" s="111"/>
      <c r="LOK28" s="111"/>
      <c r="LOL28" s="111"/>
      <c r="LOM28" s="111"/>
      <c r="LON28" s="111"/>
      <c r="LOO28" s="111"/>
      <c r="LOP28" s="111"/>
      <c r="LOQ28" s="111"/>
      <c r="LOR28" s="111"/>
      <c r="LOS28" s="111"/>
      <c r="LOT28" s="111"/>
      <c r="LOU28" s="111"/>
      <c r="LOV28" s="111"/>
      <c r="LOW28" s="111"/>
      <c r="LOX28" s="111"/>
      <c r="LOY28" s="111"/>
      <c r="LOZ28" s="111"/>
      <c r="LPA28" s="111"/>
      <c r="LPB28" s="111"/>
      <c r="LPC28" s="111"/>
      <c r="LPD28" s="111"/>
      <c r="LPE28" s="111"/>
      <c r="LPF28" s="111"/>
      <c r="LPG28" s="111"/>
      <c r="LPH28" s="111"/>
      <c r="LPI28" s="111"/>
      <c r="LPJ28" s="111"/>
      <c r="LPK28" s="111"/>
      <c r="LPL28" s="111"/>
      <c r="LPM28" s="111"/>
      <c r="LPN28" s="111"/>
      <c r="LPO28" s="111"/>
      <c r="LPP28" s="111"/>
      <c r="LPQ28" s="111"/>
      <c r="LPR28" s="111"/>
      <c r="LPS28" s="111"/>
      <c r="LPT28" s="111"/>
      <c r="LPU28" s="111"/>
      <c r="LPV28" s="111"/>
      <c r="LPW28" s="111"/>
      <c r="LPX28" s="111"/>
      <c r="LPY28" s="111"/>
      <c r="LPZ28" s="111"/>
      <c r="LQA28" s="111"/>
      <c r="LQB28" s="111"/>
      <c r="LQC28" s="111"/>
      <c r="LQD28" s="111"/>
      <c r="LQE28" s="111"/>
      <c r="LQF28" s="111"/>
      <c r="LQG28" s="111"/>
      <c r="LQH28" s="111"/>
      <c r="LQI28" s="111"/>
      <c r="LQJ28" s="111"/>
      <c r="LQK28" s="111"/>
      <c r="LQL28" s="111"/>
      <c r="LQM28" s="111"/>
      <c r="LQN28" s="111"/>
      <c r="LQO28" s="111"/>
      <c r="LQP28" s="111"/>
      <c r="LQQ28" s="111"/>
      <c r="LQR28" s="111"/>
      <c r="LQS28" s="111"/>
      <c r="LQT28" s="111"/>
      <c r="LQU28" s="111"/>
      <c r="LQV28" s="111"/>
      <c r="LQW28" s="111"/>
      <c r="LQX28" s="111"/>
      <c r="LQY28" s="111"/>
      <c r="LQZ28" s="111"/>
      <c r="LRA28" s="111"/>
      <c r="LRB28" s="111"/>
      <c r="LRC28" s="111"/>
      <c r="LRD28" s="111"/>
      <c r="LRE28" s="111"/>
      <c r="LRF28" s="111"/>
      <c r="LRG28" s="111"/>
      <c r="LRH28" s="111"/>
      <c r="LRI28" s="111"/>
      <c r="LRJ28" s="111"/>
      <c r="LRK28" s="111"/>
      <c r="LRL28" s="111"/>
      <c r="LRM28" s="111"/>
      <c r="LRN28" s="111"/>
      <c r="LRO28" s="111"/>
      <c r="LRP28" s="111"/>
      <c r="LRQ28" s="111"/>
      <c r="LRR28" s="111"/>
      <c r="LRS28" s="111"/>
      <c r="LRT28" s="111"/>
      <c r="LRU28" s="111"/>
      <c r="LRV28" s="111"/>
      <c r="LRW28" s="111"/>
      <c r="LRX28" s="111"/>
      <c r="LRY28" s="111"/>
      <c r="LRZ28" s="111"/>
      <c r="LSA28" s="111"/>
      <c r="LSB28" s="111"/>
      <c r="LSC28" s="111"/>
      <c r="LSD28" s="111"/>
      <c r="LSE28" s="111"/>
      <c r="LSF28" s="111"/>
      <c r="LSG28" s="111"/>
      <c r="LSH28" s="111"/>
      <c r="LSI28" s="111"/>
      <c r="LSJ28" s="111"/>
      <c r="LSK28" s="111"/>
      <c r="LSL28" s="111"/>
      <c r="LSM28" s="111"/>
      <c r="LSN28" s="111"/>
      <c r="LSO28" s="111"/>
      <c r="LSP28" s="111"/>
      <c r="LSQ28" s="111"/>
      <c r="LSR28" s="111"/>
      <c r="LSS28" s="111"/>
      <c r="LST28" s="111"/>
      <c r="LSU28" s="111"/>
      <c r="LSV28" s="111"/>
      <c r="LSW28" s="111"/>
      <c r="LSX28" s="111"/>
      <c r="LSY28" s="111"/>
      <c r="LSZ28" s="111"/>
      <c r="LTA28" s="111"/>
      <c r="LTB28" s="111"/>
      <c r="LTC28" s="111"/>
      <c r="LTD28" s="111"/>
      <c r="LTE28" s="111"/>
      <c r="LTF28" s="111"/>
      <c r="LTG28" s="111"/>
      <c r="LTH28" s="111"/>
      <c r="LTI28" s="111"/>
      <c r="LTJ28" s="111"/>
      <c r="LTK28" s="111"/>
      <c r="LTL28" s="111"/>
      <c r="LTM28" s="111"/>
      <c r="LTN28" s="111"/>
      <c r="LTO28" s="111"/>
      <c r="LTP28" s="111"/>
      <c r="LTQ28" s="111"/>
      <c r="LTR28" s="111"/>
      <c r="LTS28" s="111"/>
      <c r="LTT28" s="111"/>
      <c r="LTU28" s="111"/>
      <c r="LTV28" s="111"/>
      <c r="LTW28" s="111"/>
      <c r="LTX28" s="111"/>
      <c r="LTY28" s="111"/>
      <c r="LTZ28" s="111"/>
      <c r="LUA28" s="111"/>
      <c r="LUB28" s="111"/>
      <c r="LUC28" s="111"/>
      <c r="LUD28" s="111"/>
      <c r="LUE28" s="111"/>
      <c r="LUF28" s="111"/>
      <c r="LUG28" s="111"/>
      <c r="LUH28" s="111"/>
      <c r="LUI28" s="111"/>
      <c r="LUJ28" s="111"/>
      <c r="LUK28" s="111"/>
      <c r="LUL28" s="111"/>
      <c r="LUM28" s="111"/>
      <c r="LUN28" s="111"/>
      <c r="LUO28" s="111"/>
      <c r="LUP28" s="111"/>
      <c r="LUQ28" s="111"/>
      <c r="LUR28" s="111"/>
      <c r="LUS28" s="111"/>
      <c r="LUT28" s="111"/>
      <c r="LUU28" s="111"/>
      <c r="LUV28" s="111"/>
      <c r="LUW28" s="111"/>
      <c r="LUX28" s="111"/>
      <c r="LUY28" s="111"/>
      <c r="LUZ28" s="111"/>
      <c r="LVA28" s="111"/>
      <c r="LVB28" s="111"/>
      <c r="LVC28" s="111"/>
      <c r="LVD28" s="111"/>
      <c r="LVE28" s="111"/>
      <c r="LVF28" s="111"/>
      <c r="LVG28" s="111"/>
      <c r="LVH28" s="111"/>
      <c r="LVI28" s="111"/>
      <c r="LVJ28" s="111"/>
      <c r="LVK28" s="111"/>
      <c r="LVL28" s="111"/>
      <c r="LVM28" s="111"/>
      <c r="LVN28" s="111"/>
      <c r="LVO28" s="111"/>
      <c r="LVP28" s="111"/>
      <c r="LVQ28" s="111"/>
      <c r="LVR28" s="111"/>
      <c r="LVS28" s="111"/>
      <c r="LVT28" s="111"/>
      <c r="LVU28" s="111"/>
      <c r="LVV28" s="111"/>
      <c r="LVW28" s="111"/>
      <c r="LVX28" s="111"/>
      <c r="LVY28" s="111"/>
      <c r="LVZ28" s="111"/>
      <c r="LWA28" s="111"/>
      <c r="LWB28" s="111"/>
      <c r="LWC28" s="111"/>
      <c r="LWD28" s="111"/>
      <c r="LWE28" s="111"/>
      <c r="LWF28" s="111"/>
      <c r="LWG28" s="111"/>
      <c r="LWH28" s="111"/>
      <c r="LWI28" s="111"/>
      <c r="LWJ28" s="111"/>
      <c r="LWK28" s="111"/>
      <c r="LWL28" s="111"/>
      <c r="LWM28" s="111"/>
      <c r="LWN28" s="111"/>
      <c r="LWO28" s="111"/>
      <c r="LWP28" s="111"/>
      <c r="LWQ28" s="111"/>
      <c r="LWR28" s="111"/>
      <c r="LWS28" s="111"/>
      <c r="LWT28" s="111"/>
      <c r="LWU28" s="111"/>
      <c r="LWV28" s="111"/>
      <c r="LWW28" s="111"/>
      <c r="LWX28" s="111"/>
      <c r="LWY28" s="111"/>
      <c r="LWZ28" s="111"/>
      <c r="LXA28" s="111"/>
      <c r="LXB28" s="111"/>
      <c r="LXC28" s="111"/>
      <c r="LXD28" s="111"/>
      <c r="LXE28" s="111"/>
      <c r="LXF28" s="111"/>
      <c r="LXG28" s="111"/>
      <c r="LXH28" s="111"/>
      <c r="LXI28" s="111"/>
      <c r="LXJ28" s="111"/>
      <c r="LXK28" s="111"/>
      <c r="LXL28" s="111"/>
      <c r="LXM28" s="111"/>
      <c r="LXN28" s="111"/>
      <c r="LXO28" s="111"/>
      <c r="LXP28" s="111"/>
      <c r="LXQ28" s="111"/>
      <c r="LXR28" s="111"/>
      <c r="LXS28" s="111"/>
      <c r="LXT28" s="111"/>
      <c r="LXU28" s="111"/>
      <c r="LXV28" s="111"/>
      <c r="LXW28" s="111"/>
      <c r="LXX28" s="111"/>
      <c r="LXY28" s="111"/>
      <c r="LXZ28" s="111"/>
      <c r="LYA28" s="111"/>
      <c r="LYB28" s="111"/>
      <c r="LYC28" s="111"/>
      <c r="LYD28" s="111"/>
      <c r="LYE28" s="111"/>
      <c r="LYF28" s="111"/>
      <c r="LYG28" s="111"/>
      <c r="LYH28" s="111"/>
      <c r="LYI28" s="111"/>
      <c r="LYJ28" s="111"/>
      <c r="LYK28" s="111"/>
      <c r="LYL28" s="111"/>
      <c r="LYM28" s="111"/>
      <c r="LYN28" s="111"/>
      <c r="LYO28" s="111"/>
      <c r="LYP28" s="111"/>
      <c r="LYQ28" s="111"/>
      <c r="LYR28" s="111"/>
      <c r="LYS28" s="111"/>
      <c r="LYT28" s="111"/>
      <c r="LYU28" s="111"/>
      <c r="LYV28" s="111"/>
      <c r="LYW28" s="111"/>
      <c r="LYX28" s="111"/>
      <c r="LYY28" s="111"/>
      <c r="LYZ28" s="111"/>
      <c r="LZA28" s="111"/>
      <c r="LZB28" s="111"/>
      <c r="LZC28" s="111"/>
      <c r="LZD28" s="111"/>
      <c r="LZE28" s="111"/>
      <c r="LZF28" s="111"/>
      <c r="LZG28" s="111"/>
      <c r="LZH28" s="111"/>
      <c r="LZI28" s="111"/>
      <c r="LZJ28" s="111"/>
      <c r="LZK28" s="111"/>
      <c r="LZL28" s="111"/>
      <c r="LZM28" s="111"/>
      <c r="LZN28" s="111"/>
      <c r="LZO28" s="111"/>
      <c r="LZP28" s="111"/>
      <c r="LZQ28" s="111"/>
      <c r="LZR28" s="111"/>
      <c r="LZS28" s="111"/>
      <c r="LZT28" s="111"/>
      <c r="LZU28" s="111"/>
      <c r="LZV28" s="111"/>
      <c r="LZW28" s="111"/>
      <c r="LZX28" s="111"/>
      <c r="LZY28" s="111"/>
      <c r="LZZ28" s="111"/>
      <c r="MAA28" s="111"/>
      <c r="MAB28" s="111"/>
      <c r="MAC28" s="111"/>
      <c r="MAD28" s="111"/>
      <c r="MAE28" s="111"/>
      <c r="MAF28" s="111"/>
      <c r="MAG28" s="111"/>
      <c r="MAH28" s="111"/>
      <c r="MAI28" s="111"/>
      <c r="MAJ28" s="111"/>
      <c r="MAK28" s="111"/>
      <c r="MAL28" s="111"/>
      <c r="MAM28" s="111"/>
      <c r="MAN28" s="111"/>
      <c r="MAO28" s="111"/>
      <c r="MAP28" s="111"/>
      <c r="MAQ28" s="111"/>
      <c r="MAR28" s="111"/>
      <c r="MAS28" s="111"/>
      <c r="MAT28" s="111"/>
      <c r="MAU28" s="111"/>
      <c r="MAV28" s="111"/>
      <c r="MAW28" s="111"/>
      <c r="MAX28" s="111"/>
      <c r="MAY28" s="111"/>
      <c r="MAZ28" s="111"/>
      <c r="MBA28" s="111"/>
      <c r="MBB28" s="111"/>
      <c r="MBC28" s="111"/>
      <c r="MBD28" s="111"/>
      <c r="MBE28" s="111"/>
      <c r="MBF28" s="111"/>
      <c r="MBG28" s="111"/>
      <c r="MBH28" s="111"/>
      <c r="MBI28" s="111"/>
      <c r="MBJ28" s="111"/>
      <c r="MBK28" s="111"/>
      <c r="MBL28" s="111"/>
      <c r="MBM28" s="111"/>
      <c r="MBN28" s="111"/>
      <c r="MBO28" s="111"/>
      <c r="MBP28" s="111"/>
      <c r="MBQ28" s="111"/>
      <c r="MBR28" s="111"/>
      <c r="MBS28" s="111"/>
      <c r="MBT28" s="111"/>
      <c r="MBU28" s="111"/>
      <c r="MBV28" s="111"/>
      <c r="MBW28" s="111"/>
      <c r="MBX28" s="111"/>
      <c r="MBY28" s="111"/>
      <c r="MBZ28" s="111"/>
      <c r="MCA28" s="111"/>
      <c r="MCB28" s="111"/>
      <c r="MCC28" s="111"/>
      <c r="MCD28" s="111"/>
      <c r="MCE28" s="111"/>
      <c r="MCF28" s="111"/>
      <c r="MCG28" s="111"/>
      <c r="MCH28" s="111"/>
      <c r="MCI28" s="111"/>
      <c r="MCJ28" s="111"/>
      <c r="MCK28" s="111"/>
      <c r="MCL28" s="111"/>
      <c r="MCM28" s="111"/>
      <c r="MCN28" s="111"/>
      <c r="MCO28" s="111"/>
      <c r="MCP28" s="111"/>
      <c r="MCQ28" s="111"/>
      <c r="MCR28" s="111"/>
      <c r="MCS28" s="111"/>
      <c r="MCT28" s="111"/>
      <c r="MCU28" s="111"/>
      <c r="MCV28" s="111"/>
      <c r="MCW28" s="111"/>
      <c r="MCX28" s="111"/>
      <c r="MCY28" s="111"/>
      <c r="MCZ28" s="111"/>
      <c r="MDA28" s="111"/>
      <c r="MDB28" s="111"/>
      <c r="MDC28" s="111"/>
      <c r="MDD28" s="111"/>
      <c r="MDE28" s="111"/>
      <c r="MDF28" s="111"/>
      <c r="MDG28" s="111"/>
      <c r="MDH28" s="111"/>
      <c r="MDI28" s="111"/>
      <c r="MDJ28" s="111"/>
      <c r="MDK28" s="111"/>
      <c r="MDL28" s="111"/>
      <c r="MDM28" s="111"/>
      <c r="MDN28" s="111"/>
      <c r="MDO28" s="111"/>
      <c r="MDP28" s="111"/>
      <c r="MDQ28" s="111"/>
      <c r="MDR28" s="111"/>
      <c r="MDS28" s="111"/>
      <c r="MDT28" s="111"/>
      <c r="MDU28" s="111"/>
      <c r="MDV28" s="111"/>
      <c r="MDW28" s="111"/>
      <c r="MDX28" s="111"/>
      <c r="MDY28" s="111"/>
      <c r="MDZ28" s="111"/>
      <c r="MEA28" s="111"/>
      <c r="MEB28" s="111"/>
      <c r="MEC28" s="111"/>
      <c r="MED28" s="111"/>
      <c r="MEE28" s="111"/>
      <c r="MEF28" s="111"/>
      <c r="MEG28" s="111"/>
      <c r="MEH28" s="111"/>
      <c r="MEI28" s="111"/>
      <c r="MEJ28" s="111"/>
      <c r="MEK28" s="111"/>
      <c r="MEL28" s="111"/>
      <c r="MEM28" s="111"/>
      <c r="MEN28" s="111"/>
      <c r="MEO28" s="111"/>
      <c r="MEP28" s="111"/>
      <c r="MEQ28" s="111"/>
      <c r="MER28" s="111"/>
      <c r="MES28" s="111"/>
      <c r="MET28" s="111"/>
      <c r="MEU28" s="111"/>
      <c r="MEV28" s="111"/>
      <c r="MEW28" s="111"/>
      <c r="MEX28" s="111"/>
      <c r="MEY28" s="111"/>
      <c r="MEZ28" s="111"/>
      <c r="MFA28" s="111"/>
      <c r="MFB28" s="111"/>
      <c r="MFC28" s="111"/>
      <c r="MFD28" s="111"/>
      <c r="MFE28" s="111"/>
      <c r="MFF28" s="111"/>
      <c r="MFG28" s="111"/>
      <c r="MFH28" s="111"/>
      <c r="MFI28" s="111"/>
      <c r="MFJ28" s="111"/>
      <c r="MFK28" s="111"/>
      <c r="MFL28" s="111"/>
      <c r="MFM28" s="111"/>
      <c r="MFN28" s="111"/>
      <c r="MFO28" s="111"/>
      <c r="MFP28" s="111"/>
      <c r="MFQ28" s="111"/>
      <c r="MFR28" s="111"/>
      <c r="MFS28" s="111"/>
      <c r="MFT28" s="111"/>
      <c r="MFU28" s="111"/>
      <c r="MFV28" s="111"/>
      <c r="MFW28" s="111"/>
      <c r="MFX28" s="111"/>
      <c r="MFY28" s="111"/>
      <c r="MFZ28" s="111"/>
      <c r="MGA28" s="111"/>
      <c r="MGB28" s="111"/>
      <c r="MGC28" s="111"/>
      <c r="MGD28" s="111"/>
      <c r="MGE28" s="111"/>
      <c r="MGF28" s="111"/>
      <c r="MGG28" s="111"/>
      <c r="MGH28" s="111"/>
      <c r="MGI28" s="111"/>
      <c r="MGJ28" s="111"/>
      <c r="MGK28" s="111"/>
      <c r="MGL28" s="111"/>
      <c r="MGM28" s="111"/>
      <c r="MGN28" s="111"/>
      <c r="MGO28" s="111"/>
      <c r="MGP28" s="111"/>
      <c r="MGQ28" s="111"/>
      <c r="MGR28" s="111"/>
      <c r="MGS28" s="111"/>
      <c r="MGT28" s="111"/>
      <c r="MGU28" s="111"/>
      <c r="MGV28" s="111"/>
      <c r="MGW28" s="111"/>
      <c r="MGX28" s="111"/>
      <c r="MGY28" s="111"/>
      <c r="MGZ28" s="111"/>
      <c r="MHA28" s="111"/>
      <c r="MHB28" s="111"/>
      <c r="MHC28" s="111"/>
      <c r="MHD28" s="111"/>
      <c r="MHE28" s="111"/>
      <c r="MHF28" s="111"/>
      <c r="MHG28" s="111"/>
      <c r="MHH28" s="111"/>
      <c r="MHI28" s="111"/>
      <c r="MHJ28" s="111"/>
      <c r="MHK28" s="111"/>
      <c r="MHL28" s="111"/>
      <c r="MHM28" s="111"/>
      <c r="MHN28" s="111"/>
      <c r="MHO28" s="111"/>
      <c r="MHP28" s="111"/>
      <c r="MHQ28" s="111"/>
      <c r="MHR28" s="111"/>
      <c r="MHS28" s="111"/>
      <c r="MHT28" s="111"/>
      <c r="MHU28" s="111"/>
      <c r="MHV28" s="111"/>
      <c r="MHW28" s="111"/>
      <c r="MHX28" s="111"/>
      <c r="MHY28" s="111"/>
      <c r="MHZ28" s="111"/>
      <c r="MIA28" s="111"/>
      <c r="MIB28" s="111"/>
      <c r="MIC28" s="111"/>
      <c r="MID28" s="111"/>
      <c r="MIE28" s="111"/>
      <c r="MIF28" s="111"/>
      <c r="MIG28" s="111"/>
      <c r="MIH28" s="111"/>
      <c r="MII28" s="111"/>
      <c r="MIJ28" s="111"/>
      <c r="MIK28" s="111"/>
      <c r="MIL28" s="111"/>
      <c r="MIM28" s="111"/>
      <c r="MIN28" s="111"/>
      <c r="MIO28" s="111"/>
      <c r="MIP28" s="111"/>
      <c r="MIQ28" s="111"/>
      <c r="MIR28" s="111"/>
      <c r="MIS28" s="111"/>
      <c r="MIT28" s="111"/>
      <c r="MIU28" s="111"/>
      <c r="MIV28" s="111"/>
      <c r="MIW28" s="111"/>
      <c r="MIX28" s="111"/>
      <c r="MIY28" s="111"/>
      <c r="MIZ28" s="111"/>
      <c r="MJA28" s="111"/>
      <c r="MJB28" s="111"/>
      <c r="MJC28" s="111"/>
      <c r="MJD28" s="111"/>
      <c r="MJE28" s="111"/>
      <c r="MJF28" s="111"/>
      <c r="MJG28" s="111"/>
      <c r="MJH28" s="111"/>
      <c r="MJI28" s="111"/>
      <c r="MJJ28" s="111"/>
      <c r="MJK28" s="111"/>
      <c r="MJL28" s="111"/>
      <c r="MJM28" s="111"/>
      <c r="MJN28" s="111"/>
      <c r="MJO28" s="111"/>
      <c r="MJP28" s="111"/>
      <c r="MJQ28" s="111"/>
      <c r="MJR28" s="111"/>
      <c r="MJS28" s="111"/>
      <c r="MJT28" s="111"/>
      <c r="MJU28" s="111"/>
      <c r="MJV28" s="111"/>
      <c r="MJW28" s="111"/>
      <c r="MJX28" s="111"/>
      <c r="MJY28" s="111"/>
      <c r="MJZ28" s="111"/>
      <c r="MKA28" s="111"/>
      <c r="MKB28" s="111"/>
      <c r="MKC28" s="111"/>
      <c r="MKD28" s="111"/>
      <c r="MKE28" s="111"/>
      <c r="MKF28" s="111"/>
      <c r="MKG28" s="111"/>
      <c r="MKH28" s="111"/>
      <c r="MKI28" s="111"/>
      <c r="MKJ28" s="111"/>
      <c r="MKK28" s="111"/>
      <c r="MKL28" s="111"/>
      <c r="MKM28" s="111"/>
      <c r="MKN28" s="111"/>
      <c r="MKO28" s="111"/>
      <c r="MKP28" s="111"/>
      <c r="MKQ28" s="111"/>
      <c r="MKR28" s="111"/>
      <c r="MKS28" s="111"/>
      <c r="MKT28" s="111"/>
      <c r="MKU28" s="111"/>
      <c r="MKV28" s="111"/>
      <c r="MKW28" s="111"/>
      <c r="MKX28" s="111"/>
      <c r="MKY28" s="111"/>
      <c r="MKZ28" s="111"/>
      <c r="MLA28" s="111"/>
      <c r="MLB28" s="111"/>
      <c r="MLC28" s="111"/>
      <c r="MLD28" s="111"/>
      <c r="MLE28" s="111"/>
      <c r="MLF28" s="111"/>
      <c r="MLG28" s="111"/>
      <c r="MLH28" s="111"/>
      <c r="MLI28" s="111"/>
      <c r="MLJ28" s="111"/>
      <c r="MLK28" s="111"/>
      <c r="MLL28" s="111"/>
      <c r="MLM28" s="111"/>
      <c r="MLN28" s="111"/>
      <c r="MLO28" s="111"/>
      <c r="MLP28" s="111"/>
      <c r="MLQ28" s="111"/>
      <c r="MLR28" s="111"/>
      <c r="MLS28" s="111"/>
      <c r="MLT28" s="111"/>
      <c r="MLU28" s="111"/>
      <c r="MLV28" s="111"/>
      <c r="MLW28" s="111"/>
      <c r="MLX28" s="111"/>
      <c r="MLY28" s="111"/>
      <c r="MLZ28" s="111"/>
      <c r="MMA28" s="111"/>
      <c r="MMB28" s="111"/>
      <c r="MMC28" s="111"/>
      <c r="MMD28" s="111"/>
      <c r="MME28" s="111"/>
      <c r="MMF28" s="111"/>
      <c r="MMG28" s="111"/>
      <c r="MMH28" s="111"/>
      <c r="MMI28" s="111"/>
      <c r="MMJ28" s="111"/>
      <c r="MMK28" s="111"/>
      <c r="MML28" s="111"/>
      <c r="MMM28" s="111"/>
      <c r="MMN28" s="111"/>
      <c r="MMO28" s="111"/>
      <c r="MMP28" s="111"/>
      <c r="MMQ28" s="111"/>
      <c r="MMR28" s="111"/>
      <c r="MMS28" s="111"/>
      <c r="MMT28" s="111"/>
      <c r="MMU28" s="111"/>
      <c r="MMV28" s="111"/>
      <c r="MMW28" s="111"/>
      <c r="MMX28" s="111"/>
      <c r="MMY28" s="111"/>
      <c r="MMZ28" s="111"/>
      <c r="MNA28" s="111"/>
      <c r="MNB28" s="111"/>
      <c r="MNC28" s="111"/>
      <c r="MND28" s="111"/>
      <c r="MNE28" s="111"/>
      <c r="MNF28" s="111"/>
      <c r="MNG28" s="111"/>
      <c r="MNH28" s="111"/>
      <c r="MNI28" s="111"/>
      <c r="MNJ28" s="111"/>
      <c r="MNK28" s="111"/>
      <c r="MNL28" s="111"/>
      <c r="MNM28" s="111"/>
      <c r="MNN28" s="111"/>
      <c r="MNO28" s="111"/>
      <c r="MNP28" s="111"/>
      <c r="MNQ28" s="111"/>
      <c r="MNR28" s="111"/>
      <c r="MNS28" s="111"/>
      <c r="MNT28" s="111"/>
      <c r="MNU28" s="111"/>
      <c r="MNV28" s="111"/>
      <c r="MNW28" s="111"/>
      <c r="MNX28" s="111"/>
      <c r="MNY28" s="111"/>
      <c r="MNZ28" s="111"/>
      <c r="MOA28" s="111"/>
      <c r="MOB28" s="111"/>
      <c r="MOC28" s="111"/>
      <c r="MOD28" s="111"/>
      <c r="MOE28" s="111"/>
      <c r="MOF28" s="111"/>
      <c r="MOG28" s="111"/>
      <c r="MOH28" s="111"/>
      <c r="MOI28" s="111"/>
      <c r="MOJ28" s="111"/>
      <c r="MOK28" s="111"/>
      <c r="MOL28" s="111"/>
      <c r="MOM28" s="111"/>
      <c r="MON28" s="111"/>
      <c r="MOO28" s="111"/>
      <c r="MOP28" s="111"/>
      <c r="MOQ28" s="111"/>
      <c r="MOR28" s="111"/>
      <c r="MOS28" s="111"/>
      <c r="MOT28" s="111"/>
      <c r="MOU28" s="111"/>
      <c r="MOV28" s="111"/>
      <c r="MOW28" s="111"/>
      <c r="MOX28" s="111"/>
      <c r="MOY28" s="111"/>
      <c r="MOZ28" s="111"/>
      <c r="MPA28" s="111"/>
      <c r="MPB28" s="111"/>
      <c r="MPC28" s="111"/>
      <c r="MPD28" s="111"/>
      <c r="MPE28" s="111"/>
      <c r="MPF28" s="111"/>
      <c r="MPG28" s="111"/>
      <c r="MPH28" s="111"/>
      <c r="MPI28" s="111"/>
      <c r="MPJ28" s="111"/>
      <c r="MPK28" s="111"/>
      <c r="MPL28" s="111"/>
      <c r="MPM28" s="111"/>
      <c r="MPN28" s="111"/>
      <c r="MPO28" s="111"/>
      <c r="MPP28" s="111"/>
      <c r="MPQ28" s="111"/>
      <c r="MPR28" s="111"/>
      <c r="MPS28" s="111"/>
      <c r="MPT28" s="111"/>
      <c r="MPU28" s="111"/>
      <c r="MPV28" s="111"/>
      <c r="MPW28" s="111"/>
      <c r="MPX28" s="111"/>
      <c r="MPY28" s="111"/>
      <c r="MPZ28" s="111"/>
      <c r="MQA28" s="111"/>
      <c r="MQB28" s="111"/>
      <c r="MQC28" s="111"/>
      <c r="MQD28" s="111"/>
      <c r="MQE28" s="111"/>
      <c r="MQF28" s="111"/>
      <c r="MQG28" s="111"/>
      <c r="MQH28" s="111"/>
      <c r="MQI28" s="111"/>
      <c r="MQJ28" s="111"/>
      <c r="MQK28" s="111"/>
      <c r="MQL28" s="111"/>
      <c r="MQM28" s="111"/>
      <c r="MQN28" s="111"/>
      <c r="MQO28" s="111"/>
      <c r="MQP28" s="111"/>
      <c r="MQQ28" s="111"/>
      <c r="MQR28" s="111"/>
      <c r="MQS28" s="111"/>
      <c r="MQT28" s="111"/>
      <c r="MQU28" s="111"/>
      <c r="MQV28" s="111"/>
      <c r="MQW28" s="111"/>
      <c r="MQX28" s="111"/>
      <c r="MQY28" s="111"/>
      <c r="MQZ28" s="111"/>
      <c r="MRA28" s="111"/>
      <c r="MRB28" s="111"/>
      <c r="MRC28" s="111"/>
      <c r="MRD28" s="111"/>
      <c r="MRE28" s="111"/>
      <c r="MRF28" s="111"/>
      <c r="MRG28" s="111"/>
      <c r="MRH28" s="111"/>
      <c r="MRI28" s="111"/>
      <c r="MRJ28" s="111"/>
      <c r="MRK28" s="111"/>
      <c r="MRL28" s="111"/>
      <c r="MRM28" s="111"/>
      <c r="MRN28" s="111"/>
      <c r="MRO28" s="111"/>
      <c r="MRP28" s="111"/>
      <c r="MRQ28" s="111"/>
      <c r="MRR28" s="111"/>
      <c r="MRS28" s="111"/>
      <c r="MRT28" s="111"/>
      <c r="MRU28" s="111"/>
      <c r="MRV28" s="111"/>
      <c r="MRW28" s="111"/>
      <c r="MRX28" s="111"/>
      <c r="MRY28" s="111"/>
      <c r="MRZ28" s="111"/>
      <c r="MSA28" s="111"/>
      <c r="MSB28" s="111"/>
      <c r="MSC28" s="111"/>
      <c r="MSD28" s="111"/>
      <c r="MSE28" s="111"/>
      <c r="MSF28" s="111"/>
      <c r="MSG28" s="111"/>
      <c r="MSH28" s="111"/>
      <c r="MSI28" s="111"/>
      <c r="MSJ28" s="111"/>
      <c r="MSK28" s="111"/>
      <c r="MSL28" s="111"/>
      <c r="MSM28" s="111"/>
      <c r="MSN28" s="111"/>
      <c r="MSO28" s="111"/>
      <c r="MSP28" s="111"/>
      <c r="MSQ28" s="111"/>
      <c r="MSR28" s="111"/>
      <c r="MSS28" s="111"/>
      <c r="MST28" s="111"/>
      <c r="MSU28" s="111"/>
      <c r="MSV28" s="111"/>
      <c r="MSW28" s="111"/>
      <c r="MSX28" s="111"/>
      <c r="MSY28" s="111"/>
      <c r="MSZ28" s="111"/>
      <c r="MTA28" s="111"/>
      <c r="MTB28" s="111"/>
      <c r="MTC28" s="111"/>
      <c r="MTD28" s="111"/>
      <c r="MTE28" s="111"/>
      <c r="MTF28" s="111"/>
      <c r="MTG28" s="111"/>
      <c r="MTH28" s="111"/>
      <c r="MTI28" s="111"/>
      <c r="MTJ28" s="111"/>
      <c r="MTK28" s="111"/>
      <c r="MTL28" s="111"/>
      <c r="MTM28" s="111"/>
      <c r="MTN28" s="111"/>
      <c r="MTO28" s="111"/>
      <c r="MTP28" s="111"/>
      <c r="MTQ28" s="111"/>
      <c r="MTR28" s="111"/>
      <c r="MTS28" s="111"/>
      <c r="MTT28" s="111"/>
      <c r="MTU28" s="111"/>
      <c r="MTV28" s="111"/>
      <c r="MTW28" s="111"/>
      <c r="MTX28" s="111"/>
      <c r="MTY28" s="111"/>
      <c r="MTZ28" s="111"/>
      <c r="MUA28" s="111"/>
      <c r="MUB28" s="111"/>
      <c r="MUC28" s="111"/>
      <c r="MUD28" s="111"/>
      <c r="MUE28" s="111"/>
      <c r="MUF28" s="111"/>
      <c r="MUG28" s="111"/>
      <c r="MUH28" s="111"/>
      <c r="MUI28" s="111"/>
      <c r="MUJ28" s="111"/>
      <c r="MUK28" s="111"/>
      <c r="MUL28" s="111"/>
      <c r="MUM28" s="111"/>
      <c r="MUN28" s="111"/>
      <c r="MUO28" s="111"/>
      <c r="MUP28" s="111"/>
      <c r="MUQ28" s="111"/>
      <c r="MUR28" s="111"/>
      <c r="MUS28" s="111"/>
      <c r="MUT28" s="111"/>
      <c r="MUU28" s="111"/>
      <c r="MUV28" s="111"/>
      <c r="MUW28" s="111"/>
      <c r="MUX28" s="111"/>
      <c r="MUY28" s="111"/>
      <c r="MUZ28" s="111"/>
      <c r="MVA28" s="111"/>
      <c r="MVB28" s="111"/>
      <c r="MVC28" s="111"/>
      <c r="MVD28" s="111"/>
      <c r="MVE28" s="111"/>
      <c r="MVF28" s="111"/>
      <c r="MVG28" s="111"/>
      <c r="MVH28" s="111"/>
      <c r="MVI28" s="111"/>
      <c r="MVJ28" s="111"/>
      <c r="MVK28" s="111"/>
      <c r="MVL28" s="111"/>
      <c r="MVM28" s="111"/>
      <c r="MVN28" s="111"/>
      <c r="MVO28" s="111"/>
      <c r="MVP28" s="111"/>
      <c r="MVQ28" s="111"/>
      <c r="MVR28" s="111"/>
      <c r="MVS28" s="111"/>
      <c r="MVT28" s="111"/>
      <c r="MVU28" s="111"/>
      <c r="MVV28" s="111"/>
      <c r="MVW28" s="111"/>
      <c r="MVX28" s="111"/>
      <c r="MVY28" s="111"/>
      <c r="MVZ28" s="111"/>
      <c r="MWA28" s="111"/>
      <c r="MWB28" s="111"/>
      <c r="MWC28" s="111"/>
      <c r="MWD28" s="111"/>
      <c r="MWE28" s="111"/>
      <c r="MWF28" s="111"/>
      <c r="MWG28" s="111"/>
      <c r="MWH28" s="111"/>
      <c r="MWI28" s="111"/>
      <c r="MWJ28" s="111"/>
      <c r="MWK28" s="111"/>
      <c r="MWL28" s="111"/>
      <c r="MWM28" s="111"/>
      <c r="MWN28" s="111"/>
      <c r="MWO28" s="111"/>
      <c r="MWP28" s="111"/>
      <c r="MWQ28" s="111"/>
      <c r="MWR28" s="111"/>
      <c r="MWS28" s="111"/>
      <c r="MWT28" s="111"/>
      <c r="MWU28" s="111"/>
      <c r="MWV28" s="111"/>
      <c r="MWW28" s="111"/>
      <c r="MWX28" s="111"/>
      <c r="MWY28" s="111"/>
      <c r="MWZ28" s="111"/>
      <c r="MXA28" s="111"/>
      <c r="MXB28" s="111"/>
      <c r="MXC28" s="111"/>
      <c r="MXD28" s="111"/>
      <c r="MXE28" s="111"/>
      <c r="MXF28" s="111"/>
      <c r="MXG28" s="111"/>
      <c r="MXH28" s="111"/>
      <c r="MXI28" s="111"/>
      <c r="MXJ28" s="111"/>
      <c r="MXK28" s="111"/>
      <c r="MXL28" s="111"/>
      <c r="MXM28" s="111"/>
      <c r="MXN28" s="111"/>
      <c r="MXO28" s="111"/>
      <c r="MXP28" s="111"/>
      <c r="MXQ28" s="111"/>
      <c r="MXR28" s="111"/>
      <c r="MXS28" s="111"/>
      <c r="MXT28" s="111"/>
      <c r="MXU28" s="111"/>
      <c r="MXV28" s="111"/>
      <c r="MXW28" s="111"/>
      <c r="MXX28" s="111"/>
      <c r="MXY28" s="111"/>
      <c r="MXZ28" s="111"/>
      <c r="MYA28" s="111"/>
      <c r="MYB28" s="111"/>
      <c r="MYC28" s="111"/>
      <c r="MYD28" s="111"/>
      <c r="MYE28" s="111"/>
      <c r="MYF28" s="111"/>
      <c r="MYG28" s="111"/>
      <c r="MYH28" s="111"/>
      <c r="MYI28" s="111"/>
      <c r="MYJ28" s="111"/>
      <c r="MYK28" s="111"/>
      <c r="MYL28" s="111"/>
      <c r="MYM28" s="111"/>
      <c r="MYN28" s="111"/>
      <c r="MYO28" s="111"/>
      <c r="MYP28" s="111"/>
      <c r="MYQ28" s="111"/>
      <c r="MYR28" s="111"/>
      <c r="MYS28" s="111"/>
      <c r="MYT28" s="111"/>
      <c r="MYU28" s="111"/>
      <c r="MYV28" s="111"/>
      <c r="MYW28" s="111"/>
      <c r="MYX28" s="111"/>
      <c r="MYY28" s="111"/>
      <c r="MYZ28" s="111"/>
      <c r="MZA28" s="111"/>
      <c r="MZB28" s="111"/>
      <c r="MZC28" s="111"/>
      <c r="MZD28" s="111"/>
      <c r="MZE28" s="111"/>
      <c r="MZF28" s="111"/>
      <c r="MZG28" s="111"/>
      <c r="MZH28" s="111"/>
      <c r="MZI28" s="111"/>
      <c r="MZJ28" s="111"/>
      <c r="MZK28" s="111"/>
      <c r="MZL28" s="111"/>
      <c r="MZM28" s="111"/>
      <c r="MZN28" s="111"/>
      <c r="MZO28" s="111"/>
      <c r="MZP28" s="111"/>
      <c r="MZQ28" s="111"/>
      <c r="MZR28" s="111"/>
      <c r="MZS28" s="111"/>
      <c r="MZT28" s="111"/>
      <c r="MZU28" s="111"/>
      <c r="MZV28" s="111"/>
      <c r="MZW28" s="111"/>
      <c r="MZX28" s="111"/>
      <c r="MZY28" s="111"/>
      <c r="MZZ28" s="111"/>
      <c r="NAA28" s="111"/>
      <c r="NAB28" s="111"/>
      <c r="NAC28" s="111"/>
      <c r="NAD28" s="111"/>
      <c r="NAE28" s="111"/>
      <c r="NAF28" s="111"/>
      <c r="NAG28" s="111"/>
      <c r="NAH28" s="111"/>
      <c r="NAI28" s="111"/>
      <c r="NAJ28" s="111"/>
      <c r="NAK28" s="111"/>
      <c r="NAL28" s="111"/>
      <c r="NAM28" s="111"/>
      <c r="NAN28" s="111"/>
      <c r="NAO28" s="111"/>
      <c r="NAP28" s="111"/>
      <c r="NAQ28" s="111"/>
      <c r="NAR28" s="111"/>
      <c r="NAS28" s="111"/>
      <c r="NAT28" s="111"/>
      <c r="NAU28" s="111"/>
      <c r="NAV28" s="111"/>
      <c r="NAW28" s="111"/>
      <c r="NAX28" s="111"/>
      <c r="NAY28" s="111"/>
      <c r="NAZ28" s="111"/>
      <c r="NBA28" s="111"/>
      <c r="NBB28" s="111"/>
      <c r="NBC28" s="111"/>
      <c r="NBD28" s="111"/>
      <c r="NBE28" s="111"/>
      <c r="NBF28" s="111"/>
      <c r="NBG28" s="111"/>
      <c r="NBH28" s="111"/>
      <c r="NBI28" s="111"/>
      <c r="NBJ28" s="111"/>
      <c r="NBK28" s="111"/>
      <c r="NBL28" s="111"/>
      <c r="NBM28" s="111"/>
      <c r="NBN28" s="111"/>
      <c r="NBO28" s="111"/>
      <c r="NBP28" s="111"/>
      <c r="NBQ28" s="111"/>
      <c r="NBR28" s="111"/>
      <c r="NBS28" s="111"/>
      <c r="NBT28" s="111"/>
      <c r="NBU28" s="111"/>
      <c r="NBV28" s="111"/>
      <c r="NBW28" s="111"/>
      <c r="NBX28" s="111"/>
      <c r="NBY28" s="111"/>
      <c r="NBZ28" s="111"/>
      <c r="NCA28" s="111"/>
      <c r="NCB28" s="111"/>
      <c r="NCC28" s="111"/>
      <c r="NCD28" s="111"/>
      <c r="NCE28" s="111"/>
      <c r="NCF28" s="111"/>
      <c r="NCG28" s="111"/>
      <c r="NCH28" s="111"/>
      <c r="NCI28" s="111"/>
      <c r="NCJ28" s="111"/>
      <c r="NCK28" s="111"/>
      <c r="NCL28" s="111"/>
      <c r="NCM28" s="111"/>
      <c r="NCN28" s="111"/>
      <c r="NCO28" s="111"/>
      <c r="NCP28" s="111"/>
      <c r="NCQ28" s="111"/>
      <c r="NCR28" s="111"/>
      <c r="NCS28" s="111"/>
      <c r="NCT28" s="111"/>
      <c r="NCU28" s="111"/>
      <c r="NCV28" s="111"/>
      <c r="NCW28" s="111"/>
      <c r="NCX28" s="111"/>
      <c r="NCY28" s="111"/>
      <c r="NCZ28" s="111"/>
      <c r="NDA28" s="111"/>
      <c r="NDB28" s="111"/>
      <c r="NDC28" s="111"/>
      <c r="NDD28" s="111"/>
      <c r="NDE28" s="111"/>
      <c r="NDF28" s="111"/>
      <c r="NDG28" s="111"/>
      <c r="NDH28" s="111"/>
      <c r="NDI28" s="111"/>
      <c r="NDJ28" s="111"/>
      <c r="NDK28" s="111"/>
      <c r="NDL28" s="111"/>
      <c r="NDM28" s="111"/>
      <c r="NDN28" s="111"/>
      <c r="NDO28" s="111"/>
      <c r="NDP28" s="111"/>
      <c r="NDQ28" s="111"/>
      <c r="NDR28" s="111"/>
      <c r="NDS28" s="111"/>
      <c r="NDT28" s="111"/>
      <c r="NDU28" s="111"/>
      <c r="NDV28" s="111"/>
      <c r="NDW28" s="111"/>
      <c r="NDX28" s="111"/>
      <c r="NDY28" s="111"/>
      <c r="NDZ28" s="111"/>
      <c r="NEA28" s="111"/>
      <c r="NEB28" s="111"/>
      <c r="NEC28" s="111"/>
      <c r="NED28" s="111"/>
      <c r="NEE28" s="111"/>
      <c r="NEF28" s="111"/>
      <c r="NEG28" s="111"/>
      <c r="NEH28" s="111"/>
      <c r="NEI28" s="111"/>
      <c r="NEJ28" s="111"/>
      <c r="NEK28" s="111"/>
      <c r="NEL28" s="111"/>
      <c r="NEM28" s="111"/>
      <c r="NEN28" s="111"/>
      <c r="NEO28" s="111"/>
      <c r="NEP28" s="111"/>
      <c r="NEQ28" s="111"/>
      <c r="NER28" s="111"/>
      <c r="NES28" s="111"/>
      <c r="NET28" s="111"/>
      <c r="NEU28" s="111"/>
      <c r="NEV28" s="111"/>
      <c r="NEW28" s="111"/>
      <c r="NEX28" s="111"/>
      <c r="NEY28" s="111"/>
      <c r="NEZ28" s="111"/>
      <c r="NFA28" s="111"/>
      <c r="NFB28" s="111"/>
      <c r="NFC28" s="111"/>
      <c r="NFD28" s="111"/>
      <c r="NFE28" s="111"/>
      <c r="NFF28" s="111"/>
      <c r="NFG28" s="111"/>
      <c r="NFH28" s="111"/>
      <c r="NFI28" s="111"/>
      <c r="NFJ28" s="111"/>
      <c r="NFK28" s="111"/>
      <c r="NFL28" s="111"/>
      <c r="NFM28" s="111"/>
      <c r="NFN28" s="111"/>
      <c r="NFO28" s="111"/>
      <c r="NFP28" s="111"/>
      <c r="NFQ28" s="111"/>
      <c r="NFR28" s="111"/>
      <c r="NFS28" s="111"/>
      <c r="NFT28" s="111"/>
      <c r="NFU28" s="111"/>
      <c r="NFV28" s="111"/>
      <c r="NFW28" s="111"/>
      <c r="NFX28" s="111"/>
      <c r="NFY28" s="111"/>
      <c r="NFZ28" s="111"/>
      <c r="NGA28" s="111"/>
      <c r="NGB28" s="111"/>
      <c r="NGC28" s="111"/>
      <c r="NGD28" s="111"/>
      <c r="NGE28" s="111"/>
      <c r="NGF28" s="111"/>
      <c r="NGG28" s="111"/>
      <c r="NGH28" s="111"/>
      <c r="NGI28" s="111"/>
      <c r="NGJ28" s="111"/>
      <c r="NGK28" s="111"/>
      <c r="NGL28" s="111"/>
      <c r="NGM28" s="111"/>
      <c r="NGN28" s="111"/>
      <c r="NGO28" s="111"/>
      <c r="NGP28" s="111"/>
      <c r="NGQ28" s="111"/>
      <c r="NGR28" s="111"/>
      <c r="NGS28" s="111"/>
      <c r="NGT28" s="111"/>
      <c r="NGU28" s="111"/>
      <c r="NGV28" s="111"/>
      <c r="NGW28" s="111"/>
      <c r="NGX28" s="111"/>
      <c r="NGY28" s="111"/>
      <c r="NGZ28" s="111"/>
      <c r="NHA28" s="111"/>
      <c r="NHB28" s="111"/>
      <c r="NHC28" s="111"/>
      <c r="NHD28" s="111"/>
      <c r="NHE28" s="111"/>
      <c r="NHF28" s="111"/>
      <c r="NHG28" s="111"/>
      <c r="NHH28" s="111"/>
      <c r="NHI28" s="111"/>
      <c r="NHJ28" s="111"/>
      <c r="NHK28" s="111"/>
      <c r="NHL28" s="111"/>
      <c r="NHM28" s="111"/>
      <c r="NHN28" s="111"/>
      <c r="NHO28" s="111"/>
      <c r="NHP28" s="111"/>
      <c r="NHQ28" s="111"/>
      <c r="NHR28" s="111"/>
      <c r="NHS28" s="111"/>
      <c r="NHT28" s="111"/>
      <c r="NHU28" s="111"/>
      <c r="NHV28" s="111"/>
      <c r="NHW28" s="111"/>
      <c r="NHX28" s="111"/>
      <c r="NHY28" s="111"/>
      <c r="NHZ28" s="111"/>
      <c r="NIA28" s="111"/>
      <c r="NIB28" s="111"/>
      <c r="NIC28" s="111"/>
      <c r="NID28" s="111"/>
      <c r="NIE28" s="111"/>
      <c r="NIF28" s="111"/>
      <c r="NIG28" s="111"/>
      <c r="NIH28" s="111"/>
      <c r="NII28" s="111"/>
      <c r="NIJ28" s="111"/>
      <c r="NIK28" s="111"/>
      <c r="NIL28" s="111"/>
      <c r="NIM28" s="111"/>
      <c r="NIN28" s="111"/>
      <c r="NIO28" s="111"/>
      <c r="NIP28" s="111"/>
      <c r="NIQ28" s="111"/>
      <c r="NIR28" s="111"/>
      <c r="NIS28" s="111"/>
      <c r="NIT28" s="111"/>
      <c r="NIU28" s="111"/>
      <c r="NIV28" s="111"/>
      <c r="NIW28" s="111"/>
      <c r="NIX28" s="111"/>
      <c r="NIY28" s="111"/>
      <c r="NIZ28" s="111"/>
      <c r="NJA28" s="111"/>
      <c r="NJB28" s="111"/>
      <c r="NJC28" s="111"/>
      <c r="NJD28" s="111"/>
      <c r="NJE28" s="111"/>
      <c r="NJF28" s="111"/>
      <c r="NJG28" s="111"/>
      <c r="NJH28" s="111"/>
      <c r="NJI28" s="111"/>
      <c r="NJJ28" s="111"/>
      <c r="NJK28" s="111"/>
      <c r="NJL28" s="111"/>
      <c r="NJM28" s="111"/>
      <c r="NJN28" s="111"/>
      <c r="NJO28" s="111"/>
      <c r="NJP28" s="111"/>
      <c r="NJQ28" s="111"/>
      <c r="NJR28" s="111"/>
      <c r="NJS28" s="111"/>
      <c r="NJT28" s="111"/>
      <c r="NJU28" s="111"/>
      <c r="NJV28" s="111"/>
      <c r="NJW28" s="111"/>
      <c r="NJX28" s="111"/>
      <c r="NJY28" s="111"/>
      <c r="NJZ28" s="111"/>
      <c r="NKA28" s="111"/>
      <c r="NKB28" s="111"/>
      <c r="NKC28" s="111"/>
      <c r="NKD28" s="111"/>
      <c r="NKE28" s="111"/>
      <c r="NKF28" s="111"/>
      <c r="NKG28" s="111"/>
      <c r="NKH28" s="111"/>
      <c r="NKI28" s="111"/>
      <c r="NKJ28" s="111"/>
      <c r="NKK28" s="111"/>
      <c r="NKL28" s="111"/>
      <c r="NKM28" s="111"/>
      <c r="NKN28" s="111"/>
      <c r="NKO28" s="111"/>
      <c r="NKP28" s="111"/>
      <c r="NKQ28" s="111"/>
      <c r="NKR28" s="111"/>
      <c r="NKS28" s="111"/>
      <c r="NKT28" s="111"/>
      <c r="NKU28" s="111"/>
      <c r="NKV28" s="111"/>
      <c r="NKW28" s="111"/>
      <c r="NKX28" s="111"/>
      <c r="NKY28" s="111"/>
      <c r="NKZ28" s="111"/>
      <c r="NLA28" s="111"/>
      <c r="NLB28" s="111"/>
      <c r="NLC28" s="111"/>
      <c r="NLD28" s="111"/>
      <c r="NLE28" s="111"/>
      <c r="NLF28" s="111"/>
      <c r="NLG28" s="111"/>
      <c r="NLH28" s="111"/>
      <c r="NLI28" s="111"/>
      <c r="NLJ28" s="111"/>
      <c r="NLK28" s="111"/>
      <c r="NLL28" s="111"/>
      <c r="NLM28" s="111"/>
      <c r="NLN28" s="111"/>
      <c r="NLO28" s="111"/>
      <c r="NLP28" s="111"/>
      <c r="NLQ28" s="111"/>
      <c r="NLR28" s="111"/>
      <c r="NLS28" s="111"/>
      <c r="NLT28" s="111"/>
      <c r="NLU28" s="111"/>
      <c r="NLV28" s="111"/>
      <c r="NLW28" s="111"/>
      <c r="NLX28" s="111"/>
      <c r="NLY28" s="111"/>
      <c r="NLZ28" s="111"/>
      <c r="NMA28" s="111"/>
      <c r="NMB28" s="111"/>
      <c r="NMC28" s="111"/>
      <c r="NMD28" s="111"/>
      <c r="NME28" s="111"/>
      <c r="NMF28" s="111"/>
      <c r="NMG28" s="111"/>
      <c r="NMH28" s="111"/>
      <c r="NMI28" s="111"/>
      <c r="NMJ28" s="111"/>
      <c r="NMK28" s="111"/>
      <c r="NML28" s="111"/>
      <c r="NMM28" s="111"/>
      <c r="NMN28" s="111"/>
      <c r="NMO28" s="111"/>
      <c r="NMP28" s="111"/>
      <c r="NMQ28" s="111"/>
      <c r="NMR28" s="111"/>
      <c r="NMS28" s="111"/>
      <c r="NMT28" s="111"/>
      <c r="NMU28" s="111"/>
      <c r="NMV28" s="111"/>
      <c r="NMW28" s="111"/>
      <c r="NMX28" s="111"/>
      <c r="NMY28" s="111"/>
      <c r="NMZ28" s="111"/>
      <c r="NNA28" s="111"/>
      <c r="NNB28" s="111"/>
      <c r="NNC28" s="111"/>
      <c r="NND28" s="111"/>
      <c r="NNE28" s="111"/>
      <c r="NNF28" s="111"/>
      <c r="NNG28" s="111"/>
      <c r="NNH28" s="111"/>
      <c r="NNI28" s="111"/>
      <c r="NNJ28" s="111"/>
      <c r="NNK28" s="111"/>
      <c r="NNL28" s="111"/>
      <c r="NNM28" s="111"/>
      <c r="NNN28" s="111"/>
      <c r="NNO28" s="111"/>
      <c r="NNP28" s="111"/>
      <c r="NNQ28" s="111"/>
      <c r="NNR28" s="111"/>
      <c r="NNS28" s="111"/>
      <c r="NNT28" s="111"/>
      <c r="NNU28" s="111"/>
      <c r="NNV28" s="111"/>
      <c r="NNW28" s="111"/>
      <c r="NNX28" s="111"/>
      <c r="NNY28" s="111"/>
      <c r="NNZ28" s="111"/>
      <c r="NOA28" s="111"/>
      <c r="NOB28" s="111"/>
      <c r="NOC28" s="111"/>
      <c r="NOD28" s="111"/>
      <c r="NOE28" s="111"/>
      <c r="NOF28" s="111"/>
      <c r="NOG28" s="111"/>
      <c r="NOH28" s="111"/>
      <c r="NOI28" s="111"/>
      <c r="NOJ28" s="111"/>
      <c r="NOK28" s="111"/>
      <c r="NOL28" s="111"/>
      <c r="NOM28" s="111"/>
      <c r="NON28" s="111"/>
      <c r="NOO28" s="111"/>
      <c r="NOP28" s="111"/>
      <c r="NOQ28" s="111"/>
      <c r="NOR28" s="111"/>
      <c r="NOS28" s="111"/>
      <c r="NOT28" s="111"/>
      <c r="NOU28" s="111"/>
      <c r="NOV28" s="111"/>
      <c r="NOW28" s="111"/>
      <c r="NOX28" s="111"/>
      <c r="NOY28" s="111"/>
      <c r="NOZ28" s="111"/>
      <c r="NPA28" s="111"/>
      <c r="NPB28" s="111"/>
      <c r="NPC28" s="111"/>
      <c r="NPD28" s="111"/>
      <c r="NPE28" s="111"/>
      <c r="NPF28" s="111"/>
      <c r="NPG28" s="111"/>
      <c r="NPH28" s="111"/>
      <c r="NPI28" s="111"/>
      <c r="NPJ28" s="111"/>
      <c r="NPK28" s="111"/>
      <c r="NPL28" s="111"/>
      <c r="NPM28" s="111"/>
      <c r="NPN28" s="111"/>
      <c r="NPO28" s="111"/>
      <c r="NPP28" s="111"/>
      <c r="NPQ28" s="111"/>
      <c r="NPR28" s="111"/>
      <c r="NPS28" s="111"/>
      <c r="NPT28" s="111"/>
      <c r="NPU28" s="111"/>
      <c r="NPV28" s="111"/>
      <c r="NPW28" s="111"/>
      <c r="NPX28" s="111"/>
      <c r="NPY28" s="111"/>
      <c r="NPZ28" s="111"/>
      <c r="NQA28" s="111"/>
      <c r="NQB28" s="111"/>
      <c r="NQC28" s="111"/>
      <c r="NQD28" s="111"/>
      <c r="NQE28" s="111"/>
      <c r="NQF28" s="111"/>
      <c r="NQG28" s="111"/>
      <c r="NQH28" s="111"/>
      <c r="NQI28" s="111"/>
      <c r="NQJ28" s="111"/>
      <c r="NQK28" s="111"/>
      <c r="NQL28" s="111"/>
      <c r="NQM28" s="111"/>
      <c r="NQN28" s="111"/>
      <c r="NQO28" s="111"/>
      <c r="NQP28" s="111"/>
      <c r="NQQ28" s="111"/>
      <c r="NQR28" s="111"/>
      <c r="NQS28" s="111"/>
      <c r="NQT28" s="111"/>
      <c r="NQU28" s="111"/>
      <c r="NQV28" s="111"/>
      <c r="NQW28" s="111"/>
      <c r="NQX28" s="111"/>
      <c r="NQY28" s="111"/>
      <c r="NQZ28" s="111"/>
      <c r="NRA28" s="111"/>
      <c r="NRB28" s="111"/>
      <c r="NRC28" s="111"/>
      <c r="NRD28" s="111"/>
      <c r="NRE28" s="111"/>
      <c r="NRF28" s="111"/>
      <c r="NRG28" s="111"/>
      <c r="NRH28" s="111"/>
      <c r="NRI28" s="111"/>
      <c r="NRJ28" s="111"/>
      <c r="NRK28" s="111"/>
      <c r="NRL28" s="111"/>
      <c r="NRM28" s="111"/>
      <c r="NRN28" s="111"/>
      <c r="NRO28" s="111"/>
      <c r="NRP28" s="111"/>
      <c r="NRQ28" s="111"/>
      <c r="NRR28" s="111"/>
      <c r="NRS28" s="111"/>
      <c r="NRT28" s="111"/>
      <c r="NRU28" s="111"/>
      <c r="NRV28" s="111"/>
      <c r="NRW28" s="111"/>
      <c r="NRX28" s="111"/>
      <c r="NRY28" s="111"/>
      <c r="NRZ28" s="111"/>
      <c r="NSA28" s="111"/>
      <c r="NSB28" s="111"/>
      <c r="NSC28" s="111"/>
      <c r="NSD28" s="111"/>
      <c r="NSE28" s="111"/>
      <c r="NSF28" s="111"/>
      <c r="NSG28" s="111"/>
      <c r="NSH28" s="111"/>
      <c r="NSI28" s="111"/>
      <c r="NSJ28" s="111"/>
      <c r="NSK28" s="111"/>
      <c r="NSL28" s="111"/>
      <c r="NSM28" s="111"/>
      <c r="NSN28" s="111"/>
      <c r="NSO28" s="111"/>
      <c r="NSP28" s="111"/>
      <c r="NSQ28" s="111"/>
      <c r="NSR28" s="111"/>
      <c r="NSS28" s="111"/>
      <c r="NST28" s="111"/>
      <c r="NSU28" s="111"/>
      <c r="NSV28" s="111"/>
      <c r="NSW28" s="111"/>
      <c r="NSX28" s="111"/>
      <c r="NSY28" s="111"/>
      <c r="NSZ28" s="111"/>
      <c r="NTA28" s="111"/>
      <c r="NTB28" s="111"/>
      <c r="NTC28" s="111"/>
      <c r="NTD28" s="111"/>
      <c r="NTE28" s="111"/>
      <c r="NTF28" s="111"/>
      <c r="NTG28" s="111"/>
      <c r="NTH28" s="111"/>
      <c r="NTI28" s="111"/>
      <c r="NTJ28" s="111"/>
      <c r="NTK28" s="111"/>
      <c r="NTL28" s="111"/>
      <c r="NTM28" s="111"/>
      <c r="NTN28" s="111"/>
      <c r="NTO28" s="111"/>
      <c r="NTP28" s="111"/>
      <c r="NTQ28" s="111"/>
      <c r="NTR28" s="111"/>
      <c r="NTS28" s="111"/>
      <c r="NTT28" s="111"/>
      <c r="NTU28" s="111"/>
      <c r="NTV28" s="111"/>
      <c r="NTW28" s="111"/>
      <c r="NTX28" s="111"/>
      <c r="NTY28" s="111"/>
      <c r="NTZ28" s="111"/>
      <c r="NUA28" s="111"/>
      <c r="NUB28" s="111"/>
      <c r="NUC28" s="111"/>
      <c r="NUD28" s="111"/>
      <c r="NUE28" s="111"/>
      <c r="NUF28" s="111"/>
      <c r="NUG28" s="111"/>
      <c r="NUH28" s="111"/>
      <c r="NUI28" s="111"/>
      <c r="NUJ28" s="111"/>
      <c r="NUK28" s="111"/>
      <c r="NUL28" s="111"/>
      <c r="NUM28" s="111"/>
      <c r="NUN28" s="111"/>
      <c r="NUO28" s="111"/>
      <c r="NUP28" s="111"/>
      <c r="NUQ28" s="111"/>
      <c r="NUR28" s="111"/>
      <c r="NUS28" s="111"/>
      <c r="NUT28" s="111"/>
      <c r="NUU28" s="111"/>
      <c r="NUV28" s="111"/>
      <c r="NUW28" s="111"/>
      <c r="NUX28" s="111"/>
      <c r="NUY28" s="111"/>
      <c r="NUZ28" s="111"/>
      <c r="NVA28" s="111"/>
      <c r="NVB28" s="111"/>
      <c r="NVC28" s="111"/>
      <c r="NVD28" s="111"/>
      <c r="NVE28" s="111"/>
      <c r="NVF28" s="111"/>
      <c r="NVG28" s="111"/>
      <c r="NVH28" s="111"/>
      <c r="NVI28" s="111"/>
      <c r="NVJ28" s="111"/>
      <c r="NVK28" s="111"/>
      <c r="NVL28" s="111"/>
      <c r="NVM28" s="111"/>
      <c r="NVN28" s="111"/>
      <c r="NVO28" s="111"/>
      <c r="NVP28" s="111"/>
      <c r="NVQ28" s="111"/>
      <c r="NVR28" s="111"/>
      <c r="NVS28" s="111"/>
      <c r="NVT28" s="111"/>
      <c r="NVU28" s="111"/>
      <c r="NVV28" s="111"/>
      <c r="NVW28" s="111"/>
      <c r="NVX28" s="111"/>
      <c r="NVY28" s="111"/>
      <c r="NVZ28" s="111"/>
      <c r="NWA28" s="111"/>
      <c r="NWB28" s="111"/>
      <c r="NWC28" s="111"/>
      <c r="NWD28" s="111"/>
      <c r="NWE28" s="111"/>
      <c r="NWF28" s="111"/>
      <c r="NWG28" s="111"/>
      <c r="NWH28" s="111"/>
      <c r="NWI28" s="111"/>
      <c r="NWJ28" s="111"/>
      <c r="NWK28" s="111"/>
      <c r="NWL28" s="111"/>
      <c r="NWM28" s="111"/>
      <c r="NWN28" s="111"/>
      <c r="NWO28" s="111"/>
      <c r="NWP28" s="111"/>
      <c r="NWQ28" s="111"/>
      <c r="NWR28" s="111"/>
      <c r="NWS28" s="111"/>
      <c r="NWT28" s="111"/>
      <c r="NWU28" s="111"/>
      <c r="NWV28" s="111"/>
      <c r="NWW28" s="111"/>
      <c r="NWX28" s="111"/>
      <c r="NWY28" s="111"/>
      <c r="NWZ28" s="111"/>
      <c r="NXA28" s="111"/>
      <c r="NXB28" s="111"/>
      <c r="NXC28" s="111"/>
      <c r="NXD28" s="111"/>
      <c r="NXE28" s="111"/>
      <c r="NXF28" s="111"/>
      <c r="NXG28" s="111"/>
      <c r="NXH28" s="111"/>
      <c r="NXI28" s="111"/>
      <c r="NXJ28" s="111"/>
      <c r="NXK28" s="111"/>
      <c r="NXL28" s="111"/>
      <c r="NXM28" s="111"/>
      <c r="NXN28" s="111"/>
      <c r="NXO28" s="111"/>
      <c r="NXP28" s="111"/>
      <c r="NXQ28" s="111"/>
      <c r="NXR28" s="111"/>
      <c r="NXS28" s="111"/>
      <c r="NXT28" s="111"/>
      <c r="NXU28" s="111"/>
      <c r="NXV28" s="111"/>
      <c r="NXW28" s="111"/>
      <c r="NXX28" s="111"/>
      <c r="NXY28" s="111"/>
      <c r="NXZ28" s="111"/>
      <c r="NYA28" s="111"/>
      <c r="NYB28" s="111"/>
      <c r="NYC28" s="111"/>
      <c r="NYD28" s="111"/>
      <c r="NYE28" s="111"/>
      <c r="NYF28" s="111"/>
      <c r="NYG28" s="111"/>
      <c r="NYH28" s="111"/>
      <c r="NYI28" s="111"/>
      <c r="NYJ28" s="111"/>
      <c r="NYK28" s="111"/>
      <c r="NYL28" s="111"/>
      <c r="NYM28" s="111"/>
      <c r="NYN28" s="111"/>
      <c r="NYO28" s="111"/>
      <c r="NYP28" s="111"/>
      <c r="NYQ28" s="111"/>
      <c r="NYR28" s="111"/>
      <c r="NYS28" s="111"/>
      <c r="NYT28" s="111"/>
      <c r="NYU28" s="111"/>
      <c r="NYV28" s="111"/>
      <c r="NYW28" s="111"/>
      <c r="NYX28" s="111"/>
      <c r="NYY28" s="111"/>
      <c r="NYZ28" s="111"/>
      <c r="NZA28" s="111"/>
      <c r="NZB28" s="111"/>
      <c r="NZC28" s="111"/>
      <c r="NZD28" s="111"/>
      <c r="NZE28" s="111"/>
      <c r="NZF28" s="111"/>
      <c r="NZG28" s="111"/>
      <c r="NZH28" s="111"/>
      <c r="NZI28" s="111"/>
      <c r="NZJ28" s="111"/>
      <c r="NZK28" s="111"/>
      <c r="NZL28" s="111"/>
      <c r="NZM28" s="111"/>
      <c r="NZN28" s="111"/>
      <c r="NZO28" s="111"/>
      <c r="NZP28" s="111"/>
      <c r="NZQ28" s="111"/>
      <c r="NZR28" s="111"/>
      <c r="NZS28" s="111"/>
      <c r="NZT28" s="111"/>
      <c r="NZU28" s="111"/>
      <c r="NZV28" s="111"/>
      <c r="NZW28" s="111"/>
      <c r="NZX28" s="111"/>
      <c r="NZY28" s="111"/>
      <c r="NZZ28" s="111"/>
      <c r="OAA28" s="111"/>
      <c r="OAB28" s="111"/>
      <c r="OAC28" s="111"/>
      <c r="OAD28" s="111"/>
      <c r="OAE28" s="111"/>
      <c r="OAF28" s="111"/>
      <c r="OAG28" s="111"/>
      <c r="OAH28" s="111"/>
      <c r="OAI28" s="111"/>
      <c r="OAJ28" s="111"/>
      <c r="OAK28" s="111"/>
      <c r="OAL28" s="111"/>
      <c r="OAM28" s="111"/>
      <c r="OAN28" s="111"/>
      <c r="OAO28" s="111"/>
      <c r="OAP28" s="111"/>
      <c r="OAQ28" s="111"/>
      <c r="OAR28" s="111"/>
      <c r="OAS28" s="111"/>
      <c r="OAT28" s="111"/>
      <c r="OAU28" s="111"/>
      <c r="OAV28" s="111"/>
      <c r="OAW28" s="111"/>
      <c r="OAX28" s="111"/>
      <c r="OAY28" s="111"/>
      <c r="OAZ28" s="111"/>
      <c r="OBA28" s="111"/>
      <c r="OBB28" s="111"/>
      <c r="OBC28" s="111"/>
      <c r="OBD28" s="111"/>
      <c r="OBE28" s="111"/>
      <c r="OBF28" s="111"/>
      <c r="OBG28" s="111"/>
      <c r="OBH28" s="111"/>
      <c r="OBI28" s="111"/>
      <c r="OBJ28" s="111"/>
      <c r="OBK28" s="111"/>
      <c r="OBL28" s="111"/>
      <c r="OBM28" s="111"/>
      <c r="OBN28" s="111"/>
      <c r="OBO28" s="111"/>
      <c r="OBP28" s="111"/>
      <c r="OBQ28" s="111"/>
      <c r="OBR28" s="111"/>
      <c r="OBS28" s="111"/>
      <c r="OBT28" s="111"/>
      <c r="OBU28" s="111"/>
      <c r="OBV28" s="111"/>
      <c r="OBW28" s="111"/>
      <c r="OBX28" s="111"/>
      <c r="OBY28" s="111"/>
      <c r="OBZ28" s="111"/>
      <c r="OCA28" s="111"/>
      <c r="OCB28" s="111"/>
      <c r="OCC28" s="111"/>
      <c r="OCD28" s="111"/>
      <c r="OCE28" s="111"/>
      <c r="OCF28" s="111"/>
      <c r="OCG28" s="111"/>
      <c r="OCH28" s="111"/>
      <c r="OCI28" s="111"/>
      <c r="OCJ28" s="111"/>
      <c r="OCK28" s="111"/>
      <c r="OCL28" s="111"/>
      <c r="OCM28" s="111"/>
      <c r="OCN28" s="111"/>
      <c r="OCO28" s="111"/>
      <c r="OCP28" s="111"/>
      <c r="OCQ28" s="111"/>
      <c r="OCR28" s="111"/>
      <c r="OCS28" s="111"/>
      <c r="OCT28" s="111"/>
      <c r="OCU28" s="111"/>
      <c r="OCV28" s="111"/>
      <c r="OCW28" s="111"/>
      <c r="OCX28" s="111"/>
      <c r="OCY28" s="111"/>
      <c r="OCZ28" s="111"/>
      <c r="ODA28" s="111"/>
      <c r="ODB28" s="111"/>
      <c r="ODC28" s="111"/>
      <c r="ODD28" s="111"/>
      <c r="ODE28" s="111"/>
      <c r="ODF28" s="111"/>
      <c r="ODG28" s="111"/>
      <c r="ODH28" s="111"/>
      <c r="ODI28" s="111"/>
      <c r="ODJ28" s="111"/>
      <c r="ODK28" s="111"/>
      <c r="ODL28" s="111"/>
      <c r="ODM28" s="111"/>
      <c r="ODN28" s="111"/>
      <c r="ODO28" s="111"/>
      <c r="ODP28" s="111"/>
      <c r="ODQ28" s="111"/>
      <c r="ODR28" s="111"/>
      <c r="ODS28" s="111"/>
      <c r="ODT28" s="111"/>
      <c r="ODU28" s="111"/>
      <c r="ODV28" s="111"/>
      <c r="ODW28" s="111"/>
      <c r="ODX28" s="111"/>
      <c r="ODY28" s="111"/>
      <c r="ODZ28" s="111"/>
      <c r="OEA28" s="111"/>
      <c r="OEB28" s="111"/>
      <c r="OEC28" s="111"/>
      <c r="OED28" s="111"/>
      <c r="OEE28" s="111"/>
      <c r="OEF28" s="111"/>
      <c r="OEG28" s="111"/>
      <c r="OEH28" s="111"/>
      <c r="OEI28" s="111"/>
      <c r="OEJ28" s="111"/>
      <c r="OEK28" s="111"/>
      <c r="OEL28" s="111"/>
      <c r="OEM28" s="111"/>
      <c r="OEN28" s="111"/>
      <c r="OEO28" s="111"/>
      <c r="OEP28" s="111"/>
      <c r="OEQ28" s="111"/>
      <c r="OER28" s="111"/>
      <c r="OES28" s="111"/>
      <c r="OET28" s="111"/>
      <c r="OEU28" s="111"/>
      <c r="OEV28" s="111"/>
      <c r="OEW28" s="111"/>
      <c r="OEX28" s="111"/>
      <c r="OEY28" s="111"/>
      <c r="OEZ28" s="111"/>
      <c r="OFA28" s="111"/>
      <c r="OFB28" s="111"/>
      <c r="OFC28" s="111"/>
      <c r="OFD28" s="111"/>
      <c r="OFE28" s="111"/>
      <c r="OFF28" s="111"/>
      <c r="OFG28" s="111"/>
      <c r="OFH28" s="111"/>
      <c r="OFI28" s="111"/>
      <c r="OFJ28" s="111"/>
      <c r="OFK28" s="111"/>
      <c r="OFL28" s="111"/>
      <c r="OFM28" s="111"/>
      <c r="OFN28" s="111"/>
      <c r="OFO28" s="111"/>
      <c r="OFP28" s="111"/>
      <c r="OFQ28" s="111"/>
      <c r="OFR28" s="111"/>
      <c r="OFS28" s="111"/>
      <c r="OFT28" s="111"/>
      <c r="OFU28" s="111"/>
      <c r="OFV28" s="111"/>
      <c r="OFW28" s="111"/>
      <c r="OFX28" s="111"/>
      <c r="OFY28" s="111"/>
      <c r="OFZ28" s="111"/>
      <c r="OGA28" s="111"/>
      <c r="OGB28" s="111"/>
      <c r="OGC28" s="111"/>
      <c r="OGD28" s="111"/>
      <c r="OGE28" s="111"/>
      <c r="OGF28" s="111"/>
      <c r="OGG28" s="111"/>
      <c r="OGH28" s="111"/>
      <c r="OGI28" s="111"/>
      <c r="OGJ28" s="111"/>
      <c r="OGK28" s="111"/>
      <c r="OGL28" s="111"/>
      <c r="OGM28" s="111"/>
      <c r="OGN28" s="111"/>
      <c r="OGO28" s="111"/>
      <c r="OGP28" s="111"/>
      <c r="OGQ28" s="111"/>
      <c r="OGR28" s="111"/>
      <c r="OGS28" s="111"/>
      <c r="OGT28" s="111"/>
      <c r="OGU28" s="111"/>
      <c r="OGV28" s="111"/>
      <c r="OGW28" s="111"/>
      <c r="OGX28" s="111"/>
      <c r="OGY28" s="111"/>
      <c r="OGZ28" s="111"/>
      <c r="OHA28" s="111"/>
      <c r="OHB28" s="111"/>
      <c r="OHC28" s="111"/>
      <c r="OHD28" s="111"/>
      <c r="OHE28" s="111"/>
      <c r="OHF28" s="111"/>
      <c r="OHG28" s="111"/>
      <c r="OHH28" s="111"/>
      <c r="OHI28" s="111"/>
      <c r="OHJ28" s="111"/>
      <c r="OHK28" s="111"/>
      <c r="OHL28" s="111"/>
      <c r="OHM28" s="111"/>
      <c r="OHN28" s="111"/>
      <c r="OHO28" s="111"/>
      <c r="OHP28" s="111"/>
      <c r="OHQ28" s="111"/>
      <c r="OHR28" s="111"/>
      <c r="OHS28" s="111"/>
      <c r="OHT28" s="111"/>
      <c r="OHU28" s="111"/>
      <c r="OHV28" s="111"/>
      <c r="OHW28" s="111"/>
      <c r="OHX28" s="111"/>
      <c r="OHY28" s="111"/>
      <c r="OHZ28" s="111"/>
      <c r="OIA28" s="111"/>
      <c r="OIB28" s="111"/>
      <c r="OIC28" s="111"/>
      <c r="OID28" s="111"/>
      <c r="OIE28" s="111"/>
      <c r="OIF28" s="111"/>
      <c r="OIG28" s="111"/>
      <c r="OIH28" s="111"/>
      <c r="OII28" s="111"/>
      <c r="OIJ28" s="111"/>
      <c r="OIK28" s="111"/>
      <c r="OIL28" s="111"/>
      <c r="OIM28" s="111"/>
      <c r="OIN28" s="111"/>
      <c r="OIO28" s="111"/>
      <c r="OIP28" s="111"/>
      <c r="OIQ28" s="111"/>
      <c r="OIR28" s="111"/>
      <c r="OIS28" s="111"/>
      <c r="OIT28" s="111"/>
      <c r="OIU28" s="111"/>
      <c r="OIV28" s="111"/>
      <c r="OIW28" s="111"/>
      <c r="OIX28" s="111"/>
      <c r="OIY28" s="111"/>
      <c r="OIZ28" s="111"/>
      <c r="OJA28" s="111"/>
      <c r="OJB28" s="111"/>
      <c r="OJC28" s="111"/>
      <c r="OJD28" s="111"/>
      <c r="OJE28" s="111"/>
      <c r="OJF28" s="111"/>
      <c r="OJG28" s="111"/>
      <c r="OJH28" s="111"/>
      <c r="OJI28" s="111"/>
      <c r="OJJ28" s="111"/>
      <c r="OJK28" s="111"/>
      <c r="OJL28" s="111"/>
      <c r="OJM28" s="111"/>
      <c r="OJN28" s="111"/>
      <c r="OJO28" s="111"/>
      <c r="OJP28" s="111"/>
      <c r="OJQ28" s="111"/>
      <c r="OJR28" s="111"/>
      <c r="OJS28" s="111"/>
      <c r="OJT28" s="111"/>
      <c r="OJU28" s="111"/>
      <c r="OJV28" s="111"/>
      <c r="OJW28" s="111"/>
      <c r="OJX28" s="111"/>
      <c r="OJY28" s="111"/>
      <c r="OJZ28" s="111"/>
      <c r="OKA28" s="111"/>
      <c r="OKB28" s="111"/>
      <c r="OKC28" s="111"/>
      <c r="OKD28" s="111"/>
      <c r="OKE28" s="111"/>
      <c r="OKF28" s="111"/>
      <c r="OKG28" s="111"/>
      <c r="OKH28" s="111"/>
      <c r="OKI28" s="111"/>
      <c r="OKJ28" s="111"/>
      <c r="OKK28" s="111"/>
      <c r="OKL28" s="111"/>
      <c r="OKM28" s="111"/>
      <c r="OKN28" s="111"/>
      <c r="OKO28" s="111"/>
      <c r="OKP28" s="111"/>
      <c r="OKQ28" s="111"/>
      <c r="OKR28" s="111"/>
      <c r="OKS28" s="111"/>
      <c r="OKT28" s="111"/>
      <c r="OKU28" s="111"/>
      <c r="OKV28" s="111"/>
      <c r="OKW28" s="111"/>
      <c r="OKX28" s="111"/>
      <c r="OKY28" s="111"/>
      <c r="OKZ28" s="111"/>
      <c r="OLA28" s="111"/>
      <c r="OLB28" s="111"/>
      <c r="OLC28" s="111"/>
      <c r="OLD28" s="111"/>
      <c r="OLE28" s="111"/>
      <c r="OLF28" s="111"/>
      <c r="OLG28" s="111"/>
      <c r="OLH28" s="111"/>
      <c r="OLI28" s="111"/>
      <c r="OLJ28" s="111"/>
      <c r="OLK28" s="111"/>
      <c r="OLL28" s="111"/>
      <c r="OLM28" s="111"/>
      <c r="OLN28" s="111"/>
      <c r="OLO28" s="111"/>
      <c r="OLP28" s="111"/>
      <c r="OLQ28" s="111"/>
      <c r="OLR28" s="111"/>
      <c r="OLS28" s="111"/>
      <c r="OLT28" s="111"/>
      <c r="OLU28" s="111"/>
      <c r="OLV28" s="111"/>
      <c r="OLW28" s="111"/>
      <c r="OLX28" s="111"/>
      <c r="OLY28" s="111"/>
      <c r="OLZ28" s="111"/>
      <c r="OMA28" s="111"/>
      <c r="OMB28" s="111"/>
      <c r="OMC28" s="111"/>
      <c r="OMD28" s="111"/>
      <c r="OME28" s="111"/>
      <c r="OMF28" s="111"/>
      <c r="OMG28" s="111"/>
      <c r="OMH28" s="111"/>
      <c r="OMI28" s="111"/>
      <c r="OMJ28" s="111"/>
      <c r="OMK28" s="111"/>
      <c r="OML28" s="111"/>
      <c r="OMM28" s="111"/>
      <c r="OMN28" s="111"/>
      <c r="OMO28" s="111"/>
      <c r="OMP28" s="111"/>
      <c r="OMQ28" s="111"/>
      <c r="OMR28" s="111"/>
      <c r="OMS28" s="111"/>
      <c r="OMT28" s="111"/>
      <c r="OMU28" s="111"/>
      <c r="OMV28" s="111"/>
      <c r="OMW28" s="111"/>
      <c r="OMX28" s="111"/>
      <c r="OMY28" s="111"/>
      <c r="OMZ28" s="111"/>
      <c r="ONA28" s="111"/>
      <c r="ONB28" s="111"/>
      <c r="ONC28" s="111"/>
      <c r="OND28" s="111"/>
      <c r="ONE28" s="111"/>
      <c r="ONF28" s="111"/>
      <c r="ONG28" s="111"/>
      <c r="ONH28" s="111"/>
      <c r="ONI28" s="111"/>
      <c r="ONJ28" s="111"/>
      <c r="ONK28" s="111"/>
      <c r="ONL28" s="111"/>
      <c r="ONM28" s="111"/>
      <c r="ONN28" s="111"/>
      <c r="ONO28" s="111"/>
      <c r="ONP28" s="111"/>
      <c r="ONQ28" s="111"/>
      <c r="ONR28" s="111"/>
      <c r="ONS28" s="111"/>
      <c r="ONT28" s="111"/>
      <c r="ONU28" s="111"/>
      <c r="ONV28" s="111"/>
      <c r="ONW28" s="111"/>
      <c r="ONX28" s="111"/>
      <c r="ONY28" s="111"/>
      <c r="ONZ28" s="111"/>
      <c r="OOA28" s="111"/>
      <c r="OOB28" s="111"/>
      <c r="OOC28" s="111"/>
      <c r="OOD28" s="111"/>
      <c r="OOE28" s="111"/>
      <c r="OOF28" s="111"/>
      <c r="OOG28" s="111"/>
      <c r="OOH28" s="111"/>
      <c r="OOI28" s="111"/>
      <c r="OOJ28" s="111"/>
      <c r="OOK28" s="111"/>
      <c r="OOL28" s="111"/>
      <c r="OOM28" s="111"/>
      <c r="OON28" s="111"/>
      <c r="OOO28" s="111"/>
      <c r="OOP28" s="111"/>
      <c r="OOQ28" s="111"/>
      <c r="OOR28" s="111"/>
      <c r="OOS28" s="111"/>
      <c r="OOT28" s="111"/>
      <c r="OOU28" s="111"/>
      <c r="OOV28" s="111"/>
      <c r="OOW28" s="111"/>
      <c r="OOX28" s="111"/>
      <c r="OOY28" s="111"/>
      <c r="OOZ28" s="111"/>
      <c r="OPA28" s="111"/>
      <c r="OPB28" s="111"/>
      <c r="OPC28" s="111"/>
      <c r="OPD28" s="111"/>
      <c r="OPE28" s="111"/>
      <c r="OPF28" s="111"/>
      <c r="OPG28" s="111"/>
      <c r="OPH28" s="111"/>
      <c r="OPI28" s="111"/>
      <c r="OPJ28" s="111"/>
      <c r="OPK28" s="111"/>
      <c r="OPL28" s="111"/>
      <c r="OPM28" s="111"/>
      <c r="OPN28" s="111"/>
      <c r="OPO28" s="111"/>
      <c r="OPP28" s="111"/>
      <c r="OPQ28" s="111"/>
      <c r="OPR28" s="111"/>
      <c r="OPS28" s="111"/>
      <c r="OPT28" s="111"/>
      <c r="OPU28" s="111"/>
      <c r="OPV28" s="111"/>
      <c r="OPW28" s="111"/>
      <c r="OPX28" s="111"/>
      <c r="OPY28" s="111"/>
      <c r="OPZ28" s="111"/>
      <c r="OQA28" s="111"/>
      <c r="OQB28" s="111"/>
      <c r="OQC28" s="111"/>
      <c r="OQD28" s="111"/>
      <c r="OQE28" s="111"/>
      <c r="OQF28" s="111"/>
      <c r="OQG28" s="111"/>
      <c r="OQH28" s="111"/>
      <c r="OQI28" s="111"/>
      <c r="OQJ28" s="111"/>
      <c r="OQK28" s="111"/>
      <c r="OQL28" s="111"/>
      <c r="OQM28" s="111"/>
      <c r="OQN28" s="111"/>
      <c r="OQO28" s="111"/>
      <c r="OQP28" s="111"/>
      <c r="OQQ28" s="111"/>
      <c r="OQR28" s="111"/>
      <c r="OQS28" s="111"/>
      <c r="OQT28" s="111"/>
      <c r="OQU28" s="111"/>
      <c r="OQV28" s="111"/>
      <c r="OQW28" s="111"/>
      <c r="OQX28" s="111"/>
      <c r="OQY28" s="111"/>
      <c r="OQZ28" s="111"/>
      <c r="ORA28" s="111"/>
      <c r="ORB28" s="111"/>
      <c r="ORC28" s="111"/>
      <c r="ORD28" s="111"/>
      <c r="ORE28" s="111"/>
      <c r="ORF28" s="111"/>
      <c r="ORG28" s="111"/>
      <c r="ORH28" s="111"/>
      <c r="ORI28" s="111"/>
      <c r="ORJ28" s="111"/>
      <c r="ORK28" s="111"/>
      <c r="ORL28" s="111"/>
      <c r="ORM28" s="111"/>
      <c r="ORN28" s="111"/>
      <c r="ORO28" s="111"/>
      <c r="ORP28" s="111"/>
      <c r="ORQ28" s="111"/>
      <c r="ORR28" s="111"/>
      <c r="ORS28" s="111"/>
      <c r="ORT28" s="111"/>
      <c r="ORU28" s="111"/>
      <c r="ORV28" s="111"/>
      <c r="ORW28" s="111"/>
      <c r="ORX28" s="111"/>
      <c r="ORY28" s="111"/>
      <c r="ORZ28" s="111"/>
      <c r="OSA28" s="111"/>
      <c r="OSB28" s="111"/>
      <c r="OSC28" s="111"/>
      <c r="OSD28" s="111"/>
      <c r="OSE28" s="111"/>
      <c r="OSF28" s="111"/>
      <c r="OSG28" s="111"/>
      <c r="OSH28" s="111"/>
      <c r="OSI28" s="111"/>
      <c r="OSJ28" s="111"/>
      <c r="OSK28" s="111"/>
      <c r="OSL28" s="111"/>
      <c r="OSM28" s="111"/>
      <c r="OSN28" s="111"/>
      <c r="OSO28" s="111"/>
      <c r="OSP28" s="111"/>
      <c r="OSQ28" s="111"/>
      <c r="OSR28" s="111"/>
      <c r="OSS28" s="111"/>
      <c r="OST28" s="111"/>
      <c r="OSU28" s="111"/>
      <c r="OSV28" s="111"/>
      <c r="OSW28" s="111"/>
      <c r="OSX28" s="111"/>
      <c r="OSY28" s="111"/>
      <c r="OSZ28" s="111"/>
      <c r="OTA28" s="111"/>
      <c r="OTB28" s="111"/>
      <c r="OTC28" s="111"/>
      <c r="OTD28" s="111"/>
      <c r="OTE28" s="111"/>
      <c r="OTF28" s="111"/>
      <c r="OTG28" s="111"/>
      <c r="OTH28" s="111"/>
      <c r="OTI28" s="111"/>
      <c r="OTJ28" s="111"/>
      <c r="OTK28" s="111"/>
      <c r="OTL28" s="111"/>
      <c r="OTM28" s="111"/>
      <c r="OTN28" s="111"/>
      <c r="OTO28" s="111"/>
      <c r="OTP28" s="111"/>
      <c r="OTQ28" s="111"/>
      <c r="OTR28" s="111"/>
      <c r="OTS28" s="111"/>
      <c r="OTT28" s="111"/>
      <c r="OTU28" s="111"/>
      <c r="OTV28" s="111"/>
      <c r="OTW28" s="111"/>
      <c r="OTX28" s="111"/>
      <c r="OTY28" s="111"/>
      <c r="OTZ28" s="111"/>
      <c r="OUA28" s="111"/>
      <c r="OUB28" s="111"/>
      <c r="OUC28" s="111"/>
      <c r="OUD28" s="111"/>
      <c r="OUE28" s="111"/>
      <c r="OUF28" s="111"/>
      <c r="OUG28" s="111"/>
      <c r="OUH28" s="111"/>
      <c r="OUI28" s="111"/>
      <c r="OUJ28" s="111"/>
      <c r="OUK28" s="111"/>
      <c r="OUL28" s="111"/>
      <c r="OUM28" s="111"/>
      <c r="OUN28" s="111"/>
      <c r="OUO28" s="111"/>
      <c r="OUP28" s="111"/>
      <c r="OUQ28" s="111"/>
      <c r="OUR28" s="111"/>
      <c r="OUS28" s="111"/>
      <c r="OUT28" s="111"/>
      <c r="OUU28" s="111"/>
      <c r="OUV28" s="111"/>
      <c r="OUW28" s="111"/>
      <c r="OUX28" s="111"/>
      <c r="OUY28" s="111"/>
      <c r="OUZ28" s="111"/>
      <c r="OVA28" s="111"/>
      <c r="OVB28" s="111"/>
      <c r="OVC28" s="111"/>
      <c r="OVD28" s="111"/>
      <c r="OVE28" s="111"/>
      <c r="OVF28" s="111"/>
      <c r="OVG28" s="111"/>
      <c r="OVH28" s="111"/>
      <c r="OVI28" s="111"/>
      <c r="OVJ28" s="111"/>
      <c r="OVK28" s="111"/>
      <c r="OVL28" s="111"/>
      <c r="OVM28" s="111"/>
      <c r="OVN28" s="111"/>
      <c r="OVO28" s="111"/>
      <c r="OVP28" s="111"/>
      <c r="OVQ28" s="111"/>
      <c r="OVR28" s="111"/>
      <c r="OVS28" s="111"/>
      <c r="OVT28" s="111"/>
      <c r="OVU28" s="111"/>
      <c r="OVV28" s="111"/>
      <c r="OVW28" s="111"/>
      <c r="OVX28" s="111"/>
      <c r="OVY28" s="111"/>
      <c r="OVZ28" s="111"/>
      <c r="OWA28" s="111"/>
      <c r="OWB28" s="111"/>
      <c r="OWC28" s="111"/>
      <c r="OWD28" s="111"/>
      <c r="OWE28" s="111"/>
      <c r="OWF28" s="111"/>
      <c r="OWG28" s="111"/>
      <c r="OWH28" s="111"/>
      <c r="OWI28" s="111"/>
      <c r="OWJ28" s="111"/>
      <c r="OWK28" s="111"/>
      <c r="OWL28" s="111"/>
      <c r="OWM28" s="111"/>
      <c r="OWN28" s="111"/>
      <c r="OWO28" s="111"/>
      <c r="OWP28" s="111"/>
      <c r="OWQ28" s="111"/>
      <c r="OWR28" s="111"/>
      <c r="OWS28" s="111"/>
      <c r="OWT28" s="111"/>
      <c r="OWU28" s="111"/>
      <c r="OWV28" s="111"/>
      <c r="OWW28" s="111"/>
      <c r="OWX28" s="111"/>
      <c r="OWY28" s="111"/>
      <c r="OWZ28" s="111"/>
      <c r="OXA28" s="111"/>
      <c r="OXB28" s="111"/>
      <c r="OXC28" s="111"/>
      <c r="OXD28" s="111"/>
      <c r="OXE28" s="111"/>
      <c r="OXF28" s="111"/>
      <c r="OXG28" s="111"/>
      <c r="OXH28" s="111"/>
      <c r="OXI28" s="111"/>
      <c r="OXJ28" s="111"/>
      <c r="OXK28" s="111"/>
      <c r="OXL28" s="111"/>
      <c r="OXM28" s="111"/>
      <c r="OXN28" s="111"/>
      <c r="OXO28" s="111"/>
      <c r="OXP28" s="111"/>
      <c r="OXQ28" s="111"/>
      <c r="OXR28" s="111"/>
      <c r="OXS28" s="111"/>
      <c r="OXT28" s="111"/>
      <c r="OXU28" s="111"/>
      <c r="OXV28" s="111"/>
      <c r="OXW28" s="111"/>
      <c r="OXX28" s="111"/>
      <c r="OXY28" s="111"/>
      <c r="OXZ28" s="111"/>
      <c r="OYA28" s="111"/>
      <c r="OYB28" s="111"/>
      <c r="OYC28" s="111"/>
      <c r="OYD28" s="111"/>
      <c r="OYE28" s="111"/>
      <c r="OYF28" s="111"/>
      <c r="OYG28" s="111"/>
      <c r="OYH28" s="111"/>
      <c r="OYI28" s="111"/>
      <c r="OYJ28" s="111"/>
      <c r="OYK28" s="111"/>
      <c r="OYL28" s="111"/>
      <c r="OYM28" s="111"/>
      <c r="OYN28" s="111"/>
      <c r="OYO28" s="111"/>
      <c r="OYP28" s="111"/>
      <c r="OYQ28" s="111"/>
      <c r="OYR28" s="111"/>
      <c r="OYS28" s="111"/>
      <c r="OYT28" s="111"/>
      <c r="OYU28" s="111"/>
      <c r="OYV28" s="111"/>
      <c r="OYW28" s="111"/>
      <c r="OYX28" s="111"/>
      <c r="OYY28" s="111"/>
      <c r="OYZ28" s="111"/>
      <c r="OZA28" s="111"/>
      <c r="OZB28" s="111"/>
      <c r="OZC28" s="111"/>
      <c r="OZD28" s="111"/>
      <c r="OZE28" s="111"/>
      <c r="OZF28" s="111"/>
      <c r="OZG28" s="111"/>
      <c r="OZH28" s="111"/>
      <c r="OZI28" s="111"/>
      <c r="OZJ28" s="111"/>
      <c r="OZK28" s="111"/>
      <c r="OZL28" s="111"/>
      <c r="OZM28" s="111"/>
      <c r="OZN28" s="111"/>
      <c r="OZO28" s="111"/>
      <c r="OZP28" s="111"/>
      <c r="OZQ28" s="111"/>
      <c r="OZR28" s="111"/>
      <c r="OZS28" s="111"/>
      <c r="OZT28" s="111"/>
      <c r="OZU28" s="111"/>
      <c r="OZV28" s="111"/>
      <c r="OZW28" s="111"/>
      <c r="OZX28" s="111"/>
      <c r="OZY28" s="111"/>
      <c r="OZZ28" s="111"/>
      <c r="PAA28" s="111"/>
      <c r="PAB28" s="111"/>
      <c r="PAC28" s="111"/>
      <c r="PAD28" s="111"/>
      <c r="PAE28" s="111"/>
      <c r="PAF28" s="111"/>
      <c r="PAG28" s="111"/>
      <c r="PAH28" s="111"/>
      <c r="PAI28" s="111"/>
      <c r="PAJ28" s="111"/>
      <c r="PAK28" s="111"/>
      <c r="PAL28" s="111"/>
      <c r="PAM28" s="111"/>
      <c r="PAN28" s="111"/>
      <c r="PAO28" s="111"/>
      <c r="PAP28" s="111"/>
      <c r="PAQ28" s="111"/>
      <c r="PAR28" s="111"/>
      <c r="PAS28" s="111"/>
      <c r="PAT28" s="111"/>
      <c r="PAU28" s="111"/>
      <c r="PAV28" s="111"/>
      <c r="PAW28" s="111"/>
      <c r="PAX28" s="111"/>
      <c r="PAY28" s="111"/>
      <c r="PAZ28" s="111"/>
      <c r="PBA28" s="111"/>
      <c r="PBB28" s="111"/>
      <c r="PBC28" s="111"/>
      <c r="PBD28" s="111"/>
      <c r="PBE28" s="111"/>
      <c r="PBF28" s="111"/>
      <c r="PBG28" s="111"/>
      <c r="PBH28" s="111"/>
      <c r="PBI28" s="111"/>
      <c r="PBJ28" s="111"/>
      <c r="PBK28" s="111"/>
      <c r="PBL28" s="111"/>
      <c r="PBM28" s="111"/>
      <c r="PBN28" s="111"/>
      <c r="PBO28" s="111"/>
      <c r="PBP28" s="111"/>
      <c r="PBQ28" s="111"/>
      <c r="PBR28" s="111"/>
      <c r="PBS28" s="111"/>
      <c r="PBT28" s="111"/>
      <c r="PBU28" s="111"/>
      <c r="PBV28" s="111"/>
      <c r="PBW28" s="111"/>
      <c r="PBX28" s="111"/>
      <c r="PBY28" s="111"/>
      <c r="PBZ28" s="111"/>
      <c r="PCA28" s="111"/>
      <c r="PCB28" s="111"/>
      <c r="PCC28" s="111"/>
      <c r="PCD28" s="111"/>
      <c r="PCE28" s="111"/>
      <c r="PCF28" s="111"/>
      <c r="PCG28" s="111"/>
      <c r="PCH28" s="111"/>
      <c r="PCI28" s="111"/>
      <c r="PCJ28" s="111"/>
      <c r="PCK28" s="111"/>
      <c r="PCL28" s="111"/>
      <c r="PCM28" s="111"/>
      <c r="PCN28" s="111"/>
      <c r="PCO28" s="111"/>
      <c r="PCP28" s="111"/>
      <c r="PCQ28" s="111"/>
      <c r="PCR28" s="111"/>
      <c r="PCS28" s="111"/>
      <c r="PCT28" s="111"/>
      <c r="PCU28" s="111"/>
      <c r="PCV28" s="111"/>
      <c r="PCW28" s="111"/>
      <c r="PCX28" s="111"/>
      <c r="PCY28" s="111"/>
      <c r="PCZ28" s="111"/>
      <c r="PDA28" s="111"/>
      <c r="PDB28" s="111"/>
      <c r="PDC28" s="111"/>
      <c r="PDD28" s="111"/>
      <c r="PDE28" s="111"/>
      <c r="PDF28" s="111"/>
      <c r="PDG28" s="111"/>
      <c r="PDH28" s="111"/>
      <c r="PDI28" s="111"/>
      <c r="PDJ28" s="111"/>
      <c r="PDK28" s="111"/>
      <c r="PDL28" s="111"/>
      <c r="PDM28" s="111"/>
      <c r="PDN28" s="111"/>
      <c r="PDO28" s="111"/>
      <c r="PDP28" s="111"/>
      <c r="PDQ28" s="111"/>
      <c r="PDR28" s="111"/>
      <c r="PDS28" s="111"/>
      <c r="PDT28" s="111"/>
      <c r="PDU28" s="111"/>
      <c r="PDV28" s="111"/>
      <c r="PDW28" s="111"/>
      <c r="PDX28" s="111"/>
      <c r="PDY28" s="111"/>
      <c r="PDZ28" s="111"/>
      <c r="PEA28" s="111"/>
      <c r="PEB28" s="111"/>
      <c r="PEC28" s="111"/>
      <c r="PED28" s="111"/>
      <c r="PEE28" s="111"/>
      <c r="PEF28" s="111"/>
      <c r="PEG28" s="111"/>
      <c r="PEH28" s="111"/>
      <c r="PEI28" s="111"/>
      <c r="PEJ28" s="111"/>
      <c r="PEK28" s="111"/>
      <c r="PEL28" s="111"/>
      <c r="PEM28" s="111"/>
      <c r="PEN28" s="111"/>
      <c r="PEO28" s="111"/>
      <c r="PEP28" s="111"/>
      <c r="PEQ28" s="111"/>
      <c r="PER28" s="111"/>
      <c r="PES28" s="111"/>
      <c r="PET28" s="111"/>
      <c r="PEU28" s="111"/>
      <c r="PEV28" s="111"/>
      <c r="PEW28" s="111"/>
      <c r="PEX28" s="111"/>
      <c r="PEY28" s="111"/>
      <c r="PEZ28" s="111"/>
      <c r="PFA28" s="111"/>
      <c r="PFB28" s="111"/>
      <c r="PFC28" s="111"/>
      <c r="PFD28" s="111"/>
      <c r="PFE28" s="111"/>
      <c r="PFF28" s="111"/>
      <c r="PFG28" s="111"/>
      <c r="PFH28" s="111"/>
      <c r="PFI28" s="111"/>
      <c r="PFJ28" s="111"/>
      <c r="PFK28" s="111"/>
      <c r="PFL28" s="111"/>
      <c r="PFM28" s="111"/>
      <c r="PFN28" s="111"/>
      <c r="PFO28" s="111"/>
      <c r="PFP28" s="111"/>
      <c r="PFQ28" s="111"/>
      <c r="PFR28" s="111"/>
      <c r="PFS28" s="111"/>
      <c r="PFT28" s="111"/>
      <c r="PFU28" s="111"/>
      <c r="PFV28" s="111"/>
      <c r="PFW28" s="111"/>
      <c r="PFX28" s="111"/>
      <c r="PFY28" s="111"/>
      <c r="PFZ28" s="111"/>
      <c r="PGA28" s="111"/>
      <c r="PGB28" s="111"/>
      <c r="PGC28" s="111"/>
      <c r="PGD28" s="111"/>
      <c r="PGE28" s="111"/>
      <c r="PGF28" s="111"/>
      <c r="PGG28" s="111"/>
      <c r="PGH28" s="111"/>
      <c r="PGI28" s="111"/>
      <c r="PGJ28" s="111"/>
      <c r="PGK28" s="111"/>
      <c r="PGL28" s="111"/>
      <c r="PGM28" s="111"/>
      <c r="PGN28" s="111"/>
      <c r="PGO28" s="111"/>
      <c r="PGP28" s="111"/>
      <c r="PGQ28" s="111"/>
      <c r="PGR28" s="111"/>
      <c r="PGS28" s="111"/>
      <c r="PGT28" s="111"/>
      <c r="PGU28" s="111"/>
      <c r="PGV28" s="111"/>
      <c r="PGW28" s="111"/>
      <c r="PGX28" s="111"/>
      <c r="PGY28" s="111"/>
      <c r="PGZ28" s="111"/>
      <c r="PHA28" s="111"/>
      <c r="PHB28" s="111"/>
      <c r="PHC28" s="111"/>
      <c r="PHD28" s="111"/>
      <c r="PHE28" s="111"/>
      <c r="PHF28" s="111"/>
      <c r="PHG28" s="111"/>
      <c r="PHH28" s="111"/>
      <c r="PHI28" s="111"/>
      <c r="PHJ28" s="111"/>
      <c r="PHK28" s="111"/>
      <c r="PHL28" s="111"/>
      <c r="PHM28" s="111"/>
      <c r="PHN28" s="111"/>
      <c r="PHO28" s="111"/>
      <c r="PHP28" s="111"/>
      <c r="PHQ28" s="111"/>
      <c r="PHR28" s="111"/>
      <c r="PHS28" s="111"/>
      <c r="PHT28" s="111"/>
      <c r="PHU28" s="111"/>
      <c r="PHV28" s="111"/>
      <c r="PHW28" s="111"/>
      <c r="PHX28" s="111"/>
      <c r="PHY28" s="111"/>
      <c r="PHZ28" s="111"/>
      <c r="PIA28" s="111"/>
      <c r="PIB28" s="111"/>
      <c r="PIC28" s="111"/>
      <c r="PID28" s="111"/>
      <c r="PIE28" s="111"/>
      <c r="PIF28" s="111"/>
      <c r="PIG28" s="111"/>
      <c r="PIH28" s="111"/>
      <c r="PII28" s="111"/>
      <c r="PIJ28" s="111"/>
      <c r="PIK28" s="111"/>
      <c r="PIL28" s="111"/>
      <c r="PIM28" s="111"/>
      <c r="PIN28" s="111"/>
      <c r="PIO28" s="111"/>
      <c r="PIP28" s="111"/>
      <c r="PIQ28" s="111"/>
      <c r="PIR28" s="111"/>
      <c r="PIS28" s="111"/>
      <c r="PIT28" s="111"/>
      <c r="PIU28" s="111"/>
      <c r="PIV28" s="111"/>
      <c r="PIW28" s="111"/>
      <c r="PIX28" s="111"/>
      <c r="PIY28" s="111"/>
      <c r="PIZ28" s="111"/>
      <c r="PJA28" s="111"/>
      <c r="PJB28" s="111"/>
      <c r="PJC28" s="111"/>
      <c r="PJD28" s="111"/>
      <c r="PJE28" s="111"/>
      <c r="PJF28" s="111"/>
      <c r="PJG28" s="111"/>
      <c r="PJH28" s="111"/>
      <c r="PJI28" s="111"/>
      <c r="PJJ28" s="111"/>
      <c r="PJK28" s="111"/>
      <c r="PJL28" s="111"/>
      <c r="PJM28" s="111"/>
      <c r="PJN28" s="111"/>
      <c r="PJO28" s="111"/>
      <c r="PJP28" s="111"/>
      <c r="PJQ28" s="111"/>
      <c r="PJR28" s="111"/>
      <c r="PJS28" s="111"/>
      <c r="PJT28" s="111"/>
      <c r="PJU28" s="111"/>
      <c r="PJV28" s="111"/>
      <c r="PJW28" s="111"/>
      <c r="PJX28" s="111"/>
      <c r="PJY28" s="111"/>
      <c r="PJZ28" s="111"/>
      <c r="PKA28" s="111"/>
      <c r="PKB28" s="111"/>
      <c r="PKC28" s="111"/>
      <c r="PKD28" s="111"/>
      <c r="PKE28" s="111"/>
      <c r="PKF28" s="111"/>
      <c r="PKG28" s="111"/>
      <c r="PKH28" s="111"/>
      <c r="PKI28" s="111"/>
      <c r="PKJ28" s="111"/>
      <c r="PKK28" s="111"/>
      <c r="PKL28" s="111"/>
      <c r="PKM28" s="111"/>
      <c r="PKN28" s="111"/>
      <c r="PKO28" s="111"/>
      <c r="PKP28" s="111"/>
      <c r="PKQ28" s="111"/>
      <c r="PKR28" s="111"/>
      <c r="PKS28" s="111"/>
      <c r="PKT28" s="111"/>
      <c r="PKU28" s="111"/>
      <c r="PKV28" s="111"/>
      <c r="PKW28" s="111"/>
      <c r="PKX28" s="111"/>
      <c r="PKY28" s="111"/>
      <c r="PKZ28" s="111"/>
      <c r="PLA28" s="111"/>
      <c r="PLB28" s="111"/>
      <c r="PLC28" s="111"/>
      <c r="PLD28" s="111"/>
      <c r="PLE28" s="111"/>
      <c r="PLF28" s="111"/>
      <c r="PLG28" s="111"/>
      <c r="PLH28" s="111"/>
      <c r="PLI28" s="111"/>
      <c r="PLJ28" s="111"/>
      <c r="PLK28" s="111"/>
      <c r="PLL28" s="111"/>
      <c r="PLM28" s="111"/>
      <c r="PLN28" s="111"/>
      <c r="PLO28" s="111"/>
      <c r="PLP28" s="111"/>
      <c r="PLQ28" s="111"/>
      <c r="PLR28" s="111"/>
      <c r="PLS28" s="111"/>
      <c r="PLT28" s="111"/>
      <c r="PLU28" s="111"/>
      <c r="PLV28" s="111"/>
      <c r="PLW28" s="111"/>
      <c r="PLX28" s="111"/>
      <c r="PLY28" s="111"/>
      <c r="PLZ28" s="111"/>
      <c r="PMA28" s="111"/>
      <c r="PMB28" s="111"/>
      <c r="PMC28" s="111"/>
      <c r="PMD28" s="111"/>
      <c r="PME28" s="111"/>
      <c r="PMF28" s="111"/>
      <c r="PMG28" s="111"/>
      <c r="PMH28" s="111"/>
      <c r="PMI28" s="111"/>
      <c r="PMJ28" s="111"/>
      <c r="PMK28" s="111"/>
      <c r="PML28" s="111"/>
      <c r="PMM28" s="111"/>
      <c r="PMN28" s="111"/>
      <c r="PMO28" s="111"/>
      <c r="PMP28" s="111"/>
      <c r="PMQ28" s="111"/>
      <c r="PMR28" s="111"/>
      <c r="PMS28" s="111"/>
      <c r="PMT28" s="111"/>
      <c r="PMU28" s="111"/>
      <c r="PMV28" s="111"/>
      <c r="PMW28" s="111"/>
      <c r="PMX28" s="111"/>
      <c r="PMY28" s="111"/>
      <c r="PMZ28" s="111"/>
      <c r="PNA28" s="111"/>
      <c r="PNB28" s="111"/>
      <c r="PNC28" s="111"/>
      <c r="PND28" s="111"/>
      <c r="PNE28" s="111"/>
      <c r="PNF28" s="111"/>
      <c r="PNG28" s="111"/>
      <c r="PNH28" s="111"/>
      <c r="PNI28" s="111"/>
      <c r="PNJ28" s="111"/>
      <c r="PNK28" s="111"/>
      <c r="PNL28" s="111"/>
      <c r="PNM28" s="111"/>
      <c r="PNN28" s="111"/>
      <c r="PNO28" s="111"/>
      <c r="PNP28" s="111"/>
      <c r="PNQ28" s="111"/>
      <c r="PNR28" s="111"/>
      <c r="PNS28" s="111"/>
      <c r="PNT28" s="111"/>
      <c r="PNU28" s="111"/>
      <c r="PNV28" s="111"/>
      <c r="PNW28" s="111"/>
      <c r="PNX28" s="111"/>
      <c r="PNY28" s="111"/>
      <c r="PNZ28" s="111"/>
      <c r="POA28" s="111"/>
      <c r="POB28" s="111"/>
      <c r="POC28" s="111"/>
      <c r="POD28" s="111"/>
      <c r="POE28" s="111"/>
      <c r="POF28" s="111"/>
      <c r="POG28" s="111"/>
      <c r="POH28" s="111"/>
      <c r="POI28" s="111"/>
      <c r="POJ28" s="111"/>
      <c r="POK28" s="111"/>
      <c r="POL28" s="111"/>
      <c r="POM28" s="111"/>
      <c r="PON28" s="111"/>
      <c r="POO28" s="111"/>
      <c r="POP28" s="111"/>
      <c r="POQ28" s="111"/>
      <c r="POR28" s="111"/>
      <c r="POS28" s="111"/>
      <c r="POT28" s="111"/>
      <c r="POU28" s="111"/>
      <c r="POV28" s="111"/>
      <c r="POW28" s="111"/>
      <c r="POX28" s="111"/>
      <c r="POY28" s="111"/>
      <c r="POZ28" s="111"/>
      <c r="PPA28" s="111"/>
      <c r="PPB28" s="111"/>
      <c r="PPC28" s="111"/>
      <c r="PPD28" s="111"/>
      <c r="PPE28" s="111"/>
      <c r="PPF28" s="111"/>
      <c r="PPG28" s="111"/>
      <c r="PPH28" s="111"/>
      <c r="PPI28" s="111"/>
      <c r="PPJ28" s="111"/>
      <c r="PPK28" s="111"/>
      <c r="PPL28" s="111"/>
      <c r="PPM28" s="111"/>
      <c r="PPN28" s="111"/>
      <c r="PPO28" s="111"/>
      <c r="PPP28" s="111"/>
      <c r="PPQ28" s="111"/>
      <c r="PPR28" s="111"/>
      <c r="PPS28" s="111"/>
      <c r="PPT28" s="111"/>
      <c r="PPU28" s="111"/>
      <c r="PPV28" s="111"/>
      <c r="PPW28" s="111"/>
      <c r="PPX28" s="111"/>
      <c r="PPY28" s="111"/>
      <c r="PPZ28" s="111"/>
      <c r="PQA28" s="111"/>
      <c r="PQB28" s="111"/>
      <c r="PQC28" s="111"/>
      <c r="PQD28" s="111"/>
      <c r="PQE28" s="111"/>
      <c r="PQF28" s="111"/>
      <c r="PQG28" s="111"/>
      <c r="PQH28" s="111"/>
      <c r="PQI28" s="111"/>
      <c r="PQJ28" s="111"/>
      <c r="PQK28" s="111"/>
      <c r="PQL28" s="111"/>
      <c r="PQM28" s="111"/>
      <c r="PQN28" s="111"/>
      <c r="PQO28" s="111"/>
      <c r="PQP28" s="111"/>
      <c r="PQQ28" s="111"/>
      <c r="PQR28" s="111"/>
      <c r="PQS28" s="111"/>
      <c r="PQT28" s="111"/>
      <c r="PQU28" s="111"/>
      <c r="PQV28" s="111"/>
      <c r="PQW28" s="111"/>
      <c r="PQX28" s="111"/>
      <c r="PQY28" s="111"/>
      <c r="PQZ28" s="111"/>
      <c r="PRA28" s="111"/>
      <c r="PRB28" s="111"/>
      <c r="PRC28" s="111"/>
      <c r="PRD28" s="111"/>
      <c r="PRE28" s="111"/>
      <c r="PRF28" s="111"/>
      <c r="PRG28" s="111"/>
      <c r="PRH28" s="111"/>
      <c r="PRI28" s="111"/>
      <c r="PRJ28" s="111"/>
      <c r="PRK28" s="111"/>
      <c r="PRL28" s="111"/>
      <c r="PRM28" s="111"/>
      <c r="PRN28" s="111"/>
      <c r="PRO28" s="111"/>
      <c r="PRP28" s="111"/>
      <c r="PRQ28" s="111"/>
      <c r="PRR28" s="111"/>
      <c r="PRS28" s="111"/>
      <c r="PRT28" s="111"/>
      <c r="PRU28" s="111"/>
      <c r="PRV28" s="111"/>
      <c r="PRW28" s="111"/>
      <c r="PRX28" s="111"/>
      <c r="PRY28" s="111"/>
      <c r="PRZ28" s="111"/>
      <c r="PSA28" s="111"/>
      <c r="PSB28" s="111"/>
      <c r="PSC28" s="111"/>
      <c r="PSD28" s="111"/>
      <c r="PSE28" s="111"/>
      <c r="PSF28" s="111"/>
      <c r="PSG28" s="111"/>
      <c r="PSH28" s="111"/>
      <c r="PSI28" s="111"/>
      <c r="PSJ28" s="111"/>
      <c r="PSK28" s="111"/>
      <c r="PSL28" s="111"/>
      <c r="PSM28" s="111"/>
      <c r="PSN28" s="111"/>
      <c r="PSO28" s="111"/>
      <c r="PSP28" s="111"/>
      <c r="PSQ28" s="111"/>
      <c r="PSR28" s="111"/>
      <c r="PSS28" s="111"/>
      <c r="PST28" s="111"/>
      <c r="PSU28" s="111"/>
      <c r="PSV28" s="111"/>
      <c r="PSW28" s="111"/>
      <c r="PSX28" s="111"/>
      <c r="PSY28" s="111"/>
      <c r="PSZ28" s="111"/>
      <c r="PTA28" s="111"/>
      <c r="PTB28" s="111"/>
      <c r="PTC28" s="111"/>
      <c r="PTD28" s="111"/>
      <c r="PTE28" s="111"/>
      <c r="PTF28" s="111"/>
      <c r="PTG28" s="111"/>
      <c r="PTH28" s="111"/>
      <c r="PTI28" s="111"/>
      <c r="PTJ28" s="111"/>
      <c r="PTK28" s="111"/>
      <c r="PTL28" s="111"/>
      <c r="PTM28" s="111"/>
      <c r="PTN28" s="111"/>
      <c r="PTO28" s="111"/>
      <c r="PTP28" s="111"/>
      <c r="PTQ28" s="111"/>
      <c r="PTR28" s="111"/>
      <c r="PTS28" s="111"/>
      <c r="PTT28" s="111"/>
      <c r="PTU28" s="111"/>
      <c r="PTV28" s="111"/>
      <c r="PTW28" s="111"/>
      <c r="PTX28" s="111"/>
      <c r="PTY28" s="111"/>
      <c r="PTZ28" s="111"/>
      <c r="PUA28" s="111"/>
      <c r="PUB28" s="111"/>
      <c r="PUC28" s="111"/>
      <c r="PUD28" s="111"/>
      <c r="PUE28" s="111"/>
      <c r="PUF28" s="111"/>
      <c r="PUG28" s="111"/>
      <c r="PUH28" s="111"/>
      <c r="PUI28" s="111"/>
      <c r="PUJ28" s="111"/>
      <c r="PUK28" s="111"/>
      <c r="PUL28" s="111"/>
      <c r="PUM28" s="111"/>
      <c r="PUN28" s="111"/>
      <c r="PUO28" s="111"/>
      <c r="PUP28" s="111"/>
      <c r="PUQ28" s="111"/>
      <c r="PUR28" s="111"/>
      <c r="PUS28" s="111"/>
      <c r="PUT28" s="111"/>
      <c r="PUU28" s="111"/>
      <c r="PUV28" s="111"/>
      <c r="PUW28" s="111"/>
      <c r="PUX28" s="111"/>
      <c r="PUY28" s="111"/>
      <c r="PUZ28" s="111"/>
      <c r="PVA28" s="111"/>
      <c r="PVB28" s="111"/>
      <c r="PVC28" s="111"/>
      <c r="PVD28" s="111"/>
      <c r="PVE28" s="111"/>
      <c r="PVF28" s="111"/>
      <c r="PVG28" s="111"/>
      <c r="PVH28" s="111"/>
      <c r="PVI28" s="111"/>
      <c r="PVJ28" s="111"/>
      <c r="PVK28" s="111"/>
      <c r="PVL28" s="111"/>
      <c r="PVM28" s="111"/>
      <c r="PVN28" s="111"/>
      <c r="PVO28" s="111"/>
      <c r="PVP28" s="111"/>
      <c r="PVQ28" s="111"/>
      <c r="PVR28" s="111"/>
      <c r="PVS28" s="111"/>
      <c r="PVT28" s="111"/>
      <c r="PVU28" s="111"/>
      <c r="PVV28" s="111"/>
      <c r="PVW28" s="111"/>
      <c r="PVX28" s="111"/>
      <c r="PVY28" s="111"/>
      <c r="PVZ28" s="111"/>
      <c r="PWA28" s="111"/>
      <c r="PWB28" s="111"/>
      <c r="PWC28" s="111"/>
      <c r="PWD28" s="111"/>
      <c r="PWE28" s="111"/>
      <c r="PWF28" s="111"/>
      <c r="PWG28" s="111"/>
      <c r="PWH28" s="111"/>
      <c r="PWI28" s="111"/>
      <c r="PWJ28" s="111"/>
      <c r="PWK28" s="111"/>
      <c r="PWL28" s="111"/>
      <c r="PWM28" s="111"/>
      <c r="PWN28" s="111"/>
      <c r="PWO28" s="111"/>
      <c r="PWP28" s="111"/>
      <c r="PWQ28" s="111"/>
      <c r="PWR28" s="111"/>
      <c r="PWS28" s="111"/>
      <c r="PWT28" s="111"/>
      <c r="PWU28" s="111"/>
      <c r="PWV28" s="111"/>
      <c r="PWW28" s="111"/>
      <c r="PWX28" s="111"/>
      <c r="PWY28" s="111"/>
      <c r="PWZ28" s="111"/>
      <c r="PXA28" s="111"/>
      <c r="PXB28" s="111"/>
      <c r="PXC28" s="111"/>
      <c r="PXD28" s="111"/>
      <c r="PXE28" s="111"/>
      <c r="PXF28" s="111"/>
      <c r="PXG28" s="111"/>
      <c r="PXH28" s="111"/>
      <c r="PXI28" s="111"/>
      <c r="PXJ28" s="111"/>
      <c r="PXK28" s="111"/>
      <c r="PXL28" s="111"/>
      <c r="PXM28" s="111"/>
      <c r="PXN28" s="111"/>
      <c r="PXO28" s="111"/>
      <c r="PXP28" s="111"/>
      <c r="PXQ28" s="111"/>
      <c r="PXR28" s="111"/>
      <c r="PXS28" s="111"/>
      <c r="PXT28" s="111"/>
      <c r="PXU28" s="111"/>
      <c r="PXV28" s="111"/>
      <c r="PXW28" s="111"/>
      <c r="PXX28" s="111"/>
      <c r="PXY28" s="111"/>
      <c r="PXZ28" s="111"/>
      <c r="PYA28" s="111"/>
      <c r="PYB28" s="111"/>
      <c r="PYC28" s="111"/>
      <c r="PYD28" s="111"/>
      <c r="PYE28" s="111"/>
      <c r="PYF28" s="111"/>
      <c r="PYG28" s="111"/>
      <c r="PYH28" s="111"/>
      <c r="PYI28" s="111"/>
      <c r="PYJ28" s="111"/>
      <c r="PYK28" s="111"/>
      <c r="PYL28" s="111"/>
      <c r="PYM28" s="111"/>
      <c r="PYN28" s="111"/>
      <c r="PYO28" s="111"/>
      <c r="PYP28" s="111"/>
      <c r="PYQ28" s="111"/>
      <c r="PYR28" s="111"/>
      <c r="PYS28" s="111"/>
      <c r="PYT28" s="111"/>
      <c r="PYU28" s="111"/>
      <c r="PYV28" s="111"/>
      <c r="PYW28" s="111"/>
      <c r="PYX28" s="111"/>
      <c r="PYY28" s="111"/>
      <c r="PYZ28" s="111"/>
      <c r="PZA28" s="111"/>
      <c r="PZB28" s="111"/>
      <c r="PZC28" s="111"/>
      <c r="PZD28" s="111"/>
      <c r="PZE28" s="111"/>
      <c r="PZF28" s="111"/>
      <c r="PZG28" s="111"/>
      <c r="PZH28" s="111"/>
      <c r="PZI28" s="111"/>
      <c r="PZJ28" s="111"/>
      <c r="PZK28" s="111"/>
      <c r="PZL28" s="111"/>
      <c r="PZM28" s="111"/>
      <c r="PZN28" s="111"/>
      <c r="PZO28" s="111"/>
      <c r="PZP28" s="111"/>
      <c r="PZQ28" s="111"/>
      <c r="PZR28" s="111"/>
      <c r="PZS28" s="111"/>
      <c r="PZT28" s="111"/>
      <c r="PZU28" s="111"/>
      <c r="PZV28" s="111"/>
      <c r="PZW28" s="111"/>
      <c r="PZX28" s="111"/>
      <c r="PZY28" s="111"/>
      <c r="PZZ28" s="111"/>
      <c r="QAA28" s="111"/>
      <c r="QAB28" s="111"/>
      <c r="QAC28" s="111"/>
      <c r="QAD28" s="111"/>
      <c r="QAE28" s="111"/>
      <c r="QAF28" s="111"/>
      <c r="QAG28" s="111"/>
      <c r="QAH28" s="111"/>
      <c r="QAI28" s="111"/>
      <c r="QAJ28" s="111"/>
      <c r="QAK28" s="111"/>
      <c r="QAL28" s="111"/>
      <c r="QAM28" s="111"/>
      <c r="QAN28" s="111"/>
      <c r="QAO28" s="111"/>
      <c r="QAP28" s="111"/>
      <c r="QAQ28" s="111"/>
      <c r="QAR28" s="111"/>
      <c r="QAS28" s="111"/>
      <c r="QAT28" s="111"/>
      <c r="QAU28" s="111"/>
      <c r="QAV28" s="111"/>
      <c r="QAW28" s="111"/>
      <c r="QAX28" s="111"/>
      <c r="QAY28" s="111"/>
      <c r="QAZ28" s="111"/>
      <c r="QBA28" s="111"/>
      <c r="QBB28" s="111"/>
      <c r="QBC28" s="111"/>
      <c r="QBD28" s="111"/>
      <c r="QBE28" s="111"/>
      <c r="QBF28" s="111"/>
      <c r="QBG28" s="111"/>
      <c r="QBH28" s="111"/>
      <c r="QBI28" s="111"/>
      <c r="QBJ28" s="111"/>
      <c r="QBK28" s="111"/>
      <c r="QBL28" s="111"/>
      <c r="QBM28" s="111"/>
      <c r="QBN28" s="111"/>
      <c r="QBO28" s="111"/>
      <c r="QBP28" s="111"/>
      <c r="QBQ28" s="111"/>
      <c r="QBR28" s="111"/>
      <c r="QBS28" s="111"/>
      <c r="QBT28" s="111"/>
      <c r="QBU28" s="111"/>
      <c r="QBV28" s="111"/>
      <c r="QBW28" s="111"/>
      <c r="QBX28" s="111"/>
      <c r="QBY28" s="111"/>
      <c r="QBZ28" s="111"/>
      <c r="QCA28" s="111"/>
      <c r="QCB28" s="111"/>
      <c r="QCC28" s="111"/>
      <c r="QCD28" s="111"/>
      <c r="QCE28" s="111"/>
      <c r="QCF28" s="111"/>
      <c r="QCG28" s="111"/>
      <c r="QCH28" s="111"/>
      <c r="QCI28" s="111"/>
      <c r="QCJ28" s="111"/>
      <c r="QCK28" s="111"/>
      <c r="QCL28" s="111"/>
      <c r="QCM28" s="111"/>
      <c r="QCN28" s="111"/>
      <c r="QCO28" s="111"/>
      <c r="QCP28" s="111"/>
      <c r="QCQ28" s="111"/>
      <c r="QCR28" s="111"/>
      <c r="QCS28" s="111"/>
      <c r="QCT28" s="111"/>
      <c r="QCU28" s="111"/>
      <c r="QCV28" s="111"/>
      <c r="QCW28" s="111"/>
      <c r="QCX28" s="111"/>
      <c r="QCY28" s="111"/>
      <c r="QCZ28" s="111"/>
      <c r="QDA28" s="111"/>
      <c r="QDB28" s="111"/>
      <c r="QDC28" s="111"/>
      <c r="QDD28" s="111"/>
      <c r="QDE28" s="111"/>
      <c r="QDF28" s="111"/>
      <c r="QDG28" s="111"/>
      <c r="QDH28" s="111"/>
      <c r="QDI28" s="111"/>
      <c r="QDJ28" s="111"/>
      <c r="QDK28" s="111"/>
      <c r="QDL28" s="111"/>
      <c r="QDM28" s="111"/>
      <c r="QDN28" s="111"/>
      <c r="QDO28" s="111"/>
      <c r="QDP28" s="111"/>
      <c r="QDQ28" s="111"/>
      <c r="QDR28" s="111"/>
      <c r="QDS28" s="111"/>
      <c r="QDT28" s="111"/>
      <c r="QDU28" s="111"/>
      <c r="QDV28" s="111"/>
      <c r="QDW28" s="111"/>
      <c r="QDX28" s="111"/>
      <c r="QDY28" s="111"/>
      <c r="QDZ28" s="111"/>
      <c r="QEA28" s="111"/>
      <c r="QEB28" s="111"/>
      <c r="QEC28" s="111"/>
      <c r="QED28" s="111"/>
      <c r="QEE28" s="111"/>
      <c r="QEF28" s="111"/>
      <c r="QEG28" s="111"/>
      <c r="QEH28" s="111"/>
      <c r="QEI28" s="111"/>
      <c r="QEJ28" s="111"/>
      <c r="QEK28" s="111"/>
      <c r="QEL28" s="111"/>
      <c r="QEM28" s="111"/>
      <c r="QEN28" s="111"/>
      <c r="QEO28" s="111"/>
      <c r="QEP28" s="111"/>
      <c r="QEQ28" s="111"/>
      <c r="QER28" s="111"/>
      <c r="QES28" s="111"/>
      <c r="QET28" s="111"/>
      <c r="QEU28" s="111"/>
      <c r="QEV28" s="111"/>
      <c r="QEW28" s="111"/>
      <c r="QEX28" s="111"/>
      <c r="QEY28" s="111"/>
      <c r="QEZ28" s="111"/>
      <c r="QFA28" s="111"/>
      <c r="QFB28" s="111"/>
      <c r="QFC28" s="111"/>
      <c r="QFD28" s="111"/>
      <c r="QFE28" s="111"/>
      <c r="QFF28" s="111"/>
      <c r="QFG28" s="111"/>
      <c r="QFH28" s="111"/>
      <c r="QFI28" s="111"/>
      <c r="QFJ28" s="111"/>
      <c r="QFK28" s="111"/>
      <c r="QFL28" s="111"/>
      <c r="QFM28" s="111"/>
      <c r="QFN28" s="111"/>
      <c r="QFO28" s="111"/>
      <c r="QFP28" s="111"/>
      <c r="QFQ28" s="111"/>
      <c r="QFR28" s="111"/>
      <c r="QFS28" s="111"/>
      <c r="QFT28" s="111"/>
      <c r="QFU28" s="111"/>
      <c r="QFV28" s="111"/>
      <c r="QFW28" s="111"/>
      <c r="QFX28" s="111"/>
      <c r="QFY28" s="111"/>
      <c r="QFZ28" s="111"/>
      <c r="QGA28" s="111"/>
      <c r="QGB28" s="111"/>
      <c r="QGC28" s="111"/>
      <c r="QGD28" s="111"/>
      <c r="QGE28" s="111"/>
      <c r="QGF28" s="111"/>
      <c r="QGG28" s="111"/>
      <c r="QGH28" s="111"/>
      <c r="QGI28" s="111"/>
      <c r="QGJ28" s="111"/>
      <c r="QGK28" s="111"/>
      <c r="QGL28" s="111"/>
      <c r="QGM28" s="111"/>
      <c r="QGN28" s="111"/>
      <c r="QGO28" s="111"/>
      <c r="QGP28" s="111"/>
      <c r="QGQ28" s="111"/>
      <c r="QGR28" s="111"/>
      <c r="QGS28" s="111"/>
      <c r="QGT28" s="111"/>
      <c r="QGU28" s="111"/>
      <c r="QGV28" s="111"/>
      <c r="QGW28" s="111"/>
      <c r="QGX28" s="111"/>
      <c r="QGY28" s="111"/>
      <c r="QGZ28" s="111"/>
      <c r="QHA28" s="111"/>
      <c r="QHB28" s="111"/>
      <c r="QHC28" s="111"/>
      <c r="QHD28" s="111"/>
      <c r="QHE28" s="111"/>
      <c r="QHF28" s="111"/>
      <c r="QHG28" s="111"/>
      <c r="QHH28" s="111"/>
      <c r="QHI28" s="111"/>
      <c r="QHJ28" s="111"/>
      <c r="QHK28" s="111"/>
      <c r="QHL28" s="111"/>
      <c r="QHM28" s="111"/>
      <c r="QHN28" s="111"/>
      <c r="QHO28" s="111"/>
      <c r="QHP28" s="111"/>
      <c r="QHQ28" s="111"/>
      <c r="QHR28" s="111"/>
      <c r="QHS28" s="111"/>
      <c r="QHT28" s="111"/>
      <c r="QHU28" s="111"/>
      <c r="QHV28" s="111"/>
      <c r="QHW28" s="111"/>
      <c r="QHX28" s="111"/>
      <c r="QHY28" s="111"/>
      <c r="QHZ28" s="111"/>
      <c r="QIA28" s="111"/>
      <c r="QIB28" s="111"/>
      <c r="QIC28" s="111"/>
      <c r="QID28" s="111"/>
      <c r="QIE28" s="111"/>
      <c r="QIF28" s="111"/>
      <c r="QIG28" s="111"/>
      <c r="QIH28" s="111"/>
      <c r="QII28" s="111"/>
      <c r="QIJ28" s="111"/>
      <c r="QIK28" s="111"/>
      <c r="QIL28" s="111"/>
      <c r="QIM28" s="111"/>
      <c r="QIN28" s="111"/>
      <c r="QIO28" s="111"/>
      <c r="QIP28" s="111"/>
      <c r="QIQ28" s="111"/>
      <c r="QIR28" s="111"/>
      <c r="QIS28" s="111"/>
      <c r="QIT28" s="111"/>
      <c r="QIU28" s="111"/>
      <c r="QIV28" s="111"/>
      <c r="QIW28" s="111"/>
      <c r="QIX28" s="111"/>
      <c r="QIY28" s="111"/>
      <c r="QIZ28" s="111"/>
      <c r="QJA28" s="111"/>
      <c r="QJB28" s="111"/>
      <c r="QJC28" s="111"/>
      <c r="QJD28" s="111"/>
      <c r="QJE28" s="111"/>
      <c r="QJF28" s="111"/>
      <c r="QJG28" s="111"/>
      <c r="QJH28" s="111"/>
      <c r="QJI28" s="111"/>
      <c r="QJJ28" s="111"/>
      <c r="QJK28" s="111"/>
      <c r="QJL28" s="111"/>
      <c r="QJM28" s="111"/>
      <c r="QJN28" s="111"/>
      <c r="QJO28" s="111"/>
      <c r="QJP28" s="111"/>
      <c r="QJQ28" s="111"/>
      <c r="QJR28" s="111"/>
      <c r="QJS28" s="111"/>
      <c r="QJT28" s="111"/>
      <c r="QJU28" s="111"/>
      <c r="QJV28" s="111"/>
      <c r="QJW28" s="111"/>
      <c r="QJX28" s="111"/>
      <c r="QJY28" s="111"/>
      <c r="QJZ28" s="111"/>
      <c r="QKA28" s="111"/>
      <c r="QKB28" s="111"/>
      <c r="QKC28" s="111"/>
      <c r="QKD28" s="111"/>
      <c r="QKE28" s="111"/>
      <c r="QKF28" s="111"/>
      <c r="QKG28" s="111"/>
      <c r="QKH28" s="111"/>
      <c r="QKI28" s="111"/>
      <c r="QKJ28" s="111"/>
      <c r="QKK28" s="111"/>
      <c r="QKL28" s="111"/>
      <c r="QKM28" s="111"/>
      <c r="QKN28" s="111"/>
      <c r="QKO28" s="111"/>
      <c r="QKP28" s="111"/>
      <c r="QKQ28" s="111"/>
      <c r="QKR28" s="111"/>
      <c r="QKS28" s="111"/>
      <c r="QKT28" s="111"/>
      <c r="QKU28" s="111"/>
      <c r="QKV28" s="111"/>
      <c r="QKW28" s="111"/>
      <c r="QKX28" s="111"/>
      <c r="QKY28" s="111"/>
      <c r="QKZ28" s="111"/>
      <c r="QLA28" s="111"/>
      <c r="QLB28" s="111"/>
      <c r="QLC28" s="111"/>
      <c r="QLD28" s="111"/>
      <c r="QLE28" s="111"/>
      <c r="QLF28" s="111"/>
      <c r="QLG28" s="111"/>
      <c r="QLH28" s="111"/>
      <c r="QLI28" s="111"/>
      <c r="QLJ28" s="111"/>
      <c r="QLK28" s="111"/>
      <c r="QLL28" s="111"/>
      <c r="QLM28" s="111"/>
      <c r="QLN28" s="111"/>
      <c r="QLO28" s="111"/>
      <c r="QLP28" s="111"/>
      <c r="QLQ28" s="111"/>
      <c r="QLR28" s="111"/>
      <c r="QLS28" s="111"/>
      <c r="QLT28" s="111"/>
      <c r="QLU28" s="111"/>
      <c r="QLV28" s="111"/>
      <c r="QLW28" s="111"/>
      <c r="QLX28" s="111"/>
      <c r="QLY28" s="111"/>
      <c r="QLZ28" s="111"/>
      <c r="QMA28" s="111"/>
      <c r="QMB28" s="111"/>
      <c r="QMC28" s="111"/>
      <c r="QMD28" s="111"/>
      <c r="QME28" s="111"/>
      <c r="QMF28" s="111"/>
      <c r="QMG28" s="111"/>
      <c r="QMH28" s="111"/>
      <c r="QMI28" s="111"/>
      <c r="QMJ28" s="111"/>
      <c r="QMK28" s="111"/>
      <c r="QML28" s="111"/>
      <c r="QMM28" s="111"/>
      <c r="QMN28" s="111"/>
      <c r="QMO28" s="111"/>
      <c r="QMP28" s="111"/>
      <c r="QMQ28" s="111"/>
      <c r="QMR28" s="111"/>
      <c r="QMS28" s="111"/>
      <c r="QMT28" s="111"/>
      <c r="QMU28" s="111"/>
      <c r="QMV28" s="111"/>
      <c r="QMW28" s="111"/>
      <c r="QMX28" s="111"/>
      <c r="QMY28" s="111"/>
      <c r="QMZ28" s="111"/>
      <c r="QNA28" s="111"/>
      <c r="QNB28" s="111"/>
      <c r="QNC28" s="111"/>
      <c r="QND28" s="111"/>
      <c r="QNE28" s="111"/>
      <c r="QNF28" s="111"/>
      <c r="QNG28" s="111"/>
      <c r="QNH28" s="111"/>
      <c r="QNI28" s="111"/>
      <c r="QNJ28" s="111"/>
      <c r="QNK28" s="111"/>
      <c r="QNL28" s="111"/>
      <c r="QNM28" s="111"/>
      <c r="QNN28" s="111"/>
      <c r="QNO28" s="111"/>
      <c r="QNP28" s="111"/>
      <c r="QNQ28" s="111"/>
      <c r="QNR28" s="111"/>
      <c r="QNS28" s="111"/>
      <c r="QNT28" s="111"/>
      <c r="QNU28" s="111"/>
      <c r="QNV28" s="111"/>
      <c r="QNW28" s="111"/>
      <c r="QNX28" s="111"/>
      <c r="QNY28" s="111"/>
      <c r="QNZ28" s="111"/>
      <c r="QOA28" s="111"/>
      <c r="QOB28" s="111"/>
      <c r="QOC28" s="111"/>
      <c r="QOD28" s="111"/>
      <c r="QOE28" s="111"/>
      <c r="QOF28" s="111"/>
      <c r="QOG28" s="111"/>
      <c r="QOH28" s="111"/>
      <c r="QOI28" s="111"/>
      <c r="QOJ28" s="111"/>
      <c r="QOK28" s="111"/>
      <c r="QOL28" s="111"/>
      <c r="QOM28" s="111"/>
      <c r="QON28" s="111"/>
      <c r="QOO28" s="111"/>
      <c r="QOP28" s="111"/>
      <c r="QOQ28" s="111"/>
      <c r="QOR28" s="111"/>
      <c r="QOS28" s="111"/>
      <c r="QOT28" s="111"/>
      <c r="QOU28" s="111"/>
      <c r="QOV28" s="111"/>
      <c r="QOW28" s="111"/>
      <c r="QOX28" s="111"/>
      <c r="QOY28" s="111"/>
      <c r="QOZ28" s="111"/>
      <c r="QPA28" s="111"/>
      <c r="QPB28" s="111"/>
      <c r="QPC28" s="111"/>
      <c r="QPD28" s="111"/>
      <c r="QPE28" s="111"/>
      <c r="QPF28" s="111"/>
      <c r="QPG28" s="111"/>
      <c r="QPH28" s="111"/>
      <c r="QPI28" s="111"/>
      <c r="QPJ28" s="111"/>
      <c r="QPK28" s="111"/>
      <c r="QPL28" s="111"/>
      <c r="QPM28" s="111"/>
      <c r="QPN28" s="111"/>
      <c r="QPO28" s="111"/>
      <c r="QPP28" s="111"/>
      <c r="QPQ28" s="111"/>
      <c r="QPR28" s="111"/>
      <c r="QPS28" s="111"/>
      <c r="QPT28" s="111"/>
      <c r="QPU28" s="111"/>
      <c r="QPV28" s="111"/>
      <c r="QPW28" s="111"/>
      <c r="QPX28" s="111"/>
      <c r="QPY28" s="111"/>
      <c r="QPZ28" s="111"/>
      <c r="QQA28" s="111"/>
      <c r="QQB28" s="111"/>
      <c r="QQC28" s="111"/>
      <c r="QQD28" s="111"/>
      <c r="QQE28" s="111"/>
      <c r="QQF28" s="111"/>
      <c r="QQG28" s="111"/>
      <c r="QQH28" s="111"/>
      <c r="QQI28" s="111"/>
      <c r="QQJ28" s="111"/>
      <c r="QQK28" s="111"/>
      <c r="QQL28" s="111"/>
      <c r="QQM28" s="111"/>
      <c r="QQN28" s="111"/>
      <c r="QQO28" s="111"/>
      <c r="QQP28" s="111"/>
      <c r="QQQ28" s="111"/>
      <c r="QQR28" s="111"/>
      <c r="QQS28" s="111"/>
      <c r="QQT28" s="111"/>
      <c r="QQU28" s="111"/>
      <c r="QQV28" s="111"/>
      <c r="QQW28" s="111"/>
      <c r="QQX28" s="111"/>
      <c r="QQY28" s="111"/>
      <c r="QQZ28" s="111"/>
      <c r="QRA28" s="111"/>
      <c r="QRB28" s="111"/>
      <c r="QRC28" s="111"/>
      <c r="QRD28" s="111"/>
      <c r="QRE28" s="111"/>
      <c r="QRF28" s="111"/>
      <c r="QRG28" s="111"/>
      <c r="QRH28" s="111"/>
      <c r="QRI28" s="111"/>
      <c r="QRJ28" s="111"/>
      <c r="QRK28" s="111"/>
      <c r="QRL28" s="111"/>
      <c r="QRM28" s="111"/>
      <c r="QRN28" s="111"/>
      <c r="QRO28" s="111"/>
      <c r="QRP28" s="111"/>
      <c r="QRQ28" s="111"/>
      <c r="QRR28" s="111"/>
      <c r="QRS28" s="111"/>
      <c r="QRT28" s="111"/>
      <c r="QRU28" s="111"/>
      <c r="QRV28" s="111"/>
      <c r="QRW28" s="111"/>
      <c r="QRX28" s="111"/>
      <c r="QRY28" s="111"/>
      <c r="QRZ28" s="111"/>
      <c r="QSA28" s="111"/>
      <c r="QSB28" s="111"/>
      <c r="QSC28" s="111"/>
      <c r="QSD28" s="111"/>
      <c r="QSE28" s="111"/>
      <c r="QSF28" s="111"/>
      <c r="QSG28" s="111"/>
      <c r="QSH28" s="111"/>
      <c r="QSI28" s="111"/>
      <c r="QSJ28" s="111"/>
      <c r="QSK28" s="111"/>
      <c r="QSL28" s="111"/>
      <c r="QSM28" s="111"/>
      <c r="QSN28" s="111"/>
      <c r="QSO28" s="111"/>
      <c r="QSP28" s="111"/>
      <c r="QSQ28" s="111"/>
      <c r="QSR28" s="111"/>
      <c r="QSS28" s="111"/>
      <c r="QST28" s="111"/>
      <c r="QSU28" s="111"/>
      <c r="QSV28" s="111"/>
      <c r="QSW28" s="111"/>
      <c r="QSX28" s="111"/>
      <c r="QSY28" s="111"/>
      <c r="QSZ28" s="111"/>
      <c r="QTA28" s="111"/>
      <c r="QTB28" s="111"/>
      <c r="QTC28" s="111"/>
      <c r="QTD28" s="111"/>
      <c r="QTE28" s="111"/>
      <c r="QTF28" s="111"/>
      <c r="QTG28" s="111"/>
      <c r="QTH28" s="111"/>
      <c r="QTI28" s="111"/>
      <c r="QTJ28" s="111"/>
      <c r="QTK28" s="111"/>
      <c r="QTL28" s="111"/>
      <c r="QTM28" s="111"/>
      <c r="QTN28" s="111"/>
      <c r="QTO28" s="111"/>
      <c r="QTP28" s="111"/>
      <c r="QTQ28" s="111"/>
      <c r="QTR28" s="111"/>
      <c r="QTS28" s="111"/>
      <c r="QTT28" s="111"/>
      <c r="QTU28" s="111"/>
      <c r="QTV28" s="111"/>
      <c r="QTW28" s="111"/>
      <c r="QTX28" s="111"/>
      <c r="QTY28" s="111"/>
      <c r="QTZ28" s="111"/>
      <c r="QUA28" s="111"/>
      <c r="QUB28" s="111"/>
      <c r="QUC28" s="111"/>
      <c r="QUD28" s="111"/>
      <c r="QUE28" s="111"/>
      <c r="QUF28" s="111"/>
      <c r="QUG28" s="111"/>
      <c r="QUH28" s="111"/>
      <c r="QUI28" s="111"/>
      <c r="QUJ28" s="111"/>
      <c r="QUK28" s="111"/>
      <c r="QUL28" s="111"/>
      <c r="QUM28" s="111"/>
      <c r="QUN28" s="111"/>
      <c r="QUO28" s="111"/>
      <c r="QUP28" s="111"/>
      <c r="QUQ28" s="111"/>
      <c r="QUR28" s="111"/>
      <c r="QUS28" s="111"/>
      <c r="QUT28" s="111"/>
      <c r="QUU28" s="111"/>
      <c r="QUV28" s="111"/>
      <c r="QUW28" s="111"/>
      <c r="QUX28" s="111"/>
      <c r="QUY28" s="111"/>
      <c r="QUZ28" s="111"/>
      <c r="QVA28" s="111"/>
      <c r="QVB28" s="111"/>
      <c r="QVC28" s="111"/>
      <c r="QVD28" s="111"/>
      <c r="QVE28" s="111"/>
      <c r="QVF28" s="111"/>
      <c r="QVG28" s="111"/>
      <c r="QVH28" s="111"/>
      <c r="QVI28" s="111"/>
      <c r="QVJ28" s="111"/>
      <c r="QVK28" s="111"/>
      <c r="QVL28" s="111"/>
      <c r="QVM28" s="111"/>
      <c r="QVN28" s="111"/>
      <c r="QVO28" s="111"/>
      <c r="QVP28" s="111"/>
      <c r="QVQ28" s="111"/>
      <c r="QVR28" s="111"/>
      <c r="QVS28" s="111"/>
      <c r="QVT28" s="111"/>
      <c r="QVU28" s="111"/>
      <c r="QVV28" s="111"/>
      <c r="QVW28" s="111"/>
      <c r="QVX28" s="111"/>
      <c r="QVY28" s="111"/>
      <c r="QVZ28" s="111"/>
      <c r="QWA28" s="111"/>
      <c r="QWB28" s="111"/>
      <c r="QWC28" s="111"/>
      <c r="QWD28" s="111"/>
      <c r="QWE28" s="111"/>
      <c r="QWF28" s="111"/>
      <c r="QWG28" s="111"/>
      <c r="QWH28" s="111"/>
      <c r="QWI28" s="111"/>
      <c r="QWJ28" s="111"/>
      <c r="QWK28" s="111"/>
      <c r="QWL28" s="111"/>
      <c r="QWM28" s="111"/>
      <c r="QWN28" s="111"/>
      <c r="QWO28" s="111"/>
      <c r="QWP28" s="111"/>
      <c r="QWQ28" s="111"/>
      <c r="QWR28" s="111"/>
      <c r="QWS28" s="111"/>
      <c r="QWT28" s="111"/>
      <c r="QWU28" s="111"/>
      <c r="QWV28" s="111"/>
      <c r="QWW28" s="111"/>
      <c r="QWX28" s="111"/>
      <c r="QWY28" s="111"/>
      <c r="QWZ28" s="111"/>
      <c r="QXA28" s="111"/>
      <c r="QXB28" s="111"/>
      <c r="QXC28" s="111"/>
      <c r="QXD28" s="111"/>
      <c r="QXE28" s="111"/>
      <c r="QXF28" s="111"/>
      <c r="QXG28" s="111"/>
      <c r="QXH28" s="111"/>
      <c r="QXI28" s="111"/>
      <c r="QXJ28" s="111"/>
      <c r="QXK28" s="111"/>
      <c r="QXL28" s="111"/>
      <c r="QXM28" s="111"/>
      <c r="QXN28" s="111"/>
      <c r="QXO28" s="111"/>
      <c r="QXP28" s="111"/>
      <c r="QXQ28" s="111"/>
      <c r="QXR28" s="111"/>
      <c r="QXS28" s="111"/>
      <c r="QXT28" s="111"/>
      <c r="QXU28" s="111"/>
      <c r="QXV28" s="111"/>
      <c r="QXW28" s="111"/>
      <c r="QXX28" s="111"/>
      <c r="QXY28" s="111"/>
      <c r="QXZ28" s="111"/>
      <c r="QYA28" s="111"/>
      <c r="QYB28" s="111"/>
      <c r="QYC28" s="111"/>
      <c r="QYD28" s="111"/>
      <c r="QYE28" s="111"/>
      <c r="QYF28" s="111"/>
      <c r="QYG28" s="111"/>
      <c r="QYH28" s="111"/>
      <c r="QYI28" s="111"/>
      <c r="QYJ28" s="111"/>
      <c r="QYK28" s="111"/>
      <c r="QYL28" s="111"/>
      <c r="QYM28" s="111"/>
      <c r="QYN28" s="111"/>
      <c r="QYO28" s="111"/>
      <c r="QYP28" s="111"/>
      <c r="QYQ28" s="111"/>
      <c r="QYR28" s="111"/>
      <c r="QYS28" s="111"/>
      <c r="QYT28" s="111"/>
      <c r="QYU28" s="111"/>
      <c r="QYV28" s="111"/>
      <c r="QYW28" s="111"/>
      <c r="QYX28" s="111"/>
      <c r="QYY28" s="111"/>
      <c r="QYZ28" s="111"/>
      <c r="QZA28" s="111"/>
      <c r="QZB28" s="111"/>
      <c r="QZC28" s="111"/>
      <c r="QZD28" s="111"/>
      <c r="QZE28" s="111"/>
      <c r="QZF28" s="111"/>
      <c r="QZG28" s="111"/>
      <c r="QZH28" s="111"/>
      <c r="QZI28" s="111"/>
      <c r="QZJ28" s="111"/>
      <c r="QZK28" s="111"/>
      <c r="QZL28" s="111"/>
      <c r="QZM28" s="111"/>
      <c r="QZN28" s="111"/>
      <c r="QZO28" s="111"/>
      <c r="QZP28" s="111"/>
      <c r="QZQ28" s="111"/>
      <c r="QZR28" s="111"/>
      <c r="QZS28" s="111"/>
      <c r="QZT28" s="111"/>
      <c r="QZU28" s="111"/>
      <c r="QZV28" s="111"/>
      <c r="QZW28" s="111"/>
      <c r="QZX28" s="111"/>
      <c r="QZY28" s="111"/>
      <c r="QZZ28" s="111"/>
      <c r="RAA28" s="111"/>
      <c r="RAB28" s="111"/>
      <c r="RAC28" s="111"/>
      <c r="RAD28" s="111"/>
      <c r="RAE28" s="111"/>
      <c r="RAF28" s="111"/>
      <c r="RAG28" s="111"/>
      <c r="RAH28" s="111"/>
      <c r="RAI28" s="111"/>
      <c r="RAJ28" s="111"/>
      <c r="RAK28" s="111"/>
      <c r="RAL28" s="111"/>
      <c r="RAM28" s="111"/>
      <c r="RAN28" s="111"/>
      <c r="RAO28" s="111"/>
      <c r="RAP28" s="111"/>
      <c r="RAQ28" s="111"/>
      <c r="RAR28" s="111"/>
      <c r="RAS28" s="111"/>
      <c r="RAT28" s="111"/>
      <c r="RAU28" s="111"/>
      <c r="RAV28" s="111"/>
      <c r="RAW28" s="111"/>
      <c r="RAX28" s="111"/>
      <c r="RAY28" s="111"/>
      <c r="RAZ28" s="111"/>
      <c r="RBA28" s="111"/>
      <c r="RBB28" s="111"/>
      <c r="RBC28" s="111"/>
      <c r="RBD28" s="111"/>
      <c r="RBE28" s="111"/>
      <c r="RBF28" s="111"/>
      <c r="RBG28" s="111"/>
      <c r="RBH28" s="111"/>
      <c r="RBI28" s="111"/>
      <c r="RBJ28" s="111"/>
      <c r="RBK28" s="111"/>
      <c r="RBL28" s="111"/>
      <c r="RBM28" s="111"/>
      <c r="RBN28" s="111"/>
      <c r="RBO28" s="111"/>
      <c r="RBP28" s="111"/>
      <c r="RBQ28" s="111"/>
      <c r="RBR28" s="111"/>
      <c r="RBS28" s="111"/>
      <c r="RBT28" s="111"/>
      <c r="RBU28" s="111"/>
      <c r="RBV28" s="111"/>
      <c r="RBW28" s="111"/>
      <c r="RBX28" s="111"/>
      <c r="RBY28" s="111"/>
      <c r="RBZ28" s="111"/>
      <c r="RCA28" s="111"/>
      <c r="RCB28" s="111"/>
      <c r="RCC28" s="111"/>
      <c r="RCD28" s="111"/>
      <c r="RCE28" s="111"/>
      <c r="RCF28" s="111"/>
      <c r="RCG28" s="111"/>
      <c r="RCH28" s="111"/>
      <c r="RCI28" s="111"/>
      <c r="RCJ28" s="111"/>
      <c r="RCK28" s="111"/>
      <c r="RCL28" s="111"/>
      <c r="RCM28" s="111"/>
      <c r="RCN28" s="111"/>
      <c r="RCO28" s="111"/>
      <c r="RCP28" s="111"/>
      <c r="RCQ28" s="111"/>
      <c r="RCR28" s="111"/>
      <c r="RCS28" s="111"/>
      <c r="RCT28" s="111"/>
      <c r="RCU28" s="111"/>
      <c r="RCV28" s="111"/>
      <c r="RCW28" s="111"/>
      <c r="RCX28" s="111"/>
      <c r="RCY28" s="111"/>
      <c r="RCZ28" s="111"/>
      <c r="RDA28" s="111"/>
      <c r="RDB28" s="111"/>
      <c r="RDC28" s="111"/>
      <c r="RDD28" s="111"/>
      <c r="RDE28" s="111"/>
      <c r="RDF28" s="111"/>
      <c r="RDG28" s="111"/>
      <c r="RDH28" s="111"/>
      <c r="RDI28" s="111"/>
      <c r="RDJ28" s="111"/>
      <c r="RDK28" s="111"/>
      <c r="RDL28" s="111"/>
      <c r="RDM28" s="111"/>
      <c r="RDN28" s="111"/>
      <c r="RDO28" s="111"/>
      <c r="RDP28" s="111"/>
      <c r="RDQ28" s="111"/>
      <c r="RDR28" s="111"/>
      <c r="RDS28" s="111"/>
      <c r="RDT28" s="111"/>
      <c r="RDU28" s="111"/>
      <c r="RDV28" s="111"/>
      <c r="RDW28" s="111"/>
      <c r="RDX28" s="111"/>
      <c r="RDY28" s="111"/>
      <c r="RDZ28" s="111"/>
      <c r="REA28" s="111"/>
      <c r="REB28" s="111"/>
      <c r="REC28" s="111"/>
      <c r="RED28" s="111"/>
      <c r="REE28" s="111"/>
      <c r="REF28" s="111"/>
      <c r="REG28" s="111"/>
      <c r="REH28" s="111"/>
      <c r="REI28" s="111"/>
      <c r="REJ28" s="111"/>
      <c r="REK28" s="111"/>
      <c r="REL28" s="111"/>
      <c r="REM28" s="111"/>
      <c r="REN28" s="111"/>
      <c r="REO28" s="111"/>
      <c r="REP28" s="111"/>
      <c r="REQ28" s="111"/>
      <c r="RER28" s="111"/>
      <c r="RES28" s="111"/>
      <c r="RET28" s="111"/>
      <c r="REU28" s="111"/>
      <c r="REV28" s="111"/>
      <c r="REW28" s="111"/>
      <c r="REX28" s="111"/>
      <c r="REY28" s="111"/>
      <c r="REZ28" s="111"/>
      <c r="RFA28" s="111"/>
      <c r="RFB28" s="111"/>
      <c r="RFC28" s="111"/>
      <c r="RFD28" s="111"/>
      <c r="RFE28" s="111"/>
      <c r="RFF28" s="111"/>
      <c r="RFG28" s="111"/>
      <c r="RFH28" s="111"/>
      <c r="RFI28" s="111"/>
      <c r="RFJ28" s="111"/>
      <c r="RFK28" s="111"/>
      <c r="RFL28" s="111"/>
      <c r="RFM28" s="111"/>
      <c r="RFN28" s="111"/>
      <c r="RFO28" s="111"/>
      <c r="RFP28" s="111"/>
      <c r="RFQ28" s="111"/>
      <c r="RFR28" s="111"/>
      <c r="RFS28" s="111"/>
      <c r="RFT28" s="111"/>
      <c r="RFU28" s="111"/>
      <c r="RFV28" s="111"/>
      <c r="RFW28" s="111"/>
      <c r="RFX28" s="111"/>
      <c r="RFY28" s="111"/>
      <c r="RFZ28" s="111"/>
      <c r="RGA28" s="111"/>
      <c r="RGB28" s="111"/>
      <c r="RGC28" s="111"/>
      <c r="RGD28" s="111"/>
      <c r="RGE28" s="111"/>
      <c r="RGF28" s="111"/>
      <c r="RGG28" s="111"/>
      <c r="RGH28" s="111"/>
      <c r="RGI28" s="111"/>
      <c r="RGJ28" s="111"/>
      <c r="RGK28" s="111"/>
      <c r="RGL28" s="111"/>
      <c r="RGM28" s="111"/>
      <c r="RGN28" s="111"/>
      <c r="RGO28" s="111"/>
      <c r="RGP28" s="111"/>
      <c r="RGQ28" s="111"/>
      <c r="RGR28" s="111"/>
      <c r="RGS28" s="111"/>
      <c r="RGT28" s="111"/>
      <c r="RGU28" s="111"/>
      <c r="RGV28" s="111"/>
      <c r="RGW28" s="111"/>
      <c r="RGX28" s="111"/>
      <c r="RGY28" s="111"/>
      <c r="RGZ28" s="111"/>
      <c r="RHA28" s="111"/>
      <c r="RHB28" s="111"/>
      <c r="RHC28" s="111"/>
      <c r="RHD28" s="111"/>
      <c r="RHE28" s="111"/>
      <c r="RHF28" s="111"/>
      <c r="RHG28" s="111"/>
      <c r="RHH28" s="111"/>
      <c r="RHI28" s="111"/>
      <c r="RHJ28" s="111"/>
      <c r="RHK28" s="111"/>
      <c r="RHL28" s="111"/>
      <c r="RHM28" s="111"/>
      <c r="RHN28" s="111"/>
      <c r="RHO28" s="111"/>
      <c r="RHP28" s="111"/>
      <c r="RHQ28" s="111"/>
      <c r="RHR28" s="111"/>
      <c r="RHS28" s="111"/>
      <c r="RHT28" s="111"/>
      <c r="RHU28" s="111"/>
      <c r="RHV28" s="111"/>
      <c r="RHW28" s="111"/>
      <c r="RHX28" s="111"/>
      <c r="RHY28" s="111"/>
      <c r="RHZ28" s="111"/>
      <c r="RIA28" s="111"/>
      <c r="RIB28" s="111"/>
      <c r="RIC28" s="111"/>
      <c r="RID28" s="111"/>
      <c r="RIE28" s="111"/>
      <c r="RIF28" s="111"/>
      <c r="RIG28" s="111"/>
      <c r="RIH28" s="111"/>
      <c r="RII28" s="111"/>
      <c r="RIJ28" s="111"/>
      <c r="RIK28" s="111"/>
      <c r="RIL28" s="111"/>
      <c r="RIM28" s="111"/>
      <c r="RIN28" s="111"/>
      <c r="RIO28" s="111"/>
      <c r="RIP28" s="111"/>
      <c r="RIQ28" s="111"/>
      <c r="RIR28" s="111"/>
      <c r="RIS28" s="111"/>
      <c r="RIT28" s="111"/>
      <c r="RIU28" s="111"/>
      <c r="RIV28" s="111"/>
      <c r="RIW28" s="111"/>
      <c r="RIX28" s="111"/>
      <c r="RIY28" s="111"/>
      <c r="RIZ28" s="111"/>
      <c r="RJA28" s="111"/>
      <c r="RJB28" s="111"/>
      <c r="RJC28" s="111"/>
      <c r="RJD28" s="111"/>
      <c r="RJE28" s="111"/>
      <c r="RJF28" s="111"/>
      <c r="RJG28" s="111"/>
      <c r="RJH28" s="111"/>
      <c r="RJI28" s="111"/>
      <c r="RJJ28" s="111"/>
      <c r="RJK28" s="111"/>
      <c r="RJL28" s="111"/>
      <c r="RJM28" s="111"/>
      <c r="RJN28" s="111"/>
      <c r="RJO28" s="111"/>
      <c r="RJP28" s="111"/>
      <c r="RJQ28" s="111"/>
      <c r="RJR28" s="111"/>
      <c r="RJS28" s="111"/>
      <c r="RJT28" s="111"/>
      <c r="RJU28" s="111"/>
      <c r="RJV28" s="111"/>
      <c r="RJW28" s="111"/>
      <c r="RJX28" s="111"/>
      <c r="RJY28" s="111"/>
      <c r="RJZ28" s="111"/>
      <c r="RKA28" s="111"/>
      <c r="RKB28" s="111"/>
      <c r="RKC28" s="111"/>
      <c r="RKD28" s="111"/>
      <c r="RKE28" s="111"/>
      <c r="RKF28" s="111"/>
      <c r="RKG28" s="111"/>
      <c r="RKH28" s="111"/>
      <c r="RKI28" s="111"/>
      <c r="RKJ28" s="111"/>
      <c r="RKK28" s="111"/>
      <c r="RKL28" s="111"/>
      <c r="RKM28" s="111"/>
      <c r="RKN28" s="111"/>
      <c r="RKO28" s="111"/>
      <c r="RKP28" s="111"/>
      <c r="RKQ28" s="111"/>
      <c r="RKR28" s="111"/>
      <c r="RKS28" s="111"/>
      <c r="RKT28" s="111"/>
      <c r="RKU28" s="111"/>
      <c r="RKV28" s="111"/>
      <c r="RKW28" s="111"/>
      <c r="RKX28" s="111"/>
      <c r="RKY28" s="111"/>
      <c r="RKZ28" s="111"/>
      <c r="RLA28" s="111"/>
      <c r="RLB28" s="111"/>
      <c r="RLC28" s="111"/>
      <c r="RLD28" s="111"/>
      <c r="RLE28" s="111"/>
      <c r="RLF28" s="111"/>
      <c r="RLG28" s="111"/>
      <c r="RLH28" s="111"/>
      <c r="RLI28" s="111"/>
      <c r="RLJ28" s="111"/>
      <c r="RLK28" s="111"/>
      <c r="RLL28" s="111"/>
      <c r="RLM28" s="111"/>
      <c r="RLN28" s="111"/>
      <c r="RLO28" s="111"/>
      <c r="RLP28" s="111"/>
      <c r="RLQ28" s="111"/>
      <c r="RLR28" s="111"/>
      <c r="RLS28" s="111"/>
      <c r="RLT28" s="111"/>
      <c r="RLU28" s="111"/>
      <c r="RLV28" s="111"/>
      <c r="RLW28" s="111"/>
      <c r="RLX28" s="111"/>
      <c r="RLY28" s="111"/>
      <c r="RLZ28" s="111"/>
      <c r="RMA28" s="111"/>
      <c r="RMB28" s="111"/>
      <c r="RMC28" s="111"/>
      <c r="RMD28" s="111"/>
      <c r="RME28" s="111"/>
      <c r="RMF28" s="111"/>
      <c r="RMG28" s="111"/>
      <c r="RMH28" s="111"/>
      <c r="RMI28" s="111"/>
      <c r="RMJ28" s="111"/>
      <c r="RMK28" s="111"/>
      <c r="RML28" s="111"/>
      <c r="RMM28" s="111"/>
      <c r="RMN28" s="111"/>
      <c r="RMO28" s="111"/>
      <c r="RMP28" s="111"/>
      <c r="RMQ28" s="111"/>
      <c r="RMR28" s="111"/>
      <c r="RMS28" s="111"/>
      <c r="RMT28" s="111"/>
      <c r="RMU28" s="111"/>
      <c r="RMV28" s="111"/>
      <c r="RMW28" s="111"/>
      <c r="RMX28" s="111"/>
      <c r="RMY28" s="111"/>
      <c r="RMZ28" s="111"/>
      <c r="RNA28" s="111"/>
      <c r="RNB28" s="111"/>
      <c r="RNC28" s="111"/>
      <c r="RND28" s="111"/>
      <c r="RNE28" s="111"/>
      <c r="RNF28" s="111"/>
      <c r="RNG28" s="111"/>
      <c r="RNH28" s="111"/>
      <c r="RNI28" s="111"/>
      <c r="RNJ28" s="111"/>
      <c r="RNK28" s="111"/>
      <c r="RNL28" s="111"/>
      <c r="RNM28" s="111"/>
      <c r="RNN28" s="111"/>
      <c r="RNO28" s="111"/>
      <c r="RNP28" s="111"/>
      <c r="RNQ28" s="111"/>
      <c r="RNR28" s="111"/>
      <c r="RNS28" s="111"/>
      <c r="RNT28" s="111"/>
      <c r="RNU28" s="111"/>
      <c r="RNV28" s="111"/>
      <c r="RNW28" s="111"/>
      <c r="RNX28" s="111"/>
      <c r="RNY28" s="111"/>
      <c r="RNZ28" s="111"/>
      <c r="ROA28" s="111"/>
      <c r="ROB28" s="111"/>
      <c r="ROC28" s="111"/>
      <c r="ROD28" s="111"/>
      <c r="ROE28" s="111"/>
      <c r="ROF28" s="111"/>
      <c r="ROG28" s="111"/>
      <c r="ROH28" s="111"/>
      <c r="ROI28" s="111"/>
      <c r="ROJ28" s="111"/>
      <c r="ROK28" s="111"/>
      <c r="ROL28" s="111"/>
      <c r="ROM28" s="111"/>
      <c r="RON28" s="111"/>
      <c r="ROO28" s="111"/>
      <c r="ROP28" s="111"/>
      <c r="ROQ28" s="111"/>
      <c r="ROR28" s="111"/>
      <c r="ROS28" s="111"/>
      <c r="ROT28" s="111"/>
      <c r="ROU28" s="111"/>
      <c r="ROV28" s="111"/>
      <c r="ROW28" s="111"/>
      <c r="ROX28" s="111"/>
      <c r="ROY28" s="111"/>
      <c r="ROZ28" s="111"/>
      <c r="RPA28" s="111"/>
      <c r="RPB28" s="111"/>
      <c r="RPC28" s="111"/>
      <c r="RPD28" s="111"/>
      <c r="RPE28" s="111"/>
      <c r="RPF28" s="111"/>
      <c r="RPG28" s="111"/>
      <c r="RPH28" s="111"/>
      <c r="RPI28" s="111"/>
      <c r="RPJ28" s="111"/>
      <c r="RPK28" s="111"/>
      <c r="RPL28" s="111"/>
      <c r="RPM28" s="111"/>
      <c r="RPN28" s="111"/>
      <c r="RPO28" s="111"/>
      <c r="RPP28" s="111"/>
      <c r="RPQ28" s="111"/>
      <c r="RPR28" s="111"/>
      <c r="RPS28" s="111"/>
      <c r="RPT28" s="111"/>
      <c r="RPU28" s="111"/>
      <c r="RPV28" s="111"/>
      <c r="RPW28" s="111"/>
      <c r="RPX28" s="111"/>
      <c r="RPY28" s="111"/>
      <c r="RPZ28" s="111"/>
      <c r="RQA28" s="111"/>
      <c r="RQB28" s="111"/>
      <c r="RQC28" s="111"/>
      <c r="RQD28" s="111"/>
      <c r="RQE28" s="111"/>
      <c r="RQF28" s="111"/>
      <c r="RQG28" s="111"/>
      <c r="RQH28" s="111"/>
      <c r="RQI28" s="111"/>
      <c r="RQJ28" s="111"/>
      <c r="RQK28" s="111"/>
      <c r="RQL28" s="111"/>
      <c r="RQM28" s="111"/>
      <c r="RQN28" s="111"/>
      <c r="RQO28" s="111"/>
      <c r="RQP28" s="111"/>
      <c r="RQQ28" s="111"/>
      <c r="RQR28" s="111"/>
      <c r="RQS28" s="111"/>
      <c r="RQT28" s="111"/>
      <c r="RQU28" s="111"/>
      <c r="RQV28" s="111"/>
      <c r="RQW28" s="111"/>
      <c r="RQX28" s="111"/>
      <c r="RQY28" s="111"/>
      <c r="RQZ28" s="111"/>
      <c r="RRA28" s="111"/>
      <c r="RRB28" s="111"/>
      <c r="RRC28" s="111"/>
      <c r="RRD28" s="111"/>
      <c r="RRE28" s="111"/>
      <c r="RRF28" s="111"/>
      <c r="RRG28" s="111"/>
      <c r="RRH28" s="111"/>
      <c r="RRI28" s="111"/>
      <c r="RRJ28" s="111"/>
      <c r="RRK28" s="111"/>
      <c r="RRL28" s="111"/>
      <c r="RRM28" s="111"/>
      <c r="RRN28" s="111"/>
      <c r="RRO28" s="111"/>
      <c r="RRP28" s="111"/>
      <c r="RRQ28" s="111"/>
      <c r="RRR28" s="111"/>
      <c r="RRS28" s="111"/>
      <c r="RRT28" s="111"/>
      <c r="RRU28" s="111"/>
      <c r="RRV28" s="111"/>
      <c r="RRW28" s="111"/>
      <c r="RRX28" s="111"/>
      <c r="RRY28" s="111"/>
      <c r="RRZ28" s="111"/>
      <c r="RSA28" s="111"/>
      <c r="RSB28" s="111"/>
      <c r="RSC28" s="111"/>
      <c r="RSD28" s="111"/>
      <c r="RSE28" s="111"/>
      <c r="RSF28" s="111"/>
      <c r="RSG28" s="111"/>
      <c r="RSH28" s="111"/>
      <c r="RSI28" s="111"/>
      <c r="RSJ28" s="111"/>
      <c r="RSK28" s="111"/>
      <c r="RSL28" s="111"/>
      <c r="RSM28" s="111"/>
      <c r="RSN28" s="111"/>
      <c r="RSO28" s="111"/>
      <c r="RSP28" s="111"/>
      <c r="RSQ28" s="111"/>
      <c r="RSR28" s="111"/>
      <c r="RSS28" s="111"/>
      <c r="RST28" s="111"/>
      <c r="RSU28" s="111"/>
      <c r="RSV28" s="111"/>
      <c r="RSW28" s="111"/>
      <c r="RSX28" s="111"/>
      <c r="RSY28" s="111"/>
      <c r="RSZ28" s="111"/>
      <c r="RTA28" s="111"/>
      <c r="RTB28" s="111"/>
      <c r="RTC28" s="111"/>
      <c r="RTD28" s="111"/>
      <c r="RTE28" s="111"/>
      <c r="RTF28" s="111"/>
      <c r="RTG28" s="111"/>
      <c r="RTH28" s="111"/>
      <c r="RTI28" s="111"/>
      <c r="RTJ28" s="111"/>
      <c r="RTK28" s="111"/>
      <c r="RTL28" s="111"/>
      <c r="RTM28" s="111"/>
      <c r="RTN28" s="111"/>
      <c r="RTO28" s="111"/>
      <c r="RTP28" s="111"/>
      <c r="RTQ28" s="111"/>
      <c r="RTR28" s="111"/>
      <c r="RTS28" s="111"/>
      <c r="RTT28" s="111"/>
      <c r="RTU28" s="111"/>
      <c r="RTV28" s="111"/>
      <c r="RTW28" s="111"/>
      <c r="RTX28" s="111"/>
      <c r="RTY28" s="111"/>
      <c r="RTZ28" s="111"/>
      <c r="RUA28" s="111"/>
      <c r="RUB28" s="111"/>
      <c r="RUC28" s="111"/>
      <c r="RUD28" s="111"/>
      <c r="RUE28" s="111"/>
      <c r="RUF28" s="111"/>
      <c r="RUG28" s="111"/>
      <c r="RUH28" s="111"/>
      <c r="RUI28" s="111"/>
      <c r="RUJ28" s="111"/>
      <c r="RUK28" s="111"/>
      <c r="RUL28" s="111"/>
      <c r="RUM28" s="111"/>
      <c r="RUN28" s="111"/>
      <c r="RUO28" s="111"/>
      <c r="RUP28" s="111"/>
      <c r="RUQ28" s="111"/>
      <c r="RUR28" s="111"/>
      <c r="RUS28" s="111"/>
      <c r="RUT28" s="111"/>
      <c r="RUU28" s="111"/>
      <c r="RUV28" s="111"/>
      <c r="RUW28" s="111"/>
      <c r="RUX28" s="111"/>
      <c r="RUY28" s="111"/>
      <c r="RUZ28" s="111"/>
      <c r="RVA28" s="111"/>
      <c r="RVB28" s="111"/>
      <c r="RVC28" s="111"/>
      <c r="RVD28" s="111"/>
      <c r="RVE28" s="111"/>
      <c r="RVF28" s="111"/>
      <c r="RVG28" s="111"/>
      <c r="RVH28" s="111"/>
      <c r="RVI28" s="111"/>
      <c r="RVJ28" s="111"/>
      <c r="RVK28" s="111"/>
      <c r="RVL28" s="111"/>
      <c r="RVM28" s="111"/>
      <c r="RVN28" s="111"/>
      <c r="RVO28" s="111"/>
      <c r="RVP28" s="111"/>
      <c r="RVQ28" s="111"/>
      <c r="RVR28" s="111"/>
      <c r="RVS28" s="111"/>
      <c r="RVT28" s="111"/>
      <c r="RVU28" s="111"/>
      <c r="RVV28" s="111"/>
      <c r="RVW28" s="111"/>
      <c r="RVX28" s="111"/>
      <c r="RVY28" s="111"/>
      <c r="RVZ28" s="111"/>
      <c r="RWA28" s="111"/>
      <c r="RWB28" s="111"/>
      <c r="RWC28" s="111"/>
      <c r="RWD28" s="111"/>
      <c r="RWE28" s="111"/>
      <c r="RWF28" s="111"/>
      <c r="RWG28" s="111"/>
      <c r="RWH28" s="111"/>
      <c r="RWI28" s="111"/>
      <c r="RWJ28" s="111"/>
      <c r="RWK28" s="111"/>
      <c r="RWL28" s="111"/>
      <c r="RWM28" s="111"/>
      <c r="RWN28" s="111"/>
      <c r="RWO28" s="111"/>
      <c r="RWP28" s="111"/>
      <c r="RWQ28" s="111"/>
      <c r="RWR28" s="111"/>
      <c r="RWS28" s="111"/>
      <c r="RWT28" s="111"/>
      <c r="RWU28" s="111"/>
      <c r="RWV28" s="111"/>
      <c r="RWW28" s="111"/>
      <c r="RWX28" s="111"/>
      <c r="RWY28" s="111"/>
      <c r="RWZ28" s="111"/>
      <c r="RXA28" s="111"/>
      <c r="RXB28" s="111"/>
      <c r="RXC28" s="111"/>
      <c r="RXD28" s="111"/>
      <c r="RXE28" s="111"/>
      <c r="RXF28" s="111"/>
      <c r="RXG28" s="111"/>
      <c r="RXH28" s="111"/>
      <c r="RXI28" s="111"/>
      <c r="RXJ28" s="111"/>
      <c r="RXK28" s="111"/>
      <c r="RXL28" s="111"/>
      <c r="RXM28" s="111"/>
      <c r="RXN28" s="111"/>
      <c r="RXO28" s="111"/>
      <c r="RXP28" s="111"/>
      <c r="RXQ28" s="111"/>
      <c r="RXR28" s="111"/>
      <c r="RXS28" s="111"/>
      <c r="RXT28" s="111"/>
      <c r="RXU28" s="111"/>
      <c r="RXV28" s="111"/>
      <c r="RXW28" s="111"/>
      <c r="RXX28" s="111"/>
      <c r="RXY28" s="111"/>
      <c r="RXZ28" s="111"/>
      <c r="RYA28" s="111"/>
      <c r="RYB28" s="111"/>
      <c r="RYC28" s="111"/>
      <c r="RYD28" s="111"/>
      <c r="RYE28" s="111"/>
      <c r="RYF28" s="111"/>
      <c r="RYG28" s="111"/>
      <c r="RYH28" s="111"/>
      <c r="RYI28" s="111"/>
      <c r="RYJ28" s="111"/>
      <c r="RYK28" s="111"/>
      <c r="RYL28" s="111"/>
      <c r="RYM28" s="111"/>
      <c r="RYN28" s="111"/>
      <c r="RYO28" s="111"/>
      <c r="RYP28" s="111"/>
      <c r="RYQ28" s="111"/>
      <c r="RYR28" s="111"/>
      <c r="RYS28" s="111"/>
      <c r="RYT28" s="111"/>
      <c r="RYU28" s="111"/>
      <c r="RYV28" s="111"/>
      <c r="RYW28" s="111"/>
      <c r="RYX28" s="111"/>
      <c r="RYY28" s="111"/>
      <c r="RYZ28" s="111"/>
      <c r="RZA28" s="111"/>
      <c r="RZB28" s="111"/>
      <c r="RZC28" s="111"/>
      <c r="RZD28" s="111"/>
      <c r="RZE28" s="111"/>
      <c r="RZF28" s="111"/>
      <c r="RZG28" s="111"/>
      <c r="RZH28" s="111"/>
      <c r="RZI28" s="111"/>
      <c r="RZJ28" s="111"/>
      <c r="RZK28" s="111"/>
      <c r="RZL28" s="111"/>
      <c r="RZM28" s="111"/>
      <c r="RZN28" s="111"/>
      <c r="RZO28" s="111"/>
      <c r="RZP28" s="111"/>
      <c r="RZQ28" s="111"/>
      <c r="RZR28" s="111"/>
      <c r="RZS28" s="111"/>
      <c r="RZT28" s="111"/>
      <c r="RZU28" s="111"/>
      <c r="RZV28" s="111"/>
      <c r="RZW28" s="111"/>
      <c r="RZX28" s="111"/>
      <c r="RZY28" s="111"/>
      <c r="RZZ28" s="111"/>
      <c r="SAA28" s="111"/>
      <c r="SAB28" s="111"/>
      <c r="SAC28" s="111"/>
      <c r="SAD28" s="111"/>
      <c r="SAE28" s="111"/>
      <c r="SAF28" s="111"/>
      <c r="SAG28" s="111"/>
      <c r="SAH28" s="111"/>
      <c r="SAI28" s="111"/>
      <c r="SAJ28" s="111"/>
      <c r="SAK28" s="111"/>
      <c r="SAL28" s="111"/>
      <c r="SAM28" s="111"/>
      <c r="SAN28" s="111"/>
      <c r="SAO28" s="111"/>
      <c r="SAP28" s="111"/>
      <c r="SAQ28" s="111"/>
      <c r="SAR28" s="111"/>
      <c r="SAS28" s="111"/>
      <c r="SAT28" s="111"/>
      <c r="SAU28" s="111"/>
      <c r="SAV28" s="111"/>
      <c r="SAW28" s="111"/>
      <c r="SAX28" s="111"/>
      <c r="SAY28" s="111"/>
      <c r="SAZ28" s="111"/>
      <c r="SBA28" s="111"/>
      <c r="SBB28" s="111"/>
      <c r="SBC28" s="111"/>
      <c r="SBD28" s="111"/>
      <c r="SBE28" s="111"/>
      <c r="SBF28" s="111"/>
      <c r="SBG28" s="111"/>
      <c r="SBH28" s="111"/>
      <c r="SBI28" s="111"/>
      <c r="SBJ28" s="111"/>
      <c r="SBK28" s="111"/>
      <c r="SBL28" s="111"/>
      <c r="SBM28" s="111"/>
      <c r="SBN28" s="111"/>
      <c r="SBO28" s="111"/>
      <c r="SBP28" s="111"/>
      <c r="SBQ28" s="111"/>
      <c r="SBR28" s="111"/>
      <c r="SBS28" s="111"/>
      <c r="SBT28" s="111"/>
      <c r="SBU28" s="111"/>
      <c r="SBV28" s="111"/>
      <c r="SBW28" s="111"/>
      <c r="SBX28" s="111"/>
      <c r="SBY28" s="111"/>
      <c r="SBZ28" s="111"/>
      <c r="SCA28" s="111"/>
      <c r="SCB28" s="111"/>
      <c r="SCC28" s="111"/>
      <c r="SCD28" s="111"/>
      <c r="SCE28" s="111"/>
      <c r="SCF28" s="111"/>
      <c r="SCG28" s="111"/>
      <c r="SCH28" s="111"/>
      <c r="SCI28" s="111"/>
      <c r="SCJ28" s="111"/>
      <c r="SCK28" s="111"/>
      <c r="SCL28" s="111"/>
      <c r="SCM28" s="111"/>
      <c r="SCN28" s="111"/>
      <c r="SCO28" s="111"/>
      <c r="SCP28" s="111"/>
      <c r="SCQ28" s="111"/>
      <c r="SCR28" s="111"/>
      <c r="SCS28" s="111"/>
      <c r="SCT28" s="111"/>
      <c r="SCU28" s="111"/>
      <c r="SCV28" s="111"/>
      <c r="SCW28" s="111"/>
      <c r="SCX28" s="111"/>
      <c r="SCY28" s="111"/>
      <c r="SCZ28" s="111"/>
      <c r="SDA28" s="111"/>
      <c r="SDB28" s="111"/>
      <c r="SDC28" s="111"/>
      <c r="SDD28" s="111"/>
      <c r="SDE28" s="111"/>
      <c r="SDF28" s="111"/>
      <c r="SDG28" s="111"/>
      <c r="SDH28" s="111"/>
      <c r="SDI28" s="111"/>
      <c r="SDJ28" s="111"/>
      <c r="SDK28" s="111"/>
      <c r="SDL28" s="111"/>
      <c r="SDM28" s="111"/>
      <c r="SDN28" s="111"/>
      <c r="SDO28" s="111"/>
      <c r="SDP28" s="111"/>
      <c r="SDQ28" s="111"/>
      <c r="SDR28" s="111"/>
      <c r="SDS28" s="111"/>
      <c r="SDT28" s="111"/>
      <c r="SDU28" s="111"/>
      <c r="SDV28" s="111"/>
      <c r="SDW28" s="111"/>
      <c r="SDX28" s="111"/>
      <c r="SDY28" s="111"/>
      <c r="SDZ28" s="111"/>
      <c r="SEA28" s="111"/>
      <c r="SEB28" s="111"/>
      <c r="SEC28" s="111"/>
      <c r="SED28" s="111"/>
      <c r="SEE28" s="111"/>
      <c r="SEF28" s="111"/>
      <c r="SEG28" s="111"/>
      <c r="SEH28" s="111"/>
      <c r="SEI28" s="111"/>
      <c r="SEJ28" s="111"/>
      <c r="SEK28" s="111"/>
      <c r="SEL28" s="111"/>
      <c r="SEM28" s="111"/>
      <c r="SEN28" s="111"/>
      <c r="SEO28" s="111"/>
      <c r="SEP28" s="111"/>
      <c r="SEQ28" s="111"/>
      <c r="SER28" s="111"/>
      <c r="SES28" s="111"/>
      <c r="SET28" s="111"/>
      <c r="SEU28" s="111"/>
      <c r="SEV28" s="111"/>
      <c r="SEW28" s="111"/>
      <c r="SEX28" s="111"/>
      <c r="SEY28" s="111"/>
      <c r="SEZ28" s="111"/>
      <c r="SFA28" s="111"/>
      <c r="SFB28" s="111"/>
      <c r="SFC28" s="111"/>
      <c r="SFD28" s="111"/>
      <c r="SFE28" s="111"/>
      <c r="SFF28" s="111"/>
      <c r="SFG28" s="111"/>
      <c r="SFH28" s="111"/>
      <c r="SFI28" s="111"/>
      <c r="SFJ28" s="111"/>
      <c r="SFK28" s="111"/>
      <c r="SFL28" s="111"/>
      <c r="SFM28" s="111"/>
      <c r="SFN28" s="111"/>
      <c r="SFO28" s="111"/>
      <c r="SFP28" s="111"/>
      <c r="SFQ28" s="111"/>
      <c r="SFR28" s="111"/>
      <c r="SFS28" s="111"/>
      <c r="SFT28" s="111"/>
      <c r="SFU28" s="111"/>
      <c r="SFV28" s="111"/>
      <c r="SFW28" s="111"/>
      <c r="SFX28" s="111"/>
      <c r="SFY28" s="111"/>
      <c r="SFZ28" s="111"/>
      <c r="SGA28" s="111"/>
      <c r="SGB28" s="111"/>
      <c r="SGC28" s="111"/>
      <c r="SGD28" s="111"/>
      <c r="SGE28" s="111"/>
      <c r="SGF28" s="111"/>
      <c r="SGG28" s="111"/>
      <c r="SGH28" s="111"/>
      <c r="SGI28" s="111"/>
      <c r="SGJ28" s="111"/>
      <c r="SGK28" s="111"/>
      <c r="SGL28" s="111"/>
      <c r="SGM28" s="111"/>
      <c r="SGN28" s="111"/>
      <c r="SGO28" s="111"/>
      <c r="SGP28" s="111"/>
      <c r="SGQ28" s="111"/>
      <c r="SGR28" s="111"/>
      <c r="SGS28" s="111"/>
      <c r="SGT28" s="111"/>
      <c r="SGU28" s="111"/>
      <c r="SGV28" s="111"/>
      <c r="SGW28" s="111"/>
      <c r="SGX28" s="111"/>
      <c r="SGY28" s="111"/>
      <c r="SGZ28" s="111"/>
      <c r="SHA28" s="111"/>
      <c r="SHB28" s="111"/>
      <c r="SHC28" s="111"/>
      <c r="SHD28" s="111"/>
      <c r="SHE28" s="111"/>
      <c r="SHF28" s="111"/>
      <c r="SHG28" s="111"/>
      <c r="SHH28" s="111"/>
      <c r="SHI28" s="111"/>
      <c r="SHJ28" s="111"/>
      <c r="SHK28" s="111"/>
      <c r="SHL28" s="111"/>
      <c r="SHM28" s="111"/>
      <c r="SHN28" s="111"/>
      <c r="SHO28" s="111"/>
      <c r="SHP28" s="111"/>
      <c r="SHQ28" s="111"/>
      <c r="SHR28" s="111"/>
      <c r="SHS28" s="111"/>
      <c r="SHT28" s="111"/>
      <c r="SHU28" s="111"/>
      <c r="SHV28" s="111"/>
      <c r="SHW28" s="111"/>
      <c r="SHX28" s="111"/>
      <c r="SHY28" s="111"/>
      <c r="SHZ28" s="111"/>
      <c r="SIA28" s="111"/>
      <c r="SIB28" s="111"/>
      <c r="SIC28" s="111"/>
      <c r="SID28" s="111"/>
      <c r="SIE28" s="111"/>
      <c r="SIF28" s="111"/>
      <c r="SIG28" s="111"/>
      <c r="SIH28" s="111"/>
      <c r="SII28" s="111"/>
      <c r="SIJ28" s="111"/>
      <c r="SIK28" s="111"/>
      <c r="SIL28" s="111"/>
      <c r="SIM28" s="111"/>
      <c r="SIN28" s="111"/>
      <c r="SIO28" s="111"/>
      <c r="SIP28" s="111"/>
      <c r="SIQ28" s="111"/>
      <c r="SIR28" s="111"/>
      <c r="SIS28" s="111"/>
      <c r="SIT28" s="111"/>
      <c r="SIU28" s="111"/>
      <c r="SIV28" s="111"/>
      <c r="SIW28" s="111"/>
      <c r="SIX28" s="111"/>
      <c r="SIY28" s="111"/>
      <c r="SIZ28" s="111"/>
      <c r="SJA28" s="111"/>
      <c r="SJB28" s="111"/>
      <c r="SJC28" s="111"/>
      <c r="SJD28" s="111"/>
      <c r="SJE28" s="111"/>
      <c r="SJF28" s="111"/>
      <c r="SJG28" s="111"/>
      <c r="SJH28" s="111"/>
      <c r="SJI28" s="111"/>
      <c r="SJJ28" s="111"/>
      <c r="SJK28" s="111"/>
      <c r="SJL28" s="111"/>
      <c r="SJM28" s="111"/>
      <c r="SJN28" s="111"/>
      <c r="SJO28" s="111"/>
      <c r="SJP28" s="111"/>
      <c r="SJQ28" s="111"/>
      <c r="SJR28" s="111"/>
      <c r="SJS28" s="111"/>
      <c r="SJT28" s="111"/>
      <c r="SJU28" s="111"/>
      <c r="SJV28" s="111"/>
      <c r="SJW28" s="111"/>
      <c r="SJX28" s="111"/>
      <c r="SJY28" s="111"/>
      <c r="SJZ28" s="111"/>
      <c r="SKA28" s="111"/>
      <c r="SKB28" s="111"/>
      <c r="SKC28" s="111"/>
      <c r="SKD28" s="111"/>
      <c r="SKE28" s="111"/>
      <c r="SKF28" s="111"/>
      <c r="SKG28" s="111"/>
      <c r="SKH28" s="111"/>
      <c r="SKI28" s="111"/>
      <c r="SKJ28" s="111"/>
      <c r="SKK28" s="111"/>
      <c r="SKL28" s="111"/>
      <c r="SKM28" s="111"/>
      <c r="SKN28" s="111"/>
      <c r="SKO28" s="111"/>
      <c r="SKP28" s="111"/>
      <c r="SKQ28" s="111"/>
      <c r="SKR28" s="111"/>
      <c r="SKS28" s="111"/>
      <c r="SKT28" s="111"/>
      <c r="SKU28" s="111"/>
      <c r="SKV28" s="111"/>
      <c r="SKW28" s="111"/>
      <c r="SKX28" s="111"/>
      <c r="SKY28" s="111"/>
      <c r="SKZ28" s="111"/>
      <c r="SLA28" s="111"/>
      <c r="SLB28" s="111"/>
      <c r="SLC28" s="111"/>
      <c r="SLD28" s="111"/>
      <c r="SLE28" s="111"/>
      <c r="SLF28" s="111"/>
      <c r="SLG28" s="111"/>
      <c r="SLH28" s="111"/>
      <c r="SLI28" s="111"/>
      <c r="SLJ28" s="111"/>
      <c r="SLK28" s="111"/>
      <c r="SLL28" s="111"/>
      <c r="SLM28" s="111"/>
      <c r="SLN28" s="111"/>
      <c r="SLO28" s="111"/>
      <c r="SLP28" s="111"/>
      <c r="SLQ28" s="111"/>
      <c r="SLR28" s="111"/>
      <c r="SLS28" s="111"/>
      <c r="SLT28" s="111"/>
      <c r="SLU28" s="111"/>
      <c r="SLV28" s="111"/>
      <c r="SLW28" s="111"/>
      <c r="SLX28" s="111"/>
      <c r="SLY28" s="111"/>
      <c r="SLZ28" s="111"/>
      <c r="SMA28" s="111"/>
      <c r="SMB28" s="111"/>
      <c r="SMC28" s="111"/>
      <c r="SMD28" s="111"/>
      <c r="SME28" s="111"/>
      <c r="SMF28" s="111"/>
      <c r="SMG28" s="111"/>
      <c r="SMH28" s="111"/>
      <c r="SMI28" s="111"/>
      <c r="SMJ28" s="111"/>
      <c r="SMK28" s="111"/>
      <c r="SML28" s="111"/>
      <c r="SMM28" s="111"/>
      <c r="SMN28" s="111"/>
      <c r="SMO28" s="111"/>
      <c r="SMP28" s="111"/>
      <c r="SMQ28" s="111"/>
      <c r="SMR28" s="111"/>
      <c r="SMS28" s="111"/>
      <c r="SMT28" s="111"/>
      <c r="SMU28" s="111"/>
      <c r="SMV28" s="111"/>
      <c r="SMW28" s="111"/>
      <c r="SMX28" s="111"/>
      <c r="SMY28" s="111"/>
      <c r="SMZ28" s="111"/>
      <c r="SNA28" s="111"/>
      <c r="SNB28" s="111"/>
      <c r="SNC28" s="111"/>
      <c r="SND28" s="111"/>
      <c r="SNE28" s="111"/>
      <c r="SNF28" s="111"/>
      <c r="SNG28" s="111"/>
      <c r="SNH28" s="111"/>
      <c r="SNI28" s="111"/>
      <c r="SNJ28" s="111"/>
      <c r="SNK28" s="111"/>
      <c r="SNL28" s="111"/>
      <c r="SNM28" s="111"/>
      <c r="SNN28" s="111"/>
      <c r="SNO28" s="111"/>
      <c r="SNP28" s="111"/>
      <c r="SNQ28" s="111"/>
      <c r="SNR28" s="111"/>
      <c r="SNS28" s="111"/>
      <c r="SNT28" s="111"/>
      <c r="SNU28" s="111"/>
      <c r="SNV28" s="111"/>
      <c r="SNW28" s="111"/>
      <c r="SNX28" s="111"/>
      <c r="SNY28" s="111"/>
      <c r="SNZ28" s="111"/>
      <c r="SOA28" s="111"/>
      <c r="SOB28" s="111"/>
      <c r="SOC28" s="111"/>
      <c r="SOD28" s="111"/>
      <c r="SOE28" s="111"/>
      <c r="SOF28" s="111"/>
      <c r="SOG28" s="111"/>
      <c r="SOH28" s="111"/>
      <c r="SOI28" s="111"/>
      <c r="SOJ28" s="111"/>
      <c r="SOK28" s="111"/>
      <c r="SOL28" s="111"/>
      <c r="SOM28" s="111"/>
      <c r="SON28" s="111"/>
      <c r="SOO28" s="111"/>
      <c r="SOP28" s="111"/>
      <c r="SOQ28" s="111"/>
      <c r="SOR28" s="111"/>
      <c r="SOS28" s="111"/>
      <c r="SOT28" s="111"/>
      <c r="SOU28" s="111"/>
      <c r="SOV28" s="111"/>
      <c r="SOW28" s="111"/>
      <c r="SOX28" s="111"/>
      <c r="SOY28" s="111"/>
      <c r="SOZ28" s="111"/>
      <c r="SPA28" s="111"/>
      <c r="SPB28" s="111"/>
      <c r="SPC28" s="111"/>
      <c r="SPD28" s="111"/>
      <c r="SPE28" s="111"/>
      <c r="SPF28" s="111"/>
      <c r="SPG28" s="111"/>
      <c r="SPH28" s="111"/>
      <c r="SPI28" s="111"/>
      <c r="SPJ28" s="111"/>
      <c r="SPK28" s="111"/>
      <c r="SPL28" s="111"/>
      <c r="SPM28" s="111"/>
      <c r="SPN28" s="111"/>
      <c r="SPO28" s="111"/>
      <c r="SPP28" s="111"/>
      <c r="SPQ28" s="111"/>
      <c r="SPR28" s="111"/>
      <c r="SPS28" s="111"/>
      <c r="SPT28" s="111"/>
      <c r="SPU28" s="111"/>
      <c r="SPV28" s="111"/>
      <c r="SPW28" s="111"/>
      <c r="SPX28" s="111"/>
      <c r="SPY28" s="111"/>
      <c r="SPZ28" s="111"/>
      <c r="SQA28" s="111"/>
      <c r="SQB28" s="111"/>
      <c r="SQC28" s="111"/>
      <c r="SQD28" s="111"/>
      <c r="SQE28" s="111"/>
      <c r="SQF28" s="111"/>
      <c r="SQG28" s="111"/>
      <c r="SQH28" s="111"/>
      <c r="SQI28" s="111"/>
      <c r="SQJ28" s="111"/>
      <c r="SQK28" s="111"/>
      <c r="SQL28" s="111"/>
      <c r="SQM28" s="111"/>
      <c r="SQN28" s="111"/>
      <c r="SQO28" s="111"/>
      <c r="SQP28" s="111"/>
      <c r="SQQ28" s="111"/>
      <c r="SQR28" s="111"/>
      <c r="SQS28" s="111"/>
      <c r="SQT28" s="111"/>
      <c r="SQU28" s="111"/>
      <c r="SQV28" s="111"/>
      <c r="SQW28" s="111"/>
      <c r="SQX28" s="111"/>
      <c r="SQY28" s="111"/>
      <c r="SQZ28" s="111"/>
      <c r="SRA28" s="111"/>
      <c r="SRB28" s="111"/>
      <c r="SRC28" s="111"/>
      <c r="SRD28" s="111"/>
      <c r="SRE28" s="111"/>
      <c r="SRF28" s="111"/>
      <c r="SRG28" s="111"/>
      <c r="SRH28" s="111"/>
      <c r="SRI28" s="111"/>
      <c r="SRJ28" s="111"/>
      <c r="SRK28" s="111"/>
      <c r="SRL28" s="111"/>
      <c r="SRM28" s="111"/>
      <c r="SRN28" s="111"/>
      <c r="SRO28" s="111"/>
      <c r="SRP28" s="111"/>
      <c r="SRQ28" s="111"/>
      <c r="SRR28" s="111"/>
      <c r="SRS28" s="111"/>
      <c r="SRT28" s="111"/>
      <c r="SRU28" s="111"/>
      <c r="SRV28" s="111"/>
      <c r="SRW28" s="111"/>
      <c r="SRX28" s="111"/>
      <c r="SRY28" s="111"/>
      <c r="SRZ28" s="111"/>
      <c r="SSA28" s="111"/>
      <c r="SSB28" s="111"/>
      <c r="SSC28" s="111"/>
      <c r="SSD28" s="111"/>
      <c r="SSE28" s="111"/>
      <c r="SSF28" s="111"/>
      <c r="SSG28" s="111"/>
      <c r="SSH28" s="111"/>
      <c r="SSI28" s="111"/>
      <c r="SSJ28" s="111"/>
      <c r="SSK28" s="111"/>
      <c r="SSL28" s="111"/>
      <c r="SSM28" s="111"/>
      <c r="SSN28" s="111"/>
      <c r="SSO28" s="111"/>
      <c r="SSP28" s="111"/>
      <c r="SSQ28" s="111"/>
      <c r="SSR28" s="111"/>
      <c r="SSS28" s="111"/>
      <c r="SST28" s="111"/>
      <c r="SSU28" s="111"/>
      <c r="SSV28" s="111"/>
      <c r="SSW28" s="111"/>
      <c r="SSX28" s="111"/>
      <c r="SSY28" s="111"/>
      <c r="SSZ28" s="111"/>
      <c r="STA28" s="111"/>
      <c r="STB28" s="111"/>
      <c r="STC28" s="111"/>
      <c r="STD28" s="111"/>
      <c r="STE28" s="111"/>
      <c r="STF28" s="111"/>
      <c r="STG28" s="111"/>
      <c r="STH28" s="111"/>
      <c r="STI28" s="111"/>
      <c r="STJ28" s="111"/>
      <c r="STK28" s="111"/>
      <c r="STL28" s="111"/>
      <c r="STM28" s="111"/>
      <c r="STN28" s="111"/>
      <c r="STO28" s="111"/>
      <c r="STP28" s="111"/>
      <c r="STQ28" s="111"/>
      <c r="STR28" s="111"/>
      <c r="STS28" s="111"/>
      <c r="STT28" s="111"/>
      <c r="STU28" s="111"/>
      <c r="STV28" s="111"/>
      <c r="STW28" s="111"/>
      <c r="STX28" s="111"/>
      <c r="STY28" s="111"/>
      <c r="STZ28" s="111"/>
      <c r="SUA28" s="111"/>
      <c r="SUB28" s="111"/>
      <c r="SUC28" s="111"/>
      <c r="SUD28" s="111"/>
      <c r="SUE28" s="111"/>
      <c r="SUF28" s="111"/>
      <c r="SUG28" s="111"/>
      <c r="SUH28" s="111"/>
      <c r="SUI28" s="111"/>
      <c r="SUJ28" s="111"/>
      <c r="SUK28" s="111"/>
      <c r="SUL28" s="111"/>
      <c r="SUM28" s="111"/>
      <c r="SUN28" s="111"/>
      <c r="SUO28" s="111"/>
      <c r="SUP28" s="111"/>
      <c r="SUQ28" s="111"/>
      <c r="SUR28" s="111"/>
      <c r="SUS28" s="111"/>
      <c r="SUT28" s="111"/>
      <c r="SUU28" s="111"/>
      <c r="SUV28" s="111"/>
      <c r="SUW28" s="111"/>
      <c r="SUX28" s="111"/>
      <c r="SUY28" s="111"/>
      <c r="SUZ28" s="111"/>
      <c r="SVA28" s="111"/>
      <c r="SVB28" s="111"/>
      <c r="SVC28" s="111"/>
      <c r="SVD28" s="111"/>
      <c r="SVE28" s="111"/>
      <c r="SVF28" s="111"/>
      <c r="SVG28" s="111"/>
      <c r="SVH28" s="111"/>
      <c r="SVI28" s="111"/>
      <c r="SVJ28" s="111"/>
      <c r="SVK28" s="111"/>
      <c r="SVL28" s="111"/>
      <c r="SVM28" s="111"/>
      <c r="SVN28" s="111"/>
      <c r="SVO28" s="111"/>
      <c r="SVP28" s="111"/>
      <c r="SVQ28" s="111"/>
      <c r="SVR28" s="111"/>
      <c r="SVS28" s="111"/>
      <c r="SVT28" s="111"/>
      <c r="SVU28" s="111"/>
      <c r="SVV28" s="111"/>
      <c r="SVW28" s="111"/>
      <c r="SVX28" s="111"/>
      <c r="SVY28" s="111"/>
      <c r="SVZ28" s="111"/>
      <c r="SWA28" s="111"/>
      <c r="SWB28" s="111"/>
      <c r="SWC28" s="111"/>
      <c r="SWD28" s="111"/>
      <c r="SWE28" s="111"/>
      <c r="SWF28" s="111"/>
      <c r="SWG28" s="111"/>
      <c r="SWH28" s="111"/>
      <c r="SWI28" s="111"/>
      <c r="SWJ28" s="111"/>
      <c r="SWK28" s="111"/>
      <c r="SWL28" s="111"/>
      <c r="SWM28" s="111"/>
      <c r="SWN28" s="111"/>
      <c r="SWO28" s="111"/>
      <c r="SWP28" s="111"/>
      <c r="SWQ28" s="111"/>
      <c r="SWR28" s="111"/>
      <c r="SWS28" s="111"/>
      <c r="SWT28" s="111"/>
      <c r="SWU28" s="111"/>
      <c r="SWV28" s="111"/>
      <c r="SWW28" s="111"/>
      <c r="SWX28" s="111"/>
      <c r="SWY28" s="111"/>
      <c r="SWZ28" s="111"/>
      <c r="SXA28" s="111"/>
      <c r="SXB28" s="111"/>
      <c r="SXC28" s="111"/>
      <c r="SXD28" s="111"/>
      <c r="SXE28" s="111"/>
      <c r="SXF28" s="111"/>
      <c r="SXG28" s="111"/>
      <c r="SXH28" s="111"/>
      <c r="SXI28" s="111"/>
      <c r="SXJ28" s="111"/>
      <c r="SXK28" s="111"/>
      <c r="SXL28" s="111"/>
      <c r="SXM28" s="111"/>
      <c r="SXN28" s="111"/>
      <c r="SXO28" s="111"/>
      <c r="SXP28" s="111"/>
      <c r="SXQ28" s="111"/>
      <c r="SXR28" s="111"/>
      <c r="SXS28" s="111"/>
      <c r="SXT28" s="111"/>
      <c r="SXU28" s="111"/>
      <c r="SXV28" s="111"/>
      <c r="SXW28" s="111"/>
      <c r="SXX28" s="111"/>
      <c r="SXY28" s="111"/>
      <c r="SXZ28" s="111"/>
      <c r="SYA28" s="111"/>
      <c r="SYB28" s="111"/>
      <c r="SYC28" s="111"/>
      <c r="SYD28" s="111"/>
      <c r="SYE28" s="111"/>
      <c r="SYF28" s="111"/>
      <c r="SYG28" s="111"/>
      <c r="SYH28" s="111"/>
      <c r="SYI28" s="111"/>
      <c r="SYJ28" s="111"/>
      <c r="SYK28" s="111"/>
      <c r="SYL28" s="111"/>
      <c r="SYM28" s="111"/>
      <c r="SYN28" s="111"/>
      <c r="SYO28" s="111"/>
      <c r="SYP28" s="111"/>
      <c r="SYQ28" s="111"/>
      <c r="SYR28" s="111"/>
      <c r="SYS28" s="111"/>
      <c r="SYT28" s="111"/>
      <c r="SYU28" s="111"/>
      <c r="SYV28" s="111"/>
      <c r="SYW28" s="111"/>
      <c r="SYX28" s="111"/>
      <c r="SYY28" s="111"/>
      <c r="SYZ28" s="111"/>
      <c r="SZA28" s="111"/>
      <c r="SZB28" s="111"/>
      <c r="SZC28" s="111"/>
      <c r="SZD28" s="111"/>
      <c r="SZE28" s="111"/>
      <c r="SZF28" s="111"/>
      <c r="SZG28" s="111"/>
      <c r="SZH28" s="111"/>
      <c r="SZI28" s="111"/>
      <c r="SZJ28" s="111"/>
      <c r="SZK28" s="111"/>
      <c r="SZL28" s="111"/>
      <c r="SZM28" s="111"/>
      <c r="SZN28" s="111"/>
      <c r="SZO28" s="111"/>
      <c r="SZP28" s="111"/>
      <c r="SZQ28" s="111"/>
      <c r="SZR28" s="111"/>
      <c r="SZS28" s="111"/>
      <c r="SZT28" s="111"/>
      <c r="SZU28" s="111"/>
      <c r="SZV28" s="111"/>
      <c r="SZW28" s="111"/>
      <c r="SZX28" s="111"/>
      <c r="SZY28" s="111"/>
      <c r="SZZ28" s="111"/>
      <c r="TAA28" s="111"/>
      <c r="TAB28" s="111"/>
      <c r="TAC28" s="111"/>
      <c r="TAD28" s="111"/>
      <c r="TAE28" s="111"/>
      <c r="TAF28" s="111"/>
      <c r="TAG28" s="111"/>
      <c r="TAH28" s="111"/>
      <c r="TAI28" s="111"/>
      <c r="TAJ28" s="111"/>
      <c r="TAK28" s="111"/>
      <c r="TAL28" s="111"/>
      <c r="TAM28" s="111"/>
      <c r="TAN28" s="111"/>
      <c r="TAO28" s="111"/>
      <c r="TAP28" s="111"/>
      <c r="TAQ28" s="111"/>
      <c r="TAR28" s="111"/>
      <c r="TAS28" s="111"/>
      <c r="TAT28" s="111"/>
      <c r="TAU28" s="111"/>
      <c r="TAV28" s="111"/>
      <c r="TAW28" s="111"/>
      <c r="TAX28" s="111"/>
      <c r="TAY28" s="111"/>
      <c r="TAZ28" s="111"/>
      <c r="TBA28" s="111"/>
      <c r="TBB28" s="111"/>
      <c r="TBC28" s="111"/>
      <c r="TBD28" s="111"/>
      <c r="TBE28" s="111"/>
      <c r="TBF28" s="111"/>
      <c r="TBG28" s="111"/>
      <c r="TBH28" s="111"/>
      <c r="TBI28" s="111"/>
      <c r="TBJ28" s="111"/>
      <c r="TBK28" s="111"/>
      <c r="TBL28" s="111"/>
      <c r="TBM28" s="111"/>
      <c r="TBN28" s="111"/>
      <c r="TBO28" s="111"/>
      <c r="TBP28" s="111"/>
      <c r="TBQ28" s="111"/>
      <c r="TBR28" s="111"/>
      <c r="TBS28" s="111"/>
      <c r="TBT28" s="111"/>
      <c r="TBU28" s="111"/>
      <c r="TBV28" s="111"/>
      <c r="TBW28" s="111"/>
      <c r="TBX28" s="111"/>
      <c r="TBY28" s="111"/>
      <c r="TBZ28" s="111"/>
      <c r="TCA28" s="111"/>
      <c r="TCB28" s="111"/>
      <c r="TCC28" s="111"/>
      <c r="TCD28" s="111"/>
      <c r="TCE28" s="111"/>
      <c r="TCF28" s="111"/>
      <c r="TCG28" s="111"/>
      <c r="TCH28" s="111"/>
      <c r="TCI28" s="111"/>
      <c r="TCJ28" s="111"/>
      <c r="TCK28" s="111"/>
      <c r="TCL28" s="111"/>
      <c r="TCM28" s="111"/>
      <c r="TCN28" s="111"/>
      <c r="TCO28" s="111"/>
      <c r="TCP28" s="111"/>
      <c r="TCQ28" s="111"/>
      <c r="TCR28" s="111"/>
      <c r="TCS28" s="111"/>
      <c r="TCT28" s="111"/>
      <c r="TCU28" s="111"/>
      <c r="TCV28" s="111"/>
      <c r="TCW28" s="111"/>
      <c r="TCX28" s="111"/>
      <c r="TCY28" s="111"/>
      <c r="TCZ28" s="111"/>
      <c r="TDA28" s="111"/>
      <c r="TDB28" s="111"/>
      <c r="TDC28" s="111"/>
      <c r="TDD28" s="111"/>
      <c r="TDE28" s="111"/>
      <c r="TDF28" s="111"/>
      <c r="TDG28" s="111"/>
      <c r="TDH28" s="111"/>
      <c r="TDI28" s="111"/>
      <c r="TDJ28" s="111"/>
      <c r="TDK28" s="111"/>
      <c r="TDL28" s="111"/>
      <c r="TDM28" s="111"/>
      <c r="TDN28" s="111"/>
      <c r="TDO28" s="111"/>
      <c r="TDP28" s="111"/>
      <c r="TDQ28" s="111"/>
      <c r="TDR28" s="111"/>
      <c r="TDS28" s="111"/>
      <c r="TDT28" s="111"/>
      <c r="TDU28" s="111"/>
      <c r="TDV28" s="111"/>
      <c r="TDW28" s="111"/>
      <c r="TDX28" s="111"/>
      <c r="TDY28" s="111"/>
      <c r="TDZ28" s="111"/>
      <c r="TEA28" s="111"/>
      <c r="TEB28" s="111"/>
      <c r="TEC28" s="111"/>
      <c r="TED28" s="111"/>
      <c r="TEE28" s="111"/>
      <c r="TEF28" s="111"/>
      <c r="TEG28" s="111"/>
      <c r="TEH28" s="111"/>
      <c r="TEI28" s="111"/>
      <c r="TEJ28" s="111"/>
      <c r="TEK28" s="111"/>
      <c r="TEL28" s="111"/>
      <c r="TEM28" s="111"/>
      <c r="TEN28" s="111"/>
      <c r="TEO28" s="111"/>
      <c r="TEP28" s="111"/>
      <c r="TEQ28" s="111"/>
      <c r="TER28" s="111"/>
      <c r="TES28" s="111"/>
      <c r="TET28" s="111"/>
      <c r="TEU28" s="111"/>
      <c r="TEV28" s="111"/>
      <c r="TEW28" s="111"/>
      <c r="TEX28" s="111"/>
      <c r="TEY28" s="111"/>
      <c r="TEZ28" s="111"/>
      <c r="TFA28" s="111"/>
      <c r="TFB28" s="111"/>
      <c r="TFC28" s="111"/>
      <c r="TFD28" s="111"/>
      <c r="TFE28" s="111"/>
      <c r="TFF28" s="111"/>
      <c r="TFG28" s="111"/>
      <c r="TFH28" s="111"/>
      <c r="TFI28" s="111"/>
      <c r="TFJ28" s="111"/>
      <c r="TFK28" s="111"/>
      <c r="TFL28" s="111"/>
      <c r="TFM28" s="111"/>
      <c r="TFN28" s="111"/>
      <c r="TFO28" s="111"/>
      <c r="TFP28" s="111"/>
      <c r="TFQ28" s="111"/>
      <c r="TFR28" s="111"/>
      <c r="TFS28" s="111"/>
      <c r="TFT28" s="111"/>
      <c r="TFU28" s="111"/>
      <c r="TFV28" s="111"/>
      <c r="TFW28" s="111"/>
      <c r="TFX28" s="111"/>
      <c r="TFY28" s="111"/>
      <c r="TFZ28" s="111"/>
      <c r="TGA28" s="111"/>
      <c r="TGB28" s="111"/>
      <c r="TGC28" s="111"/>
      <c r="TGD28" s="111"/>
      <c r="TGE28" s="111"/>
      <c r="TGF28" s="111"/>
      <c r="TGG28" s="111"/>
      <c r="TGH28" s="111"/>
      <c r="TGI28" s="111"/>
      <c r="TGJ28" s="111"/>
      <c r="TGK28" s="111"/>
      <c r="TGL28" s="111"/>
      <c r="TGM28" s="111"/>
      <c r="TGN28" s="111"/>
      <c r="TGO28" s="111"/>
      <c r="TGP28" s="111"/>
      <c r="TGQ28" s="111"/>
      <c r="TGR28" s="111"/>
      <c r="TGS28" s="111"/>
      <c r="TGT28" s="111"/>
      <c r="TGU28" s="111"/>
      <c r="TGV28" s="111"/>
      <c r="TGW28" s="111"/>
      <c r="TGX28" s="111"/>
      <c r="TGY28" s="111"/>
      <c r="TGZ28" s="111"/>
      <c r="THA28" s="111"/>
      <c r="THB28" s="111"/>
      <c r="THC28" s="111"/>
      <c r="THD28" s="111"/>
      <c r="THE28" s="111"/>
      <c r="THF28" s="111"/>
      <c r="THG28" s="111"/>
      <c r="THH28" s="111"/>
      <c r="THI28" s="111"/>
      <c r="THJ28" s="111"/>
      <c r="THK28" s="111"/>
      <c r="THL28" s="111"/>
      <c r="THM28" s="111"/>
      <c r="THN28" s="111"/>
      <c r="THO28" s="111"/>
      <c r="THP28" s="111"/>
      <c r="THQ28" s="111"/>
      <c r="THR28" s="111"/>
      <c r="THS28" s="111"/>
      <c r="THT28" s="111"/>
      <c r="THU28" s="111"/>
      <c r="THV28" s="111"/>
      <c r="THW28" s="111"/>
      <c r="THX28" s="111"/>
      <c r="THY28" s="111"/>
      <c r="THZ28" s="111"/>
      <c r="TIA28" s="111"/>
      <c r="TIB28" s="111"/>
      <c r="TIC28" s="111"/>
      <c r="TID28" s="111"/>
      <c r="TIE28" s="111"/>
      <c r="TIF28" s="111"/>
      <c r="TIG28" s="111"/>
      <c r="TIH28" s="111"/>
      <c r="TII28" s="111"/>
      <c r="TIJ28" s="111"/>
      <c r="TIK28" s="111"/>
      <c r="TIL28" s="111"/>
      <c r="TIM28" s="111"/>
      <c r="TIN28" s="111"/>
      <c r="TIO28" s="111"/>
      <c r="TIP28" s="111"/>
      <c r="TIQ28" s="111"/>
      <c r="TIR28" s="111"/>
      <c r="TIS28" s="111"/>
      <c r="TIT28" s="111"/>
      <c r="TIU28" s="111"/>
      <c r="TIV28" s="111"/>
      <c r="TIW28" s="111"/>
      <c r="TIX28" s="111"/>
      <c r="TIY28" s="111"/>
      <c r="TIZ28" s="111"/>
      <c r="TJA28" s="111"/>
      <c r="TJB28" s="111"/>
      <c r="TJC28" s="111"/>
      <c r="TJD28" s="111"/>
      <c r="TJE28" s="111"/>
      <c r="TJF28" s="111"/>
      <c r="TJG28" s="111"/>
      <c r="TJH28" s="111"/>
      <c r="TJI28" s="111"/>
      <c r="TJJ28" s="111"/>
      <c r="TJK28" s="111"/>
      <c r="TJL28" s="111"/>
      <c r="TJM28" s="111"/>
      <c r="TJN28" s="111"/>
      <c r="TJO28" s="111"/>
      <c r="TJP28" s="111"/>
      <c r="TJQ28" s="111"/>
      <c r="TJR28" s="111"/>
      <c r="TJS28" s="111"/>
      <c r="TJT28" s="111"/>
      <c r="TJU28" s="111"/>
      <c r="TJV28" s="111"/>
      <c r="TJW28" s="111"/>
      <c r="TJX28" s="111"/>
      <c r="TJY28" s="111"/>
      <c r="TJZ28" s="111"/>
      <c r="TKA28" s="111"/>
      <c r="TKB28" s="111"/>
      <c r="TKC28" s="111"/>
      <c r="TKD28" s="111"/>
      <c r="TKE28" s="111"/>
      <c r="TKF28" s="111"/>
      <c r="TKG28" s="111"/>
      <c r="TKH28" s="111"/>
      <c r="TKI28" s="111"/>
      <c r="TKJ28" s="111"/>
      <c r="TKK28" s="111"/>
      <c r="TKL28" s="111"/>
      <c r="TKM28" s="111"/>
      <c r="TKN28" s="111"/>
      <c r="TKO28" s="111"/>
      <c r="TKP28" s="111"/>
      <c r="TKQ28" s="111"/>
      <c r="TKR28" s="111"/>
      <c r="TKS28" s="111"/>
      <c r="TKT28" s="111"/>
      <c r="TKU28" s="111"/>
      <c r="TKV28" s="111"/>
      <c r="TKW28" s="111"/>
      <c r="TKX28" s="111"/>
      <c r="TKY28" s="111"/>
      <c r="TKZ28" s="111"/>
      <c r="TLA28" s="111"/>
      <c r="TLB28" s="111"/>
      <c r="TLC28" s="111"/>
      <c r="TLD28" s="111"/>
      <c r="TLE28" s="111"/>
      <c r="TLF28" s="111"/>
      <c r="TLG28" s="111"/>
      <c r="TLH28" s="111"/>
      <c r="TLI28" s="111"/>
      <c r="TLJ28" s="111"/>
      <c r="TLK28" s="111"/>
      <c r="TLL28" s="111"/>
      <c r="TLM28" s="111"/>
      <c r="TLN28" s="111"/>
      <c r="TLO28" s="111"/>
      <c r="TLP28" s="111"/>
      <c r="TLQ28" s="111"/>
      <c r="TLR28" s="111"/>
      <c r="TLS28" s="111"/>
      <c r="TLT28" s="111"/>
      <c r="TLU28" s="111"/>
      <c r="TLV28" s="111"/>
      <c r="TLW28" s="111"/>
      <c r="TLX28" s="111"/>
      <c r="TLY28" s="111"/>
      <c r="TLZ28" s="111"/>
      <c r="TMA28" s="111"/>
      <c r="TMB28" s="111"/>
      <c r="TMC28" s="111"/>
      <c r="TMD28" s="111"/>
      <c r="TME28" s="111"/>
      <c r="TMF28" s="111"/>
      <c r="TMG28" s="111"/>
      <c r="TMH28" s="111"/>
      <c r="TMI28" s="111"/>
      <c r="TMJ28" s="111"/>
      <c r="TMK28" s="111"/>
      <c r="TML28" s="111"/>
      <c r="TMM28" s="111"/>
      <c r="TMN28" s="111"/>
      <c r="TMO28" s="111"/>
      <c r="TMP28" s="111"/>
      <c r="TMQ28" s="111"/>
      <c r="TMR28" s="111"/>
      <c r="TMS28" s="111"/>
      <c r="TMT28" s="111"/>
      <c r="TMU28" s="111"/>
      <c r="TMV28" s="111"/>
      <c r="TMW28" s="111"/>
      <c r="TMX28" s="111"/>
      <c r="TMY28" s="111"/>
      <c r="TMZ28" s="111"/>
      <c r="TNA28" s="111"/>
      <c r="TNB28" s="111"/>
      <c r="TNC28" s="111"/>
      <c r="TND28" s="111"/>
      <c r="TNE28" s="111"/>
      <c r="TNF28" s="111"/>
      <c r="TNG28" s="111"/>
      <c r="TNH28" s="111"/>
      <c r="TNI28" s="111"/>
      <c r="TNJ28" s="111"/>
      <c r="TNK28" s="111"/>
      <c r="TNL28" s="111"/>
      <c r="TNM28" s="111"/>
      <c r="TNN28" s="111"/>
      <c r="TNO28" s="111"/>
      <c r="TNP28" s="111"/>
      <c r="TNQ28" s="111"/>
      <c r="TNR28" s="111"/>
      <c r="TNS28" s="111"/>
      <c r="TNT28" s="111"/>
      <c r="TNU28" s="111"/>
      <c r="TNV28" s="111"/>
      <c r="TNW28" s="111"/>
      <c r="TNX28" s="111"/>
      <c r="TNY28" s="111"/>
      <c r="TNZ28" s="111"/>
      <c r="TOA28" s="111"/>
      <c r="TOB28" s="111"/>
      <c r="TOC28" s="111"/>
      <c r="TOD28" s="111"/>
      <c r="TOE28" s="111"/>
      <c r="TOF28" s="111"/>
      <c r="TOG28" s="111"/>
      <c r="TOH28" s="111"/>
      <c r="TOI28" s="111"/>
      <c r="TOJ28" s="111"/>
      <c r="TOK28" s="111"/>
      <c r="TOL28" s="111"/>
      <c r="TOM28" s="111"/>
      <c r="TON28" s="111"/>
      <c r="TOO28" s="111"/>
      <c r="TOP28" s="111"/>
      <c r="TOQ28" s="111"/>
      <c r="TOR28" s="111"/>
      <c r="TOS28" s="111"/>
      <c r="TOT28" s="111"/>
      <c r="TOU28" s="111"/>
      <c r="TOV28" s="111"/>
      <c r="TOW28" s="111"/>
      <c r="TOX28" s="111"/>
      <c r="TOY28" s="111"/>
      <c r="TOZ28" s="111"/>
      <c r="TPA28" s="111"/>
      <c r="TPB28" s="111"/>
      <c r="TPC28" s="111"/>
      <c r="TPD28" s="111"/>
      <c r="TPE28" s="111"/>
      <c r="TPF28" s="111"/>
      <c r="TPG28" s="111"/>
      <c r="TPH28" s="111"/>
      <c r="TPI28" s="111"/>
      <c r="TPJ28" s="111"/>
      <c r="TPK28" s="111"/>
      <c r="TPL28" s="111"/>
      <c r="TPM28" s="111"/>
      <c r="TPN28" s="111"/>
      <c r="TPO28" s="111"/>
      <c r="TPP28" s="111"/>
      <c r="TPQ28" s="111"/>
      <c r="TPR28" s="111"/>
      <c r="TPS28" s="111"/>
      <c r="TPT28" s="111"/>
      <c r="TPU28" s="111"/>
      <c r="TPV28" s="111"/>
      <c r="TPW28" s="111"/>
      <c r="TPX28" s="111"/>
      <c r="TPY28" s="111"/>
      <c r="TPZ28" s="111"/>
      <c r="TQA28" s="111"/>
      <c r="TQB28" s="111"/>
      <c r="TQC28" s="111"/>
      <c r="TQD28" s="111"/>
      <c r="TQE28" s="111"/>
      <c r="TQF28" s="111"/>
      <c r="TQG28" s="111"/>
      <c r="TQH28" s="111"/>
      <c r="TQI28" s="111"/>
      <c r="TQJ28" s="111"/>
      <c r="TQK28" s="111"/>
      <c r="TQL28" s="111"/>
      <c r="TQM28" s="111"/>
      <c r="TQN28" s="111"/>
      <c r="TQO28" s="111"/>
      <c r="TQP28" s="111"/>
      <c r="TQQ28" s="111"/>
      <c r="TQR28" s="111"/>
      <c r="TQS28" s="111"/>
      <c r="TQT28" s="111"/>
      <c r="TQU28" s="111"/>
      <c r="TQV28" s="111"/>
      <c r="TQW28" s="111"/>
      <c r="TQX28" s="111"/>
      <c r="TQY28" s="111"/>
      <c r="TQZ28" s="111"/>
      <c r="TRA28" s="111"/>
      <c r="TRB28" s="111"/>
      <c r="TRC28" s="111"/>
      <c r="TRD28" s="111"/>
      <c r="TRE28" s="111"/>
      <c r="TRF28" s="111"/>
      <c r="TRG28" s="111"/>
      <c r="TRH28" s="111"/>
      <c r="TRI28" s="111"/>
      <c r="TRJ28" s="111"/>
      <c r="TRK28" s="111"/>
      <c r="TRL28" s="111"/>
      <c r="TRM28" s="111"/>
      <c r="TRN28" s="111"/>
      <c r="TRO28" s="111"/>
      <c r="TRP28" s="111"/>
      <c r="TRQ28" s="111"/>
      <c r="TRR28" s="111"/>
      <c r="TRS28" s="111"/>
      <c r="TRT28" s="111"/>
      <c r="TRU28" s="111"/>
      <c r="TRV28" s="111"/>
      <c r="TRW28" s="111"/>
      <c r="TRX28" s="111"/>
      <c r="TRY28" s="111"/>
      <c r="TRZ28" s="111"/>
      <c r="TSA28" s="111"/>
      <c r="TSB28" s="111"/>
      <c r="TSC28" s="111"/>
      <c r="TSD28" s="111"/>
      <c r="TSE28" s="111"/>
      <c r="TSF28" s="111"/>
      <c r="TSG28" s="111"/>
      <c r="TSH28" s="111"/>
      <c r="TSI28" s="111"/>
      <c r="TSJ28" s="111"/>
      <c r="TSK28" s="111"/>
      <c r="TSL28" s="111"/>
      <c r="TSM28" s="111"/>
      <c r="TSN28" s="111"/>
      <c r="TSO28" s="111"/>
      <c r="TSP28" s="111"/>
      <c r="TSQ28" s="111"/>
      <c r="TSR28" s="111"/>
      <c r="TSS28" s="111"/>
      <c r="TST28" s="111"/>
      <c r="TSU28" s="111"/>
      <c r="TSV28" s="111"/>
      <c r="TSW28" s="111"/>
      <c r="TSX28" s="111"/>
      <c r="TSY28" s="111"/>
      <c r="TSZ28" s="111"/>
      <c r="TTA28" s="111"/>
      <c r="TTB28" s="111"/>
      <c r="TTC28" s="111"/>
      <c r="TTD28" s="111"/>
      <c r="TTE28" s="111"/>
      <c r="TTF28" s="111"/>
      <c r="TTG28" s="111"/>
      <c r="TTH28" s="111"/>
      <c r="TTI28" s="111"/>
      <c r="TTJ28" s="111"/>
      <c r="TTK28" s="111"/>
      <c r="TTL28" s="111"/>
      <c r="TTM28" s="111"/>
      <c r="TTN28" s="111"/>
      <c r="TTO28" s="111"/>
      <c r="TTP28" s="111"/>
      <c r="TTQ28" s="111"/>
      <c r="TTR28" s="111"/>
      <c r="TTS28" s="111"/>
      <c r="TTT28" s="111"/>
      <c r="TTU28" s="111"/>
      <c r="TTV28" s="111"/>
      <c r="TTW28" s="111"/>
      <c r="TTX28" s="111"/>
      <c r="TTY28" s="111"/>
      <c r="TTZ28" s="111"/>
      <c r="TUA28" s="111"/>
      <c r="TUB28" s="111"/>
      <c r="TUC28" s="111"/>
      <c r="TUD28" s="111"/>
      <c r="TUE28" s="111"/>
      <c r="TUF28" s="111"/>
      <c r="TUG28" s="111"/>
      <c r="TUH28" s="111"/>
      <c r="TUI28" s="111"/>
      <c r="TUJ28" s="111"/>
      <c r="TUK28" s="111"/>
      <c r="TUL28" s="111"/>
      <c r="TUM28" s="111"/>
      <c r="TUN28" s="111"/>
      <c r="TUO28" s="111"/>
      <c r="TUP28" s="111"/>
      <c r="TUQ28" s="111"/>
      <c r="TUR28" s="111"/>
      <c r="TUS28" s="111"/>
      <c r="TUT28" s="111"/>
      <c r="TUU28" s="111"/>
      <c r="TUV28" s="111"/>
      <c r="TUW28" s="111"/>
      <c r="TUX28" s="111"/>
      <c r="TUY28" s="111"/>
      <c r="TUZ28" s="111"/>
      <c r="TVA28" s="111"/>
      <c r="TVB28" s="111"/>
      <c r="TVC28" s="111"/>
      <c r="TVD28" s="111"/>
      <c r="TVE28" s="111"/>
      <c r="TVF28" s="111"/>
      <c r="TVG28" s="111"/>
      <c r="TVH28" s="111"/>
      <c r="TVI28" s="111"/>
      <c r="TVJ28" s="111"/>
      <c r="TVK28" s="111"/>
      <c r="TVL28" s="111"/>
      <c r="TVM28" s="111"/>
      <c r="TVN28" s="111"/>
      <c r="TVO28" s="111"/>
      <c r="TVP28" s="111"/>
      <c r="TVQ28" s="111"/>
      <c r="TVR28" s="111"/>
      <c r="TVS28" s="111"/>
      <c r="TVT28" s="111"/>
      <c r="TVU28" s="111"/>
      <c r="TVV28" s="111"/>
      <c r="TVW28" s="111"/>
      <c r="TVX28" s="111"/>
      <c r="TVY28" s="111"/>
      <c r="TVZ28" s="111"/>
      <c r="TWA28" s="111"/>
      <c r="TWB28" s="111"/>
      <c r="TWC28" s="111"/>
      <c r="TWD28" s="111"/>
      <c r="TWE28" s="111"/>
      <c r="TWF28" s="111"/>
      <c r="TWG28" s="111"/>
      <c r="TWH28" s="111"/>
      <c r="TWI28" s="111"/>
      <c r="TWJ28" s="111"/>
      <c r="TWK28" s="111"/>
      <c r="TWL28" s="111"/>
      <c r="TWM28" s="111"/>
      <c r="TWN28" s="111"/>
      <c r="TWO28" s="111"/>
      <c r="TWP28" s="111"/>
      <c r="TWQ28" s="111"/>
      <c r="TWR28" s="111"/>
      <c r="TWS28" s="111"/>
      <c r="TWT28" s="111"/>
      <c r="TWU28" s="111"/>
      <c r="TWV28" s="111"/>
      <c r="TWW28" s="111"/>
      <c r="TWX28" s="111"/>
      <c r="TWY28" s="111"/>
      <c r="TWZ28" s="111"/>
      <c r="TXA28" s="111"/>
      <c r="TXB28" s="111"/>
      <c r="TXC28" s="111"/>
      <c r="TXD28" s="111"/>
      <c r="TXE28" s="111"/>
      <c r="TXF28" s="111"/>
      <c r="TXG28" s="111"/>
      <c r="TXH28" s="111"/>
      <c r="TXI28" s="111"/>
      <c r="TXJ28" s="111"/>
      <c r="TXK28" s="111"/>
      <c r="TXL28" s="111"/>
      <c r="TXM28" s="111"/>
      <c r="TXN28" s="111"/>
      <c r="TXO28" s="111"/>
      <c r="TXP28" s="111"/>
      <c r="TXQ28" s="111"/>
      <c r="TXR28" s="111"/>
      <c r="TXS28" s="111"/>
      <c r="TXT28" s="111"/>
      <c r="TXU28" s="111"/>
      <c r="TXV28" s="111"/>
      <c r="TXW28" s="111"/>
      <c r="TXX28" s="111"/>
      <c r="TXY28" s="111"/>
      <c r="TXZ28" s="111"/>
      <c r="TYA28" s="111"/>
      <c r="TYB28" s="111"/>
      <c r="TYC28" s="111"/>
      <c r="TYD28" s="111"/>
      <c r="TYE28" s="111"/>
      <c r="TYF28" s="111"/>
      <c r="TYG28" s="111"/>
      <c r="TYH28" s="111"/>
      <c r="TYI28" s="111"/>
      <c r="TYJ28" s="111"/>
      <c r="TYK28" s="111"/>
      <c r="TYL28" s="111"/>
      <c r="TYM28" s="111"/>
      <c r="TYN28" s="111"/>
      <c r="TYO28" s="111"/>
      <c r="TYP28" s="111"/>
      <c r="TYQ28" s="111"/>
      <c r="TYR28" s="111"/>
      <c r="TYS28" s="111"/>
      <c r="TYT28" s="111"/>
      <c r="TYU28" s="111"/>
      <c r="TYV28" s="111"/>
      <c r="TYW28" s="111"/>
      <c r="TYX28" s="111"/>
      <c r="TYY28" s="111"/>
      <c r="TYZ28" s="111"/>
      <c r="TZA28" s="111"/>
      <c r="TZB28" s="111"/>
      <c r="TZC28" s="111"/>
      <c r="TZD28" s="111"/>
      <c r="TZE28" s="111"/>
      <c r="TZF28" s="111"/>
      <c r="TZG28" s="111"/>
      <c r="TZH28" s="111"/>
      <c r="TZI28" s="111"/>
      <c r="TZJ28" s="111"/>
      <c r="TZK28" s="111"/>
      <c r="TZL28" s="111"/>
      <c r="TZM28" s="111"/>
      <c r="TZN28" s="111"/>
      <c r="TZO28" s="111"/>
      <c r="TZP28" s="111"/>
      <c r="TZQ28" s="111"/>
      <c r="TZR28" s="111"/>
      <c r="TZS28" s="111"/>
      <c r="TZT28" s="111"/>
      <c r="TZU28" s="111"/>
      <c r="TZV28" s="111"/>
      <c r="TZW28" s="111"/>
      <c r="TZX28" s="111"/>
      <c r="TZY28" s="111"/>
      <c r="TZZ28" s="111"/>
      <c r="UAA28" s="111"/>
      <c r="UAB28" s="111"/>
      <c r="UAC28" s="111"/>
      <c r="UAD28" s="111"/>
      <c r="UAE28" s="111"/>
      <c r="UAF28" s="111"/>
      <c r="UAG28" s="111"/>
      <c r="UAH28" s="111"/>
      <c r="UAI28" s="111"/>
      <c r="UAJ28" s="111"/>
      <c r="UAK28" s="111"/>
      <c r="UAL28" s="111"/>
      <c r="UAM28" s="111"/>
      <c r="UAN28" s="111"/>
      <c r="UAO28" s="111"/>
      <c r="UAP28" s="111"/>
      <c r="UAQ28" s="111"/>
      <c r="UAR28" s="111"/>
      <c r="UAS28" s="111"/>
      <c r="UAT28" s="111"/>
      <c r="UAU28" s="111"/>
      <c r="UAV28" s="111"/>
      <c r="UAW28" s="111"/>
      <c r="UAX28" s="111"/>
      <c r="UAY28" s="111"/>
      <c r="UAZ28" s="111"/>
      <c r="UBA28" s="111"/>
      <c r="UBB28" s="111"/>
      <c r="UBC28" s="111"/>
      <c r="UBD28" s="111"/>
      <c r="UBE28" s="111"/>
      <c r="UBF28" s="111"/>
      <c r="UBG28" s="111"/>
      <c r="UBH28" s="111"/>
      <c r="UBI28" s="111"/>
      <c r="UBJ28" s="111"/>
      <c r="UBK28" s="111"/>
      <c r="UBL28" s="111"/>
      <c r="UBM28" s="111"/>
      <c r="UBN28" s="111"/>
      <c r="UBO28" s="111"/>
      <c r="UBP28" s="111"/>
      <c r="UBQ28" s="111"/>
      <c r="UBR28" s="111"/>
      <c r="UBS28" s="111"/>
      <c r="UBT28" s="111"/>
      <c r="UBU28" s="111"/>
      <c r="UBV28" s="111"/>
      <c r="UBW28" s="111"/>
      <c r="UBX28" s="111"/>
      <c r="UBY28" s="111"/>
      <c r="UBZ28" s="111"/>
      <c r="UCA28" s="111"/>
      <c r="UCB28" s="111"/>
      <c r="UCC28" s="111"/>
      <c r="UCD28" s="111"/>
      <c r="UCE28" s="111"/>
      <c r="UCF28" s="111"/>
      <c r="UCG28" s="111"/>
      <c r="UCH28" s="111"/>
      <c r="UCI28" s="111"/>
      <c r="UCJ28" s="111"/>
      <c r="UCK28" s="111"/>
      <c r="UCL28" s="111"/>
      <c r="UCM28" s="111"/>
      <c r="UCN28" s="111"/>
      <c r="UCO28" s="111"/>
      <c r="UCP28" s="111"/>
      <c r="UCQ28" s="111"/>
      <c r="UCR28" s="111"/>
      <c r="UCS28" s="111"/>
      <c r="UCT28" s="111"/>
      <c r="UCU28" s="111"/>
      <c r="UCV28" s="111"/>
      <c r="UCW28" s="111"/>
      <c r="UCX28" s="111"/>
      <c r="UCY28" s="111"/>
      <c r="UCZ28" s="111"/>
      <c r="UDA28" s="111"/>
      <c r="UDB28" s="111"/>
      <c r="UDC28" s="111"/>
      <c r="UDD28" s="111"/>
      <c r="UDE28" s="111"/>
      <c r="UDF28" s="111"/>
      <c r="UDG28" s="111"/>
      <c r="UDH28" s="111"/>
      <c r="UDI28" s="111"/>
      <c r="UDJ28" s="111"/>
      <c r="UDK28" s="111"/>
      <c r="UDL28" s="111"/>
      <c r="UDM28" s="111"/>
      <c r="UDN28" s="111"/>
      <c r="UDO28" s="111"/>
      <c r="UDP28" s="111"/>
      <c r="UDQ28" s="111"/>
      <c r="UDR28" s="111"/>
      <c r="UDS28" s="111"/>
      <c r="UDT28" s="111"/>
      <c r="UDU28" s="111"/>
      <c r="UDV28" s="111"/>
      <c r="UDW28" s="111"/>
      <c r="UDX28" s="111"/>
      <c r="UDY28" s="111"/>
      <c r="UDZ28" s="111"/>
      <c r="UEA28" s="111"/>
      <c r="UEB28" s="111"/>
      <c r="UEC28" s="111"/>
      <c r="UED28" s="111"/>
      <c r="UEE28" s="111"/>
      <c r="UEF28" s="111"/>
      <c r="UEG28" s="111"/>
      <c r="UEH28" s="111"/>
      <c r="UEI28" s="111"/>
      <c r="UEJ28" s="111"/>
      <c r="UEK28" s="111"/>
      <c r="UEL28" s="111"/>
      <c r="UEM28" s="111"/>
      <c r="UEN28" s="111"/>
      <c r="UEO28" s="111"/>
      <c r="UEP28" s="111"/>
      <c r="UEQ28" s="111"/>
      <c r="UER28" s="111"/>
      <c r="UES28" s="111"/>
      <c r="UET28" s="111"/>
      <c r="UEU28" s="111"/>
      <c r="UEV28" s="111"/>
      <c r="UEW28" s="111"/>
      <c r="UEX28" s="111"/>
      <c r="UEY28" s="111"/>
      <c r="UEZ28" s="111"/>
      <c r="UFA28" s="111"/>
      <c r="UFB28" s="111"/>
      <c r="UFC28" s="111"/>
      <c r="UFD28" s="111"/>
      <c r="UFE28" s="111"/>
      <c r="UFF28" s="111"/>
      <c r="UFG28" s="111"/>
      <c r="UFH28" s="111"/>
      <c r="UFI28" s="111"/>
      <c r="UFJ28" s="111"/>
      <c r="UFK28" s="111"/>
      <c r="UFL28" s="111"/>
      <c r="UFM28" s="111"/>
      <c r="UFN28" s="111"/>
      <c r="UFO28" s="111"/>
      <c r="UFP28" s="111"/>
      <c r="UFQ28" s="111"/>
      <c r="UFR28" s="111"/>
      <c r="UFS28" s="111"/>
      <c r="UFT28" s="111"/>
      <c r="UFU28" s="111"/>
      <c r="UFV28" s="111"/>
      <c r="UFW28" s="111"/>
      <c r="UFX28" s="111"/>
      <c r="UFY28" s="111"/>
      <c r="UFZ28" s="111"/>
      <c r="UGA28" s="111"/>
      <c r="UGB28" s="111"/>
      <c r="UGC28" s="111"/>
      <c r="UGD28" s="111"/>
      <c r="UGE28" s="111"/>
      <c r="UGF28" s="111"/>
      <c r="UGG28" s="111"/>
      <c r="UGH28" s="111"/>
      <c r="UGI28" s="111"/>
      <c r="UGJ28" s="111"/>
      <c r="UGK28" s="111"/>
      <c r="UGL28" s="111"/>
      <c r="UGM28" s="111"/>
      <c r="UGN28" s="111"/>
      <c r="UGO28" s="111"/>
      <c r="UGP28" s="111"/>
      <c r="UGQ28" s="111"/>
      <c r="UGR28" s="111"/>
      <c r="UGS28" s="111"/>
      <c r="UGT28" s="111"/>
      <c r="UGU28" s="111"/>
      <c r="UGV28" s="111"/>
      <c r="UGW28" s="111"/>
      <c r="UGX28" s="111"/>
      <c r="UGY28" s="111"/>
      <c r="UGZ28" s="111"/>
      <c r="UHA28" s="111"/>
      <c r="UHB28" s="111"/>
      <c r="UHC28" s="111"/>
      <c r="UHD28" s="111"/>
      <c r="UHE28" s="111"/>
      <c r="UHF28" s="111"/>
      <c r="UHG28" s="111"/>
      <c r="UHH28" s="111"/>
      <c r="UHI28" s="111"/>
      <c r="UHJ28" s="111"/>
      <c r="UHK28" s="111"/>
      <c r="UHL28" s="111"/>
      <c r="UHM28" s="111"/>
      <c r="UHN28" s="111"/>
      <c r="UHO28" s="111"/>
      <c r="UHP28" s="111"/>
      <c r="UHQ28" s="111"/>
      <c r="UHR28" s="111"/>
      <c r="UHS28" s="111"/>
      <c r="UHT28" s="111"/>
      <c r="UHU28" s="111"/>
      <c r="UHV28" s="111"/>
      <c r="UHW28" s="111"/>
      <c r="UHX28" s="111"/>
      <c r="UHY28" s="111"/>
      <c r="UHZ28" s="111"/>
      <c r="UIA28" s="111"/>
      <c r="UIB28" s="111"/>
      <c r="UIC28" s="111"/>
      <c r="UID28" s="111"/>
      <c r="UIE28" s="111"/>
      <c r="UIF28" s="111"/>
      <c r="UIG28" s="111"/>
      <c r="UIH28" s="111"/>
      <c r="UII28" s="111"/>
      <c r="UIJ28" s="111"/>
      <c r="UIK28" s="111"/>
      <c r="UIL28" s="111"/>
      <c r="UIM28" s="111"/>
      <c r="UIN28" s="111"/>
      <c r="UIO28" s="111"/>
      <c r="UIP28" s="111"/>
      <c r="UIQ28" s="111"/>
      <c r="UIR28" s="111"/>
      <c r="UIS28" s="111"/>
      <c r="UIT28" s="111"/>
      <c r="UIU28" s="111"/>
      <c r="UIV28" s="111"/>
      <c r="UIW28" s="111"/>
      <c r="UIX28" s="111"/>
      <c r="UIY28" s="111"/>
      <c r="UIZ28" s="111"/>
      <c r="UJA28" s="111"/>
      <c r="UJB28" s="111"/>
      <c r="UJC28" s="111"/>
      <c r="UJD28" s="111"/>
      <c r="UJE28" s="111"/>
      <c r="UJF28" s="111"/>
      <c r="UJG28" s="111"/>
      <c r="UJH28" s="111"/>
      <c r="UJI28" s="111"/>
      <c r="UJJ28" s="111"/>
      <c r="UJK28" s="111"/>
      <c r="UJL28" s="111"/>
      <c r="UJM28" s="111"/>
      <c r="UJN28" s="111"/>
      <c r="UJO28" s="111"/>
      <c r="UJP28" s="111"/>
      <c r="UJQ28" s="111"/>
      <c r="UJR28" s="111"/>
      <c r="UJS28" s="111"/>
      <c r="UJT28" s="111"/>
      <c r="UJU28" s="111"/>
      <c r="UJV28" s="111"/>
      <c r="UJW28" s="111"/>
      <c r="UJX28" s="111"/>
      <c r="UJY28" s="111"/>
      <c r="UJZ28" s="111"/>
      <c r="UKA28" s="111"/>
      <c r="UKB28" s="111"/>
      <c r="UKC28" s="111"/>
      <c r="UKD28" s="111"/>
      <c r="UKE28" s="111"/>
      <c r="UKF28" s="111"/>
      <c r="UKG28" s="111"/>
      <c r="UKH28" s="111"/>
      <c r="UKI28" s="111"/>
      <c r="UKJ28" s="111"/>
      <c r="UKK28" s="111"/>
      <c r="UKL28" s="111"/>
      <c r="UKM28" s="111"/>
      <c r="UKN28" s="111"/>
      <c r="UKO28" s="111"/>
      <c r="UKP28" s="111"/>
      <c r="UKQ28" s="111"/>
      <c r="UKR28" s="111"/>
      <c r="UKS28" s="111"/>
      <c r="UKT28" s="111"/>
      <c r="UKU28" s="111"/>
      <c r="UKV28" s="111"/>
      <c r="UKW28" s="111"/>
      <c r="UKX28" s="111"/>
      <c r="UKY28" s="111"/>
      <c r="UKZ28" s="111"/>
      <c r="ULA28" s="111"/>
      <c r="ULB28" s="111"/>
      <c r="ULC28" s="111"/>
      <c r="ULD28" s="111"/>
      <c r="ULE28" s="111"/>
      <c r="ULF28" s="111"/>
      <c r="ULG28" s="111"/>
      <c r="ULH28" s="111"/>
      <c r="ULI28" s="111"/>
      <c r="ULJ28" s="111"/>
      <c r="ULK28" s="111"/>
      <c r="ULL28" s="111"/>
      <c r="ULM28" s="111"/>
      <c r="ULN28" s="111"/>
      <c r="ULO28" s="111"/>
      <c r="ULP28" s="111"/>
      <c r="ULQ28" s="111"/>
      <c r="ULR28" s="111"/>
      <c r="ULS28" s="111"/>
      <c r="ULT28" s="111"/>
      <c r="ULU28" s="111"/>
      <c r="ULV28" s="111"/>
      <c r="ULW28" s="111"/>
      <c r="ULX28" s="111"/>
      <c r="ULY28" s="111"/>
      <c r="ULZ28" s="111"/>
      <c r="UMA28" s="111"/>
      <c r="UMB28" s="111"/>
      <c r="UMC28" s="111"/>
      <c r="UMD28" s="111"/>
      <c r="UME28" s="111"/>
      <c r="UMF28" s="111"/>
      <c r="UMG28" s="111"/>
      <c r="UMH28" s="111"/>
      <c r="UMI28" s="111"/>
      <c r="UMJ28" s="111"/>
      <c r="UMK28" s="111"/>
      <c r="UML28" s="111"/>
      <c r="UMM28" s="111"/>
      <c r="UMN28" s="111"/>
      <c r="UMO28" s="111"/>
      <c r="UMP28" s="111"/>
      <c r="UMQ28" s="111"/>
      <c r="UMR28" s="111"/>
      <c r="UMS28" s="111"/>
      <c r="UMT28" s="111"/>
      <c r="UMU28" s="111"/>
      <c r="UMV28" s="111"/>
      <c r="UMW28" s="111"/>
      <c r="UMX28" s="111"/>
      <c r="UMY28" s="111"/>
      <c r="UMZ28" s="111"/>
      <c r="UNA28" s="111"/>
      <c r="UNB28" s="111"/>
      <c r="UNC28" s="111"/>
      <c r="UND28" s="111"/>
      <c r="UNE28" s="111"/>
      <c r="UNF28" s="111"/>
      <c r="UNG28" s="111"/>
      <c r="UNH28" s="111"/>
      <c r="UNI28" s="111"/>
      <c r="UNJ28" s="111"/>
      <c r="UNK28" s="111"/>
      <c r="UNL28" s="111"/>
      <c r="UNM28" s="111"/>
      <c r="UNN28" s="111"/>
      <c r="UNO28" s="111"/>
      <c r="UNP28" s="111"/>
      <c r="UNQ28" s="111"/>
      <c r="UNR28" s="111"/>
      <c r="UNS28" s="111"/>
      <c r="UNT28" s="111"/>
      <c r="UNU28" s="111"/>
      <c r="UNV28" s="111"/>
      <c r="UNW28" s="111"/>
      <c r="UNX28" s="111"/>
      <c r="UNY28" s="111"/>
      <c r="UNZ28" s="111"/>
      <c r="UOA28" s="111"/>
      <c r="UOB28" s="111"/>
      <c r="UOC28" s="111"/>
      <c r="UOD28" s="111"/>
      <c r="UOE28" s="111"/>
      <c r="UOF28" s="111"/>
      <c r="UOG28" s="111"/>
      <c r="UOH28" s="111"/>
      <c r="UOI28" s="111"/>
      <c r="UOJ28" s="111"/>
      <c r="UOK28" s="111"/>
      <c r="UOL28" s="111"/>
      <c r="UOM28" s="111"/>
      <c r="UON28" s="111"/>
      <c r="UOO28" s="111"/>
      <c r="UOP28" s="111"/>
      <c r="UOQ28" s="111"/>
      <c r="UOR28" s="111"/>
      <c r="UOS28" s="111"/>
      <c r="UOT28" s="111"/>
      <c r="UOU28" s="111"/>
      <c r="UOV28" s="111"/>
      <c r="UOW28" s="111"/>
      <c r="UOX28" s="111"/>
      <c r="UOY28" s="111"/>
      <c r="UOZ28" s="111"/>
      <c r="UPA28" s="111"/>
      <c r="UPB28" s="111"/>
      <c r="UPC28" s="111"/>
      <c r="UPD28" s="111"/>
      <c r="UPE28" s="111"/>
      <c r="UPF28" s="111"/>
      <c r="UPG28" s="111"/>
      <c r="UPH28" s="111"/>
      <c r="UPI28" s="111"/>
      <c r="UPJ28" s="111"/>
      <c r="UPK28" s="111"/>
      <c r="UPL28" s="111"/>
      <c r="UPM28" s="111"/>
      <c r="UPN28" s="111"/>
      <c r="UPO28" s="111"/>
      <c r="UPP28" s="111"/>
      <c r="UPQ28" s="111"/>
      <c r="UPR28" s="111"/>
      <c r="UPS28" s="111"/>
      <c r="UPT28" s="111"/>
      <c r="UPU28" s="111"/>
      <c r="UPV28" s="111"/>
      <c r="UPW28" s="111"/>
      <c r="UPX28" s="111"/>
      <c r="UPY28" s="111"/>
      <c r="UPZ28" s="111"/>
      <c r="UQA28" s="111"/>
      <c r="UQB28" s="111"/>
      <c r="UQC28" s="111"/>
      <c r="UQD28" s="111"/>
      <c r="UQE28" s="111"/>
      <c r="UQF28" s="111"/>
      <c r="UQG28" s="111"/>
      <c r="UQH28" s="111"/>
      <c r="UQI28" s="111"/>
      <c r="UQJ28" s="111"/>
      <c r="UQK28" s="111"/>
      <c r="UQL28" s="111"/>
      <c r="UQM28" s="111"/>
      <c r="UQN28" s="111"/>
      <c r="UQO28" s="111"/>
      <c r="UQP28" s="111"/>
      <c r="UQQ28" s="111"/>
      <c r="UQR28" s="111"/>
      <c r="UQS28" s="111"/>
      <c r="UQT28" s="111"/>
      <c r="UQU28" s="111"/>
      <c r="UQV28" s="111"/>
      <c r="UQW28" s="111"/>
      <c r="UQX28" s="111"/>
      <c r="UQY28" s="111"/>
      <c r="UQZ28" s="111"/>
      <c r="URA28" s="111"/>
      <c r="URB28" s="111"/>
      <c r="URC28" s="111"/>
      <c r="URD28" s="111"/>
      <c r="URE28" s="111"/>
      <c r="URF28" s="111"/>
      <c r="URG28" s="111"/>
      <c r="URH28" s="111"/>
      <c r="URI28" s="111"/>
      <c r="URJ28" s="111"/>
      <c r="URK28" s="111"/>
      <c r="URL28" s="111"/>
      <c r="URM28" s="111"/>
      <c r="URN28" s="111"/>
      <c r="URO28" s="111"/>
      <c r="URP28" s="111"/>
      <c r="URQ28" s="111"/>
      <c r="URR28" s="111"/>
      <c r="URS28" s="111"/>
      <c r="URT28" s="111"/>
      <c r="URU28" s="111"/>
      <c r="URV28" s="111"/>
      <c r="URW28" s="111"/>
      <c r="URX28" s="111"/>
      <c r="URY28" s="111"/>
      <c r="URZ28" s="111"/>
      <c r="USA28" s="111"/>
      <c r="USB28" s="111"/>
      <c r="USC28" s="111"/>
      <c r="USD28" s="111"/>
      <c r="USE28" s="111"/>
      <c r="USF28" s="111"/>
      <c r="USG28" s="111"/>
      <c r="USH28" s="111"/>
      <c r="USI28" s="111"/>
      <c r="USJ28" s="111"/>
      <c r="USK28" s="111"/>
      <c r="USL28" s="111"/>
      <c r="USM28" s="111"/>
      <c r="USN28" s="111"/>
      <c r="USO28" s="111"/>
      <c r="USP28" s="111"/>
      <c r="USQ28" s="111"/>
      <c r="USR28" s="111"/>
      <c r="USS28" s="111"/>
      <c r="UST28" s="111"/>
      <c r="USU28" s="111"/>
      <c r="USV28" s="111"/>
      <c r="USW28" s="111"/>
      <c r="USX28" s="111"/>
      <c r="USY28" s="111"/>
      <c r="USZ28" s="111"/>
      <c r="UTA28" s="111"/>
      <c r="UTB28" s="111"/>
      <c r="UTC28" s="111"/>
      <c r="UTD28" s="111"/>
      <c r="UTE28" s="111"/>
      <c r="UTF28" s="111"/>
      <c r="UTG28" s="111"/>
      <c r="UTH28" s="111"/>
      <c r="UTI28" s="111"/>
      <c r="UTJ28" s="111"/>
      <c r="UTK28" s="111"/>
      <c r="UTL28" s="111"/>
      <c r="UTM28" s="111"/>
      <c r="UTN28" s="111"/>
      <c r="UTO28" s="111"/>
      <c r="UTP28" s="111"/>
      <c r="UTQ28" s="111"/>
      <c r="UTR28" s="111"/>
      <c r="UTS28" s="111"/>
      <c r="UTT28" s="111"/>
      <c r="UTU28" s="111"/>
      <c r="UTV28" s="111"/>
      <c r="UTW28" s="111"/>
      <c r="UTX28" s="111"/>
      <c r="UTY28" s="111"/>
      <c r="UTZ28" s="111"/>
      <c r="UUA28" s="111"/>
      <c r="UUB28" s="111"/>
      <c r="UUC28" s="111"/>
      <c r="UUD28" s="111"/>
      <c r="UUE28" s="111"/>
      <c r="UUF28" s="111"/>
      <c r="UUG28" s="111"/>
      <c r="UUH28" s="111"/>
      <c r="UUI28" s="111"/>
      <c r="UUJ28" s="111"/>
      <c r="UUK28" s="111"/>
      <c r="UUL28" s="111"/>
      <c r="UUM28" s="111"/>
      <c r="UUN28" s="111"/>
      <c r="UUO28" s="111"/>
      <c r="UUP28" s="111"/>
      <c r="UUQ28" s="111"/>
      <c r="UUR28" s="111"/>
      <c r="UUS28" s="111"/>
      <c r="UUT28" s="111"/>
      <c r="UUU28" s="111"/>
      <c r="UUV28" s="111"/>
      <c r="UUW28" s="111"/>
      <c r="UUX28" s="111"/>
      <c r="UUY28" s="111"/>
      <c r="UUZ28" s="111"/>
      <c r="UVA28" s="111"/>
      <c r="UVB28" s="111"/>
      <c r="UVC28" s="111"/>
      <c r="UVD28" s="111"/>
      <c r="UVE28" s="111"/>
      <c r="UVF28" s="111"/>
      <c r="UVG28" s="111"/>
      <c r="UVH28" s="111"/>
      <c r="UVI28" s="111"/>
      <c r="UVJ28" s="111"/>
      <c r="UVK28" s="111"/>
      <c r="UVL28" s="111"/>
      <c r="UVM28" s="111"/>
      <c r="UVN28" s="111"/>
      <c r="UVO28" s="111"/>
      <c r="UVP28" s="111"/>
      <c r="UVQ28" s="111"/>
      <c r="UVR28" s="111"/>
      <c r="UVS28" s="111"/>
      <c r="UVT28" s="111"/>
      <c r="UVU28" s="111"/>
      <c r="UVV28" s="111"/>
      <c r="UVW28" s="111"/>
      <c r="UVX28" s="111"/>
      <c r="UVY28" s="111"/>
      <c r="UVZ28" s="111"/>
      <c r="UWA28" s="111"/>
      <c r="UWB28" s="111"/>
      <c r="UWC28" s="111"/>
      <c r="UWD28" s="111"/>
      <c r="UWE28" s="111"/>
      <c r="UWF28" s="111"/>
      <c r="UWG28" s="111"/>
      <c r="UWH28" s="111"/>
      <c r="UWI28" s="111"/>
      <c r="UWJ28" s="111"/>
      <c r="UWK28" s="111"/>
      <c r="UWL28" s="111"/>
      <c r="UWM28" s="111"/>
      <c r="UWN28" s="111"/>
      <c r="UWO28" s="111"/>
      <c r="UWP28" s="111"/>
      <c r="UWQ28" s="111"/>
      <c r="UWR28" s="111"/>
      <c r="UWS28" s="111"/>
      <c r="UWT28" s="111"/>
      <c r="UWU28" s="111"/>
      <c r="UWV28" s="111"/>
      <c r="UWW28" s="111"/>
      <c r="UWX28" s="111"/>
      <c r="UWY28" s="111"/>
      <c r="UWZ28" s="111"/>
      <c r="UXA28" s="111"/>
      <c r="UXB28" s="111"/>
      <c r="UXC28" s="111"/>
      <c r="UXD28" s="111"/>
      <c r="UXE28" s="111"/>
      <c r="UXF28" s="111"/>
      <c r="UXG28" s="111"/>
      <c r="UXH28" s="111"/>
      <c r="UXI28" s="111"/>
      <c r="UXJ28" s="111"/>
      <c r="UXK28" s="111"/>
      <c r="UXL28" s="111"/>
      <c r="UXM28" s="111"/>
      <c r="UXN28" s="111"/>
      <c r="UXO28" s="111"/>
      <c r="UXP28" s="111"/>
      <c r="UXQ28" s="111"/>
      <c r="UXR28" s="111"/>
      <c r="UXS28" s="111"/>
      <c r="UXT28" s="111"/>
      <c r="UXU28" s="111"/>
      <c r="UXV28" s="111"/>
      <c r="UXW28" s="111"/>
      <c r="UXX28" s="111"/>
      <c r="UXY28" s="111"/>
      <c r="UXZ28" s="111"/>
      <c r="UYA28" s="111"/>
      <c r="UYB28" s="111"/>
      <c r="UYC28" s="111"/>
      <c r="UYD28" s="111"/>
      <c r="UYE28" s="111"/>
      <c r="UYF28" s="111"/>
      <c r="UYG28" s="111"/>
      <c r="UYH28" s="111"/>
      <c r="UYI28" s="111"/>
      <c r="UYJ28" s="111"/>
      <c r="UYK28" s="111"/>
      <c r="UYL28" s="111"/>
      <c r="UYM28" s="111"/>
      <c r="UYN28" s="111"/>
      <c r="UYO28" s="111"/>
      <c r="UYP28" s="111"/>
      <c r="UYQ28" s="111"/>
      <c r="UYR28" s="111"/>
      <c r="UYS28" s="111"/>
      <c r="UYT28" s="111"/>
      <c r="UYU28" s="111"/>
      <c r="UYV28" s="111"/>
      <c r="UYW28" s="111"/>
      <c r="UYX28" s="111"/>
      <c r="UYY28" s="111"/>
      <c r="UYZ28" s="111"/>
      <c r="UZA28" s="111"/>
      <c r="UZB28" s="111"/>
      <c r="UZC28" s="111"/>
      <c r="UZD28" s="111"/>
      <c r="UZE28" s="111"/>
      <c r="UZF28" s="111"/>
      <c r="UZG28" s="111"/>
      <c r="UZH28" s="111"/>
      <c r="UZI28" s="111"/>
      <c r="UZJ28" s="111"/>
      <c r="UZK28" s="111"/>
      <c r="UZL28" s="111"/>
      <c r="UZM28" s="111"/>
      <c r="UZN28" s="111"/>
      <c r="UZO28" s="111"/>
      <c r="UZP28" s="111"/>
      <c r="UZQ28" s="111"/>
      <c r="UZR28" s="111"/>
      <c r="UZS28" s="111"/>
      <c r="UZT28" s="111"/>
      <c r="UZU28" s="111"/>
      <c r="UZV28" s="111"/>
      <c r="UZW28" s="111"/>
      <c r="UZX28" s="111"/>
      <c r="UZY28" s="111"/>
      <c r="UZZ28" s="111"/>
      <c r="VAA28" s="111"/>
      <c r="VAB28" s="111"/>
      <c r="VAC28" s="111"/>
      <c r="VAD28" s="111"/>
      <c r="VAE28" s="111"/>
      <c r="VAF28" s="111"/>
      <c r="VAG28" s="111"/>
      <c r="VAH28" s="111"/>
      <c r="VAI28" s="111"/>
      <c r="VAJ28" s="111"/>
      <c r="VAK28" s="111"/>
      <c r="VAL28" s="111"/>
      <c r="VAM28" s="111"/>
      <c r="VAN28" s="111"/>
      <c r="VAO28" s="111"/>
      <c r="VAP28" s="111"/>
      <c r="VAQ28" s="111"/>
      <c r="VAR28" s="111"/>
      <c r="VAS28" s="111"/>
      <c r="VAT28" s="111"/>
      <c r="VAU28" s="111"/>
      <c r="VAV28" s="111"/>
      <c r="VAW28" s="111"/>
      <c r="VAX28" s="111"/>
      <c r="VAY28" s="111"/>
      <c r="VAZ28" s="111"/>
      <c r="VBA28" s="111"/>
      <c r="VBB28" s="111"/>
      <c r="VBC28" s="111"/>
      <c r="VBD28" s="111"/>
      <c r="VBE28" s="111"/>
      <c r="VBF28" s="111"/>
      <c r="VBG28" s="111"/>
      <c r="VBH28" s="111"/>
      <c r="VBI28" s="111"/>
      <c r="VBJ28" s="111"/>
      <c r="VBK28" s="111"/>
      <c r="VBL28" s="111"/>
      <c r="VBM28" s="111"/>
      <c r="VBN28" s="111"/>
      <c r="VBO28" s="111"/>
      <c r="VBP28" s="111"/>
      <c r="VBQ28" s="111"/>
      <c r="VBR28" s="111"/>
      <c r="VBS28" s="111"/>
      <c r="VBT28" s="111"/>
      <c r="VBU28" s="111"/>
      <c r="VBV28" s="111"/>
      <c r="VBW28" s="111"/>
      <c r="VBX28" s="111"/>
      <c r="VBY28" s="111"/>
      <c r="VBZ28" s="111"/>
      <c r="VCA28" s="111"/>
      <c r="VCB28" s="111"/>
      <c r="VCC28" s="111"/>
      <c r="VCD28" s="111"/>
      <c r="VCE28" s="111"/>
      <c r="VCF28" s="111"/>
      <c r="VCG28" s="111"/>
      <c r="VCH28" s="111"/>
      <c r="VCI28" s="111"/>
      <c r="VCJ28" s="111"/>
      <c r="VCK28" s="111"/>
      <c r="VCL28" s="111"/>
      <c r="VCM28" s="111"/>
      <c r="VCN28" s="111"/>
      <c r="VCO28" s="111"/>
      <c r="VCP28" s="111"/>
      <c r="VCQ28" s="111"/>
      <c r="VCR28" s="111"/>
      <c r="VCS28" s="111"/>
      <c r="VCT28" s="111"/>
      <c r="VCU28" s="111"/>
      <c r="VCV28" s="111"/>
      <c r="VCW28" s="111"/>
      <c r="VCX28" s="111"/>
      <c r="VCY28" s="111"/>
      <c r="VCZ28" s="111"/>
      <c r="VDA28" s="111"/>
      <c r="VDB28" s="111"/>
      <c r="VDC28" s="111"/>
      <c r="VDD28" s="111"/>
      <c r="VDE28" s="111"/>
      <c r="VDF28" s="111"/>
      <c r="VDG28" s="111"/>
      <c r="VDH28" s="111"/>
      <c r="VDI28" s="111"/>
      <c r="VDJ28" s="111"/>
      <c r="VDK28" s="111"/>
      <c r="VDL28" s="111"/>
      <c r="VDM28" s="111"/>
      <c r="VDN28" s="111"/>
      <c r="VDO28" s="111"/>
      <c r="VDP28" s="111"/>
      <c r="VDQ28" s="111"/>
      <c r="VDR28" s="111"/>
      <c r="VDS28" s="111"/>
      <c r="VDT28" s="111"/>
      <c r="VDU28" s="111"/>
      <c r="VDV28" s="111"/>
      <c r="VDW28" s="111"/>
      <c r="VDX28" s="111"/>
      <c r="VDY28" s="111"/>
      <c r="VDZ28" s="111"/>
      <c r="VEA28" s="111"/>
      <c r="VEB28" s="111"/>
      <c r="VEC28" s="111"/>
      <c r="VED28" s="111"/>
      <c r="VEE28" s="111"/>
      <c r="VEF28" s="111"/>
      <c r="VEG28" s="111"/>
      <c r="VEH28" s="111"/>
      <c r="VEI28" s="111"/>
      <c r="VEJ28" s="111"/>
      <c r="VEK28" s="111"/>
      <c r="VEL28" s="111"/>
      <c r="VEM28" s="111"/>
      <c r="VEN28" s="111"/>
      <c r="VEO28" s="111"/>
      <c r="VEP28" s="111"/>
      <c r="VEQ28" s="111"/>
      <c r="VER28" s="111"/>
      <c r="VES28" s="111"/>
      <c r="VET28" s="111"/>
      <c r="VEU28" s="111"/>
      <c r="VEV28" s="111"/>
      <c r="VEW28" s="111"/>
      <c r="VEX28" s="111"/>
      <c r="VEY28" s="111"/>
      <c r="VEZ28" s="111"/>
      <c r="VFA28" s="111"/>
      <c r="VFB28" s="111"/>
      <c r="VFC28" s="111"/>
      <c r="VFD28" s="111"/>
      <c r="VFE28" s="111"/>
      <c r="VFF28" s="111"/>
      <c r="VFG28" s="111"/>
      <c r="VFH28" s="111"/>
      <c r="VFI28" s="111"/>
      <c r="VFJ28" s="111"/>
      <c r="VFK28" s="111"/>
      <c r="VFL28" s="111"/>
      <c r="VFM28" s="111"/>
      <c r="VFN28" s="111"/>
      <c r="VFO28" s="111"/>
      <c r="VFP28" s="111"/>
      <c r="VFQ28" s="111"/>
      <c r="VFR28" s="111"/>
      <c r="VFS28" s="111"/>
      <c r="VFT28" s="111"/>
      <c r="VFU28" s="111"/>
      <c r="VFV28" s="111"/>
      <c r="VFW28" s="111"/>
      <c r="VFX28" s="111"/>
      <c r="VFY28" s="111"/>
      <c r="VFZ28" s="111"/>
      <c r="VGA28" s="111"/>
      <c r="VGB28" s="111"/>
      <c r="VGC28" s="111"/>
      <c r="VGD28" s="111"/>
      <c r="VGE28" s="111"/>
      <c r="VGF28" s="111"/>
      <c r="VGG28" s="111"/>
      <c r="VGH28" s="111"/>
      <c r="VGI28" s="111"/>
      <c r="VGJ28" s="111"/>
      <c r="VGK28" s="111"/>
      <c r="VGL28" s="111"/>
      <c r="VGM28" s="111"/>
      <c r="VGN28" s="111"/>
      <c r="VGO28" s="111"/>
      <c r="VGP28" s="111"/>
      <c r="VGQ28" s="111"/>
      <c r="VGR28" s="111"/>
      <c r="VGS28" s="111"/>
      <c r="VGT28" s="111"/>
      <c r="VGU28" s="111"/>
      <c r="VGV28" s="111"/>
      <c r="VGW28" s="111"/>
      <c r="VGX28" s="111"/>
      <c r="VGY28" s="111"/>
      <c r="VGZ28" s="111"/>
      <c r="VHA28" s="111"/>
      <c r="VHB28" s="111"/>
      <c r="VHC28" s="111"/>
      <c r="VHD28" s="111"/>
      <c r="VHE28" s="111"/>
      <c r="VHF28" s="111"/>
      <c r="VHG28" s="111"/>
      <c r="VHH28" s="111"/>
      <c r="VHI28" s="111"/>
      <c r="VHJ28" s="111"/>
      <c r="VHK28" s="111"/>
      <c r="VHL28" s="111"/>
      <c r="VHM28" s="111"/>
      <c r="VHN28" s="111"/>
      <c r="VHO28" s="111"/>
      <c r="VHP28" s="111"/>
      <c r="VHQ28" s="111"/>
      <c r="VHR28" s="111"/>
      <c r="VHS28" s="111"/>
      <c r="VHT28" s="111"/>
      <c r="VHU28" s="111"/>
      <c r="VHV28" s="111"/>
      <c r="VHW28" s="111"/>
      <c r="VHX28" s="111"/>
      <c r="VHY28" s="111"/>
      <c r="VHZ28" s="111"/>
      <c r="VIA28" s="111"/>
      <c r="VIB28" s="111"/>
      <c r="VIC28" s="111"/>
      <c r="VID28" s="111"/>
      <c r="VIE28" s="111"/>
      <c r="VIF28" s="111"/>
      <c r="VIG28" s="111"/>
      <c r="VIH28" s="111"/>
      <c r="VII28" s="111"/>
      <c r="VIJ28" s="111"/>
      <c r="VIK28" s="111"/>
      <c r="VIL28" s="111"/>
      <c r="VIM28" s="111"/>
      <c r="VIN28" s="111"/>
      <c r="VIO28" s="111"/>
      <c r="VIP28" s="111"/>
      <c r="VIQ28" s="111"/>
      <c r="VIR28" s="111"/>
      <c r="VIS28" s="111"/>
      <c r="VIT28" s="111"/>
      <c r="VIU28" s="111"/>
      <c r="VIV28" s="111"/>
      <c r="VIW28" s="111"/>
      <c r="VIX28" s="111"/>
      <c r="VIY28" s="111"/>
      <c r="VIZ28" s="111"/>
      <c r="VJA28" s="111"/>
      <c r="VJB28" s="111"/>
      <c r="VJC28" s="111"/>
      <c r="VJD28" s="111"/>
      <c r="VJE28" s="111"/>
      <c r="VJF28" s="111"/>
      <c r="VJG28" s="111"/>
      <c r="VJH28" s="111"/>
      <c r="VJI28" s="111"/>
      <c r="VJJ28" s="111"/>
      <c r="VJK28" s="111"/>
      <c r="VJL28" s="111"/>
      <c r="VJM28" s="111"/>
      <c r="VJN28" s="111"/>
      <c r="VJO28" s="111"/>
      <c r="VJP28" s="111"/>
      <c r="VJQ28" s="111"/>
      <c r="VJR28" s="111"/>
      <c r="VJS28" s="111"/>
      <c r="VJT28" s="111"/>
      <c r="VJU28" s="111"/>
      <c r="VJV28" s="111"/>
      <c r="VJW28" s="111"/>
      <c r="VJX28" s="111"/>
      <c r="VJY28" s="111"/>
      <c r="VJZ28" s="111"/>
      <c r="VKA28" s="111"/>
      <c r="VKB28" s="111"/>
      <c r="VKC28" s="111"/>
      <c r="VKD28" s="111"/>
      <c r="VKE28" s="111"/>
      <c r="VKF28" s="111"/>
      <c r="VKG28" s="111"/>
      <c r="VKH28" s="111"/>
      <c r="VKI28" s="111"/>
      <c r="VKJ28" s="111"/>
      <c r="VKK28" s="111"/>
      <c r="VKL28" s="111"/>
      <c r="VKM28" s="111"/>
      <c r="VKN28" s="111"/>
      <c r="VKO28" s="111"/>
      <c r="VKP28" s="111"/>
      <c r="VKQ28" s="111"/>
      <c r="VKR28" s="111"/>
      <c r="VKS28" s="111"/>
      <c r="VKT28" s="111"/>
      <c r="VKU28" s="111"/>
      <c r="VKV28" s="111"/>
      <c r="VKW28" s="111"/>
      <c r="VKX28" s="111"/>
      <c r="VKY28" s="111"/>
      <c r="VKZ28" s="111"/>
      <c r="VLA28" s="111"/>
      <c r="VLB28" s="111"/>
      <c r="VLC28" s="111"/>
      <c r="VLD28" s="111"/>
      <c r="VLE28" s="111"/>
      <c r="VLF28" s="111"/>
      <c r="VLG28" s="111"/>
      <c r="VLH28" s="111"/>
      <c r="VLI28" s="111"/>
      <c r="VLJ28" s="111"/>
      <c r="VLK28" s="111"/>
      <c r="VLL28" s="111"/>
      <c r="VLM28" s="111"/>
      <c r="VLN28" s="111"/>
      <c r="VLO28" s="111"/>
      <c r="VLP28" s="111"/>
      <c r="VLQ28" s="111"/>
      <c r="VLR28" s="111"/>
      <c r="VLS28" s="111"/>
      <c r="VLT28" s="111"/>
      <c r="VLU28" s="111"/>
      <c r="VLV28" s="111"/>
      <c r="VLW28" s="111"/>
      <c r="VLX28" s="111"/>
      <c r="VLY28" s="111"/>
      <c r="VLZ28" s="111"/>
      <c r="VMA28" s="111"/>
      <c r="VMB28" s="111"/>
      <c r="VMC28" s="111"/>
      <c r="VMD28" s="111"/>
      <c r="VME28" s="111"/>
      <c r="VMF28" s="111"/>
      <c r="VMG28" s="111"/>
      <c r="VMH28" s="111"/>
      <c r="VMI28" s="111"/>
      <c r="VMJ28" s="111"/>
      <c r="VMK28" s="111"/>
      <c r="VML28" s="111"/>
      <c r="VMM28" s="111"/>
      <c r="VMN28" s="111"/>
      <c r="VMO28" s="111"/>
      <c r="VMP28" s="111"/>
      <c r="VMQ28" s="111"/>
      <c r="VMR28" s="111"/>
      <c r="VMS28" s="111"/>
      <c r="VMT28" s="111"/>
      <c r="VMU28" s="111"/>
      <c r="VMV28" s="111"/>
      <c r="VMW28" s="111"/>
      <c r="VMX28" s="111"/>
      <c r="VMY28" s="111"/>
      <c r="VMZ28" s="111"/>
      <c r="VNA28" s="111"/>
      <c r="VNB28" s="111"/>
      <c r="VNC28" s="111"/>
      <c r="VND28" s="111"/>
      <c r="VNE28" s="111"/>
      <c r="VNF28" s="111"/>
      <c r="VNG28" s="111"/>
      <c r="VNH28" s="111"/>
      <c r="VNI28" s="111"/>
      <c r="VNJ28" s="111"/>
      <c r="VNK28" s="111"/>
      <c r="VNL28" s="111"/>
      <c r="VNM28" s="111"/>
      <c r="VNN28" s="111"/>
      <c r="VNO28" s="111"/>
      <c r="VNP28" s="111"/>
      <c r="VNQ28" s="111"/>
      <c r="VNR28" s="111"/>
      <c r="VNS28" s="111"/>
      <c r="VNT28" s="111"/>
      <c r="VNU28" s="111"/>
      <c r="VNV28" s="111"/>
      <c r="VNW28" s="111"/>
      <c r="VNX28" s="111"/>
      <c r="VNY28" s="111"/>
      <c r="VNZ28" s="111"/>
      <c r="VOA28" s="111"/>
      <c r="VOB28" s="111"/>
      <c r="VOC28" s="111"/>
      <c r="VOD28" s="111"/>
      <c r="VOE28" s="111"/>
      <c r="VOF28" s="111"/>
      <c r="VOG28" s="111"/>
      <c r="VOH28" s="111"/>
      <c r="VOI28" s="111"/>
      <c r="VOJ28" s="111"/>
      <c r="VOK28" s="111"/>
      <c r="VOL28" s="111"/>
      <c r="VOM28" s="111"/>
      <c r="VON28" s="111"/>
      <c r="VOO28" s="111"/>
      <c r="VOP28" s="111"/>
      <c r="VOQ28" s="111"/>
      <c r="VOR28" s="111"/>
      <c r="VOS28" s="111"/>
      <c r="VOT28" s="111"/>
      <c r="VOU28" s="111"/>
      <c r="VOV28" s="111"/>
      <c r="VOW28" s="111"/>
      <c r="VOX28" s="111"/>
      <c r="VOY28" s="111"/>
      <c r="VOZ28" s="111"/>
      <c r="VPA28" s="111"/>
      <c r="VPB28" s="111"/>
      <c r="VPC28" s="111"/>
      <c r="VPD28" s="111"/>
      <c r="VPE28" s="111"/>
      <c r="VPF28" s="111"/>
      <c r="VPG28" s="111"/>
      <c r="VPH28" s="111"/>
      <c r="VPI28" s="111"/>
      <c r="VPJ28" s="111"/>
      <c r="VPK28" s="111"/>
      <c r="VPL28" s="111"/>
      <c r="VPM28" s="111"/>
      <c r="VPN28" s="111"/>
      <c r="VPO28" s="111"/>
      <c r="VPP28" s="111"/>
      <c r="VPQ28" s="111"/>
      <c r="VPR28" s="111"/>
      <c r="VPS28" s="111"/>
      <c r="VPT28" s="111"/>
      <c r="VPU28" s="111"/>
      <c r="VPV28" s="111"/>
      <c r="VPW28" s="111"/>
      <c r="VPX28" s="111"/>
      <c r="VPY28" s="111"/>
      <c r="VPZ28" s="111"/>
      <c r="VQA28" s="111"/>
      <c r="VQB28" s="111"/>
      <c r="VQC28" s="111"/>
      <c r="VQD28" s="111"/>
      <c r="VQE28" s="111"/>
      <c r="VQF28" s="111"/>
      <c r="VQG28" s="111"/>
      <c r="VQH28" s="111"/>
      <c r="VQI28" s="111"/>
      <c r="VQJ28" s="111"/>
      <c r="VQK28" s="111"/>
      <c r="VQL28" s="111"/>
      <c r="VQM28" s="111"/>
      <c r="VQN28" s="111"/>
      <c r="VQO28" s="111"/>
      <c r="VQP28" s="111"/>
      <c r="VQQ28" s="111"/>
      <c r="VQR28" s="111"/>
      <c r="VQS28" s="111"/>
      <c r="VQT28" s="111"/>
      <c r="VQU28" s="111"/>
      <c r="VQV28" s="111"/>
      <c r="VQW28" s="111"/>
      <c r="VQX28" s="111"/>
      <c r="VQY28" s="111"/>
      <c r="VQZ28" s="111"/>
      <c r="VRA28" s="111"/>
      <c r="VRB28" s="111"/>
      <c r="VRC28" s="111"/>
      <c r="VRD28" s="111"/>
      <c r="VRE28" s="111"/>
      <c r="VRF28" s="111"/>
      <c r="VRG28" s="111"/>
      <c r="VRH28" s="111"/>
      <c r="VRI28" s="111"/>
      <c r="VRJ28" s="111"/>
      <c r="VRK28" s="111"/>
      <c r="VRL28" s="111"/>
      <c r="VRM28" s="111"/>
      <c r="VRN28" s="111"/>
      <c r="VRO28" s="111"/>
      <c r="VRP28" s="111"/>
      <c r="VRQ28" s="111"/>
      <c r="VRR28" s="111"/>
      <c r="VRS28" s="111"/>
      <c r="VRT28" s="111"/>
      <c r="VRU28" s="111"/>
      <c r="VRV28" s="111"/>
      <c r="VRW28" s="111"/>
      <c r="VRX28" s="111"/>
      <c r="VRY28" s="111"/>
      <c r="VRZ28" s="111"/>
      <c r="VSA28" s="111"/>
      <c r="VSB28" s="111"/>
      <c r="VSC28" s="111"/>
      <c r="VSD28" s="111"/>
      <c r="VSE28" s="111"/>
      <c r="VSF28" s="111"/>
      <c r="VSG28" s="111"/>
      <c r="VSH28" s="111"/>
      <c r="VSI28" s="111"/>
      <c r="VSJ28" s="111"/>
      <c r="VSK28" s="111"/>
      <c r="VSL28" s="111"/>
      <c r="VSM28" s="111"/>
      <c r="VSN28" s="111"/>
      <c r="VSO28" s="111"/>
      <c r="VSP28" s="111"/>
      <c r="VSQ28" s="111"/>
      <c r="VSR28" s="111"/>
      <c r="VSS28" s="111"/>
      <c r="VST28" s="111"/>
      <c r="VSU28" s="111"/>
      <c r="VSV28" s="111"/>
      <c r="VSW28" s="111"/>
      <c r="VSX28" s="111"/>
      <c r="VSY28" s="111"/>
      <c r="VSZ28" s="111"/>
      <c r="VTA28" s="111"/>
      <c r="VTB28" s="111"/>
      <c r="VTC28" s="111"/>
      <c r="VTD28" s="111"/>
      <c r="VTE28" s="111"/>
      <c r="VTF28" s="111"/>
      <c r="VTG28" s="111"/>
      <c r="VTH28" s="111"/>
      <c r="VTI28" s="111"/>
      <c r="VTJ28" s="111"/>
      <c r="VTK28" s="111"/>
      <c r="VTL28" s="111"/>
      <c r="VTM28" s="111"/>
      <c r="VTN28" s="111"/>
      <c r="VTO28" s="111"/>
      <c r="VTP28" s="111"/>
      <c r="VTQ28" s="111"/>
      <c r="VTR28" s="111"/>
      <c r="VTS28" s="111"/>
      <c r="VTT28" s="111"/>
      <c r="VTU28" s="111"/>
      <c r="VTV28" s="111"/>
      <c r="VTW28" s="111"/>
      <c r="VTX28" s="111"/>
      <c r="VTY28" s="111"/>
      <c r="VTZ28" s="111"/>
      <c r="VUA28" s="111"/>
      <c r="VUB28" s="111"/>
      <c r="VUC28" s="111"/>
      <c r="VUD28" s="111"/>
      <c r="VUE28" s="111"/>
      <c r="VUF28" s="111"/>
      <c r="VUG28" s="111"/>
      <c r="VUH28" s="111"/>
      <c r="VUI28" s="111"/>
      <c r="VUJ28" s="111"/>
      <c r="VUK28" s="111"/>
      <c r="VUL28" s="111"/>
      <c r="VUM28" s="111"/>
      <c r="VUN28" s="111"/>
      <c r="VUO28" s="111"/>
      <c r="VUP28" s="111"/>
      <c r="VUQ28" s="111"/>
      <c r="VUR28" s="111"/>
      <c r="VUS28" s="111"/>
      <c r="VUT28" s="111"/>
      <c r="VUU28" s="111"/>
      <c r="VUV28" s="111"/>
      <c r="VUW28" s="111"/>
      <c r="VUX28" s="111"/>
      <c r="VUY28" s="111"/>
      <c r="VUZ28" s="111"/>
      <c r="VVA28" s="111"/>
      <c r="VVB28" s="111"/>
      <c r="VVC28" s="111"/>
      <c r="VVD28" s="111"/>
      <c r="VVE28" s="111"/>
      <c r="VVF28" s="111"/>
      <c r="VVG28" s="111"/>
      <c r="VVH28" s="111"/>
      <c r="VVI28" s="111"/>
      <c r="VVJ28" s="111"/>
      <c r="VVK28" s="111"/>
      <c r="VVL28" s="111"/>
      <c r="VVM28" s="111"/>
      <c r="VVN28" s="111"/>
      <c r="VVO28" s="111"/>
      <c r="VVP28" s="111"/>
      <c r="VVQ28" s="111"/>
      <c r="VVR28" s="111"/>
      <c r="VVS28" s="111"/>
      <c r="VVT28" s="111"/>
      <c r="VVU28" s="111"/>
      <c r="VVV28" s="111"/>
      <c r="VVW28" s="111"/>
      <c r="VVX28" s="111"/>
      <c r="VVY28" s="111"/>
      <c r="VVZ28" s="111"/>
      <c r="VWA28" s="111"/>
      <c r="VWB28" s="111"/>
      <c r="VWC28" s="111"/>
      <c r="VWD28" s="111"/>
      <c r="VWE28" s="111"/>
      <c r="VWF28" s="111"/>
      <c r="VWG28" s="111"/>
      <c r="VWH28" s="111"/>
      <c r="VWI28" s="111"/>
      <c r="VWJ28" s="111"/>
      <c r="VWK28" s="111"/>
      <c r="VWL28" s="111"/>
      <c r="VWM28" s="111"/>
      <c r="VWN28" s="111"/>
      <c r="VWO28" s="111"/>
      <c r="VWP28" s="111"/>
      <c r="VWQ28" s="111"/>
      <c r="VWR28" s="111"/>
      <c r="VWS28" s="111"/>
      <c r="VWT28" s="111"/>
      <c r="VWU28" s="111"/>
      <c r="VWV28" s="111"/>
      <c r="VWW28" s="111"/>
      <c r="VWX28" s="111"/>
      <c r="VWY28" s="111"/>
      <c r="VWZ28" s="111"/>
      <c r="VXA28" s="111"/>
      <c r="VXB28" s="111"/>
      <c r="VXC28" s="111"/>
      <c r="VXD28" s="111"/>
      <c r="VXE28" s="111"/>
      <c r="VXF28" s="111"/>
      <c r="VXG28" s="111"/>
      <c r="VXH28" s="111"/>
      <c r="VXI28" s="111"/>
      <c r="VXJ28" s="111"/>
      <c r="VXK28" s="111"/>
      <c r="VXL28" s="111"/>
      <c r="VXM28" s="111"/>
      <c r="VXN28" s="111"/>
      <c r="VXO28" s="111"/>
      <c r="VXP28" s="111"/>
      <c r="VXQ28" s="111"/>
      <c r="VXR28" s="111"/>
      <c r="VXS28" s="111"/>
      <c r="VXT28" s="111"/>
      <c r="VXU28" s="111"/>
      <c r="VXV28" s="111"/>
      <c r="VXW28" s="111"/>
      <c r="VXX28" s="111"/>
      <c r="VXY28" s="111"/>
      <c r="VXZ28" s="111"/>
      <c r="VYA28" s="111"/>
      <c r="VYB28" s="111"/>
      <c r="VYC28" s="111"/>
      <c r="VYD28" s="111"/>
      <c r="VYE28" s="111"/>
      <c r="VYF28" s="111"/>
      <c r="VYG28" s="111"/>
      <c r="VYH28" s="111"/>
      <c r="VYI28" s="111"/>
      <c r="VYJ28" s="111"/>
      <c r="VYK28" s="111"/>
      <c r="VYL28" s="111"/>
      <c r="VYM28" s="111"/>
      <c r="VYN28" s="111"/>
      <c r="VYO28" s="111"/>
      <c r="VYP28" s="111"/>
      <c r="VYQ28" s="111"/>
      <c r="VYR28" s="111"/>
      <c r="VYS28" s="111"/>
      <c r="VYT28" s="111"/>
      <c r="VYU28" s="111"/>
      <c r="VYV28" s="111"/>
      <c r="VYW28" s="111"/>
      <c r="VYX28" s="111"/>
      <c r="VYY28" s="111"/>
      <c r="VYZ28" s="111"/>
      <c r="VZA28" s="111"/>
      <c r="VZB28" s="111"/>
      <c r="VZC28" s="111"/>
      <c r="VZD28" s="111"/>
      <c r="VZE28" s="111"/>
      <c r="VZF28" s="111"/>
      <c r="VZG28" s="111"/>
      <c r="VZH28" s="111"/>
      <c r="VZI28" s="111"/>
      <c r="VZJ28" s="111"/>
      <c r="VZK28" s="111"/>
      <c r="VZL28" s="111"/>
      <c r="VZM28" s="111"/>
      <c r="VZN28" s="111"/>
      <c r="VZO28" s="111"/>
      <c r="VZP28" s="111"/>
      <c r="VZQ28" s="111"/>
      <c r="VZR28" s="111"/>
      <c r="VZS28" s="111"/>
      <c r="VZT28" s="111"/>
      <c r="VZU28" s="111"/>
      <c r="VZV28" s="111"/>
      <c r="VZW28" s="111"/>
      <c r="VZX28" s="111"/>
      <c r="VZY28" s="111"/>
      <c r="VZZ28" s="111"/>
      <c r="WAA28" s="111"/>
      <c r="WAB28" s="111"/>
      <c r="WAC28" s="111"/>
      <c r="WAD28" s="111"/>
      <c r="WAE28" s="111"/>
      <c r="WAF28" s="111"/>
      <c r="WAG28" s="111"/>
      <c r="WAH28" s="111"/>
      <c r="WAI28" s="111"/>
      <c r="WAJ28" s="111"/>
      <c r="WAK28" s="111"/>
      <c r="WAL28" s="111"/>
      <c r="WAM28" s="111"/>
      <c r="WAN28" s="111"/>
      <c r="WAO28" s="111"/>
      <c r="WAP28" s="111"/>
      <c r="WAQ28" s="111"/>
      <c r="WAR28" s="111"/>
      <c r="WAS28" s="111"/>
      <c r="WAT28" s="111"/>
      <c r="WAU28" s="111"/>
      <c r="WAV28" s="111"/>
      <c r="WAW28" s="111"/>
      <c r="WAX28" s="111"/>
      <c r="WAY28" s="111"/>
      <c r="WAZ28" s="111"/>
      <c r="WBA28" s="111"/>
      <c r="WBB28" s="111"/>
      <c r="WBC28" s="111"/>
      <c r="WBD28" s="111"/>
      <c r="WBE28" s="111"/>
      <c r="WBF28" s="111"/>
      <c r="WBG28" s="111"/>
      <c r="WBH28" s="111"/>
      <c r="WBI28" s="111"/>
      <c r="WBJ28" s="111"/>
      <c r="WBK28" s="111"/>
      <c r="WBL28" s="111"/>
      <c r="WBM28" s="111"/>
      <c r="WBN28" s="111"/>
      <c r="WBO28" s="111"/>
      <c r="WBP28" s="111"/>
      <c r="WBQ28" s="111"/>
      <c r="WBR28" s="111"/>
      <c r="WBS28" s="111"/>
      <c r="WBT28" s="111"/>
      <c r="WBU28" s="111"/>
      <c r="WBV28" s="111"/>
      <c r="WBW28" s="111"/>
      <c r="WBX28" s="111"/>
      <c r="WBY28" s="111"/>
      <c r="WBZ28" s="111"/>
      <c r="WCA28" s="111"/>
      <c r="WCB28" s="111"/>
      <c r="WCC28" s="111"/>
      <c r="WCD28" s="111"/>
      <c r="WCE28" s="111"/>
      <c r="WCF28" s="111"/>
      <c r="WCG28" s="111"/>
      <c r="WCH28" s="111"/>
      <c r="WCI28" s="111"/>
      <c r="WCJ28" s="111"/>
      <c r="WCK28" s="111"/>
      <c r="WCL28" s="111"/>
      <c r="WCM28" s="111"/>
      <c r="WCN28" s="111"/>
      <c r="WCO28" s="111"/>
      <c r="WCP28" s="111"/>
      <c r="WCQ28" s="111"/>
      <c r="WCR28" s="111"/>
      <c r="WCS28" s="111"/>
      <c r="WCT28" s="111"/>
      <c r="WCU28" s="111"/>
      <c r="WCV28" s="111"/>
      <c r="WCW28" s="111"/>
      <c r="WCX28" s="111"/>
      <c r="WCY28" s="111"/>
      <c r="WCZ28" s="111"/>
      <c r="WDA28" s="111"/>
      <c r="WDB28" s="111"/>
      <c r="WDC28" s="111"/>
      <c r="WDD28" s="111"/>
      <c r="WDE28" s="111"/>
      <c r="WDF28" s="111"/>
      <c r="WDG28" s="111"/>
      <c r="WDH28" s="111"/>
      <c r="WDI28" s="111"/>
      <c r="WDJ28" s="111"/>
      <c r="WDK28" s="111"/>
      <c r="WDL28" s="111"/>
      <c r="WDM28" s="111"/>
      <c r="WDN28" s="111"/>
      <c r="WDO28" s="111"/>
      <c r="WDP28" s="111"/>
      <c r="WDQ28" s="111"/>
      <c r="WDR28" s="111"/>
      <c r="WDS28" s="111"/>
      <c r="WDT28" s="111"/>
      <c r="WDU28" s="111"/>
      <c r="WDV28" s="111"/>
      <c r="WDW28" s="111"/>
      <c r="WDX28" s="111"/>
      <c r="WDY28" s="111"/>
      <c r="WDZ28" s="111"/>
      <c r="WEA28" s="111"/>
      <c r="WEB28" s="111"/>
      <c r="WEC28" s="111"/>
      <c r="WED28" s="111"/>
      <c r="WEE28" s="111"/>
      <c r="WEF28" s="111"/>
      <c r="WEG28" s="111"/>
      <c r="WEH28" s="111"/>
      <c r="WEI28" s="111"/>
      <c r="WEJ28" s="111"/>
      <c r="WEK28" s="111"/>
      <c r="WEL28" s="111"/>
      <c r="WEM28" s="111"/>
      <c r="WEN28" s="111"/>
      <c r="WEO28" s="111"/>
      <c r="WEP28" s="111"/>
      <c r="WEQ28" s="111"/>
      <c r="WER28" s="111"/>
      <c r="WES28" s="111"/>
      <c r="WET28" s="111"/>
      <c r="WEU28" s="111"/>
      <c r="WEV28" s="111"/>
      <c r="WEW28" s="111"/>
      <c r="WEX28" s="111"/>
      <c r="WEY28" s="111"/>
      <c r="WEZ28" s="111"/>
      <c r="WFA28" s="111"/>
      <c r="WFB28" s="111"/>
      <c r="WFC28" s="111"/>
      <c r="WFD28" s="111"/>
      <c r="WFE28" s="111"/>
      <c r="WFF28" s="111"/>
      <c r="WFG28" s="111"/>
      <c r="WFH28" s="111"/>
      <c r="WFI28" s="111"/>
      <c r="WFJ28" s="111"/>
      <c r="WFK28" s="111"/>
      <c r="WFL28" s="111"/>
      <c r="WFM28" s="111"/>
      <c r="WFN28" s="111"/>
      <c r="WFO28" s="111"/>
      <c r="WFP28" s="111"/>
      <c r="WFQ28" s="111"/>
      <c r="WFR28" s="111"/>
      <c r="WFS28" s="111"/>
      <c r="WFT28" s="111"/>
      <c r="WFU28" s="111"/>
      <c r="WFV28" s="111"/>
      <c r="WFW28" s="111"/>
      <c r="WFX28" s="111"/>
      <c r="WFY28" s="111"/>
      <c r="WFZ28" s="111"/>
      <c r="WGA28" s="111"/>
      <c r="WGB28" s="111"/>
      <c r="WGC28" s="111"/>
      <c r="WGD28" s="111"/>
      <c r="WGE28" s="111"/>
      <c r="WGF28" s="111"/>
      <c r="WGG28" s="111"/>
      <c r="WGH28" s="111"/>
      <c r="WGI28" s="111"/>
      <c r="WGJ28" s="111"/>
      <c r="WGK28" s="111"/>
      <c r="WGL28" s="111"/>
      <c r="WGM28" s="111"/>
      <c r="WGN28" s="111"/>
      <c r="WGO28" s="111"/>
      <c r="WGP28" s="111"/>
      <c r="WGQ28" s="111"/>
      <c r="WGR28" s="111"/>
      <c r="WGS28" s="111"/>
      <c r="WGT28" s="111"/>
      <c r="WGU28" s="111"/>
      <c r="WGV28" s="111"/>
      <c r="WGW28" s="111"/>
      <c r="WGX28" s="111"/>
      <c r="WGY28" s="111"/>
      <c r="WGZ28" s="111"/>
      <c r="WHA28" s="111"/>
      <c r="WHB28" s="111"/>
      <c r="WHC28" s="111"/>
      <c r="WHD28" s="111"/>
      <c r="WHE28" s="111"/>
      <c r="WHF28" s="111"/>
      <c r="WHG28" s="111"/>
      <c r="WHH28" s="111"/>
      <c r="WHI28" s="111"/>
      <c r="WHJ28" s="111"/>
      <c r="WHK28" s="111"/>
      <c r="WHL28" s="111"/>
      <c r="WHM28" s="111"/>
      <c r="WHN28" s="111"/>
      <c r="WHO28" s="111"/>
      <c r="WHP28" s="111"/>
      <c r="WHQ28" s="111"/>
      <c r="WHR28" s="111"/>
      <c r="WHS28" s="111"/>
      <c r="WHT28" s="111"/>
      <c r="WHU28" s="111"/>
      <c r="WHV28" s="111"/>
      <c r="WHW28" s="111"/>
      <c r="WHX28" s="111"/>
      <c r="WHY28" s="111"/>
      <c r="WHZ28" s="111"/>
      <c r="WIA28" s="111"/>
      <c r="WIB28" s="111"/>
      <c r="WIC28" s="111"/>
      <c r="WID28" s="111"/>
      <c r="WIE28" s="111"/>
      <c r="WIF28" s="111"/>
      <c r="WIG28" s="111"/>
      <c r="WIH28" s="111"/>
      <c r="WII28" s="111"/>
      <c r="WIJ28" s="111"/>
      <c r="WIK28" s="111"/>
      <c r="WIL28" s="111"/>
      <c r="WIM28" s="111"/>
      <c r="WIN28" s="111"/>
      <c r="WIO28" s="111"/>
      <c r="WIP28" s="111"/>
      <c r="WIQ28" s="111"/>
      <c r="WIR28" s="111"/>
      <c r="WIS28" s="111"/>
      <c r="WIT28" s="111"/>
      <c r="WIU28" s="111"/>
      <c r="WIV28" s="111"/>
      <c r="WIW28" s="111"/>
      <c r="WIX28" s="111"/>
      <c r="WIY28" s="111"/>
      <c r="WIZ28" s="111"/>
      <c r="WJA28" s="111"/>
      <c r="WJB28" s="111"/>
      <c r="WJC28" s="111"/>
      <c r="WJD28" s="111"/>
      <c r="WJE28" s="111"/>
      <c r="WJF28" s="111"/>
      <c r="WJG28" s="111"/>
      <c r="WJH28" s="111"/>
      <c r="WJI28" s="111"/>
      <c r="WJJ28" s="111"/>
      <c r="WJK28" s="111"/>
      <c r="WJL28" s="111"/>
      <c r="WJM28" s="111"/>
      <c r="WJN28" s="111"/>
      <c r="WJO28" s="111"/>
      <c r="WJP28" s="111"/>
      <c r="WJQ28" s="111"/>
      <c r="WJR28" s="111"/>
      <c r="WJS28" s="111"/>
      <c r="WJT28" s="111"/>
      <c r="WJU28" s="111"/>
      <c r="WJV28" s="111"/>
      <c r="WJW28" s="111"/>
      <c r="WJX28" s="111"/>
      <c r="WJY28" s="111"/>
      <c r="WJZ28" s="111"/>
      <c r="WKA28" s="111"/>
      <c r="WKB28" s="111"/>
      <c r="WKC28" s="111"/>
      <c r="WKD28" s="111"/>
      <c r="WKE28" s="111"/>
      <c r="WKF28" s="111"/>
      <c r="WKG28" s="111"/>
      <c r="WKH28" s="111"/>
      <c r="WKI28" s="111"/>
      <c r="WKJ28" s="111"/>
      <c r="WKK28" s="111"/>
      <c r="WKL28" s="111"/>
      <c r="WKM28" s="111"/>
      <c r="WKN28" s="111"/>
      <c r="WKO28" s="111"/>
      <c r="WKP28" s="111"/>
      <c r="WKQ28" s="111"/>
      <c r="WKR28" s="111"/>
      <c r="WKS28" s="111"/>
      <c r="WKT28" s="111"/>
      <c r="WKU28" s="111"/>
      <c r="WKV28" s="111"/>
      <c r="WKW28" s="111"/>
      <c r="WKX28" s="111"/>
      <c r="WKY28" s="111"/>
      <c r="WKZ28" s="111"/>
      <c r="WLA28" s="111"/>
      <c r="WLB28" s="111"/>
      <c r="WLC28" s="111"/>
      <c r="WLD28" s="111"/>
      <c r="WLE28" s="111"/>
      <c r="WLF28" s="111"/>
      <c r="WLG28" s="111"/>
      <c r="WLH28" s="111"/>
      <c r="WLI28" s="111"/>
      <c r="WLJ28" s="111"/>
      <c r="WLK28" s="111"/>
      <c r="WLL28" s="111"/>
      <c r="WLM28" s="111"/>
      <c r="WLN28" s="111"/>
      <c r="WLO28" s="111"/>
      <c r="WLP28" s="111"/>
      <c r="WLQ28" s="111"/>
      <c r="WLR28" s="111"/>
      <c r="WLS28" s="111"/>
      <c r="WLT28" s="111"/>
      <c r="WLU28" s="111"/>
      <c r="WLV28" s="111"/>
      <c r="WLW28" s="111"/>
      <c r="WLX28" s="111"/>
      <c r="WLY28" s="111"/>
      <c r="WLZ28" s="111"/>
      <c r="WMA28" s="111"/>
      <c r="WMB28" s="111"/>
      <c r="WMC28" s="111"/>
      <c r="WMD28" s="111"/>
      <c r="WME28" s="111"/>
      <c r="WMF28" s="111"/>
      <c r="WMG28" s="111"/>
      <c r="WMH28" s="111"/>
      <c r="WMI28" s="111"/>
      <c r="WMJ28" s="111"/>
      <c r="WMK28" s="111"/>
      <c r="WML28" s="111"/>
      <c r="WMM28" s="111"/>
      <c r="WMN28" s="111"/>
      <c r="WMO28" s="111"/>
      <c r="WMP28" s="111"/>
      <c r="WMQ28" s="111"/>
      <c r="WMR28" s="111"/>
      <c r="WMS28" s="111"/>
      <c r="WMT28" s="111"/>
      <c r="WMU28" s="111"/>
      <c r="WMV28" s="111"/>
      <c r="WMW28" s="111"/>
      <c r="WMX28" s="111"/>
      <c r="WMY28" s="111"/>
      <c r="WMZ28" s="111"/>
      <c r="WNA28" s="111"/>
      <c r="WNB28" s="111"/>
      <c r="WNC28" s="111"/>
      <c r="WND28" s="111"/>
      <c r="WNE28" s="111"/>
      <c r="WNF28" s="111"/>
      <c r="WNG28" s="111"/>
      <c r="WNH28" s="111"/>
      <c r="WNI28" s="111"/>
      <c r="WNJ28" s="111"/>
      <c r="WNK28" s="111"/>
      <c r="WNL28" s="111"/>
      <c r="WNM28" s="111"/>
      <c r="WNN28" s="111"/>
      <c r="WNO28" s="111"/>
      <c r="WNP28" s="111"/>
      <c r="WNQ28" s="111"/>
      <c r="WNR28" s="111"/>
      <c r="WNS28" s="111"/>
      <c r="WNT28" s="111"/>
      <c r="WNU28" s="111"/>
      <c r="WNV28" s="111"/>
      <c r="WNW28" s="111"/>
      <c r="WNX28" s="111"/>
      <c r="WNY28" s="111"/>
      <c r="WNZ28" s="111"/>
      <c r="WOA28" s="111"/>
      <c r="WOB28" s="111"/>
      <c r="WOC28" s="111"/>
      <c r="WOD28" s="111"/>
      <c r="WOE28" s="111"/>
      <c r="WOF28" s="111"/>
      <c r="WOG28" s="111"/>
      <c r="WOH28" s="111"/>
      <c r="WOI28" s="111"/>
      <c r="WOJ28" s="111"/>
      <c r="WOK28" s="111"/>
      <c r="WOL28" s="111"/>
      <c r="WOM28" s="111"/>
      <c r="WON28" s="111"/>
      <c r="WOO28" s="111"/>
      <c r="WOP28" s="111"/>
      <c r="WOQ28" s="111"/>
      <c r="WOR28" s="111"/>
      <c r="WOS28" s="111"/>
      <c r="WOT28" s="111"/>
      <c r="WOU28" s="111"/>
      <c r="WOV28" s="111"/>
      <c r="WOW28" s="111"/>
      <c r="WOX28" s="111"/>
      <c r="WOY28" s="111"/>
      <c r="WOZ28" s="111"/>
      <c r="WPA28" s="111"/>
      <c r="WPB28" s="111"/>
      <c r="WPC28" s="111"/>
      <c r="WPD28" s="111"/>
      <c r="WPE28" s="111"/>
      <c r="WPF28" s="111"/>
      <c r="WPG28" s="111"/>
      <c r="WPH28" s="111"/>
      <c r="WPI28" s="111"/>
      <c r="WPJ28" s="111"/>
      <c r="WPK28" s="111"/>
      <c r="WPL28" s="111"/>
      <c r="WPM28" s="111"/>
      <c r="WPN28" s="111"/>
      <c r="WPO28" s="111"/>
      <c r="WPP28" s="111"/>
      <c r="WPQ28" s="111"/>
      <c r="WPR28" s="111"/>
      <c r="WPS28" s="111"/>
      <c r="WPT28" s="111"/>
      <c r="WPU28" s="111"/>
      <c r="WPV28" s="111"/>
      <c r="WPW28" s="111"/>
      <c r="WPX28" s="111"/>
      <c r="WPY28" s="111"/>
      <c r="WPZ28" s="111"/>
      <c r="WQA28" s="111"/>
      <c r="WQB28" s="111"/>
      <c r="WQC28" s="111"/>
      <c r="WQD28" s="111"/>
      <c r="WQE28" s="111"/>
      <c r="WQF28" s="111"/>
      <c r="WQG28" s="111"/>
      <c r="WQH28" s="111"/>
      <c r="WQI28" s="111"/>
      <c r="WQJ28" s="111"/>
      <c r="WQK28" s="111"/>
      <c r="WQL28" s="111"/>
      <c r="WQM28" s="111"/>
      <c r="WQN28" s="111"/>
      <c r="WQO28" s="111"/>
      <c r="WQP28" s="111"/>
      <c r="WQQ28" s="111"/>
      <c r="WQR28" s="111"/>
      <c r="WQS28" s="111"/>
      <c r="WQT28" s="111"/>
      <c r="WQU28" s="111"/>
      <c r="WQV28" s="111"/>
      <c r="WQW28" s="111"/>
      <c r="WQX28" s="111"/>
      <c r="WQY28" s="111"/>
      <c r="WQZ28" s="111"/>
      <c r="WRA28" s="111"/>
      <c r="WRB28" s="111"/>
      <c r="WRC28" s="111"/>
      <c r="WRD28" s="111"/>
      <c r="WRE28" s="111"/>
      <c r="WRF28" s="111"/>
      <c r="WRG28" s="111"/>
      <c r="WRH28" s="111"/>
      <c r="WRI28" s="111"/>
      <c r="WRJ28" s="111"/>
      <c r="WRK28" s="111"/>
      <c r="WRL28" s="111"/>
      <c r="WRM28" s="111"/>
      <c r="WRN28" s="111"/>
      <c r="WRO28" s="111"/>
      <c r="WRP28" s="111"/>
      <c r="WRQ28" s="111"/>
      <c r="WRR28" s="111"/>
      <c r="WRS28" s="111"/>
      <c r="WRT28" s="111"/>
      <c r="WRU28" s="111"/>
      <c r="WRV28" s="111"/>
      <c r="WRW28" s="111"/>
      <c r="WRX28" s="111"/>
      <c r="WRY28" s="111"/>
      <c r="WRZ28" s="111"/>
      <c r="WSA28" s="111"/>
      <c r="WSB28" s="111"/>
      <c r="WSC28" s="111"/>
      <c r="WSD28" s="111"/>
      <c r="WSE28" s="111"/>
      <c r="WSF28" s="111"/>
      <c r="WSG28" s="111"/>
      <c r="WSH28" s="111"/>
      <c r="WSI28" s="111"/>
      <c r="WSJ28" s="111"/>
      <c r="WSK28" s="111"/>
      <c r="WSL28" s="111"/>
      <c r="WSM28" s="111"/>
      <c r="WSN28" s="111"/>
      <c r="WSO28" s="111"/>
      <c r="WSP28" s="111"/>
      <c r="WSQ28" s="111"/>
      <c r="WSR28" s="111"/>
      <c r="WSS28" s="111"/>
      <c r="WST28" s="111"/>
      <c r="WSU28" s="111"/>
      <c r="WSV28" s="111"/>
      <c r="WSW28" s="111"/>
      <c r="WSX28" s="111"/>
      <c r="WSY28" s="111"/>
      <c r="WSZ28" s="111"/>
      <c r="WTA28" s="111"/>
      <c r="WTB28" s="111"/>
      <c r="WTC28" s="111"/>
      <c r="WTD28" s="111"/>
      <c r="WTE28" s="111"/>
      <c r="WTF28" s="111"/>
      <c r="WTG28" s="111"/>
      <c r="WTH28" s="111"/>
      <c r="WTI28" s="111"/>
      <c r="WTJ28" s="111"/>
      <c r="WTK28" s="111"/>
      <c r="WTL28" s="111"/>
      <c r="WTM28" s="111"/>
      <c r="WTN28" s="111"/>
      <c r="WTO28" s="111"/>
      <c r="WTP28" s="111"/>
      <c r="WTQ28" s="111"/>
      <c r="WTR28" s="111"/>
      <c r="WTS28" s="111"/>
      <c r="WTT28" s="111"/>
      <c r="WTU28" s="111"/>
      <c r="WTV28" s="111"/>
      <c r="WTW28" s="111"/>
      <c r="WTX28" s="111"/>
      <c r="WTY28" s="111"/>
      <c r="WTZ28" s="111"/>
      <c r="WUA28" s="111"/>
      <c r="WUB28" s="111"/>
      <c r="WUC28" s="111"/>
      <c r="WUD28" s="111"/>
      <c r="WUE28" s="111"/>
      <c r="WUF28" s="111"/>
      <c r="WUG28" s="111"/>
      <c r="WUH28" s="111"/>
      <c r="WUI28" s="111"/>
      <c r="WUJ28" s="111"/>
      <c r="WUK28" s="111"/>
      <c r="WUL28" s="111"/>
      <c r="WUM28" s="111"/>
      <c r="WUN28" s="111"/>
      <c r="WUO28" s="111"/>
      <c r="WUP28" s="111"/>
      <c r="WUQ28" s="111"/>
      <c r="WUR28" s="111"/>
      <c r="WUS28" s="111"/>
      <c r="WUT28" s="111"/>
      <c r="WUU28" s="111"/>
      <c r="WUV28" s="111"/>
      <c r="WUW28" s="111"/>
      <c r="WUX28" s="111"/>
      <c r="WUY28" s="111"/>
      <c r="WUZ28" s="111"/>
      <c r="WVA28" s="111"/>
      <c r="WVB28" s="111"/>
      <c r="WVC28" s="111"/>
      <c r="WVD28" s="111"/>
      <c r="WVE28" s="111"/>
      <c r="WVF28" s="111"/>
      <c r="WVG28" s="111"/>
      <c r="WVH28" s="111"/>
      <c r="WVI28" s="111"/>
      <c r="WVJ28" s="111"/>
      <c r="WVK28" s="111"/>
      <c r="WVL28" s="111"/>
      <c r="WVM28" s="111"/>
      <c r="WVN28" s="111"/>
      <c r="WVO28" s="111"/>
      <c r="WVP28" s="111"/>
      <c r="WVQ28" s="111"/>
      <c r="WVR28" s="111"/>
      <c r="WVS28" s="111"/>
      <c r="WVT28" s="111"/>
      <c r="WVU28" s="111"/>
      <c r="WVV28" s="111"/>
      <c r="WVW28" s="111"/>
      <c r="WVX28" s="111"/>
      <c r="WVY28" s="111"/>
      <c r="WVZ28" s="111"/>
      <c r="WWA28" s="111"/>
      <c r="WWB28" s="111"/>
      <c r="WWC28" s="111"/>
      <c r="WWD28" s="111"/>
      <c r="WWE28" s="111"/>
      <c r="WWF28" s="111"/>
      <c r="WWG28" s="111"/>
      <c r="WWH28" s="111"/>
      <c r="WWI28" s="111"/>
      <c r="WWJ28" s="111"/>
      <c r="WWK28" s="111"/>
      <c r="WWL28" s="111"/>
      <c r="WWM28" s="111"/>
      <c r="WWN28" s="111"/>
      <c r="WWO28" s="111"/>
      <c r="WWP28" s="111"/>
      <c r="WWQ28" s="111"/>
      <c r="WWR28" s="111"/>
      <c r="WWS28" s="111"/>
      <c r="WWT28" s="111"/>
      <c r="WWU28" s="111"/>
      <c r="WWV28" s="111"/>
      <c r="WWW28" s="111"/>
      <c r="WWX28" s="111"/>
      <c r="WWY28" s="111"/>
      <c r="WWZ28" s="111"/>
      <c r="WXA28" s="111"/>
      <c r="WXB28" s="111"/>
      <c r="WXC28" s="111"/>
      <c r="WXD28" s="111"/>
      <c r="WXE28" s="111"/>
      <c r="WXF28" s="111"/>
      <c r="WXG28" s="111"/>
      <c r="WXH28" s="111"/>
      <c r="WXI28" s="111"/>
      <c r="WXJ28" s="111"/>
      <c r="WXK28" s="111"/>
      <c r="WXL28" s="111"/>
      <c r="WXM28" s="111"/>
      <c r="WXN28" s="111"/>
      <c r="WXO28" s="111"/>
      <c r="WXP28" s="111"/>
      <c r="WXQ28" s="111"/>
      <c r="WXR28" s="111"/>
      <c r="WXS28" s="111"/>
      <c r="WXT28" s="111"/>
      <c r="WXU28" s="111"/>
      <c r="WXV28" s="111"/>
      <c r="WXW28" s="111"/>
      <c r="WXX28" s="111"/>
      <c r="WXY28" s="111"/>
      <c r="WXZ28" s="111"/>
      <c r="WYA28" s="111"/>
      <c r="WYB28" s="111"/>
      <c r="WYC28" s="111"/>
      <c r="WYD28" s="111"/>
      <c r="WYE28" s="111"/>
      <c r="WYF28" s="111"/>
      <c r="WYG28" s="111"/>
      <c r="WYH28" s="111"/>
      <c r="WYI28" s="111"/>
      <c r="WYJ28" s="111"/>
      <c r="WYK28" s="111"/>
      <c r="WYL28" s="111"/>
      <c r="WYM28" s="111"/>
      <c r="WYN28" s="111"/>
      <c r="WYO28" s="111"/>
      <c r="WYP28" s="111"/>
      <c r="WYQ28" s="111"/>
      <c r="WYR28" s="111"/>
      <c r="WYS28" s="111"/>
      <c r="WYT28" s="111"/>
      <c r="WYU28" s="111"/>
      <c r="WYV28" s="111"/>
      <c r="WYW28" s="111"/>
      <c r="WYX28" s="111"/>
      <c r="WYY28" s="111"/>
      <c r="WYZ28" s="111"/>
      <c r="WZA28" s="111"/>
      <c r="WZB28" s="111"/>
      <c r="WZC28" s="111"/>
      <c r="WZD28" s="111"/>
      <c r="WZE28" s="111"/>
      <c r="WZF28" s="111"/>
      <c r="WZG28" s="111"/>
      <c r="WZH28" s="111"/>
      <c r="WZI28" s="111"/>
      <c r="WZJ28" s="111"/>
      <c r="WZK28" s="111"/>
      <c r="WZL28" s="111"/>
      <c r="WZM28" s="111"/>
      <c r="WZN28" s="111"/>
      <c r="WZO28" s="111"/>
      <c r="WZP28" s="111"/>
      <c r="WZQ28" s="111"/>
      <c r="WZR28" s="111"/>
      <c r="WZS28" s="111"/>
      <c r="WZT28" s="111"/>
      <c r="WZU28" s="111"/>
      <c r="WZV28" s="111"/>
      <c r="WZW28" s="111"/>
      <c r="WZX28" s="111"/>
      <c r="WZY28" s="111"/>
      <c r="WZZ28" s="111"/>
      <c r="XAA28" s="111"/>
      <c r="XAB28" s="111"/>
      <c r="XAC28" s="111"/>
      <c r="XAD28" s="111"/>
      <c r="XAE28" s="111"/>
      <c r="XAF28" s="111"/>
      <c r="XAG28" s="111"/>
      <c r="XAH28" s="111"/>
      <c r="XAI28" s="111"/>
      <c r="XAJ28" s="111"/>
      <c r="XAK28" s="111"/>
      <c r="XAL28" s="111"/>
      <c r="XAM28" s="111"/>
      <c r="XAN28" s="111"/>
      <c r="XAO28" s="111"/>
      <c r="XAP28" s="111"/>
      <c r="XAQ28" s="111"/>
      <c r="XAR28" s="111"/>
      <c r="XAS28" s="111"/>
      <c r="XAT28" s="111"/>
      <c r="XAU28" s="111"/>
      <c r="XAV28" s="111"/>
      <c r="XAW28" s="111"/>
      <c r="XAX28" s="111"/>
      <c r="XAY28" s="111"/>
      <c r="XAZ28" s="111"/>
      <c r="XBA28" s="111"/>
      <c r="XBB28" s="111"/>
      <c r="XBC28" s="111"/>
      <c r="XBD28" s="111"/>
      <c r="XBE28" s="111"/>
      <c r="XBF28" s="111"/>
      <c r="XBG28" s="111"/>
      <c r="XBH28" s="111"/>
      <c r="XBI28" s="111"/>
      <c r="XBJ28" s="111"/>
      <c r="XBK28" s="111"/>
      <c r="XBL28" s="111"/>
      <c r="XBM28" s="111"/>
      <c r="XBN28" s="111"/>
      <c r="XBO28" s="111"/>
      <c r="XBP28" s="111"/>
      <c r="XBQ28" s="111"/>
      <c r="XBR28" s="111"/>
      <c r="XBS28" s="111"/>
      <c r="XBT28" s="111"/>
      <c r="XBU28" s="111"/>
      <c r="XBV28" s="111"/>
      <c r="XBW28" s="111"/>
      <c r="XBX28" s="111"/>
      <c r="XBY28" s="111"/>
      <c r="XBZ28" s="111"/>
      <c r="XCA28" s="111"/>
      <c r="XCB28" s="111"/>
      <c r="XCC28" s="111"/>
      <c r="XCD28" s="111"/>
      <c r="XCE28" s="111"/>
      <c r="XCF28" s="111"/>
      <c r="XCG28" s="111"/>
      <c r="XCH28" s="111"/>
      <c r="XCI28" s="111"/>
      <c r="XCJ28" s="111"/>
      <c r="XCK28" s="111"/>
      <c r="XCL28" s="111"/>
      <c r="XCM28" s="111"/>
      <c r="XCN28" s="111"/>
      <c r="XCO28" s="111"/>
      <c r="XCP28" s="111"/>
      <c r="XCQ28" s="111"/>
      <c r="XCR28" s="111"/>
      <c r="XCS28" s="111"/>
      <c r="XCT28" s="111"/>
      <c r="XCU28" s="111"/>
      <c r="XCV28" s="111"/>
      <c r="XCW28" s="111"/>
      <c r="XCX28" s="111"/>
      <c r="XCY28" s="111"/>
      <c r="XCZ28" s="111"/>
      <c r="XDA28" s="111"/>
      <c r="XDB28" s="111"/>
      <c r="XDC28" s="111"/>
      <c r="XDD28" s="111"/>
      <c r="XDE28" s="111"/>
      <c r="XDF28" s="111"/>
      <c r="XDG28" s="111"/>
      <c r="XDH28" s="111"/>
      <c r="XDI28" s="111"/>
      <c r="XDJ28" s="111"/>
      <c r="XDK28" s="111"/>
      <c r="XDL28" s="111"/>
      <c r="XDM28" s="111"/>
      <c r="XDN28" s="111"/>
      <c r="XDO28" s="111"/>
      <c r="XDP28" s="111"/>
      <c r="XDQ28" s="111"/>
      <c r="XDR28" s="111"/>
      <c r="XDS28" s="111"/>
      <c r="XDT28" s="111"/>
      <c r="XDU28" s="111"/>
      <c r="XDV28" s="111"/>
      <c r="XDW28" s="111"/>
      <c r="XDX28" s="111"/>
      <c r="XDY28" s="111"/>
      <c r="XDZ28" s="111"/>
      <c r="XEA28" s="111"/>
      <c r="XEB28" s="111"/>
      <c r="XEC28" s="111"/>
      <c r="XED28" s="111"/>
      <c r="XEE28" s="111"/>
      <c r="XEF28" s="111"/>
      <c r="XEG28" s="111"/>
      <c r="XEH28" s="111"/>
      <c r="XEI28" s="111"/>
      <c r="XEJ28" s="111"/>
      <c r="XEK28" s="111"/>
      <c r="XEL28" s="111"/>
      <c r="XEM28" s="111"/>
      <c r="XEN28" s="111"/>
      <c r="XEO28" s="111"/>
      <c r="XEP28" s="111"/>
      <c r="XEQ28" s="111"/>
      <c r="XER28" s="111"/>
      <c r="XES28" s="111"/>
      <c r="XET28" s="111"/>
      <c r="XEU28" s="111"/>
      <c r="XEV28" s="111"/>
      <c r="XEW28" s="111"/>
      <c r="XEX28" s="111"/>
      <c r="XEY28" s="111"/>
      <c r="XEZ28" s="111"/>
      <c r="XFA28" s="111"/>
      <c r="XFB28" s="111"/>
      <c r="XFC28" s="111"/>
      <c r="XFD28" s="111"/>
    </row>
    <row r="29" spans="1:16384" s="136" customFormat="1" ht="14" x14ac:dyDescent="0.2">
      <c r="A29" s="239">
        <v>2016</v>
      </c>
      <c r="B29" s="295"/>
      <c r="C29" s="244">
        <v>177.5659381409244</v>
      </c>
      <c r="D29" s="244">
        <v>310.73120125275699</v>
      </c>
      <c r="E29" s="244">
        <v>344.61639617492233</v>
      </c>
      <c r="F29" s="244">
        <v>407.28041802800863</v>
      </c>
      <c r="G29" s="244">
        <v>153.71995545124739</v>
      </c>
      <c r="H29" s="244">
        <v>220.20396455607931</v>
      </c>
      <c r="I29" s="244">
        <v>203.74536377933185</v>
      </c>
      <c r="J29" s="244">
        <v>441.73836521470542</v>
      </c>
      <c r="K29" s="244">
        <v>227.81350746142959</v>
      </c>
      <c r="L29" s="244">
        <v>177.1280986225585</v>
      </c>
      <c r="M29" s="244">
        <v>645.59468064026203</v>
      </c>
      <c r="N29" s="244">
        <v>265.37797416588603</v>
      </c>
      <c r="O29" s="244">
        <v>249.03270837588585</v>
      </c>
    </row>
    <row r="30" spans="1:16384" ht="14" x14ac:dyDescent="0.2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6384" x14ac:dyDescent="0.2">
      <c r="A31" s="12" t="s">
        <v>434</v>
      </c>
      <c r="B31" s="129"/>
      <c r="C31" s="113"/>
      <c r="D31" s="113"/>
      <c r="E31" s="113"/>
      <c r="F31" s="113"/>
      <c r="G31" s="113"/>
      <c r="H31" s="113"/>
      <c r="I31" s="113"/>
      <c r="J31" s="137"/>
      <c r="K31" s="138"/>
      <c r="L31" s="138"/>
      <c r="M31" s="137"/>
      <c r="N31" s="137"/>
      <c r="O31" s="136"/>
    </row>
    <row r="32" spans="1:16384" s="136" customFormat="1" x14ac:dyDescent="0.2">
      <c r="A32" s="79" t="s">
        <v>448</v>
      </c>
      <c r="B32" s="129"/>
      <c r="C32" s="113"/>
      <c r="D32" s="113"/>
      <c r="E32" s="113"/>
      <c r="F32" s="113"/>
      <c r="G32" s="113"/>
      <c r="H32" s="113"/>
      <c r="I32" s="113"/>
      <c r="J32" s="114"/>
      <c r="K32" s="130"/>
      <c r="L32" s="130"/>
      <c r="M32" s="114"/>
      <c r="N32" s="114"/>
      <c r="O32" s="127"/>
    </row>
    <row r="33" spans="1:15" s="136" customFormat="1" x14ac:dyDescent="0.2">
      <c r="A33" s="79" t="s">
        <v>449</v>
      </c>
      <c r="B33" s="129"/>
      <c r="C33" s="113"/>
      <c r="D33" s="113"/>
      <c r="E33" s="113"/>
      <c r="F33" s="113"/>
      <c r="G33" s="113"/>
      <c r="H33" s="113"/>
      <c r="I33" s="113"/>
      <c r="J33" s="114"/>
      <c r="K33" s="130"/>
      <c r="L33" s="130"/>
      <c r="M33" s="114"/>
      <c r="N33" s="114"/>
      <c r="O33" s="127"/>
    </row>
    <row r="34" spans="1:15" s="136" customFormat="1" ht="11" x14ac:dyDescent="0.2">
      <c r="A34" s="80" t="s">
        <v>155</v>
      </c>
      <c r="B34" s="129"/>
      <c r="C34" s="113"/>
      <c r="D34" s="113"/>
      <c r="E34" s="113"/>
      <c r="F34" s="113"/>
      <c r="G34" s="113"/>
      <c r="H34" s="113"/>
      <c r="I34" s="113"/>
      <c r="J34" s="137"/>
      <c r="K34" s="138"/>
      <c r="L34" s="138"/>
      <c r="M34" s="137"/>
      <c r="N34" s="137"/>
    </row>
    <row r="35" spans="1:15" s="136" customFormat="1" ht="11" x14ac:dyDescent="0.2">
      <c r="A35" s="80" t="s">
        <v>156</v>
      </c>
      <c r="B35" s="129"/>
      <c r="C35" s="113"/>
      <c r="D35" s="113"/>
      <c r="E35" s="113"/>
      <c r="F35" s="113"/>
      <c r="G35" s="113"/>
      <c r="H35" s="113"/>
      <c r="I35" s="113"/>
      <c r="J35" s="137"/>
      <c r="K35" s="138"/>
      <c r="L35" s="138"/>
      <c r="M35" s="137"/>
      <c r="N35" s="137"/>
    </row>
    <row r="36" spans="1:15" s="136" customFormat="1" ht="11" x14ac:dyDescent="0.2">
      <c r="A36" s="80" t="s">
        <v>207</v>
      </c>
      <c r="B36" s="129"/>
      <c r="C36" s="115"/>
      <c r="D36" s="115"/>
      <c r="E36" s="115"/>
      <c r="F36" s="115"/>
      <c r="G36" s="115"/>
      <c r="H36" s="115"/>
      <c r="I36" s="115"/>
      <c r="J36" s="125"/>
      <c r="K36" s="139"/>
      <c r="L36" s="139"/>
      <c r="M36" s="125"/>
      <c r="N36" s="125"/>
    </row>
    <row r="37" spans="1:15" s="136" customFormat="1" ht="11" x14ac:dyDescent="0.2">
      <c r="A37" s="80" t="s">
        <v>244</v>
      </c>
      <c r="B37" s="129"/>
      <c r="C37" s="115"/>
      <c r="D37" s="115"/>
      <c r="E37" s="115"/>
      <c r="F37" s="115"/>
      <c r="G37" s="115"/>
      <c r="H37" s="115"/>
      <c r="I37" s="115"/>
      <c r="J37" s="125"/>
      <c r="K37" s="139"/>
      <c r="L37" s="139"/>
      <c r="M37" s="125"/>
      <c r="N37" s="125"/>
    </row>
    <row r="38" spans="1:15" s="136" customFormat="1" ht="11" x14ac:dyDescent="0.2">
      <c r="A38" s="80" t="s">
        <v>159</v>
      </c>
      <c r="B38" s="129"/>
      <c r="C38" s="115"/>
      <c r="D38" s="115"/>
      <c r="E38" s="115"/>
      <c r="F38" s="115"/>
      <c r="G38" s="115"/>
      <c r="H38" s="115"/>
      <c r="I38" s="115"/>
      <c r="J38" s="125"/>
      <c r="K38" s="139"/>
      <c r="L38" s="139"/>
      <c r="M38" s="125"/>
      <c r="N38" s="125"/>
    </row>
    <row r="39" spans="1:15" s="136" customFormat="1" ht="11" x14ac:dyDescent="0.2">
      <c r="A39" s="80" t="s">
        <v>160</v>
      </c>
      <c r="B39" s="129"/>
      <c r="C39" s="115"/>
      <c r="D39" s="115"/>
      <c r="E39" s="115"/>
      <c r="F39" s="115"/>
      <c r="G39" s="115"/>
      <c r="H39" s="115"/>
      <c r="I39" s="115"/>
      <c r="J39" s="125"/>
      <c r="K39" s="139"/>
      <c r="L39" s="139"/>
      <c r="M39" s="125"/>
      <c r="N39" s="125"/>
    </row>
    <row r="40" spans="1:15" s="136" customFormat="1" x14ac:dyDescent="0.2">
      <c r="A40" s="80" t="s">
        <v>245</v>
      </c>
      <c r="B40" s="129"/>
      <c r="C40" s="115"/>
      <c r="D40" s="115"/>
      <c r="E40" s="115"/>
      <c r="F40" s="115"/>
      <c r="G40" s="115"/>
      <c r="H40" s="115"/>
      <c r="I40" s="115"/>
      <c r="J40" s="116"/>
      <c r="K40" s="116"/>
      <c r="L40" s="116"/>
      <c r="M40" s="116"/>
      <c r="N40" s="125"/>
    </row>
    <row r="41" spans="1:15" s="136" customFormat="1" ht="11" x14ac:dyDescent="0.2">
      <c r="A41" s="82" t="s">
        <v>161</v>
      </c>
      <c r="B41" s="129"/>
      <c r="C41" s="115"/>
      <c r="D41" s="115"/>
      <c r="E41" s="115"/>
      <c r="F41" s="115"/>
      <c r="G41" s="115"/>
      <c r="H41" s="115"/>
      <c r="I41" s="115"/>
      <c r="J41" s="125"/>
      <c r="K41" s="139"/>
      <c r="L41" s="139"/>
      <c r="M41" s="125"/>
      <c r="N41" s="125"/>
    </row>
    <row r="42" spans="1:15" s="136" customFormat="1" ht="11" x14ac:dyDescent="0.2">
      <c r="A42" s="82" t="s">
        <v>162</v>
      </c>
      <c r="B42" s="129"/>
      <c r="C42" s="115"/>
      <c r="D42" s="115"/>
      <c r="E42" s="115"/>
      <c r="F42" s="115"/>
      <c r="G42" s="115"/>
      <c r="H42" s="115"/>
      <c r="I42" s="115"/>
      <c r="J42" s="125"/>
      <c r="K42" s="139"/>
      <c r="L42" s="139"/>
      <c r="M42" s="125"/>
      <c r="N42" s="125"/>
    </row>
    <row r="43" spans="1:15" s="136" customFormat="1" ht="11" x14ac:dyDescent="0.2">
      <c r="A43" s="82" t="s">
        <v>163</v>
      </c>
      <c r="B43" s="129"/>
      <c r="C43" s="115"/>
      <c r="D43" s="115"/>
      <c r="E43" s="115"/>
      <c r="F43" s="115"/>
      <c r="G43" s="115"/>
      <c r="H43" s="115"/>
      <c r="I43" s="115"/>
      <c r="J43" s="125"/>
      <c r="K43" s="139"/>
      <c r="L43" s="139"/>
      <c r="M43" s="125"/>
      <c r="N43" s="125"/>
    </row>
    <row r="44" spans="1:15" x14ac:dyDescent="0.2">
      <c r="A44" s="82" t="s">
        <v>164</v>
      </c>
      <c r="B44" s="129"/>
      <c r="C44" s="115"/>
      <c r="D44" s="115"/>
      <c r="E44" s="115"/>
      <c r="F44" s="115"/>
      <c r="G44" s="115"/>
      <c r="H44" s="115"/>
      <c r="I44" s="115"/>
      <c r="J44" s="125"/>
      <c r="K44" s="139"/>
      <c r="L44" s="139"/>
      <c r="M44" s="125"/>
      <c r="N44" s="125"/>
      <c r="O44" s="136"/>
    </row>
    <row r="45" spans="1:15" x14ac:dyDescent="0.2">
      <c r="A45" s="82" t="s">
        <v>165</v>
      </c>
      <c r="B45" s="129"/>
      <c r="C45" s="115"/>
      <c r="D45" s="115"/>
      <c r="E45" s="115"/>
      <c r="F45" s="115"/>
      <c r="G45" s="115"/>
      <c r="H45" s="115"/>
      <c r="I45" s="115"/>
      <c r="J45" s="125"/>
      <c r="K45" s="139"/>
      <c r="L45" s="139"/>
      <c r="M45" s="125"/>
      <c r="N45" s="125"/>
      <c r="O45" s="136"/>
    </row>
    <row r="46" spans="1:15" x14ac:dyDescent="0.2">
      <c r="A46" s="126"/>
      <c r="B46" s="131"/>
      <c r="C46" s="116"/>
      <c r="D46" s="116"/>
      <c r="E46" s="116"/>
      <c r="F46" s="116"/>
      <c r="G46" s="116"/>
      <c r="H46" s="116"/>
      <c r="I46" s="116"/>
      <c r="J46" s="116"/>
      <c r="K46" s="132"/>
      <c r="L46" s="132"/>
      <c r="M46" s="116"/>
      <c r="N46" s="116"/>
    </row>
    <row r="47" spans="1:15" x14ac:dyDescent="0.2">
      <c r="A47" s="126"/>
      <c r="B47" s="131"/>
      <c r="C47" s="116"/>
      <c r="D47" s="116"/>
      <c r="E47" s="116"/>
      <c r="F47" s="116"/>
      <c r="G47" s="116"/>
      <c r="H47" s="116"/>
      <c r="I47" s="116"/>
      <c r="J47" s="116"/>
      <c r="K47" s="132"/>
      <c r="L47" s="132"/>
      <c r="M47" s="116"/>
      <c r="N47" s="116"/>
    </row>
    <row r="48" spans="1:15" x14ac:dyDescent="0.2">
      <c r="A48" s="126"/>
      <c r="B48" s="131"/>
      <c r="C48" s="116"/>
      <c r="D48" s="116"/>
      <c r="E48" s="116"/>
      <c r="F48" s="116"/>
      <c r="G48" s="116"/>
      <c r="H48" s="116"/>
      <c r="I48" s="116"/>
      <c r="J48" s="116"/>
      <c r="K48" s="132"/>
      <c r="L48" s="132"/>
      <c r="M48" s="116"/>
      <c r="N48" s="116"/>
    </row>
    <row r="49" spans="1:14" x14ac:dyDescent="0.2">
      <c r="A49" s="126"/>
      <c r="B49" s="131"/>
      <c r="C49" s="116"/>
      <c r="D49" s="116"/>
      <c r="E49" s="116"/>
      <c r="F49" s="116"/>
      <c r="G49" s="116"/>
      <c r="H49" s="116"/>
      <c r="I49" s="116"/>
      <c r="J49" s="116"/>
      <c r="K49" s="132"/>
      <c r="L49" s="132"/>
      <c r="M49" s="116"/>
      <c r="N49" s="116"/>
    </row>
    <row r="50" spans="1:14" x14ac:dyDescent="0.2">
      <c r="A50" s="126"/>
      <c r="B50" s="131"/>
      <c r="C50" s="116"/>
      <c r="D50" s="116"/>
      <c r="E50" s="116"/>
      <c r="F50" s="116"/>
      <c r="G50" s="116"/>
      <c r="H50" s="116"/>
      <c r="I50" s="116"/>
      <c r="J50" s="116"/>
      <c r="K50" s="132"/>
      <c r="L50" s="132"/>
      <c r="M50" s="116"/>
      <c r="N50" s="116"/>
    </row>
    <row r="51" spans="1:14" x14ac:dyDescent="0.2">
      <c r="A51" s="126"/>
      <c r="B51" s="131"/>
      <c r="C51" s="116"/>
      <c r="D51" s="116"/>
      <c r="E51" s="116"/>
      <c r="F51" s="116"/>
      <c r="G51" s="116"/>
      <c r="H51" s="116"/>
      <c r="I51" s="116"/>
      <c r="J51" s="116"/>
      <c r="K51" s="132"/>
      <c r="L51" s="132"/>
      <c r="M51" s="116"/>
      <c r="N51" s="116"/>
    </row>
    <row r="52" spans="1:14" x14ac:dyDescent="0.2">
      <c r="A52" s="126"/>
      <c r="B52" s="131"/>
      <c r="C52" s="116"/>
      <c r="D52" s="116"/>
      <c r="E52" s="116"/>
      <c r="F52" s="116"/>
      <c r="G52" s="116"/>
      <c r="H52" s="116"/>
      <c r="I52" s="116"/>
      <c r="J52" s="116"/>
      <c r="K52" s="132"/>
      <c r="L52" s="132"/>
      <c r="M52" s="116"/>
      <c r="N52" s="116"/>
    </row>
    <row r="53" spans="1:14" x14ac:dyDescent="0.2">
      <c r="A53" s="126"/>
      <c r="B53" s="131"/>
      <c r="C53" s="116"/>
      <c r="D53" s="116"/>
      <c r="E53" s="116"/>
      <c r="F53" s="116"/>
      <c r="G53" s="116"/>
      <c r="H53" s="116"/>
      <c r="I53" s="116"/>
      <c r="J53" s="116"/>
      <c r="K53" s="132"/>
      <c r="L53" s="132"/>
      <c r="M53" s="116"/>
      <c r="N53" s="116"/>
    </row>
    <row r="54" spans="1:14" x14ac:dyDescent="0.2">
      <c r="A54" s="126"/>
      <c r="B54" s="131"/>
      <c r="C54" s="116"/>
      <c r="D54" s="116"/>
      <c r="E54" s="116"/>
      <c r="F54" s="116"/>
      <c r="G54" s="116"/>
      <c r="H54" s="116"/>
      <c r="I54" s="116"/>
      <c r="J54" s="116"/>
      <c r="K54" s="132"/>
      <c r="L54" s="132"/>
      <c r="M54" s="116"/>
      <c r="N54" s="116"/>
    </row>
    <row r="55" spans="1:14" x14ac:dyDescent="0.2">
      <c r="A55" s="126"/>
      <c r="B55" s="131"/>
      <c r="C55" s="116"/>
      <c r="D55" s="116"/>
      <c r="E55" s="116"/>
      <c r="F55" s="116"/>
      <c r="G55" s="116"/>
      <c r="H55" s="116"/>
      <c r="I55" s="116"/>
      <c r="J55" s="116"/>
      <c r="K55" s="132"/>
      <c r="L55" s="132"/>
      <c r="M55" s="116"/>
      <c r="N55" s="116"/>
    </row>
    <row r="58" spans="1:14" ht="25.5" customHeight="1" x14ac:dyDescent="0.2"/>
  </sheetData>
  <mergeCells count="11">
    <mergeCell ref="B9:B18"/>
    <mergeCell ref="B20:B29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phoneticPr fontId="92" type="noConversion"/>
  <conditionalFormatting sqref="K9:L9">
    <cfRule type="cellIs" dxfId="1" priority="2" operator="lessThan">
      <formula>300</formula>
    </cfRule>
  </conditionalFormatting>
  <conditionalFormatting sqref="K9:L9">
    <cfRule type="cellIs" dxfId="0" priority="1" operator="lessThan">
      <formula>300</formula>
    </cfRule>
  </conditionalFormatting>
  <hyperlinks>
    <hyperlink ref="Q7" location="ÍNDICE!A26" display="ÍNDICE"/>
  </hyperlinks>
  <printOptions horizontalCentered="1"/>
  <pageMargins left="0.71" right="0.71" top="1.57" bottom="0.35" header="0.31" footer="0"/>
  <pageSetup paperSize="9" scale="50" fitToHeight="3" orientation="landscape" r:id="rId1"/>
  <headerFooter scaleWithDoc="0" alignWithMargins="0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48"/>
  <sheetViews>
    <sheetView showGridLines="0" zoomScale="80" zoomScaleNormal="80" zoomScalePageLayoutView="80" workbookViewId="0">
      <selection activeCell="A4" sqref="A4:O30"/>
    </sheetView>
  </sheetViews>
  <sheetFormatPr baseColWidth="10" defaultColWidth="11.5" defaultRowHeight="13" x14ac:dyDescent="0.2"/>
  <cols>
    <col min="1" max="1" width="14.5" style="119" customWidth="1"/>
    <col min="2" max="2" width="11.5" style="119"/>
    <col min="3" max="5" width="16.5" style="119" customWidth="1"/>
    <col min="6" max="10" width="18.83203125" style="119" customWidth="1"/>
    <col min="11" max="15" width="16.5" style="119" customWidth="1"/>
    <col min="16" max="16384" width="11.5" style="119"/>
  </cols>
  <sheetData>
    <row r="2" spans="1:17" ht="14" x14ac:dyDescent="0.2">
      <c r="A2" s="19" t="s">
        <v>35</v>
      </c>
    </row>
    <row r="3" spans="1:17" ht="14" x14ac:dyDescent="0.2">
      <c r="A3" s="19"/>
    </row>
    <row r="4" spans="1:17" ht="18" x14ac:dyDescent="0.2">
      <c r="A4" s="286" t="s">
        <v>492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7" ht="18" x14ac:dyDescent="0.2">
      <c r="A6" s="283" t="s">
        <v>202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7" ht="14" x14ac:dyDescent="0.2">
      <c r="A7" s="8"/>
    </row>
    <row r="8" spans="1:17" ht="37.5" customHeight="1" x14ac:dyDescent="0.2">
      <c r="A8" s="277" t="s">
        <v>125</v>
      </c>
      <c r="B8" s="277"/>
      <c r="C8" s="276" t="s">
        <v>126</v>
      </c>
      <c r="D8" s="276"/>
      <c r="E8" s="276"/>
      <c r="F8" s="276" t="s">
        <v>154</v>
      </c>
      <c r="G8" s="276"/>
      <c r="H8" s="276"/>
      <c r="I8" s="276"/>
      <c r="J8" s="276" t="s">
        <v>128</v>
      </c>
      <c r="K8" s="276"/>
      <c r="L8" s="276"/>
      <c r="M8" s="276" t="s">
        <v>203</v>
      </c>
      <c r="N8" s="276"/>
      <c r="O8" s="275" t="s">
        <v>210</v>
      </c>
      <c r="Q8" s="160" t="s">
        <v>0</v>
      </c>
    </row>
    <row r="9" spans="1:17" ht="30" x14ac:dyDescent="0.2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211</v>
      </c>
      <c r="G9" s="237" t="s">
        <v>212</v>
      </c>
      <c r="H9" s="237" t="s">
        <v>213</v>
      </c>
      <c r="I9" s="237" t="s">
        <v>214</v>
      </c>
      <c r="J9" s="237" t="s">
        <v>137</v>
      </c>
      <c r="K9" s="237" t="s">
        <v>138</v>
      </c>
      <c r="L9" s="237" t="s">
        <v>139</v>
      </c>
      <c r="M9" s="238" t="s">
        <v>140</v>
      </c>
      <c r="N9" s="238" t="s">
        <v>141</v>
      </c>
      <c r="O9" s="275"/>
    </row>
    <row r="10" spans="1:17" ht="16" x14ac:dyDescent="0.2">
      <c r="A10" s="219" t="s">
        <v>215</v>
      </c>
      <c r="B10" s="295" t="s">
        <v>7</v>
      </c>
      <c r="C10" s="244" t="s">
        <v>62</v>
      </c>
      <c r="D10" s="244" t="s">
        <v>62</v>
      </c>
      <c r="E10" s="244" t="s">
        <v>62</v>
      </c>
      <c r="F10" s="244" t="s">
        <v>62</v>
      </c>
      <c r="G10" s="244" t="s">
        <v>62</v>
      </c>
      <c r="H10" s="244" t="s">
        <v>62</v>
      </c>
      <c r="I10" s="244" t="s">
        <v>62</v>
      </c>
      <c r="J10" s="244" t="s">
        <v>62</v>
      </c>
      <c r="K10" s="244" t="s">
        <v>62</v>
      </c>
      <c r="L10" s="244" t="s">
        <v>62</v>
      </c>
      <c r="M10" s="244" t="s">
        <v>62</v>
      </c>
      <c r="N10" s="244" t="s">
        <v>62</v>
      </c>
      <c r="O10" s="244" t="s">
        <v>62</v>
      </c>
    </row>
    <row r="11" spans="1:17" ht="14" x14ac:dyDescent="0.2">
      <c r="A11" s="219">
        <v>2008</v>
      </c>
      <c r="B11" s="295"/>
      <c r="C11" s="244">
        <v>1.1049521406261389</v>
      </c>
      <c r="D11" s="244">
        <v>1.5685993679553345</v>
      </c>
      <c r="E11" s="244">
        <v>2.0063554681509594</v>
      </c>
      <c r="F11" s="244">
        <v>2.4354866954386885</v>
      </c>
      <c r="G11" s="244">
        <v>1.1431303616489339</v>
      </c>
      <c r="H11" s="244">
        <v>0.95293896138668044</v>
      </c>
      <c r="I11" s="244">
        <v>0.87940197825029087</v>
      </c>
      <c r="J11" s="244">
        <v>2.734092117998542</v>
      </c>
      <c r="K11" s="244">
        <v>2.2184546961757201</v>
      </c>
      <c r="L11" s="244">
        <v>1.2548080015789016</v>
      </c>
      <c r="M11" s="244">
        <v>3.3636874148470657</v>
      </c>
      <c r="N11" s="244">
        <v>1.4401441390631917</v>
      </c>
      <c r="O11" s="244">
        <v>1.7016597854896971</v>
      </c>
    </row>
    <row r="12" spans="1:17" ht="16" x14ac:dyDescent="0.2">
      <c r="A12" s="219" t="s">
        <v>216</v>
      </c>
      <c r="B12" s="295"/>
      <c r="C12" s="244" t="s">
        <v>62</v>
      </c>
      <c r="D12" s="244" t="s">
        <v>62</v>
      </c>
      <c r="E12" s="244" t="s">
        <v>62</v>
      </c>
      <c r="F12" s="244" t="s">
        <v>62</v>
      </c>
      <c r="G12" s="244" t="s">
        <v>62</v>
      </c>
      <c r="H12" s="244" t="s">
        <v>62</v>
      </c>
      <c r="I12" s="244" t="s">
        <v>62</v>
      </c>
      <c r="J12" s="244" t="s">
        <v>62</v>
      </c>
      <c r="K12" s="244" t="s">
        <v>62</v>
      </c>
      <c r="L12" s="244" t="s">
        <v>62</v>
      </c>
      <c r="M12" s="244" t="s">
        <v>62</v>
      </c>
      <c r="N12" s="244" t="s">
        <v>62</v>
      </c>
      <c r="O12" s="244" t="s">
        <v>62</v>
      </c>
    </row>
    <row r="13" spans="1:17" ht="14" x14ac:dyDescent="0.2">
      <c r="A13" s="219">
        <v>2010</v>
      </c>
      <c r="B13" s="295"/>
      <c r="C13" s="244">
        <v>1.1235655260723483</v>
      </c>
      <c r="D13" s="244">
        <v>1.6272593303634766</v>
      </c>
      <c r="E13" s="244">
        <v>2.1461849572044898</v>
      </c>
      <c r="F13" s="244">
        <v>2.5327306695753342</v>
      </c>
      <c r="G13" s="244">
        <v>1.1489769205578886</v>
      </c>
      <c r="H13" s="244">
        <v>1.0447011551449306</v>
      </c>
      <c r="I13" s="244">
        <v>1.05392128167596</v>
      </c>
      <c r="J13" s="244">
        <v>2.8579565583138313</v>
      </c>
      <c r="K13" s="244">
        <v>1.8513573469117457</v>
      </c>
      <c r="L13" s="244">
        <v>1.3007118052863862</v>
      </c>
      <c r="M13" s="244">
        <v>3.7094424367932315</v>
      </c>
      <c r="N13" s="244">
        <v>1.5685699479451465</v>
      </c>
      <c r="O13" s="244">
        <v>1.7946044777340844</v>
      </c>
    </row>
    <row r="14" spans="1:17" ht="14" x14ac:dyDescent="0.2">
      <c r="A14" s="219">
        <v>2011</v>
      </c>
      <c r="B14" s="295"/>
      <c r="C14" s="244">
        <v>1.1817338255310348</v>
      </c>
      <c r="D14" s="244">
        <v>1.7441860895054537</v>
      </c>
      <c r="E14" s="244">
        <v>2.1326620492233235</v>
      </c>
      <c r="F14" s="244">
        <v>2.5515143459509773</v>
      </c>
      <c r="G14" s="244">
        <v>1.1361186536228582</v>
      </c>
      <c r="H14" s="244">
        <v>1.1747093899871219</v>
      </c>
      <c r="I14" s="244">
        <v>1.1387226869797469</v>
      </c>
      <c r="J14" s="244">
        <v>2.7846499039161641</v>
      </c>
      <c r="K14" s="244">
        <v>1.7451832207061537</v>
      </c>
      <c r="L14" s="244">
        <v>1.3021163648791769</v>
      </c>
      <c r="M14" s="244">
        <v>3.8413435171312345</v>
      </c>
      <c r="N14" s="244">
        <v>1.603507730037171</v>
      </c>
      <c r="O14" s="244">
        <v>1.8259364677029684</v>
      </c>
    </row>
    <row r="15" spans="1:17" ht="14" x14ac:dyDescent="0.2">
      <c r="A15" s="219">
        <v>2012</v>
      </c>
      <c r="B15" s="295"/>
      <c r="C15" s="244">
        <v>1.3576730690479546</v>
      </c>
      <c r="D15" s="244">
        <v>1.6802148291203796</v>
      </c>
      <c r="E15" s="244">
        <v>2.1097469155921718</v>
      </c>
      <c r="F15" s="244">
        <v>2.4383631802089081</v>
      </c>
      <c r="G15" s="244">
        <v>1.2507507691591606</v>
      </c>
      <c r="H15" s="244">
        <v>1.4551240163018453</v>
      </c>
      <c r="I15" s="244">
        <v>1.1996424124738894</v>
      </c>
      <c r="J15" s="244">
        <v>2.5375877543727325</v>
      </c>
      <c r="K15" s="244">
        <v>1.9297475969178504</v>
      </c>
      <c r="L15" s="244">
        <v>1.37099516785378</v>
      </c>
      <c r="M15" s="244">
        <v>3.6662157637177266</v>
      </c>
      <c r="N15" s="244">
        <v>1.6411260199980824</v>
      </c>
      <c r="O15" s="244">
        <v>1.8450273218520172</v>
      </c>
    </row>
    <row r="16" spans="1:17" ht="14" x14ac:dyDescent="0.2">
      <c r="A16" s="219">
        <v>2013</v>
      </c>
      <c r="B16" s="295"/>
      <c r="C16" s="244">
        <v>1.3413969670675392</v>
      </c>
      <c r="D16" s="244">
        <v>1.817500029139415</v>
      </c>
      <c r="E16" s="244">
        <v>2.1837266413292129</v>
      </c>
      <c r="F16" s="244">
        <v>2.5383805891018882</v>
      </c>
      <c r="G16" s="244">
        <v>1.2568598613654518</v>
      </c>
      <c r="H16" s="244">
        <v>1.4563452006967132</v>
      </c>
      <c r="I16" s="244">
        <v>1.233468707161488</v>
      </c>
      <c r="J16" s="244">
        <v>2.7146424216077634</v>
      </c>
      <c r="K16" s="244">
        <v>1.5076124010471714</v>
      </c>
      <c r="L16" s="244">
        <v>1.4117760673897439</v>
      </c>
      <c r="M16" s="244">
        <v>3.6967617050690551</v>
      </c>
      <c r="N16" s="244">
        <v>1.7992016286268784</v>
      </c>
      <c r="O16" s="244">
        <v>1.9073633161538042</v>
      </c>
    </row>
    <row r="17" spans="1:15" ht="14" x14ac:dyDescent="0.2">
      <c r="A17" s="219">
        <v>2014</v>
      </c>
      <c r="B17" s="295"/>
      <c r="C17" s="244">
        <v>1.3964719071645697</v>
      </c>
      <c r="D17" s="244">
        <v>1.9304264706553587</v>
      </c>
      <c r="E17" s="244">
        <v>2.3542464083464503</v>
      </c>
      <c r="F17" s="244">
        <v>2.7161524995718418</v>
      </c>
      <c r="G17" s="244">
        <v>1.270054721904567</v>
      </c>
      <c r="H17" s="244">
        <v>1.5610049776366042</v>
      </c>
      <c r="I17" s="244">
        <v>1.3265955877950679</v>
      </c>
      <c r="J17" s="244">
        <v>2.844188203451945</v>
      </c>
      <c r="K17" s="244">
        <v>2.106663636984619</v>
      </c>
      <c r="L17" s="244">
        <v>1.428059109861578</v>
      </c>
      <c r="M17" s="244">
        <v>4.0269424709748556</v>
      </c>
      <c r="N17" s="244">
        <v>1.9210239954603898</v>
      </c>
      <c r="O17" s="244">
        <v>2.0500013486930984</v>
      </c>
    </row>
    <row r="18" spans="1:15" ht="14" x14ac:dyDescent="0.2">
      <c r="A18" s="219">
        <v>2015</v>
      </c>
      <c r="B18" s="295"/>
      <c r="C18" s="244">
        <v>1.3794950464657145</v>
      </c>
      <c r="D18" s="244">
        <v>1.9564819114231697</v>
      </c>
      <c r="E18" s="244">
        <v>2.2905272490482704</v>
      </c>
      <c r="F18" s="244">
        <v>2.6211314537624029</v>
      </c>
      <c r="G18" s="244">
        <v>1.2474294058719995</v>
      </c>
      <c r="H18" s="244">
        <v>1.4882257219303057</v>
      </c>
      <c r="I18" s="244">
        <v>1.4827177862898144</v>
      </c>
      <c r="J18" s="244">
        <v>2.8227414953869756</v>
      </c>
      <c r="K18" s="244">
        <v>1.9868235279183999</v>
      </c>
      <c r="L18" s="244">
        <v>1.4188710833297267</v>
      </c>
      <c r="M18" s="244">
        <v>3.9732175144838018</v>
      </c>
      <c r="N18" s="244">
        <v>1.9009580270542259</v>
      </c>
      <c r="O18" s="244">
        <v>2.0086179661316095</v>
      </c>
    </row>
    <row r="19" spans="1:15" ht="14" x14ac:dyDescent="0.2">
      <c r="A19" s="219">
        <v>2016</v>
      </c>
      <c r="B19" s="295"/>
      <c r="C19" s="244">
        <v>1.3795725122871254</v>
      </c>
      <c r="D19" s="244">
        <v>1.8909852679599952</v>
      </c>
      <c r="E19" s="244">
        <v>2.3114628772000381</v>
      </c>
      <c r="F19" s="244">
        <v>2.6403294699995299</v>
      </c>
      <c r="G19" s="244">
        <v>1.3176242830835985</v>
      </c>
      <c r="H19" s="244">
        <v>1.5736820279038475</v>
      </c>
      <c r="I19" s="244">
        <v>1.3124260443365261</v>
      </c>
      <c r="J19" s="244">
        <v>2.8203777400903296</v>
      </c>
      <c r="K19" s="244">
        <v>1.964523428342031</v>
      </c>
      <c r="L19" s="244">
        <v>1.479993173840596</v>
      </c>
      <c r="M19" s="244">
        <v>3.956823031783451</v>
      </c>
      <c r="N19" s="244">
        <v>1.8774175320355768</v>
      </c>
      <c r="O19" s="244">
        <v>2.0129008841356182</v>
      </c>
    </row>
    <row r="20" spans="1:15" ht="14" x14ac:dyDescent="0.2">
      <c r="A20" s="219"/>
      <c r="B20" s="251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</row>
    <row r="21" spans="1:15" ht="14" x14ac:dyDescent="0.2">
      <c r="A21" s="219">
        <v>2007</v>
      </c>
      <c r="B21" s="295" t="s">
        <v>9</v>
      </c>
      <c r="C21" s="244">
        <v>1.1538359888945862</v>
      </c>
      <c r="D21" s="244">
        <v>1.7444518112852867</v>
      </c>
      <c r="E21" s="244">
        <v>2.0919594614725345</v>
      </c>
      <c r="F21" s="244">
        <v>2.6087443933479362</v>
      </c>
      <c r="G21" s="244">
        <v>1.1954760296224365</v>
      </c>
      <c r="H21" s="244">
        <v>0.99272351035806317</v>
      </c>
      <c r="I21" s="244">
        <v>1.0392941464648719</v>
      </c>
      <c r="J21" s="244">
        <v>2.9137412141089372</v>
      </c>
      <c r="K21" s="244">
        <v>2.2636705674083943</v>
      </c>
      <c r="L21" s="244">
        <v>1.361173868010219</v>
      </c>
      <c r="M21" s="244">
        <v>3.4912214015297791</v>
      </c>
      <c r="N21" s="244">
        <v>1.5028668391194091</v>
      </c>
      <c r="O21" s="244">
        <v>1.7880573629106944</v>
      </c>
    </row>
    <row r="22" spans="1:15" ht="14" x14ac:dyDescent="0.2">
      <c r="A22" s="219">
        <v>2008</v>
      </c>
      <c r="B22" s="295"/>
      <c r="C22" s="244">
        <v>1.1598662420633628</v>
      </c>
      <c r="D22" s="244">
        <v>1.6451302069367781</v>
      </c>
      <c r="E22" s="244">
        <v>1.9471899549713476</v>
      </c>
      <c r="F22" s="244">
        <v>2.3490027780014482</v>
      </c>
      <c r="G22" s="244">
        <v>1.1485915188619658</v>
      </c>
      <c r="H22" s="244">
        <v>0.96179928519019042</v>
      </c>
      <c r="I22" s="244">
        <v>1.0451750948026124</v>
      </c>
      <c r="J22" s="244">
        <v>2.70750399858479</v>
      </c>
      <c r="K22" s="244">
        <v>1.9208766100711157</v>
      </c>
      <c r="L22" s="244">
        <v>1.2961406508579285</v>
      </c>
      <c r="M22" s="244">
        <v>3.4110139981929217</v>
      </c>
      <c r="N22" s="244">
        <v>1.4198906542832035</v>
      </c>
      <c r="O22" s="244">
        <v>1.6908744080068305</v>
      </c>
    </row>
    <row r="23" spans="1:15" ht="14" x14ac:dyDescent="0.2">
      <c r="A23" s="219">
        <v>2009</v>
      </c>
      <c r="B23" s="295"/>
      <c r="C23" s="244">
        <v>1.1070465375855363</v>
      </c>
      <c r="D23" s="244">
        <v>1.5898059948244299</v>
      </c>
      <c r="E23" s="244">
        <v>1.914401940075336</v>
      </c>
      <c r="F23" s="244">
        <v>2.2730067022628551</v>
      </c>
      <c r="G23" s="244">
        <v>1.1510146712064815</v>
      </c>
      <c r="H23" s="244">
        <v>1.0194803968327348</v>
      </c>
      <c r="I23" s="244">
        <v>1.0260190752410954</v>
      </c>
      <c r="J23" s="244">
        <v>2.5679409715716703</v>
      </c>
      <c r="K23" s="244">
        <v>1.8621800083310487</v>
      </c>
      <c r="L23" s="244">
        <v>1.254073800155288</v>
      </c>
      <c r="M23" s="244">
        <v>3.5760105238651856</v>
      </c>
      <c r="N23" s="244">
        <v>1.4434301545490851</v>
      </c>
      <c r="O23" s="244">
        <v>1.647395747408553</v>
      </c>
    </row>
    <row r="24" spans="1:15" ht="14" x14ac:dyDescent="0.2">
      <c r="A24" s="219">
        <v>2010</v>
      </c>
      <c r="B24" s="295"/>
      <c r="C24" s="244">
        <v>1.1521291245733929</v>
      </c>
      <c r="D24" s="244">
        <v>1.7068744890780483</v>
      </c>
      <c r="E24" s="244">
        <v>2.0443601556903559</v>
      </c>
      <c r="F24" s="244">
        <v>2.3714754868114141</v>
      </c>
      <c r="G24" s="244">
        <v>1.1671755340941556</v>
      </c>
      <c r="H24" s="244">
        <v>1.135915591195559</v>
      </c>
      <c r="I24" s="244">
        <v>1.0965299557579158</v>
      </c>
      <c r="J24" s="244">
        <v>2.6775353499755279</v>
      </c>
      <c r="K24" s="244">
        <v>1.7654769604550689</v>
      </c>
      <c r="L24" s="244">
        <v>1.2936109198756738</v>
      </c>
      <c r="M24" s="244">
        <v>3.5572809123812297</v>
      </c>
      <c r="N24" s="244">
        <v>1.5278097989720634</v>
      </c>
      <c r="O24" s="244">
        <v>1.7622495536793621</v>
      </c>
    </row>
    <row r="25" spans="1:15" ht="14" x14ac:dyDescent="0.2">
      <c r="A25" s="219">
        <v>2011</v>
      </c>
      <c r="B25" s="295"/>
      <c r="C25" s="244">
        <v>1.21941244813656</v>
      </c>
      <c r="D25" s="244">
        <v>1.6301800077919355</v>
      </c>
      <c r="E25" s="244">
        <v>2.0411668250377843</v>
      </c>
      <c r="F25" s="244">
        <v>2.3789174005798559</v>
      </c>
      <c r="G25" s="244">
        <v>1.1782540508364221</v>
      </c>
      <c r="H25" s="244">
        <v>1.1431013717787606</v>
      </c>
      <c r="I25" s="244">
        <v>1.1050938048147088</v>
      </c>
      <c r="J25" s="244">
        <v>2.5166206305608849</v>
      </c>
      <c r="K25" s="244">
        <v>1.7057717579706366</v>
      </c>
      <c r="L25" s="244">
        <v>1.300683151577245</v>
      </c>
      <c r="M25" s="244">
        <v>3.6928443021012587</v>
      </c>
      <c r="N25" s="244">
        <v>1.5605924609782345</v>
      </c>
      <c r="O25" s="244">
        <v>1.7559117058413847</v>
      </c>
    </row>
    <row r="26" spans="1:15" ht="14" x14ac:dyDescent="0.2">
      <c r="A26" s="219">
        <v>2012</v>
      </c>
      <c r="B26" s="295"/>
      <c r="C26" s="244">
        <v>1.2889864293122169</v>
      </c>
      <c r="D26" s="244">
        <v>1.7684515300036503</v>
      </c>
      <c r="E26" s="244">
        <v>2.1156730178393688</v>
      </c>
      <c r="F26" s="244">
        <v>2.4393054837161703</v>
      </c>
      <c r="G26" s="244">
        <v>1.2195182960007411</v>
      </c>
      <c r="H26" s="244">
        <v>1.3355207892807968</v>
      </c>
      <c r="I26" s="244">
        <v>1.3106416761016637</v>
      </c>
      <c r="J26" s="244">
        <v>2.5523474949672473</v>
      </c>
      <c r="K26" s="244">
        <v>1.7214864648200556</v>
      </c>
      <c r="L26" s="244">
        <v>1.3878340762388985</v>
      </c>
      <c r="M26" s="244">
        <v>3.6201321911473356</v>
      </c>
      <c r="N26" s="244">
        <v>1.6606165399010826</v>
      </c>
      <c r="O26" s="244">
        <v>1.8442261076564683</v>
      </c>
    </row>
    <row r="27" spans="1:15" ht="14" x14ac:dyDescent="0.2">
      <c r="A27" s="219">
        <v>2013</v>
      </c>
      <c r="B27" s="295"/>
      <c r="C27" s="244">
        <v>1.421708076419965</v>
      </c>
      <c r="D27" s="244">
        <v>1.8577777221764427</v>
      </c>
      <c r="E27" s="244">
        <v>2.2915639473874072</v>
      </c>
      <c r="F27" s="244">
        <v>2.7061308885826931</v>
      </c>
      <c r="G27" s="244">
        <v>1.2390823830074582</v>
      </c>
      <c r="H27" s="244">
        <v>1.3447784052664555</v>
      </c>
      <c r="I27" s="244">
        <v>1.3092417065837105</v>
      </c>
      <c r="J27" s="244">
        <v>2.8422383632699515</v>
      </c>
      <c r="K27" s="244">
        <v>2.1621143957542484</v>
      </c>
      <c r="L27" s="244">
        <v>1.3843192848990784</v>
      </c>
      <c r="M27" s="244">
        <v>3.8350424767226006</v>
      </c>
      <c r="N27" s="244">
        <v>1.8596391969125066</v>
      </c>
      <c r="O27" s="244">
        <v>2.0053256347462232</v>
      </c>
    </row>
    <row r="28" spans="1:15" ht="14" x14ac:dyDescent="0.2">
      <c r="A28" s="219">
        <v>2014</v>
      </c>
      <c r="B28" s="295"/>
      <c r="C28" s="244">
        <v>1.5690122282454053</v>
      </c>
      <c r="D28" s="244">
        <v>1.8978427476900694</v>
      </c>
      <c r="E28" s="244">
        <v>2.3191738309441932</v>
      </c>
      <c r="F28" s="244">
        <v>2.6775694165046904</v>
      </c>
      <c r="G28" s="244">
        <v>1.3351807323203055</v>
      </c>
      <c r="H28" s="244">
        <v>1.6216437381598459</v>
      </c>
      <c r="I28" s="244">
        <v>1.4435985177993294</v>
      </c>
      <c r="J28" s="244">
        <v>2.8194881147343422</v>
      </c>
      <c r="K28" s="244">
        <v>2.3224520373678557</v>
      </c>
      <c r="L28" s="244">
        <v>1.4587899816973868</v>
      </c>
      <c r="M28" s="244">
        <v>3.9518592116966214</v>
      </c>
      <c r="N28" s="244">
        <v>1.9172595724761445</v>
      </c>
      <c r="O28" s="244">
        <v>2.0660682080477124</v>
      </c>
    </row>
    <row r="29" spans="1:15" s="122" customFormat="1" ht="14" x14ac:dyDescent="0.2">
      <c r="A29" s="219">
        <v>2015</v>
      </c>
      <c r="B29" s="295"/>
      <c r="C29" s="244">
        <v>1.4804434169231115</v>
      </c>
      <c r="D29" s="244">
        <v>2.0513535487924144</v>
      </c>
      <c r="E29" s="244">
        <v>2.3410048545368989</v>
      </c>
      <c r="F29" s="244">
        <v>2.7668466219435768</v>
      </c>
      <c r="G29" s="244">
        <v>1.3040931112820204</v>
      </c>
      <c r="H29" s="244">
        <v>1.5257455927335466</v>
      </c>
      <c r="I29" s="244">
        <v>1.3708598079045224</v>
      </c>
      <c r="J29" s="244">
        <v>2.9196606137535297</v>
      </c>
      <c r="K29" s="244">
        <v>2.303296274888607</v>
      </c>
      <c r="L29" s="244">
        <v>1.4309352560886706</v>
      </c>
      <c r="M29" s="244">
        <v>3.9579326389782259</v>
      </c>
      <c r="N29" s="244">
        <v>1.9502398776576322</v>
      </c>
      <c r="O29" s="244">
        <v>2.09348126130135</v>
      </c>
    </row>
    <row r="30" spans="1:15" s="127" customFormat="1" ht="14" x14ac:dyDescent="0.2">
      <c r="A30" s="219">
        <v>2016</v>
      </c>
      <c r="B30" s="295"/>
      <c r="C30" s="244">
        <v>1.3985576223080358</v>
      </c>
      <c r="D30" s="244">
        <v>2.1791194711019268</v>
      </c>
      <c r="E30" s="244">
        <v>2.2980634469576771</v>
      </c>
      <c r="F30" s="244">
        <v>2.7716838222382592</v>
      </c>
      <c r="G30" s="244">
        <v>1.3208267786252881</v>
      </c>
      <c r="H30" s="244">
        <v>1.6272211063447368</v>
      </c>
      <c r="I30" s="244">
        <v>1.4233922452398475</v>
      </c>
      <c r="J30" s="244">
        <v>2.9911191355810138</v>
      </c>
      <c r="K30" s="244">
        <v>2.2364890759007983</v>
      </c>
      <c r="L30" s="244">
        <v>1.4143030061624273</v>
      </c>
      <c r="M30" s="244">
        <v>4.019701436919358</v>
      </c>
      <c r="N30" s="244">
        <v>1.924479368708272</v>
      </c>
      <c r="O30" s="244">
        <v>2.0756161904586676</v>
      </c>
    </row>
    <row r="31" spans="1:15" s="127" customFormat="1" ht="14" x14ac:dyDescent="0.2">
      <c r="A31" s="26"/>
      <c r="B31" s="198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s="122" customFormat="1" ht="14" x14ac:dyDescent="0.2">
      <c r="A32" s="26"/>
      <c r="B32" s="198"/>
      <c r="C32" s="111"/>
      <c r="D32" s="111"/>
      <c r="E32" s="111"/>
      <c r="F32" s="111"/>
      <c r="G32" s="111"/>
      <c r="H32" s="111"/>
      <c r="I32" s="111"/>
      <c r="J32" s="140"/>
      <c r="K32" s="140"/>
      <c r="L32" s="140"/>
      <c r="M32" s="111"/>
      <c r="N32" s="111"/>
      <c r="O32" s="111"/>
    </row>
    <row r="33" spans="1:15" s="122" customFormat="1" ht="14" x14ac:dyDescent="0.2">
      <c r="A33" s="26"/>
      <c r="B33" s="198"/>
      <c r="C33" s="111"/>
      <c r="D33" s="111"/>
      <c r="E33" s="111"/>
      <c r="F33" s="111"/>
      <c r="G33" s="111"/>
      <c r="H33" s="111"/>
      <c r="I33" s="111"/>
      <c r="J33" s="140"/>
      <c r="K33" s="140"/>
      <c r="L33" s="140"/>
      <c r="M33" s="111"/>
      <c r="N33" s="111"/>
      <c r="O33" s="111"/>
    </row>
    <row r="34" spans="1:15" s="122" customFormat="1" ht="11" x14ac:dyDescent="0.2">
      <c r="A34" s="33" t="s">
        <v>493</v>
      </c>
      <c r="B34" s="112"/>
      <c r="C34" s="115"/>
      <c r="D34" s="115"/>
      <c r="E34" s="115"/>
      <c r="F34" s="115"/>
      <c r="G34" s="115"/>
      <c r="H34" s="115"/>
      <c r="I34" s="115"/>
      <c r="J34" s="125"/>
      <c r="K34" s="125"/>
      <c r="L34" s="125"/>
      <c r="M34" s="125"/>
      <c r="N34" s="125"/>
    </row>
    <row r="35" spans="1:15" s="122" customFormat="1" ht="11" x14ac:dyDescent="0.2">
      <c r="A35" s="193" t="s">
        <v>494</v>
      </c>
      <c r="B35" s="112"/>
      <c r="C35" s="115"/>
      <c r="D35" s="115"/>
      <c r="E35" s="115"/>
      <c r="F35" s="115"/>
      <c r="G35" s="115"/>
      <c r="H35" s="115"/>
      <c r="I35" s="115"/>
      <c r="J35" s="125"/>
      <c r="K35" s="125"/>
      <c r="L35" s="125"/>
      <c r="M35" s="125"/>
      <c r="N35" s="125"/>
    </row>
    <row r="36" spans="1:15" s="122" customFormat="1" ht="11" x14ac:dyDescent="0.2">
      <c r="A36" s="104" t="s">
        <v>155</v>
      </c>
      <c r="B36" s="112"/>
      <c r="C36" s="115"/>
      <c r="D36" s="115"/>
      <c r="E36" s="115"/>
      <c r="F36" s="115"/>
      <c r="G36" s="115"/>
      <c r="H36" s="115"/>
      <c r="I36" s="115"/>
      <c r="J36" s="125"/>
      <c r="K36" s="125"/>
      <c r="L36" s="125"/>
      <c r="M36" s="125"/>
      <c r="N36" s="125"/>
    </row>
    <row r="37" spans="1:15" s="122" customFormat="1" ht="11" x14ac:dyDescent="0.2">
      <c r="A37" s="104" t="s">
        <v>156</v>
      </c>
      <c r="B37" s="112"/>
      <c r="C37" s="115"/>
      <c r="D37" s="115"/>
      <c r="E37" s="115"/>
      <c r="F37" s="115"/>
      <c r="G37" s="115"/>
      <c r="H37" s="115"/>
      <c r="I37" s="115"/>
      <c r="J37" s="125"/>
      <c r="K37" s="125"/>
      <c r="L37" s="125"/>
      <c r="M37" s="125"/>
      <c r="N37" s="125"/>
    </row>
    <row r="38" spans="1:15" s="122" customFormat="1" ht="11" x14ac:dyDescent="0.2">
      <c r="A38" s="104" t="s">
        <v>207</v>
      </c>
      <c r="B38" s="112"/>
      <c r="C38" s="115"/>
      <c r="D38" s="115"/>
      <c r="E38" s="115"/>
      <c r="F38" s="115"/>
      <c r="G38" s="115"/>
      <c r="H38" s="115"/>
      <c r="I38" s="115"/>
      <c r="J38" s="125"/>
      <c r="K38" s="125"/>
      <c r="L38" s="125"/>
      <c r="M38" s="125"/>
      <c r="N38" s="125"/>
    </row>
    <row r="39" spans="1:15" s="122" customFormat="1" ht="11" x14ac:dyDescent="0.2">
      <c r="A39" s="104" t="s">
        <v>158</v>
      </c>
      <c r="B39" s="112"/>
      <c r="C39" s="115"/>
      <c r="D39" s="115"/>
      <c r="E39" s="115"/>
      <c r="F39" s="115"/>
      <c r="G39" s="115"/>
      <c r="H39" s="115"/>
      <c r="I39" s="115"/>
      <c r="J39" s="125"/>
      <c r="K39" s="125"/>
      <c r="L39" s="125"/>
      <c r="M39" s="125"/>
      <c r="N39" s="125"/>
    </row>
    <row r="40" spans="1:15" s="136" customFormat="1" ht="11" x14ac:dyDescent="0.2">
      <c r="A40" s="104" t="s">
        <v>159</v>
      </c>
      <c r="B40" s="112"/>
      <c r="C40" s="115"/>
      <c r="D40" s="115"/>
      <c r="E40" s="115"/>
      <c r="F40" s="115"/>
      <c r="G40" s="115"/>
      <c r="H40" s="115"/>
      <c r="I40" s="115"/>
      <c r="J40" s="125"/>
      <c r="K40" s="125"/>
      <c r="L40" s="125"/>
      <c r="M40" s="125"/>
      <c r="N40" s="125"/>
      <c r="O40" s="122"/>
    </row>
    <row r="41" spans="1:15" s="122" customFormat="1" ht="11" x14ac:dyDescent="0.2">
      <c r="A41" s="104" t="s">
        <v>160</v>
      </c>
      <c r="B41" s="112"/>
      <c r="C41" s="115"/>
      <c r="D41" s="115"/>
      <c r="E41" s="115"/>
      <c r="F41" s="115"/>
      <c r="G41" s="115"/>
      <c r="H41" s="115"/>
      <c r="I41" s="115"/>
      <c r="J41" s="125"/>
      <c r="K41" s="125"/>
      <c r="L41" s="125"/>
      <c r="M41" s="125"/>
      <c r="N41" s="125"/>
    </row>
    <row r="42" spans="1:15" s="122" customFormat="1" ht="11" x14ac:dyDescent="0.2">
      <c r="A42" s="104" t="s">
        <v>245</v>
      </c>
      <c r="B42" s="112"/>
      <c r="C42" s="115"/>
      <c r="D42" s="115"/>
      <c r="E42" s="115"/>
      <c r="F42" s="115"/>
      <c r="G42" s="115"/>
      <c r="H42" s="115"/>
      <c r="I42" s="115"/>
      <c r="J42" s="125"/>
      <c r="K42" s="125"/>
      <c r="L42" s="125"/>
      <c r="M42" s="125"/>
      <c r="N42" s="125"/>
    </row>
    <row r="43" spans="1:15" s="122" customFormat="1" ht="11" x14ac:dyDescent="0.2">
      <c r="A43" s="82" t="s">
        <v>161</v>
      </c>
      <c r="B43" s="112"/>
      <c r="C43" s="115"/>
      <c r="D43" s="115"/>
      <c r="E43" s="115"/>
      <c r="F43" s="115"/>
      <c r="G43" s="115"/>
      <c r="H43" s="115"/>
      <c r="I43" s="115"/>
      <c r="J43" s="125"/>
      <c r="K43" s="125"/>
      <c r="L43" s="125"/>
      <c r="M43" s="125"/>
      <c r="N43" s="125"/>
    </row>
    <row r="44" spans="1:15" s="122" customFormat="1" ht="11" x14ac:dyDescent="0.2">
      <c r="A44" s="82" t="s">
        <v>247</v>
      </c>
      <c r="B44" s="141"/>
      <c r="C44" s="141"/>
      <c r="D44" s="141"/>
      <c r="E44" s="141"/>
      <c r="F44" s="141"/>
      <c r="G44" s="141"/>
      <c r="H44" s="141"/>
      <c r="I44" s="141"/>
      <c r="J44" s="125"/>
      <c r="K44" s="125"/>
      <c r="L44" s="125"/>
      <c r="M44" s="125"/>
      <c r="N44" s="125"/>
      <c r="O44" s="136"/>
    </row>
    <row r="45" spans="1:15" x14ac:dyDescent="0.2">
      <c r="A45" s="82" t="s">
        <v>217</v>
      </c>
      <c r="B45" s="141"/>
      <c r="C45" s="141"/>
      <c r="D45" s="141"/>
      <c r="E45" s="141"/>
      <c r="F45" s="141"/>
      <c r="G45" s="141"/>
      <c r="H45" s="141"/>
      <c r="I45" s="141"/>
      <c r="J45" s="125"/>
      <c r="K45" s="125"/>
      <c r="L45" s="125"/>
      <c r="M45" s="125"/>
      <c r="N45" s="125"/>
      <c r="O45" s="122"/>
    </row>
    <row r="46" spans="1:15" x14ac:dyDescent="0.2">
      <c r="A46" s="82" t="s">
        <v>218</v>
      </c>
      <c r="B46" s="141"/>
      <c r="C46" s="141"/>
      <c r="D46" s="141"/>
      <c r="E46" s="141"/>
      <c r="F46" s="141"/>
      <c r="G46" s="141"/>
      <c r="H46" s="141"/>
      <c r="I46" s="141"/>
      <c r="J46" s="125"/>
      <c r="K46" s="125"/>
      <c r="L46" s="125"/>
      <c r="M46" s="125"/>
      <c r="N46" s="125"/>
      <c r="O46" s="122"/>
    </row>
    <row r="47" spans="1:15" x14ac:dyDescent="0.2">
      <c r="A47" s="82" t="s">
        <v>219</v>
      </c>
      <c r="B47" s="141"/>
      <c r="C47" s="141"/>
      <c r="D47" s="141"/>
      <c r="E47" s="141"/>
      <c r="F47" s="141"/>
      <c r="G47" s="141"/>
      <c r="H47" s="141"/>
      <c r="I47" s="141"/>
      <c r="J47" s="125"/>
      <c r="K47" s="125"/>
      <c r="L47" s="125"/>
      <c r="M47" s="125"/>
      <c r="N47" s="125"/>
      <c r="O47" s="122"/>
    </row>
    <row r="48" spans="1:15" x14ac:dyDescent="0.2">
      <c r="A48" s="82" t="s">
        <v>220</v>
      </c>
      <c r="B48" s="141"/>
      <c r="C48" s="141"/>
      <c r="D48" s="141"/>
      <c r="E48" s="141"/>
      <c r="F48" s="141"/>
      <c r="G48" s="141"/>
      <c r="H48" s="141"/>
      <c r="I48" s="141"/>
      <c r="J48" s="125"/>
      <c r="K48" s="125"/>
      <c r="L48" s="125"/>
      <c r="M48" s="125"/>
      <c r="N48" s="125"/>
      <c r="O48" s="122"/>
    </row>
  </sheetData>
  <mergeCells count="11">
    <mergeCell ref="B10:B19"/>
    <mergeCell ref="B21:B30"/>
    <mergeCell ref="A4:O4"/>
    <mergeCell ref="A5:O5"/>
    <mergeCell ref="A6:O6"/>
    <mergeCell ref="A8:B9"/>
    <mergeCell ref="C8:E8"/>
    <mergeCell ref="F8:I8"/>
    <mergeCell ref="J8:L8"/>
    <mergeCell ref="M8:N8"/>
    <mergeCell ref="O8:O9"/>
  </mergeCells>
  <phoneticPr fontId="92" type="noConversion"/>
  <hyperlinks>
    <hyperlink ref="Q8" location="ÍNDICE!A27" display="ÍNDICE"/>
  </hyperlinks>
  <printOptions horizontalCentered="1"/>
  <pageMargins left="0.71" right="0.71" top="1.57" bottom="0.35" header="0.31" footer="0"/>
  <pageSetup paperSize="9" scale="48" fitToHeight="3" orientation="landscape" r:id="rId1"/>
  <headerFooter scaleWithDoc="0" alignWithMargins="0"/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67"/>
  <sheetViews>
    <sheetView showGridLines="0" zoomScale="85" zoomScaleNormal="85" zoomScalePageLayoutView="85" workbookViewId="0">
      <selection activeCell="A3" sqref="A3:O51"/>
    </sheetView>
  </sheetViews>
  <sheetFormatPr baseColWidth="10" defaultColWidth="11.5" defaultRowHeight="13" x14ac:dyDescent="0.2"/>
  <cols>
    <col min="1" max="1" width="14.5" style="119" customWidth="1"/>
    <col min="2" max="2" width="11.5" style="119"/>
    <col min="3" max="5" width="16.5" style="119" customWidth="1"/>
    <col min="6" max="10" width="18.83203125" style="119" customWidth="1"/>
    <col min="11" max="15" width="16.5" style="119" customWidth="1"/>
    <col min="16" max="16384" width="11.5" style="119"/>
  </cols>
  <sheetData>
    <row r="1" spans="1:17" ht="14" x14ac:dyDescent="0.2">
      <c r="A1" s="19" t="s">
        <v>36</v>
      </c>
      <c r="B1" s="44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7" ht="14" x14ac:dyDescent="0.2">
      <c r="A2" s="19"/>
      <c r="B2" s="44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7" ht="18" x14ac:dyDescent="0.2">
      <c r="A3" s="286" t="s">
        <v>495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1:17" ht="18" x14ac:dyDescent="0.2">
      <c r="A4" s="281" t="s">
        <v>48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</row>
    <row r="5" spans="1:17" ht="18" x14ac:dyDescent="0.2">
      <c r="A5" s="283" t="s">
        <v>202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</row>
    <row r="6" spans="1:17" ht="14" x14ac:dyDescent="0.2">
      <c r="A6" s="7"/>
      <c r="M6" s="45"/>
      <c r="N6" s="45"/>
    </row>
    <row r="7" spans="1:17" ht="31.5" customHeight="1" x14ac:dyDescent="0.2">
      <c r="A7" s="277" t="s">
        <v>125</v>
      </c>
      <c r="B7" s="277"/>
      <c r="C7" s="276" t="s">
        <v>126</v>
      </c>
      <c r="D7" s="276"/>
      <c r="E7" s="276"/>
      <c r="F7" s="276" t="s">
        <v>154</v>
      </c>
      <c r="G7" s="276"/>
      <c r="H7" s="276"/>
      <c r="I7" s="276"/>
      <c r="J7" s="276" t="s">
        <v>128</v>
      </c>
      <c r="K7" s="276"/>
      <c r="L7" s="276"/>
      <c r="M7" s="276" t="s">
        <v>203</v>
      </c>
      <c r="N7" s="276"/>
      <c r="O7" s="275" t="s">
        <v>210</v>
      </c>
      <c r="Q7" s="160" t="s">
        <v>0</v>
      </c>
    </row>
    <row r="8" spans="1:17" ht="30" x14ac:dyDescent="0.2">
      <c r="A8" s="277"/>
      <c r="B8" s="277"/>
      <c r="C8" s="237" t="s">
        <v>130</v>
      </c>
      <c r="D8" s="237" t="s">
        <v>131</v>
      </c>
      <c r="E8" s="237" t="s">
        <v>132</v>
      </c>
      <c r="F8" s="237" t="s">
        <v>211</v>
      </c>
      <c r="G8" s="237" t="s">
        <v>212</v>
      </c>
      <c r="H8" s="237" t="s">
        <v>213</v>
      </c>
      <c r="I8" s="237" t="s">
        <v>214</v>
      </c>
      <c r="J8" s="237" t="s">
        <v>137</v>
      </c>
      <c r="K8" s="237" t="s">
        <v>138</v>
      </c>
      <c r="L8" s="237" t="s">
        <v>139</v>
      </c>
      <c r="M8" s="238" t="s">
        <v>140</v>
      </c>
      <c r="N8" s="238" t="s">
        <v>141</v>
      </c>
      <c r="O8" s="275"/>
    </row>
    <row r="9" spans="1:17" ht="16" x14ac:dyDescent="0.2">
      <c r="A9" s="219" t="s">
        <v>215</v>
      </c>
      <c r="B9" s="295" t="s">
        <v>76</v>
      </c>
      <c r="C9" s="215" t="s">
        <v>62</v>
      </c>
      <c r="D9" s="215" t="s">
        <v>62</v>
      </c>
      <c r="E9" s="215" t="s">
        <v>62</v>
      </c>
      <c r="F9" s="215" t="s">
        <v>62</v>
      </c>
      <c r="G9" s="215" t="s">
        <v>62</v>
      </c>
      <c r="H9" s="215" t="s">
        <v>62</v>
      </c>
      <c r="I9" s="215" t="s">
        <v>62</v>
      </c>
      <c r="J9" s="215" t="s">
        <v>62</v>
      </c>
      <c r="K9" s="215" t="s">
        <v>62</v>
      </c>
      <c r="L9" s="215" t="s">
        <v>62</v>
      </c>
      <c r="M9" s="215" t="s">
        <v>62</v>
      </c>
      <c r="N9" s="215" t="s">
        <v>62</v>
      </c>
      <c r="O9" s="215" t="s">
        <v>62</v>
      </c>
    </row>
    <row r="10" spans="1:17" ht="14" x14ac:dyDescent="0.2">
      <c r="A10" s="219">
        <v>2008</v>
      </c>
      <c r="B10" s="295"/>
      <c r="C10" s="244">
        <v>1.5893002050425986</v>
      </c>
      <c r="D10" s="244">
        <v>1.6341715789263092</v>
      </c>
      <c r="E10" s="244">
        <v>1.959051692007165</v>
      </c>
      <c r="F10" s="244">
        <v>2.3827942970983931</v>
      </c>
      <c r="G10" s="244">
        <v>1.237495624557913</v>
      </c>
      <c r="H10" s="244">
        <v>0.96461577901331919</v>
      </c>
      <c r="I10" s="244">
        <v>1.2639218273378794</v>
      </c>
      <c r="J10" s="252">
        <v>2.7099701181203177</v>
      </c>
      <c r="K10" s="252">
        <v>3.0229328587956465</v>
      </c>
      <c r="L10" s="252">
        <v>1.3668368478295219</v>
      </c>
      <c r="M10" s="244">
        <v>3.3271399739084799</v>
      </c>
      <c r="N10" s="244">
        <v>1.6683007566250549</v>
      </c>
      <c r="O10" s="244">
        <v>1.8607304622276215</v>
      </c>
      <c r="P10" s="116"/>
      <c r="Q10" s="181"/>
    </row>
    <row r="11" spans="1:17" ht="14" x14ac:dyDescent="0.2">
      <c r="A11" s="219">
        <v>2009</v>
      </c>
      <c r="B11" s="295"/>
      <c r="C11" s="244">
        <v>1.589164525718556</v>
      </c>
      <c r="D11" s="244">
        <v>1.7964898226937065</v>
      </c>
      <c r="E11" s="244">
        <v>2.0748761691227475</v>
      </c>
      <c r="F11" s="244">
        <v>2.4696193253331771</v>
      </c>
      <c r="G11" s="244">
        <v>1.3433818976938416</v>
      </c>
      <c r="H11" s="244">
        <v>1.0769768119964149</v>
      </c>
      <c r="I11" s="244">
        <v>1.127733181358533</v>
      </c>
      <c r="J11" s="252">
        <v>2.8234272415327641</v>
      </c>
      <c r="K11" s="252">
        <v>2.7736869128029094</v>
      </c>
      <c r="L11" s="252">
        <v>1.4468427996316777</v>
      </c>
      <c r="M11" s="244">
        <v>3.7307190431643478</v>
      </c>
      <c r="N11" s="244">
        <v>1.6392753473625266</v>
      </c>
      <c r="O11" s="244">
        <v>1.9769221875149081</v>
      </c>
      <c r="P11" s="116"/>
      <c r="Q11" s="181"/>
    </row>
    <row r="12" spans="1:17" ht="14" x14ac:dyDescent="0.2">
      <c r="A12" s="219">
        <v>2010</v>
      </c>
      <c r="B12" s="295"/>
      <c r="C12" s="244">
        <v>1.4792295867801455</v>
      </c>
      <c r="D12" s="244">
        <v>1.6744901599430138</v>
      </c>
      <c r="E12" s="244">
        <v>2.20081030100908</v>
      </c>
      <c r="F12" s="244">
        <v>2.6465580540782705</v>
      </c>
      <c r="G12" s="244">
        <v>1.2231970287862852</v>
      </c>
      <c r="H12" s="244">
        <v>1.1110933825950711</v>
      </c>
      <c r="I12" s="244">
        <v>1.1696485485570716</v>
      </c>
      <c r="J12" s="252">
        <v>2.7845574072611803</v>
      </c>
      <c r="K12" s="252">
        <v>2.5082772878707846</v>
      </c>
      <c r="L12" s="252">
        <v>1.5342924392974946</v>
      </c>
      <c r="M12" s="244">
        <v>3.7886421545315447</v>
      </c>
      <c r="N12" s="244">
        <v>1.6659661434750122</v>
      </c>
      <c r="O12" s="244">
        <v>2.0324682453804703</v>
      </c>
      <c r="P12" s="116"/>
      <c r="Q12" s="181"/>
    </row>
    <row r="13" spans="1:17" ht="14" x14ac:dyDescent="0.2">
      <c r="A13" s="219">
        <v>2011</v>
      </c>
      <c r="B13" s="295"/>
      <c r="C13" s="244">
        <v>1.6016001942394122</v>
      </c>
      <c r="D13" s="244">
        <v>1.8185673457922278</v>
      </c>
      <c r="E13" s="244">
        <v>2.201925326040326</v>
      </c>
      <c r="F13" s="244">
        <v>2.6169648354695103</v>
      </c>
      <c r="G13" s="244">
        <v>1.2934055434604863</v>
      </c>
      <c r="H13" s="244">
        <v>1.2366087729107158</v>
      </c>
      <c r="I13" s="244">
        <v>1.1565730687452263</v>
      </c>
      <c r="J13" s="252">
        <v>2.9486293886943344</v>
      </c>
      <c r="K13" s="252">
        <v>1.9471780501824101</v>
      </c>
      <c r="L13" s="252">
        <v>1.4640474857476413</v>
      </c>
      <c r="M13" s="244">
        <v>4.0330226100951112</v>
      </c>
      <c r="N13" s="244">
        <v>1.8086558940748008</v>
      </c>
      <c r="O13" s="244">
        <v>2.0782142155995862</v>
      </c>
      <c r="P13" s="116"/>
      <c r="Q13" s="181"/>
    </row>
    <row r="14" spans="1:17" ht="14" x14ac:dyDescent="0.2">
      <c r="A14" s="219">
        <v>2012</v>
      </c>
      <c r="B14" s="295"/>
      <c r="C14" s="244">
        <v>1.8273563871746543</v>
      </c>
      <c r="D14" s="244">
        <v>1.8668008622919392</v>
      </c>
      <c r="E14" s="244">
        <v>2.2185270916628772</v>
      </c>
      <c r="F14" s="244">
        <v>2.5255806970297394</v>
      </c>
      <c r="G14" s="244">
        <v>1.4087444969532907</v>
      </c>
      <c r="H14" s="244">
        <v>1.4301626604953996</v>
      </c>
      <c r="I14" s="244">
        <v>1.2722476748091411</v>
      </c>
      <c r="J14" s="252">
        <v>2.7632562596757269</v>
      </c>
      <c r="K14" s="252">
        <v>2.6022158192464055</v>
      </c>
      <c r="L14" s="252">
        <v>1.5003139541287762</v>
      </c>
      <c r="M14" s="244">
        <v>3.9060713622635195</v>
      </c>
      <c r="N14" s="244">
        <v>1.8808194705878232</v>
      </c>
      <c r="O14" s="244">
        <v>2.1139799445570273</v>
      </c>
      <c r="P14" s="116"/>
      <c r="Q14" s="181"/>
    </row>
    <row r="15" spans="1:17" ht="14" x14ac:dyDescent="0.2">
      <c r="A15" s="219">
        <v>2013</v>
      </c>
      <c r="B15" s="295"/>
      <c r="C15" s="244">
        <v>1.8068762313172573</v>
      </c>
      <c r="D15" s="244">
        <v>1.7829201294927408</v>
      </c>
      <c r="E15" s="244">
        <v>2.2624822581113113</v>
      </c>
      <c r="F15" s="244">
        <v>2.5884354208039997</v>
      </c>
      <c r="G15" s="244">
        <v>1.3800429789382167</v>
      </c>
      <c r="H15" s="244">
        <v>1.3906503032124387</v>
      </c>
      <c r="I15" s="244">
        <v>1.3370347318377138</v>
      </c>
      <c r="J15" s="252">
        <v>2.7247061186412584</v>
      </c>
      <c r="K15" s="252">
        <v>2.5131781420668662</v>
      </c>
      <c r="L15" s="252">
        <v>1.466970323816978</v>
      </c>
      <c r="M15" s="244">
        <v>3.807474767930914</v>
      </c>
      <c r="N15" s="244">
        <v>1.9090717788292038</v>
      </c>
      <c r="O15" s="244">
        <v>2.1204930338547681</v>
      </c>
      <c r="P15" s="116"/>
      <c r="Q15" s="181"/>
    </row>
    <row r="16" spans="1:17" ht="14" x14ac:dyDescent="0.2">
      <c r="A16" s="219">
        <v>2014</v>
      </c>
      <c r="B16" s="295"/>
      <c r="C16" s="244">
        <v>1.6659103433786757</v>
      </c>
      <c r="D16" s="244">
        <v>2.1040539665146358</v>
      </c>
      <c r="E16" s="244">
        <v>2.3803827635392856</v>
      </c>
      <c r="F16" s="244">
        <v>2.8255826229109577</v>
      </c>
      <c r="G16" s="244">
        <v>1.3224342857934719</v>
      </c>
      <c r="H16" s="244">
        <v>1.5460736987245214</v>
      </c>
      <c r="I16" s="244">
        <v>1.4223003240649252</v>
      </c>
      <c r="J16" s="252">
        <v>2.9864048206780835</v>
      </c>
      <c r="K16" s="252">
        <v>3.0866415413086958</v>
      </c>
      <c r="L16" s="252">
        <v>1.4923499652477619</v>
      </c>
      <c r="M16" s="244">
        <v>4.1571386021082786</v>
      </c>
      <c r="N16" s="244">
        <v>2.031337737646755</v>
      </c>
      <c r="O16" s="244">
        <v>2.2581449812547389</v>
      </c>
      <c r="P16" s="116"/>
      <c r="Q16" s="181"/>
    </row>
    <row r="17" spans="1:17" ht="14" x14ac:dyDescent="0.2">
      <c r="A17" s="219">
        <v>2015</v>
      </c>
      <c r="B17" s="295"/>
      <c r="C17" s="244">
        <v>1.7227469881016917</v>
      </c>
      <c r="D17" s="244">
        <v>1.9532195741259992</v>
      </c>
      <c r="E17" s="244">
        <v>2.2171568627105134</v>
      </c>
      <c r="F17" s="244">
        <v>2.5814320446409793</v>
      </c>
      <c r="G17" s="244">
        <v>1.3360944933334331</v>
      </c>
      <c r="H17" s="244">
        <v>1.5310331684796439</v>
      </c>
      <c r="I17" s="244">
        <v>1.4047739146118465</v>
      </c>
      <c r="J17" s="252">
        <v>2.7784094898870668</v>
      </c>
      <c r="K17" s="252">
        <v>2.5586594710886073</v>
      </c>
      <c r="L17" s="252">
        <v>1.4874771547766446</v>
      </c>
      <c r="M17" s="244">
        <v>4.0039841884621508</v>
      </c>
      <c r="N17" s="244">
        <v>1.9656159708822045</v>
      </c>
      <c r="O17" s="244">
        <v>2.1137067282980575</v>
      </c>
      <c r="P17" s="116"/>
      <c r="Q17" s="181"/>
    </row>
    <row r="18" spans="1:17" ht="14" x14ac:dyDescent="0.2">
      <c r="A18" s="219">
        <v>2016</v>
      </c>
      <c r="B18" s="295"/>
      <c r="C18" s="244">
        <v>1.8143285218296725</v>
      </c>
      <c r="D18" s="244">
        <v>2.0840968558794573</v>
      </c>
      <c r="E18" s="244">
        <v>2.4120244339288095</v>
      </c>
      <c r="F18" s="244">
        <v>2.8474947707132898</v>
      </c>
      <c r="G18" s="244">
        <v>1.4229665815713635</v>
      </c>
      <c r="H18" s="244">
        <v>1.5578180460228559</v>
      </c>
      <c r="I18" s="244">
        <v>1.4167498745723739</v>
      </c>
      <c r="J18" s="252">
        <v>3.0053759902283561</v>
      </c>
      <c r="K18" s="252">
        <v>3.0506708100959021</v>
      </c>
      <c r="L18" s="252">
        <v>1.5431468908219881</v>
      </c>
      <c r="M18" s="244">
        <v>4.2105199003558571</v>
      </c>
      <c r="N18" s="244">
        <v>2.0722071687470467</v>
      </c>
      <c r="O18" s="244">
        <v>2.2917178888097154</v>
      </c>
      <c r="P18" s="116"/>
      <c r="Q18" s="181"/>
    </row>
    <row r="19" spans="1:17" ht="14" x14ac:dyDescent="0.2">
      <c r="A19" s="219"/>
      <c r="B19" s="240"/>
      <c r="C19" s="244"/>
      <c r="D19" s="244"/>
      <c r="E19" s="244"/>
      <c r="F19" s="244"/>
      <c r="G19" s="244"/>
      <c r="H19" s="244"/>
      <c r="I19" s="244"/>
      <c r="J19" s="252"/>
      <c r="K19" s="252"/>
      <c r="L19" s="252"/>
      <c r="M19" s="244"/>
      <c r="N19" s="244"/>
      <c r="O19" s="244"/>
      <c r="P19" s="116"/>
      <c r="Q19" s="181"/>
    </row>
    <row r="20" spans="1:17" ht="14" x14ac:dyDescent="0.2">
      <c r="A20" s="219">
        <v>2007</v>
      </c>
      <c r="B20" s="295" t="s">
        <v>7</v>
      </c>
      <c r="C20" s="244">
        <v>1.7101381441885266</v>
      </c>
      <c r="D20" s="244">
        <v>1.9508811790691685</v>
      </c>
      <c r="E20" s="244">
        <v>2.3741868132700739</v>
      </c>
      <c r="F20" s="244">
        <v>2.667155658382141</v>
      </c>
      <c r="G20" s="244">
        <v>1.8428659121096804</v>
      </c>
      <c r="H20" s="244">
        <v>1.0024420076073486</v>
      </c>
      <c r="I20" s="244">
        <v>1.1089979642675323</v>
      </c>
      <c r="J20" s="252">
        <v>2.9420615169839208</v>
      </c>
      <c r="K20" s="252">
        <v>3.5257157864423876</v>
      </c>
      <c r="L20" s="252">
        <v>1.7878636098571128</v>
      </c>
      <c r="M20" s="244">
        <v>3.3044283309153837</v>
      </c>
      <c r="N20" s="244">
        <v>1.7435532338455964</v>
      </c>
      <c r="O20" s="244">
        <v>2.2365449767714503</v>
      </c>
      <c r="P20" s="116"/>
      <c r="Q20" s="181"/>
    </row>
    <row r="21" spans="1:17" ht="14" x14ac:dyDescent="0.2">
      <c r="A21" s="219">
        <v>2008</v>
      </c>
      <c r="B21" s="295"/>
      <c r="C21" s="244">
        <v>1.6285966224214246</v>
      </c>
      <c r="D21" s="244">
        <v>1.7053803652146959</v>
      </c>
      <c r="E21" s="244">
        <v>2.0446333741496745</v>
      </c>
      <c r="F21" s="244">
        <v>2.5091570551397981</v>
      </c>
      <c r="G21" s="244">
        <v>1.2704595500467333</v>
      </c>
      <c r="H21" s="244">
        <v>0.97087368130483276</v>
      </c>
      <c r="I21" s="244">
        <v>0.95762246877727242</v>
      </c>
      <c r="J21" s="252">
        <v>2.837926790264881</v>
      </c>
      <c r="K21" s="252">
        <v>3.1359894417349108</v>
      </c>
      <c r="L21" s="252">
        <v>1.3524512183630795</v>
      </c>
      <c r="M21" s="244">
        <v>3.5367379660601381</v>
      </c>
      <c r="N21" s="244">
        <v>1.6275641763272044</v>
      </c>
      <c r="O21" s="244">
        <v>1.9364630543892134</v>
      </c>
      <c r="P21" s="116"/>
      <c r="Q21" s="181"/>
    </row>
    <row r="22" spans="1:17" ht="14" x14ac:dyDescent="0.2">
      <c r="A22" s="219">
        <v>2009</v>
      </c>
      <c r="B22" s="295"/>
      <c r="C22" s="244">
        <v>1.5878956574333498</v>
      </c>
      <c r="D22" s="244">
        <v>1.7349108212207756</v>
      </c>
      <c r="E22" s="244">
        <v>2.0904872177148941</v>
      </c>
      <c r="F22" s="244">
        <v>2.4982434919313801</v>
      </c>
      <c r="G22" s="244">
        <v>1.2773185262808389</v>
      </c>
      <c r="H22" s="244">
        <v>1.0919702535345948</v>
      </c>
      <c r="I22" s="244">
        <v>1.1884193020933964</v>
      </c>
      <c r="J22" s="252">
        <v>2.8759765917409643</v>
      </c>
      <c r="K22" s="252">
        <v>2.7412517417912268</v>
      </c>
      <c r="L22" s="252">
        <v>1.4116116280384485</v>
      </c>
      <c r="M22" s="244">
        <v>3.6418216692580776</v>
      </c>
      <c r="N22" s="244">
        <v>1.673705706268777</v>
      </c>
      <c r="O22" s="244">
        <v>1.9730176804397241</v>
      </c>
      <c r="P22" s="116"/>
      <c r="Q22" s="181"/>
    </row>
    <row r="23" spans="1:17" ht="14" x14ac:dyDescent="0.2">
      <c r="A23" s="219">
        <v>2010</v>
      </c>
      <c r="B23" s="295"/>
      <c r="C23" s="244">
        <v>1.5598790862779561</v>
      </c>
      <c r="D23" s="244">
        <v>1.7347525962631274</v>
      </c>
      <c r="E23" s="244">
        <v>2.2368919885907186</v>
      </c>
      <c r="F23" s="244">
        <v>2.6514733787973328</v>
      </c>
      <c r="G23" s="244">
        <v>1.2973007994114616</v>
      </c>
      <c r="H23" s="244">
        <v>1.0959288272022325</v>
      </c>
      <c r="I23" s="244">
        <v>1.2155379454869613</v>
      </c>
      <c r="J23" s="252">
        <v>2.9890772837975614</v>
      </c>
      <c r="K23" s="252">
        <v>2.7012941911806623</v>
      </c>
      <c r="L23" s="252">
        <v>1.4462877641556988</v>
      </c>
      <c r="M23" s="244">
        <v>3.8915520858345425</v>
      </c>
      <c r="N23" s="244">
        <v>1.7873962152611518</v>
      </c>
      <c r="O23" s="244">
        <v>2.0793252367670969</v>
      </c>
      <c r="P23" s="116"/>
      <c r="Q23" s="181"/>
    </row>
    <row r="24" spans="1:17" ht="14" x14ac:dyDescent="0.2">
      <c r="A24" s="219">
        <v>2011</v>
      </c>
      <c r="B24" s="295"/>
      <c r="C24" s="244">
        <v>1.5638320175396072</v>
      </c>
      <c r="D24" s="244">
        <v>1.8673721365629465</v>
      </c>
      <c r="E24" s="244">
        <v>2.1930396868087718</v>
      </c>
      <c r="F24" s="244">
        <v>2.643759888903924</v>
      </c>
      <c r="G24" s="244">
        <v>1.2201139331177473</v>
      </c>
      <c r="H24" s="244">
        <v>1.2048135318678235</v>
      </c>
      <c r="I24" s="244">
        <v>1.258850453077528</v>
      </c>
      <c r="J24" s="252">
        <v>2.8911011464499015</v>
      </c>
      <c r="K24" s="252">
        <v>2.3259181524567571</v>
      </c>
      <c r="L24" s="252">
        <v>1.4233482152446149</v>
      </c>
      <c r="M24" s="244">
        <v>4.019376455809673</v>
      </c>
      <c r="N24" s="244">
        <v>1.7910462137497374</v>
      </c>
      <c r="O24" s="244">
        <v>2.0788693271079688</v>
      </c>
      <c r="P24" s="116"/>
      <c r="Q24" s="181"/>
    </row>
    <row r="25" spans="1:17" ht="14" x14ac:dyDescent="0.2">
      <c r="A25" s="219">
        <v>2012</v>
      </c>
      <c r="B25" s="295"/>
      <c r="C25" s="244">
        <v>2.0360080930775299</v>
      </c>
      <c r="D25" s="244">
        <v>1.7972107521554177</v>
      </c>
      <c r="E25" s="244">
        <v>2.1707445686619615</v>
      </c>
      <c r="F25" s="244">
        <v>2.5338000826207989</v>
      </c>
      <c r="G25" s="244">
        <v>1.3853937319010992</v>
      </c>
      <c r="H25" s="244">
        <v>1.5233749711399855</v>
      </c>
      <c r="I25" s="244">
        <v>1.2728824093933233</v>
      </c>
      <c r="J25" s="252">
        <v>2.6340046255985956</v>
      </c>
      <c r="K25" s="252">
        <v>2.6815453813394057</v>
      </c>
      <c r="L25" s="252">
        <v>1.5182864210728242</v>
      </c>
      <c r="M25" s="244">
        <v>3.8189877929860518</v>
      </c>
      <c r="N25" s="244">
        <v>1.8088678884147911</v>
      </c>
      <c r="O25" s="244">
        <v>2.0852635101236405</v>
      </c>
      <c r="P25" s="116"/>
      <c r="Q25" s="181"/>
    </row>
    <row r="26" spans="1:17" ht="14" x14ac:dyDescent="0.2">
      <c r="A26" s="219">
        <v>2013</v>
      </c>
      <c r="B26" s="295"/>
      <c r="C26" s="244">
        <v>1.9951770292228579</v>
      </c>
      <c r="D26" s="244">
        <v>1.9313847619902902</v>
      </c>
      <c r="E26" s="244">
        <v>2.2582324787779773</v>
      </c>
      <c r="F26" s="244">
        <v>2.6426638109726883</v>
      </c>
      <c r="G26" s="244">
        <v>1.392035461438875</v>
      </c>
      <c r="H26" s="244">
        <v>1.5275189196824455</v>
      </c>
      <c r="I26" s="244">
        <v>1.3567496004316335</v>
      </c>
      <c r="J26" s="252">
        <v>2.8167778464989479</v>
      </c>
      <c r="K26" s="252">
        <v>2.1517696679142668</v>
      </c>
      <c r="L26" s="252">
        <v>1.5248538866180492</v>
      </c>
      <c r="M26" s="244">
        <v>3.811647432186628</v>
      </c>
      <c r="N26" s="244">
        <v>2.0118126570512382</v>
      </c>
      <c r="O26" s="244">
        <v>2.169494004210978</v>
      </c>
      <c r="P26" s="116"/>
      <c r="Q26" s="181"/>
    </row>
    <row r="27" spans="1:17" ht="14" x14ac:dyDescent="0.2">
      <c r="A27" s="219">
        <v>2014</v>
      </c>
      <c r="B27" s="295"/>
      <c r="C27" s="244">
        <v>1.9134747163915855</v>
      </c>
      <c r="D27" s="244">
        <v>2.0428072203232581</v>
      </c>
      <c r="E27" s="244">
        <v>2.4040921561344279</v>
      </c>
      <c r="F27" s="244">
        <v>2.7893077063874672</v>
      </c>
      <c r="G27" s="244">
        <v>1.3920146078413127</v>
      </c>
      <c r="H27" s="244">
        <v>1.5848531352781428</v>
      </c>
      <c r="I27" s="244">
        <v>1.4296540773376623</v>
      </c>
      <c r="J27" s="252">
        <v>2.9228804878867982</v>
      </c>
      <c r="K27" s="252">
        <v>3.1331438308536645</v>
      </c>
      <c r="L27" s="252">
        <v>1.5373651538430917</v>
      </c>
      <c r="M27" s="244">
        <v>4.1579104966885208</v>
      </c>
      <c r="N27" s="244">
        <v>2.1091247636988664</v>
      </c>
      <c r="O27" s="244">
        <v>2.2854338854768907</v>
      </c>
      <c r="P27" s="116"/>
      <c r="Q27" s="181"/>
    </row>
    <row r="28" spans="1:17" ht="14" x14ac:dyDescent="0.2">
      <c r="A28" s="219">
        <v>2015</v>
      </c>
      <c r="B28" s="295"/>
      <c r="C28" s="244">
        <v>1.8318144880862139</v>
      </c>
      <c r="D28" s="244">
        <v>2.0368936420288422</v>
      </c>
      <c r="E28" s="244">
        <v>2.3304939912189573</v>
      </c>
      <c r="F28" s="244">
        <v>2.7102755857734149</v>
      </c>
      <c r="G28" s="244">
        <v>1.3556995204185176</v>
      </c>
      <c r="H28" s="244">
        <v>1.497144056333932</v>
      </c>
      <c r="I28" s="244">
        <v>1.6332202696735372</v>
      </c>
      <c r="J28" s="252">
        <v>2.9146919377869196</v>
      </c>
      <c r="K28" s="252">
        <v>2.7853003871711284</v>
      </c>
      <c r="L28" s="252">
        <v>1.5146310676232644</v>
      </c>
      <c r="M28" s="244">
        <v>4.1195988583573371</v>
      </c>
      <c r="N28" s="244">
        <v>2.0416038075559566</v>
      </c>
      <c r="O28" s="244">
        <v>2.2225981874697021</v>
      </c>
      <c r="P28" s="116"/>
      <c r="Q28" s="181"/>
    </row>
    <row r="29" spans="1:17" ht="14" x14ac:dyDescent="0.2">
      <c r="A29" s="219">
        <v>2016</v>
      </c>
      <c r="B29" s="295"/>
      <c r="C29" s="244">
        <v>1.8750059085357416</v>
      </c>
      <c r="D29" s="244">
        <v>1.9948260918262644</v>
      </c>
      <c r="E29" s="244">
        <v>2.3888235600642003</v>
      </c>
      <c r="F29" s="244">
        <v>2.7579886822832695</v>
      </c>
      <c r="G29" s="244">
        <v>1.49423238384999</v>
      </c>
      <c r="H29" s="244">
        <v>1.5961205927332582</v>
      </c>
      <c r="I29" s="244">
        <v>1.3754561557042426</v>
      </c>
      <c r="J29" s="252">
        <v>2.9344870274643009</v>
      </c>
      <c r="K29" s="252">
        <v>2.8370448687816952</v>
      </c>
      <c r="L29" s="252">
        <v>1.6023752237137605</v>
      </c>
      <c r="M29" s="244">
        <v>4.1156858141600781</v>
      </c>
      <c r="N29" s="244">
        <v>2.0504095176542152</v>
      </c>
      <c r="O29" s="244">
        <v>2.2603813850537575</v>
      </c>
      <c r="P29" s="116"/>
      <c r="Q29" s="181"/>
    </row>
    <row r="30" spans="1:17" ht="14" x14ac:dyDescent="0.2">
      <c r="A30" s="219"/>
      <c r="B30" s="240"/>
      <c r="C30" s="244"/>
      <c r="D30" s="244"/>
      <c r="E30" s="244"/>
      <c r="F30" s="244"/>
      <c r="G30" s="244"/>
      <c r="H30" s="244"/>
      <c r="I30" s="244"/>
      <c r="J30" s="252"/>
      <c r="K30" s="252"/>
      <c r="L30" s="252"/>
      <c r="M30" s="244"/>
      <c r="N30" s="244"/>
      <c r="O30" s="244"/>
      <c r="P30" s="116"/>
      <c r="Q30" s="181"/>
    </row>
    <row r="31" spans="1:17" ht="14" x14ac:dyDescent="0.2">
      <c r="A31" s="219">
        <v>2007</v>
      </c>
      <c r="B31" s="295" t="s">
        <v>8</v>
      </c>
      <c r="C31" s="244">
        <v>1.7666188121300221</v>
      </c>
      <c r="D31" s="244">
        <v>1.9374204799290224</v>
      </c>
      <c r="E31" s="244">
        <v>2.1741983411255288</v>
      </c>
      <c r="F31" s="244">
        <v>2.6304704770987</v>
      </c>
      <c r="G31" s="244">
        <v>1.4404796418262438</v>
      </c>
      <c r="H31" s="244">
        <v>0.98752077097185709</v>
      </c>
      <c r="I31" s="244">
        <v>1.2499563256898305</v>
      </c>
      <c r="J31" s="252">
        <v>3.0762091132257936</v>
      </c>
      <c r="K31" s="252">
        <v>3.0514101100270254</v>
      </c>
      <c r="L31" s="252">
        <v>1.5622079387428434</v>
      </c>
      <c r="M31" s="244">
        <v>3.5594246378270986</v>
      </c>
      <c r="N31" s="244">
        <v>1.7903987304595521</v>
      </c>
      <c r="O31" s="244">
        <v>2.0930335372615332</v>
      </c>
      <c r="P31" s="116"/>
      <c r="Q31" s="181"/>
    </row>
    <row r="32" spans="1:17" ht="14" x14ac:dyDescent="0.2">
      <c r="A32" s="219">
        <v>2008</v>
      </c>
      <c r="B32" s="295"/>
      <c r="C32" s="244">
        <v>2.0902525382572512</v>
      </c>
      <c r="D32" s="244">
        <v>1.7816950333097294</v>
      </c>
      <c r="E32" s="244">
        <v>2.0025002119415478</v>
      </c>
      <c r="F32" s="244">
        <v>2.5041990710120428</v>
      </c>
      <c r="G32" s="244">
        <v>1.3047406467640976</v>
      </c>
      <c r="H32" s="244">
        <v>0.97843320386599453</v>
      </c>
      <c r="I32" s="244">
        <v>1.1097569979330515</v>
      </c>
      <c r="J32" s="252">
        <v>2.7732513200982853</v>
      </c>
      <c r="K32" s="252">
        <v>3.0069255905773664</v>
      </c>
      <c r="L32" s="252">
        <v>1.4787045712116269</v>
      </c>
      <c r="M32" s="244">
        <v>3.4840511970211874</v>
      </c>
      <c r="N32" s="244">
        <v>1.5963673234658859</v>
      </c>
      <c r="O32" s="244">
        <v>1.9610133093669122</v>
      </c>
      <c r="P32" s="116"/>
      <c r="Q32" s="181"/>
    </row>
    <row r="33" spans="1:17" ht="14" x14ac:dyDescent="0.2">
      <c r="A33" s="219">
        <v>2009</v>
      </c>
      <c r="B33" s="295"/>
      <c r="C33" s="244">
        <v>1.7017236743584767</v>
      </c>
      <c r="D33" s="244">
        <v>1.6807155443197697</v>
      </c>
      <c r="E33" s="244">
        <v>2.0894023156886297</v>
      </c>
      <c r="F33" s="244">
        <v>2.499262037504721</v>
      </c>
      <c r="G33" s="244">
        <v>1.2395410271297034</v>
      </c>
      <c r="H33" s="244">
        <v>1.0015895051027843</v>
      </c>
      <c r="I33" s="244">
        <v>1.0483343941401249</v>
      </c>
      <c r="J33" s="252">
        <v>2.7386024469634096</v>
      </c>
      <c r="K33" s="252">
        <v>3.0929774592486523</v>
      </c>
      <c r="L33" s="252">
        <v>1.3891752138849209</v>
      </c>
      <c r="M33" s="244">
        <v>3.7864967435931152</v>
      </c>
      <c r="N33" s="244">
        <v>1.6609464059806738</v>
      </c>
      <c r="O33" s="244">
        <v>1.9675420991527579</v>
      </c>
      <c r="P33" s="116"/>
      <c r="Q33" s="181"/>
    </row>
    <row r="34" spans="1:17" ht="14" x14ac:dyDescent="0.2">
      <c r="A34" s="219">
        <v>2010</v>
      </c>
      <c r="B34" s="295"/>
      <c r="C34" s="244">
        <v>1.501126617432788</v>
      </c>
      <c r="D34" s="244">
        <v>1.8132726483155197</v>
      </c>
      <c r="E34" s="244">
        <v>2.0599688673000527</v>
      </c>
      <c r="F34" s="244">
        <v>2.4964927537329298</v>
      </c>
      <c r="G34" s="244">
        <v>1.1882686415760599</v>
      </c>
      <c r="H34" s="244">
        <v>1.1560464377384727</v>
      </c>
      <c r="I34" s="244">
        <v>1.0459529025946088</v>
      </c>
      <c r="J34" s="252">
        <v>2.7764974544836227</v>
      </c>
      <c r="K34" s="252">
        <v>2.23038829357743</v>
      </c>
      <c r="L34" s="252">
        <v>1.3719457760563618</v>
      </c>
      <c r="M34" s="244">
        <v>3.6499002494156154</v>
      </c>
      <c r="N34" s="244">
        <v>1.7581693807041399</v>
      </c>
      <c r="O34" s="244">
        <v>1.9649796477299195</v>
      </c>
      <c r="P34" s="116"/>
      <c r="Q34" s="181"/>
    </row>
    <row r="35" spans="1:17" ht="14" x14ac:dyDescent="0.2">
      <c r="A35" s="219">
        <v>2011</v>
      </c>
      <c r="B35" s="295"/>
      <c r="C35" s="244">
        <v>1.6165743187374662</v>
      </c>
      <c r="D35" s="244">
        <v>1.7960362739032305</v>
      </c>
      <c r="E35" s="244">
        <v>2.1400894735935601</v>
      </c>
      <c r="F35" s="244">
        <v>2.5065607958137002</v>
      </c>
      <c r="G35" s="244">
        <v>1.3015679069157746</v>
      </c>
      <c r="H35" s="244">
        <v>1.2190681961248697</v>
      </c>
      <c r="I35" s="244">
        <v>1.1750234574909608</v>
      </c>
      <c r="J35" s="252">
        <v>2.750383887804289</v>
      </c>
      <c r="K35" s="252">
        <v>2.1082711390409585</v>
      </c>
      <c r="L35" s="252">
        <v>1.4476741740377126</v>
      </c>
      <c r="M35" s="244">
        <v>3.8189562830648049</v>
      </c>
      <c r="N35" s="244">
        <v>1.7446664026866396</v>
      </c>
      <c r="O35" s="244">
        <v>2.0282170435838971</v>
      </c>
      <c r="P35" s="116"/>
      <c r="Q35" s="181"/>
    </row>
    <row r="36" spans="1:17" ht="14" x14ac:dyDescent="0.2">
      <c r="A36" s="219">
        <v>2012</v>
      </c>
      <c r="B36" s="295"/>
      <c r="C36" s="244">
        <v>1.6118823890356324</v>
      </c>
      <c r="D36" s="244">
        <v>1.8967151061103487</v>
      </c>
      <c r="E36" s="244">
        <v>2.2009025692446866</v>
      </c>
      <c r="F36" s="244">
        <v>2.5251394759358932</v>
      </c>
      <c r="G36" s="244">
        <v>1.3985798082177969</v>
      </c>
      <c r="H36" s="244">
        <v>1.3107357551770031</v>
      </c>
      <c r="I36" s="244">
        <v>1.3447702716418271</v>
      </c>
      <c r="J36" s="252">
        <v>2.7437687969490927</v>
      </c>
      <c r="K36" s="252">
        <v>2.1239968201281951</v>
      </c>
      <c r="L36" s="252">
        <v>1.4935390894505505</v>
      </c>
      <c r="M36" s="244">
        <v>3.851622938868851</v>
      </c>
      <c r="N36" s="244">
        <v>1.8819435306808732</v>
      </c>
      <c r="O36" s="244">
        <v>2.0870619504473598</v>
      </c>
      <c r="P36" s="116"/>
      <c r="Q36" s="181"/>
    </row>
    <row r="37" spans="1:17" ht="14" x14ac:dyDescent="0.2">
      <c r="A37" s="219">
        <v>2013</v>
      </c>
      <c r="B37" s="295"/>
      <c r="C37" s="244">
        <v>1.9789890010772229</v>
      </c>
      <c r="D37" s="244">
        <v>2.0073238016178188</v>
      </c>
      <c r="E37" s="244">
        <v>2.3679866143271084</v>
      </c>
      <c r="F37" s="244">
        <v>2.8394945777030411</v>
      </c>
      <c r="G37" s="244">
        <v>1.3136126795958281</v>
      </c>
      <c r="H37" s="244">
        <v>1.45391118280058</v>
      </c>
      <c r="I37" s="244">
        <v>1.3272522365033654</v>
      </c>
      <c r="J37" s="252">
        <v>2.9978179811495398</v>
      </c>
      <c r="K37" s="252">
        <v>3.5760776857484466</v>
      </c>
      <c r="L37" s="252">
        <v>1.4741496078560294</v>
      </c>
      <c r="M37" s="244">
        <v>4.0645577982259447</v>
      </c>
      <c r="N37" s="244">
        <v>2.1275071392821951</v>
      </c>
      <c r="O37" s="244">
        <v>2.2623169639907323</v>
      </c>
      <c r="P37" s="116"/>
      <c r="Q37" s="181"/>
    </row>
    <row r="38" spans="1:17" ht="14" x14ac:dyDescent="0.2">
      <c r="A38" s="219">
        <v>2014</v>
      </c>
      <c r="B38" s="295"/>
      <c r="C38" s="244">
        <v>1.8773972413970657</v>
      </c>
      <c r="D38" s="244">
        <v>2.1508907349638062</v>
      </c>
      <c r="E38" s="244">
        <v>2.5381878370569591</v>
      </c>
      <c r="F38" s="244">
        <v>2.9679423567046372</v>
      </c>
      <c r="G38" s="244">
        <v>1.3516253350386411</v>
      </c>
      <c r="H38" s="244">
        <v>1.6948339880917576</v>
      </c>
      <c r="I38" s="244">
        <v>1.5000786593415478</v>
      </c>
      <c r="J38" s="252">
        <v>3.2763182523519725</v>
      </c>
      <c r="K38" s="252">
        <v>3.0371010807276382</v>
      </c>
      <c r="L38" s="252">
        <v>1.5013285932199576</v>
      </c>
      <c r="M38" s="244">
        <v>4.4781402948879467</v>
      </c>
      <c r="N38" s="244">
        <v>2.2190664335706791</v>
      </c>
      <c r="O38" s="244">
        <v>2.400367323335364</v>
      </c>
      <c r="P38" s="116"/>
      <c r="Q38" s="181"/>
    </row>
    <row r="39" spans="1:17" ht="14" x14ac:dyDescent="0.2">
      <c r="A39" s="219">
        <v>2015</v>
      </c>
      <c r="B39" s="295"/>
      <c r="C39" s="244">
        <v>1.9938172548573148</v>
      </c>
      <c r="D39" s="244">
        <v>2.2022928657328831</v>
      </c>
      <c r="E39" s="244">
        <v>2.46960964154631</v>
      </c>
      <c r="F39" s="244">
        <v>2.993601275479965</v>
      </c>
      <c r="G39" s="244">
        <v>1.3400345514303471</v>
      </c>
      <c r="H39" s="244">
        <v>1.6942415562234499</v>
      </c>
      <c r="I39" s="244">
        <v>1.4135589647680082</v>
      </c>
      <c r="J39" s="252">
        <v>3.2380557472526963</v>
      </c>
      <c r="K39" s="252">
        <v>3.1493319419179957</v>
      </c>
      <c r="L39" s="252">
        <v>1.489860373317542</v>
      </c>
      <c r="M39" s="244">
        <v>4.6005093475600267</v>
      </c>
      <c r="N39" s="244">
        <v>2.1703992364832638</v>
      </c>
      <c r="O39" s="244">
        <v>2.3712555260876598</v>
      </c>
      <c r="P39" s="116"/>
      <c r="Q39" s="181"/>
    </row>
    <row r="40" spans="1:17" ht="14" x14ac:dyDescent="0.2">
      <c r="A40" s="219">
        <v>2016</v>
      </c>
      <c r="B40" s="295"/>
      <c r="C40" s="244">
        <v>1.8292937312171806</v>
      </c>
      <c r="D40" s="244">
        <v>2.1870059368533221</v>
      </c>
      <c r="E40" s="244">
        <v>2.4230432837301148</v>
      </c>
      <c r="F40" s="244">
        <v>2.9083945833638221</v>
      </c>
      <c r="G40" s="244">
        <v>1.4411369480124254</v>
      </c>
      <c r="H40" s="244">
        <v>1.7573374864080427</v>
      </c>
      <c r="I40" s="244">
        <v>1.5011499487452926</v>
      </c>
      <c r="J40" s="252">
        <v>3.1500577295237999</v>
      </c>
      <c r="K40" s="252">
        <v>2.8407904503098886</v>
      </c>
      <c r="L40" s="252">
        <v>1.5776613451743922</v>
      </c>
      <c r="M40" s="244">
        <v>4.3088844450572132</v>
      </c>
      <c r="N40" s="244">
        <v>2.1612511727808403</v>
      </c>
      <c r="O40" s="244">
        <v>2.3218642817327564</v>
      </c>
      <c r="P40" s="116"/>
      <c r="Q40" s="181"/>
    </row>
    <row r="41" spans="1:17" ht="14" x14ac:dyDescent="0.2">
      <c r="A41" s="219"/>
      <c r="B41" s="240"/>
      <c r="C41" s="244"/>
      <c r="D41" s="244"/>
      <c r="E41" s="244"/>
      <c r="F41" s="244"/>
      <c r="G41" s="244"/>
      <c r="H41" s="244"/>
      <c r="I41" s="244"/>
      <c r="J41" s="252"/>
      <c r="K41" s="252"/>
      <c r="L41" s="252"/>
      <c r="M41" s="244"/>
      <c r="N41" s="244"/>
      <c r="O41" s="244"/>
      <c r="P41" s="116"/>
      <c r="Q41" s="181"/>
    </row>
    <row r="42" spans="1:17" ht="14" x14ac:dyDescent="0.2">
      <c r="A42" s="219">
        <v>2007</v>
      </c>
      <c r="B42" s="295" t="s">
        <v>9</v>
      </c>
      <c r="C42" s="244">
        <v>1.6284757661065978</v>
      </c>
      <c r="D42" s="244">
        <v>1.9296382130836878</v>
      </c>
      <c r="E42" s="244">
        <v>2.1787368630990378</v>
      </c>
      <c r="F42" s="244">
        <v>2.7451568104753137</v>
      </c>
      <c r="G42" s="244">
        <v>1.3421697751254078</v>
      </c>
      <c r="H42" s="244">
        <v>1.0201999999206266</v>
      </c>
      <c r="I42" s="244">
        <v>1.1973653722099751</v>
      </c>
      <c r="J42" s="252">
        <v>3.0503707917540699</v>
      </c>
      <c r="K42" s="252">
        <v>3.1914555384714385</v>
      </c>
      <c r="L42" s="252">
        <v>1.5369258978243567</v>
      </c>
      <c r="M42" s="244">
        <v>3.650192659794572</v>
      </c>
      <c r="N42" s="244">
        <v>1.7448274508240371</v>
      </c>
      <c r="O42" s="244">
        <v>2.0817694717203867</v>
      </c>
      <c r="P42" s="116"/>
      <c r="Q42" s="181"/>
    </row>
    <row r="43" spans="1:17" ht="14" x14ac:dyDescent="0.2">
      <c r="A43" s="219">
        <v>2008</v>
      </c>
      <c r="B43" s="295"/>
      <c r="C43" s="244">
        <v>1.7665161530435634</v>
      </c>
      <c r="D43" s="244">
        <v>1.7480490083055982</v>
      </c>
      <c r="E43" s="244">
        <v>2.0036878070597943</v>
      </c>
      <c r="F43" s="244">
        <v>2.4565630588283591</v>
      </c>
      <c r="G43" s="244">
        <v>1.271519291051262</v>
      </c>
      <c r="H43" s="244">
        <v>0.98732325861388959</v>
      </c>
      <c r="I43" s="244">
        <v>1.1882669586384222</v>
      </c>
      <c r="J43" s="252">
        <v>2.8290640410879351</v>
      </c>
      <c r="K43" s="252">
        <v>2.5541778162425688</v>
      </c>
      <c r="L43" s="252">
        <v>1.4217329905631155</v>
      </c>
      <c r="M43" s="244">
        <v>3.5631865309555253</v>
      </c>
      <c r="N43" s="244">
        <v>1.5992458083033831</v>
      </c>
      <c r="O43" s="244">
        <v>1.9285741828704461</v>
      </c>
      <c r="P43" s="116"/>
      <c r="Q43" s="181"/>
    </row>
    <row r="44" spans="1:17" ht="14" x14ac:dyDescent="0.2">
      <c r="A44" s="219">
        <v>2009</v>
      </c>
      <c r="B44" s="295"/>
      <c r="C44" s="244">
        <v>1.5627007171440057</v>
      </c>
      <c r="D44" s="244">
        <v>1.6996087790202166</v>
      </c>
      <c r="E44" s="244">
        <v>1.984169586303862</v>
      </c>
      <c r="F44" s="244">
        <v>2.3821891302244982</v>
      </c>
      <c r="G44" s="244">
        <v>1.2792357233446248</v>
      </c>
      <c r="H44" s="244">
        <v>1.0675995565235121</v>
      </c>
      <c r="I44" s="244">
        <v>1.1291342591206046</v>
      </c>
      <c r="J44" s="252">
        <v>2.6593165915526695</v>
      </c>
      <c r="K44" s="252">
        <v>2.814162356365939</v>
      </c>
      <c r="L44" s="252">
        <v>1.381290087895235</v>
      </c>
      <c r="M44" s="244">
        <v>3.7375236032705055</v>
      </c>
      <c r="N44" s="244">
        <v>1.6262303399092053</v>
      </c>
      <c r="O44" s="244">
        <v>1.8872349022757813</v>
      </c>
      <c r="P44" s="116"/>
      <c r="Q44" s="181"/>
    </row>
    <row r="45" spans="1:17" ht="14" x14ac:dyDescent="0.2">
      <c r="A45" s="219">
        <v>2010</v>
      </c>
      <c r="B45" s="295"/>
      <c r="C45" s="244">
        <v>1.5573439730034164</v>
      </c>
      <c r="D45" s="244">
        <v>1.8439492729719857</v>
      </c>
      <c r="E45" s="244">
        <v>2.115840076694274</v>
      </c>
      <c r="F45" s="244">
        <v>2.493504645103874</v>
      </c>
      <c r="G45" s="244">
        <v>1.2893748344142011</v>
      </c>
      <c r="H45" s="244">
        <v>1.1804921086940365</v>
      </c>
      <c r="I45" s="244">
        <v>1.1944799564648001</v>
      </c>
      <c r="J45" s="252">
        <v>2.7695346324288805</v>
      </c>
      <c r="K45" s="252">
        <v>2.4434432433462474</v>
      </c>
      <c r="L45" s="252">
        <v>1.4276507661422833</v>
      </c>
      <c r="M45" s="244">
        <v>3.7336475007542873</v>
      </c>
      <c r="N45" s="244">
        <v>1.7075725043218293</v>
      </c>
      <c r="O45" s="244">
        <v>2.0157032370121168</v>
      </c>
      <c r="P45" s="116"/>
      <c r="Q45" s="181"/>
    </row>
    <row r="46" spans="1:17" ht="14" x14ac:dyDescent="0.2">
      <c r="A46" s="219">
        <v>2011</v>
      </c>
      <c r="B46" s="295"/>
      <c r="C46" s="244">
        <v>1.7639855553324151</v>
      </c>
      <c r="D46" s="244">
        <v>1.7204868990252451</v>
      </c>
      <c r="E46" s="244">
        <v>2.0893610581666175</v>
      </c>
      <c r="F46" s="244">
        <v>2.442113832477276</v>
      </c>
      <c r="G46" s="244">
        <v>1.3105776203947819</v>
      </c>
      <c r="H46" s="244">
        <v>1.1663077241840507</v>
      </c>
      <c r="I46" s="244">
        <v>1.2312779345468139</v>
      </c>
      <c r="J46" s="252">
        <v>2.6012732739475841</v>
      </c>
      <c r="K46" s="252">
        <v>2.3066343780445786</v>
      </c>
      <c r="L46" s="252">
        <v>1.4379599412012711</v>
      </c>
      <c r="M46" s="244">
        <v>3.8182968494763556</v>
      </c>
      <c r="N46" s="244">
        <v>1.7192963984279321</v>
      </c>
      <c r="O46" s="244">
        <v>1.9862087712138667</v>
      </c>
      <c r="Q46" s="181"/>
    </row>
    <row r="47" spans="1:17" s="127" customFormat="1" ht="14" x14ac:dyDescent="0.2">
      <c r="A47" s="219">
        <v>2012</v>
      </c>
      <c r="B47" s="295"/>
      <c r="C47" s="244">
        <v>1.7639572526338476</v>
      </c>
      <c r="D47" s="244">
        <v>1.9001097701317713</v>
      </c>
      <c r="E47" s="244">
        <v>2.1634497071015404</v>
      </c>
      <c r="F47" s="244">
        <v>2.5163495422561799</v>
      </c>
      <c r="G47" s="244">
        <v>1.3789659841236068</v>
      </c>
      <c r="H47" s="244">
        <v>1.3521358362681717</v>
      </c>
      <c r="I47" s="244">
        <v>1.2626731607912178</v>
      </c>
      <c r="J47" s="252">
        <v>2.6328605175885187</v>
      </c>
      <c r="K47" s="252">
        <v>2.2121691405634634</v>
      </c>
      <c r="L47" s="252">
        <v>1.5491010390109134</v>
      </c>
      <c r="M47" s="244">
        <v>3.7718681395055693</v>
      </c>
      <c r="N47" s="244">
        <v>1.8489965004891089</v>
      </c>
      <c r="O47" s="244">
        <v>2.0786126498565296</v>
      </c>
    </row>
    <row r="48" spans="1:17" s="127" customFormat="1" ht="14" x14ac:dyDescent="0.2">
      <c r="A48" s="219">
        <v>2013</v>
      </c>
      <c r="B48" s="295"/>
      <c r="C48" s="244">
        <v>2.1974983472277456</v>
      </c>
      <c r="D48" s="244">
        <v>1.9843397965580731</v>
      </c>
      <c r="E48" s="244">
        <v>2.3689588433697337</v>
      </c>
      <c r="F48" s="244">
        <v>2.8190411372152751</v>
      </c>
      <c r="G48" s="244">
        <v>1.3448395413984666</v>
      </c>
      <c r="H48" s="244">
        <v>1.3612169304354542</v>
      </c>
      <c r="I48" s="244">
        <v>1.4427845669057389</v>
      </c>
      <c r="J48" s="252">
        <v>2.973237709118568</v>
      </c>
      <c r="K48" s="252">
        <v>3.5999776896710807</v>
      </c>
      <c r="L48" s="252">
        <v>1.4775184259847973</v>
      </c>
      <c r="M48" s="244">
        <v>3.9831123240565485</v>
      </c>
      <c r="N48" s="244">
        <v>2.06906058290968</v>
      </c>
      <c r="O48" s="244">
        <v>2.2680079124965191</v>
      </c>
    </row>
    <row r="49" spans="1:17" ht="14" x14ac:dyDescent="0.2">
      <c r="A49" s="219">
        <v>2014</v>
      </c>
      <c r="B49" s="295"/>
      <c r="C49" s="244">
        <v>2.0544683922682681</v>
      </c>
      <c r="D49" s="244">
        <v>1.9726836868765283</v>
      </c>
      <c r="E49" s="244">
        <v>2.3575438992153406</v>
      </c>
      <c r="F49" s="244">
        <v>2.777764593746086</v>
      </c>
      <c r="G49" s="244">
        <v>1.3815154548673514</v>
      </c>
      <c r="H49" s="244">
        <v>1.6091028645758241</v>
      </c>
      <c r="I49" s="244">
        <v>1.4732241827142325</v>
      </c>
      <c r="J49" s="252">
        <v>2.9466677697816688</v>
      </c>
      <c r="K49" s="252">
        <v>3.1569137657908697</v>
      </c>
      <c r="L49" s="252">
        <v>1.5215158468740249</v>
      </c>
      <c r="M49" s="244">
        <v>4.0695612417754159</v>
      </c>
      <c r="N49" s="244">
        <v>2.068411153400715</v>
      </c>
      <c r="O49" s="244">
        <v>2.2478546319925914</v>
      </c>
      <c r="Q49" s="181"/>
    </row>
    <row r="50" spans="1:17" ht="14" x14ac:dyDescent="0.2">
      <c r="A50" s="219">
        <v>2015</v>
      </c>
      <c r="B50" s="295"/>
      <c r="C50" s="244">
        <v>2.0080123385981627</v>
      </c>
      <c r="D50" s="244">
        <v>2.0667761408334391</v>
      </c>
      <c r="E50" s="244">
        <v>2.3618617966707256</v>
      </c>
      <c r="F50" s="244">
        <v>2.8037046594629613</v>
      </c>
      <c r="G50" s="244">
        <v>1.4160549250756733</v>
      </c>
      <c r="H50" s="244">
        <v>1.5159733813198661</v>
      </c>
      <c r="I50" s="244">
        <v>1.3782557819603554</v>
      </c>
      <c r="J50" s="252">
        <v>2.9624852158824475</v>
      </c>
      <c r="K50" s="252">
        <v>3.1406343059133888</v>
      </c>
      <c r="L50" s="252">
        <v>1.5142840459210849</v>
      </c>
      <c r="M50" s="244">
        <v>4.0649768987157131</v>
      </c>
      <c r="N50" s="244">
        <v>2.0831841577939967</v>
      </c>
      <c r="O50" s="244">
        <v>2.26876413051273</v>
      </c>
      <c r="Q50" s="181"/>
    </row>
    <row r="51" spans="1:17" ht="14" x14ac:dyDescent="0.2">
      <c r="A51" s="219">
        <v>2016</v>
      </c>
      <c r="B51" s="295"/>
      <c r="C51" s="244">
        <v>1.8723932593609451</v>
      </c>
      <c r="D51" s="244">
        <v>2.2983244871779447</v>
      </c>
      <c r="E51" s="244">
        <v>2.3314385683620986</v>
      </c>
      <c r="F51" s="244">
        <v>2.90371649433165</v>
      </c>
      <c r="G51" s="244">
        <v>1.4216902416200727</v>
      </c>
      <c r="H51" s="244">
        <v>1.6219796695378346</v>
      </c>
      <c r="I51" s="244">
        <v>1.4752125342140707</v>
      </c>
      <c r="J51" s="252">
        <v>3.1320285127252498</v>
      </c>
      <c r="K51" s="252">
        <v>3.0067778238577576</v>
      </c>
      <c r="L51" s="252">
        <v>1.4931707775092951</v>
      </c>
      <c r="M51" s="244">
        <v>4.119482506597631</v>
      </c>
      <c r="N51" s="244">
        <v>2.0622493633542707</v>
      </c>
      <c r="O51" s="244">
        <v>2.2853489503183253</v>
      </c>
      <c r="Q51" s="181"/>
    </row>
    <row r="52" spans="1:17" ht="14" x14ac:dyDescent="0.2">
      <c r="A52" s="26"/>
      <c r="B52" s="197"/>
      <c r="C52" s="111"/>
      <c r="D52" s="111"/>
      <c r="E52" s="111"/>
      <c r="F52" s="111"/>
      <c r="G52" s="111"/>
      <c r="H52" s="111"/>
      <c r="I52" s="111"/>
      <c r="J52" s="114"/>
      <c r="K52" s="114"/>
      <c r="L52" s="114"/>
      <c r="M52" s="111"/>
      <c r="N52" s="111"/>
      <c r="O52" s="111"/>
      <c r="Q52" s="181"/>
    </row>
    <row r="53" spans="1:17" ht="14" x14ac:dyDescent="0.2">
      <c r="A53" s="33" t="s">
        <v>493</v>
      </c>
      <c r="B53" s="211"/>
      <c r="C53" s="111"/>
      <c r="D53" s="111"/>
      <c r="E53" s="142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Q53" s="181"/>
    </row>
    <row r="54" spans="1:17" x14ac:dyDescent="0.2">
      <c r="A54" s="209" t="s">
        <v>494</v>
      </c>
      <c r="B54" s="33"/>
      <c r="Q54" s="181"/>
    </row>
    <row r="55" spans="1:17" x14ac:dyDescent="0.2">
      <c r="A55" s="104" t="s">
        <v>155</v>
      </c>
      <c r="B55" s="33"/>
      <c r="Q55" s="181"/>
    </row>
    <row r="56" spans="1:17" x14ac:dyDescent="0.2">
      <c r="A56" s="104" t="s">
        <v>156</v>
      </c>
      <c r="B56" s="33"/>
      <c r="Q56" s="181"/>
    </row>
    <row r="57" spans="1:17" x14ac:dyDescent="0.2">
      <c r="A57" s="104" t="s">
        <v>207</v>
      </c>
      <c r="B57" s="33"/>
      <c r="Q57" s="181"/>
    </row>
    <row r="58" spans="1:17" x14ac:dyDescent="0.2">
      <c r="A58" s="104" t="s">
        <v>158</v>
      </c>
      <c r="B58" s="33"/>
      <c r="Q58" s="181"/>
    </row>
    <row r="59" spans="1:17" x14ac:dyDescent="0.2">
      <c r="A59" s="104" t="s">
        <v>159</v>
      </c>
      <c r="B59" s="33"/>
      <c r="Q59" s="181"/>
    </row>
    <row r="60" spans="1:17" x14ac:dyDescent="0.2">
      <c r="A60" s="104" t="s">
        <v>160</v>
      </c>
      <c r="B60" s="33"/>
      <c r="Q60" s="181"/>
    </row>
    <row r="61" spans="1:17" x14ac:dyDescent="0.2">
      <c r="A61" s="104" t="s">
        <v>245</v>
      </c>
      <c r="B61" s="33"/>
      <c r="Q61" s="181"/>
    </row>
    <row r="62" spans="1:17" x14ac:dyDescent="0.2">
      <c r="A62" s="82" t="s">
        <v>161</v>
      </c>
      <c r="B62" s="33"/>
    </row>
    <row r="63" spans="1:17" x14ac:dyDescent="0.2">
      <c r="A63" s="82" t="s">
        <v>247</v>
      </c>
      <c r="B63" s="33"/>
    </row>
    <row r="64" spans="1:17" x14ac:dyDescent="0.2">
      <c r="A64" s="82" t="s">
        <v>217</v>
      </c>
      <c r="B64" s="33"/>
    </row>
    <row r="65" spans="1:2" x14ac:dyDescent="0.2">
      <c r="A65" s="82" t="s">
        <v>218</v>
      </c>
      <c r="B65" s="33"/>
    </row>
    <row r="66" spans="1:2" x14ac:dyDescent="0.2">
      <c r="A66" s="82" t="s">
        <v>219</v>
      </c>
      <c r="B66" s="33"/>
    </row>
    <row r="67" spans="1:2" x14ac:dyDescent="0.2">
      <c r="A67" s="82" t="s">
        <v>220</v>
      </c>
      <c r="B67" s="33"/>
    </row>
  </sheetData>
  <mergeCells count="13">
    <mergeCell ref="B42:B51"/>
    <mergeCell ref="A3:O3"/>
    <mergeCell ref="A4:O4"/>
    <mergeCell ref="A5:O5"/>
    <mergeCell ref="A7:B8"/>
    <mergeCell ref="C7:E7"/>
    <mergeCell ref="F7:I7"/>
    <mergeCell ref="J7:L7"/>
    <mergeCell ref="M7:N7"/>
    <mergeCell ref="O7:O8"/>
    <mergeCell ref="B9:B18"/>
    <mergeCell ref="B20:B29"/>
    <mergeCell ref="B31:B40"/>
  </mergeCells>
  <phoneticPr fontId="92" type="noConversion"/>
  <hyperlinks>
    <hyperlink ref="Q7" location="ÍNDICE!A28" display="ÍNDICE"/>
  </hyperlinks>
  <printOptions horizontalCentered="1" verticalCentered="1"/>
  <pageMargins left="0.2" right="0.2" top="0.2" bottom="0.2" header="0.31" footer="0"/>
  <pageSetup paperSize="9" scale="53" fitToHeight="3" orientation="landscape" r:id="rId1"/>
  <headerFooter scaleWithDoc="0" alignWithMargins="0"/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47"/>
  <sheetViews>
    <sheetView showGridLines="0" zoomScale="80" zoomScaleNormal="80" zoomScalePageLayoutView="80" workbookViewId="0">
      <selection activeCell="A4" sqref="A4:O30"/>
    </sheetView>
  </sheetViews>
  <sheetFormatPr baseColWidth="10" defaultColWidth="11.5" defaultRowHeight="13" x14ac:dyDescent="0.2"/>
  <cols>
    <col min="1" max="1" width="14.5" style="119" customWidth="1"/>
    <col min="2" max="2" width="11.5" style="119"/>
    <col min="3" max="5" width="16.5" style="119" customWidth="1"/>
    <col min="6" max="10" width="18.83203125" style="119" customWidth="1"/>
    <col min="11" max="15" width="16.5" style="119" customWidth="1"/>
    <col min="16" max="16384" width="11.5" style="119"/>
  </cols>
  <sheetData>
    <row r="2" spans="1:17" ht="14" x14ac:dyDescent="0.2">
      <c r="A2" s="19" t="s">
        <v>37</v>
      </c>
    </row>
    <row r="3" spans="1:17" ht="14" x14ac:dyDescent="0.2">
      <c r="A3" s="19"/>
    </row>
    <row r="4" spans="1:17" ht="18" x14ac:dyDescent="0.2">
      <c r="A4" s="286" t="s">
        <v>496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7" ht="18" x14ac:dyDescent="0.2">
      <c r="A6" s="283" t="s">
        <v>202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7" ht="14" x14ac:dyDescent="0.2">
      <c r="A7" s="7"/>
    </row>
    <row r="8" spans="1:17" ht="36" customHeight="1" x14ac:dyDescent="0.2">
      <c r="A8" s="277" t="s">
        <v>125</v>
      </c>
      <c r="B8" s="277"/>
      <c r="C8" s="276" t="s">
        <v>126</v>
      </c>
      <c r="D8" s="276"/>
      <c r="E8" s="276"/>
      <c r="F8" s="276" t="s">
        <v>154</v>
      </c>
      <c r="G8" s="276"/>
      <c r="H8" s="276"/>
      <c r="I8" s="276"/>
      <c r="J8" s="276" t="s">
        <v>128</v>
      </c>
      <c r="K8" s="276"/>
      <c r="L8" s="276"/>
      <c r="M8" s="276" t="s">
        <v>203</v>
      </c>
      <c r="N8" s="276"/>
      <c r="O8" s="275" t="s">
        <v>210</v>
      </c>
      <c r="Q8" s="160" t="s">
        <v>0</v>
      </c>
    </row>
    <row r="9" spans="1:17" ht="30" x14ac:dyDescent="0.2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211</v>
      </c>
      <c r="G9" s="237" t="s">
        <v>212</v>
      </c>
      <c r="H9" s="237" t="s">
        <v>213</v>
      </c>
      <c r="I9" s="237" t="s">
        <v>214</v>
      </c>
      <c r="J9" s="237" t="s">
        <v>137</v>
      </c>
      <c r="K9" s="247" t="s">
        <v>205</v>
      </c>
      <c r="L9" s="247" t="s">
        <v>206</v>
      </c>
      <c r="M9" s="238" t="s">
        <v>140</v>
      </c>
      <c r="N9" s="238" t="s">
        <v>141</v>
      </c>
      <c r="O9" s="275"/>
    </row>
    <row r="10" spans="1:17" ht="16" x14ac:dyDescent="0.2">
      <c r="A10" s="219" t="s">
        <v>215</v>
      </c>
      <c r="B10" s="295" t="s">
        <v>7</v>
      </c>
      <c r="C10" s="244" t="s">
        <v>62</v>
      </c>
      <c r="D10" s="244" t="s">
        <v>62</v>
      </c>
      <c r="E10" s="244" t="s">
        <v>62</v>
      </c>
      <c r="F10" s="244" t="s">
        <v>62</v>
      </c>
      <c r="G10" s="244" t="s">
        <v>62</v>
      </c>
      <c r="H10" s="244" t="s">
        <v>62</v>
      </c>
      <c r="I10" s="244" t="s">
        <v>62</v>
      </c>
      <c r="J10" s="244" t="s">
        <v>62</v>
      </c>
      <c r="K10" s="244" t="s">
        <v>62</v>
      </c>
      <c r="L10" s="244" t="s">
        <v>62</v>
      </c>
      <c r="M10" s="244" t="s">
        <v>62</v>
      </c>
      <c r="N10" s="244" t="s">
        <v>62</v>
      </c>
      <c r="O10" s="244" t="s">
        <v>62</v>
      </c>
    </row>
    <row r="11" spans="1:17" ht="14" x14ac:dyDescent="0.2">
      <c r="A11" s="219">
        <v>2008</v>
      </c>
      <c r="B11" s="295"/>
      <c r="C11" s="244">
        <v>0.9449221322403466</v>
      </c>
      <c r="D11" s="244">
        <v>1.0593016907201001</v>
      </c>
      <c r="E11" s="244">
        <v>1.7362731971618521</v>
      </c>
      <c r="F11" s="244">
        <v>1.9460137558943866</v>
      </c>
      <c r="G11" s="244">
        <v>0.98441897448038196</v>
      </c>
      <c r="H11" s="244">
        <v>0.87456500411729721</v>
      </c>
      <c r="I11" s="244">
        <v>0.80258024610959322</v>
      </c>
      <c r="J11" s="244">
        <v>1.8917575932293065</v>
      </c>
      <c r="K11" s="244">
        <v>1.1275352921931585</v>
      </c>
      <c r="L11" s="244">
        <v>1.0645773411212545</v>
      </c>
      <c r="M11" s="244">
        <v>2.2406277905634751</v>
      </c>
      <c r="N11" s="244">
        <v>0.97243795143034895</v>
      </c>
      <c r="O11" s="244">
        <v>1.1463936479127861</v>
      </c>
    </row>
    <row r="12" spans="1:17" ht="16" x14ac:dyDescent="0.2">
      <c r="A12" s="219" t="s">
        <v>216</v>
      </c>
      <c r="B12" s="295"/>
      <c r="C12" s="244" t="s">
        <v>62</v>
      </c>
      <c r="D12" s="244" t="s">
        <v>62</v>
      </c>
      <c r="E12" s="244" t="s">
        <v>62</v>
      </c>
      <c r="F12" s="244" t="s">
        <v>62</v>
      </c>
      <c r="G12" s="244" t="s">
        <v>62</v>
      </c>
      <c r="H12" s="244" t="s">
        <v>62</v>
      </c>
      <c r="I12" s="244" t="s">
        <v>62</v>
      </c>
      <c r="J12" s="244" t="s">
        <v>62</v>
      </c>
      <c r="K12" s="244" t="s">
        <v>62</v>
      </c>
      <c r="L12" s="244" t="s">
        <v>62</v>
      </c>
      <c r="M12" s="244" t="s">
        <v>62</v>
      </c>
      <c r="N12" s="244" t="s">
        <v>62</v>
      </c>
      <c r="O12" s="244" t="s">
        <v>62</v>
      </c>
    </row>
    <row r="13" spans="1:17" ht="14" x14ac:dyDescent="0.2">
      <c r="A13" s="219">
        <v>2010</v>
      </c>
      <c r="B13" s="295"/>
      <c r="C13" s="244">
        <v>1.0176781813614504</v>
      </c>
      <c r="D13" s="244">
        <v>1.1852067363340797</v>
      </c>
      <c r="E13" s="244">
        <v>1.4871477603816012</v>
      </c>
      <c r="F13" s="244">
        <v>1.8073912793745057</v>
      </c>
      <c r="G13" s="244">
        <v>0.97191760677437233</v>
      </c>
      <c r="H13" s="244">
        <v>0.82507140730095829</v>
      </c>
      <c r="I13" s="244">
        <v>0.91933957790877208</v>
      </c>
      <c r="J13" s="244">
        <v>1.9255571312212043</v>
      </c>
      <c r="K13" s="244">
        <v>1.060232882393741</v>
      </c>
      <c r="L13" s="244">
        <v>1.0369503016889794</v>
      </c>
      <c r="M13" s="244">
        <v>2.520740867544816</v>
      </c>
      <c r="N13" s="244">
        <v>1.0755759616629013</v>
      </c>
      <c r="O13" s="244">
        <v>1.1432201978231493</v>
      </c>
    </row>
    <row r="14" spans="1:17" ht="14" x14ac:dyDescent="0.2">
      <c r="A14" s="219">
        <v>2011</v>
      </c>
      <c r="B14" s="295"/>
      <c r="C14" s="244">
        <v>1.0872851351847792</v>
      </c>
      <c r="D14" s="244">
        <v>1.2877449169362738</v>
      </c>
      <c r="E14" s="244">
        <v>1.7009456761483173</v>
      </c>
      <c r="F14" s="244">
        <v>1.9883221353375742</v>
      </c>
      <c r="G14" s="244">
        <v>1.0369112414420161</v>
      </c>
      <c r="H14" s="244">
        <v>1.0300079006955503</v>
      </c>
      <c r="I14" s="244">
        <v>1.0555628591078252</v>
      </c>
      <c r="J14" s="244">
        <v>2.0714140471313738</v>
      </c>
      <c r="K14" s="244">
        <v>1.2577992796407964</v>
      </c>
      <c r="L14" s="244">
        <v>1.0823098141489178</v>
      </c>
      <c r="M14" s="244">
        <v>2.7880418329415724</v>
      </c>
      <c r="N14" s="244">
        <v>1.1613849752911949</v>
      </c>
      <c r="O14" s="244">
        <v>1.2526965245394066</v>
      </c>
    </row>
    <row r="15" spans="1:17" ht="14" x14ac:dyDescent="0.2">
      <c r="A15" s="219">
        <v>2012</v>
      </c>
      <c r="B15" s="295"/>
      <c r="C15" s="244">
        <v>1.1560005478487019</v>
      </c>
      <c r="D15" s="244">
        <v>1.3002541613981118</v>
      </c>
      <c r="E15" s="244">
        <v>1.671221199732672</v>
      </c>
      <c r="F15" s="244">
        <v>1.8853940935393032</v>
      </c>
      <c r="G15" s="244">
        <v>1.0943754809903079</v>
      </c>
      <c r="H15" s="244">
        <v>1.1860922904650715</v>
      </c>
      <c r="I15" s="244">
        <v>1.1360776739170839</v>
      </c>
      <c r="J15" s="244">
        <v>1.9781233893810661</v>
      </c>
      <c r="K15" s="244">
        <v>1.3183146161638013</v>
      </c>
      <c r="L15" s="244">
        <v>1.0970414304329317</v>
      </c>
      <c r="M15" s="244">
        <v>2.7982000459698981</v>
      </c>
      <c r="N15" s="244">
        <v>1.2440071425414601</v>
      </c>
      <c r="O15" s="244">
        <v>1.2943876298246331</v>
      </c>
    </row>
    <row r="16" spans="1:17" ht="14" x14ac:dyDescent="0.2">
      <c r="A16" s="219">
        <v>2013</v>
      </c>
      <c r="B16" s="295"/>
      <c r="C16" s="244">
        <v>1.1543202527926484</v>
      </c>
      <c r="D16" s="244">
        <v>1.4508375986967099</v>
      </c>
      <c r="E16" s="244">
        <v>1.7003040032153018</v>
      </c>
      <c r="F16" s="244">
        <v>1.9688791237700864</v>
      </c>
      <c r="G16" s="244">
        <v>1.1051570963556383</v>
      </c>
      <c r="H16" s="244">
        <v>1.2100461485527272</v>
      </c>
      <c r="I16" s="244">
        <v>1.1426693613761956</v>
      </c>
      <c r="J16" s="244">
        <v>2.1254812198514728</v>
      </c>
      <c r="K16" s="244">
        <v>1.1208710718706678</v>
      </c>
      <c r="L16" s="244">
        <v>1.1851721122479144</v>
      </c>
      <c r="M16" s="244">
        <v>3.0051875391807883</v>
      </c>
      <c r="N16" s="244">
        <v>1.317310274636641</v>
      </c>
      <c r="O16" s="244">
        <v>1.3286225617205532</v>
      </c>
    </row>
    <row r="17" spans="1:15" ht="14" x14ac:dyDescent="0.2">
      <c r="A17" s="219">
        <v>2014</v>
      </c>
      <c r="B17" s="295"/>
      <c r="C17" s="244">
        <v>1.2215914227144107</v>
      </c>
      <c r="D17" s="244">
        <v>1.5627625890908816</v>
      </c>
      <c r="E17" s="244">
        <v>2.0340784932174869</v>
      </c>
      <c r="F17" s="244">
        <v>2.3252916813470383</v>
      </c>
      <c r="G17" s="244">
        <v>1.1141476844522036</v>
      </c>
      <c r="H17" s="244">
        <v>1.4778806957488957</v>
      </c>
      <c r="I17" s="244">
        <v>1.2549328367437431</v>
      </c>
      <c r="J17" s="244">
        <v>2.4041233194734142</v>
      </c>
      <c r="K17" s="244">
        <v>1.3460437133706264</v>
      </c>
      <c r="L17" s="244">
        <v>1.2274573748023223</v>
      </c>
      <c r="M17" s="244">
        <v>3.3431867971870952</v>
      </c>
      <c r="N17" s="244">
        <v>1.4677500122617635</v>
      </c>
      <c r="O17" s="244">
        <v>1.4874693087644293</v>
      </c>
    </row>
    <row r="18" spans="1:15" ht="14" x14ac:dyDescent="0.2">
      <c r="A18" s="219">
        <v>2015</v>
      </c>
      <c r="B18" s="295"/>
      <c r="C18" s="244">
        <v>1.2232019053316283</v>
      </c>
      <c r="D18" s="244">
        <v>1.7148488280259684</v>
      </c>
      <c r="E18" s="244">
        <v>2.0395514057642621</v>
      </c>
      <c r="F18" s="244">
        <v>2.2305988896035918</v>
      </c>
      <c r="G18" s="244">
        <v>1.1117529866857143</v>
      </c>
      <c r="H18" s="244">
        <v>1.4492625097373781</v>
      </c>
      <c r="I18" s="244">
        <v>1.333978295187493</v>
      </c>
      <c r="J18" s="244">
        <v>2.3865983917464342</v>
      </c>
      <c r="K18" s="244">
        <v>1.3732042522931343</v>
      </c>
      <c r="L18" s="244">
        <v>1.2380395674339437</v>
      </c>
      <c r="M18" s="244">
        <v>3.2012657926661179</v>
      </c>
      <c r="N18" s="244">
        <v>1.5772969990816095</v>
      </c>
      <c r="O18" s="244">
        <v>1.5145680347400614</v>
      </c>
    </row>
    <row r="19" spans="1:15" ht="14" x14ac:dyDescent="0.2">
      <c r="A19" s="219">
        <v>2016</v>
      </c>
      <c r="B19" s="295"/>
      <c r="C19" s="244">
        <v>1.1903719891833542</v>
      </c>
      <c r="D19" s="244">
        <v>1.5571222942726848</v>
      </c>
      <c r="E19" s="244">
        <v>1.8321019913878596</v>
      </c>
      <c r="F19" s="244">
        <v>2.0910061674250122</v>
      </c>
      <c r="G19" s="244">
        <v>1.0820292006547159</v>
      </c>
      <c r="H19" s="244">
        <v>1.4574858836598434</v>
      </c>
      <c r="I19" s="244">
        <v>1.2540721556083927</v>
      </c>
      <c r="J19" s="244">
        <v>2.1543078001322127</v>
      </c>
      <c r="K19" s="244">
        <v>1.3277977368820282</v>
      </c>
      <c r="L19" s="244">
        <v>1.2389385461986886</v>
      </c>
      <c r="M19" s="244">
        <v>3.1538169094819071</v>
      </c>
      <c r="N19" s="244">
        <v>1.4338197365434673</v>
      </c>
      <c r="O19" s="244">
        <v>1.420647027089047</v>
      </c>
    </row>
    <row r="20" spans="1:15" ht="14" x14ac:dyDescent="0.2">
      <c r="A20" s="219"/>
      <c r="B20" s="240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</row>
    <row r="21" spans="1:15" ht="14" x14ac:dyDescent="0.2">
      <c r="A21" s="219">
        <v>2007</v>
      </c>
      <c r="B21" s="295" t="s">
        <v>9</v>
      </c>
      <c r="C21" s="244">
        <v>1.0209768177877643</v>
      </c>
      <c r="D21" s="244">
        <v>1.1102536427686811</v>
      </c>
      <c r="E21" s="244">
        <v>1.4167933124874093</v>
      </c>
      <c r="F21" s="244">
        <v>1.7064634034878188</v>
      </c>
      <c r="G21" s="244">
        <v>1.0111482618057694</v>
      </c>
      <c r="H21" s="244">
        <v>0.84511234919464662</v>
      </c>
      <c r="I21" s="244">
        <v>0.89114582392585073</v>
      </c>
      <c r="J21" s="244">
        <v>1.8678930944295644</v>
      </c>
      <c r="K21" s="244">
        <v>1.1650132309237291</v>
      </c>
      <c r="L21" s="244">
        <v>1.0258399124363173</v>
      </c>
      <c r="M21" s="244">
        <v>2.3896118003398206</v>
      </c>
      <c r="N21" s="244">
        <v>0.96624969070489164</v>
      </c>
      <c r="O21" s="244">
        <v>1.1160011594870154</v>
      </c>
    </row>
    <row r="22" spans="1:15" ht="14" x14ac:dyDescent="0.2">
      <c r="A22" s="219">
        <v>2008</v>
      </c>
      <c r="B22" s="295"/>
      <c r="C22" s="244">
        <v>0.98037599630069772</v>
      </c>
      <c r="D22" s="244">
        <v>1.2844144582706674</v>
      </c>
      <c r="E22" s="244">
        <v>1.5165014695770449</v>
      </c>
      <c r="F22" s="244">
        <v>1.7167147316968048</v>
      </c>
      <c r="G22" s="244">
        <v>0.99159174982480847</v>
      </c>
      <c r="H22" s="244">
        <v>0.85022921218429592</v>
      </c>
      <c r="I22" s="244">
        <v>0.91670416419026901</v>
      </c>
      <c r="J22" s="244">
        <v>1.8413762126589288</v>
      </c>
      <c r="K22" s="244">
        <v>1.0916151244247823</v>
      </c>
      <c r="L22" s="244">
        <v>1.0580286910589538</v>
      </c>
      <c r="M22" s="244">
        <v>2.3503056487049858</v>
      </c>
      <c r="N22" s="244">
        <v>1.0273451462087617</v>
      </c>
      <c r="O22" s="244">
        <v>1.1387001789616527</v>
      </c>
    </row>
    <row r="23" spans="1:15" ht="14" x14ac:dyDescent="0.2">
      <c r="A23" s="219">
        <v>2009</v>
      </c>
      <c r="B23" s="295"/>
      <c r="C23" s="244">
        <v>0.97855539259483837</v>
      </c>
      <c r="D23" s="244">
        <v>1.1895283224639832</v>
      </c>
      <c r="E23" s="244">
        <v>1.4172151650828511</v>
      </c>
      <c r="F23" s="244">
        <v>1.5945877673820676</v>
      </c>
      <c r="G23" s="244">
        <v>0.99417715714347699</v>
      </c>
      <c r="H23" s="244">
        <v>0.82237964092235105</v>
      </c>
      <c r="I23" s="244">
        <v>0.93971789417625651</v>
      </c>
      <c r="J23" s="244">
        <v>1.842569495885239</v>
      </c>
      <c r="K23" s="244">
        <v>1.072168530427922</v>
      </c>
      <c r="L23" s="244">
        <v>1.018698210014972</v>
      </c>
      <c r="M23" s="244">
        <v>2.6421295182953806</v>
      </c>
      <c r="N23" s="244">
        <v>1.0105820966472938</v>
      </c>
      <c r="O23" s="244">
        <v>1.1048163368169619</v>
      </c>
    </row>
    <row r="24" spans="1:15" ht="14" x14ac:dyDescent="0.2">
      <c r="A24" s="219">
        <v>2010</v>
      </c>
      <c r="B24" s="295"/>
      <c r="C24" s="244">
        <v>1.0437680233084252</v>
      </c>
      <c r="D24" s="244">
        <v>1.2094996998102434</v>
      </c>
      <c r="E24" s="244">
        <v>1.5379031684552076</v>
      </c>
      <c r="F24" s="244">
        <v>1.6715964562641858</v>
      </c>
      <c r="G24" s="244">
        <v>1.0242953441264888</v>
      </c>
      <c r="H24" s="244">
        <v>0.96897724105290839</v>
      </c>
      <c r="I24" s="244">
        <v>1.0163814447460744</v>
      </c>
      <c r="J24" s="244">
        <v>1.9880007364274603</v>
      </c>
      <c r="K24" s="244">
        <v>1.1534053336203125</v>
      </c>
      <c r="L24" s="244">
        <v>1.0510876570766126</v>
      </c>
      <c r="M24" s="244">
        <v>2.5469494811971432</v>
      </c>
      <c r="N24" s="244">
        <v>1.1077205952392053</v>
      </c>
      <c r="O24" s="244">
        <v>1.1801703421061516</v>
      </c>
    </row>
    <row r="25" spans="1:15" ht="14" x14ac:dyDescent="0.2">
      <c r="A25" s="219">
        <v>2011</v>
      </c>
      <c r="B25" s="295"/>
      <c r="C25" s="244">
        <v>1.0665981658411672</v>
      </c>
      <c r="D25" s="244">
        <v>1.2811307400030432</v>
      </c>
      <c r="E25" s="244">
        <v>1.6986632954911425</v>
      </c>
      <c r="F25" s="244">
        <v>1.991276546841263</v>
      </c>
      <c r="G25" s="244">
        <v>1.0169648736952941</v>
      </c>
      <c r="H25" s="244">
        <v>1.0603807754573551</v>
      </c>
      <c r="I25" s="244">
        <v>1.0218420168897147</v>
      </c>
      <c r="J25" s="244">
        <v>2.0086855442497575</v>
      </c>
      <c r="K25" s="244">
        <v>1.2193686944208026</v>
      </c>
      <c r="L25" s="244">
        <v>1.0496022118982236</v>
      </c>
      <c r="M25" s="244">
        <v>2.9748058987853288</v>
      </c>
      <c r="N25" s="244">
        <v>1.1692910141871291</v>
      </c>
      <c r="O25" s="244">
        <v>1.2355503812578463</v>
      </c>
    </row>
    <row r="26" spans="1:15" ht="14" x14ac:dyDescent="0.2">
      <c r="A26" s="219">
        <v>2012</v>
      </c>
      <c r="B26" s="295"/>
      <c r="C26" s="244">
        <v>1.1615212356269367</v>
      </c>
      <c r="D26" s="244">
        <v>1.3169124456464392</v>
      </c>
      <c r="E26" s="244">
        <v>1.7778589775464042</v>
      </c>
      <c r="F26" s="244">
        <v>1.9942869246654387</v>
      </c>
      <c r="G26" s="244">
        <v>1.0360729194842497</v>
      </c>
      <c r="H26" s="244">
        <v>1.2792866599059445</v>
      </c>
      <c r="I26" s="244">
        <v>1.3437908201269384</v>
      </c>
      <c r="J26" s="244">
        <v>2.0787120592237285</v>
      </c>
      <c r="K26" s="244">
        <v>1.3516184187532039</v>
      </c>
      <c r="L26" s="244">
        <v>1.0987701805351568</v>
      </c>
      <c r="M26" s="244">
        <v>2.8273226119423529</v>
      </c>
      <c r="N26" s="244">
        <v>1.2235847471184527</v>
      </c>
      <c r="O26" s="244">
        <v>1.3217109864876255</v>
      </c>
    </row>
    <row r="27" spans="1:15" ht="14" x14ac:dyDescent="0.2">
      <c r="A27" s="219">
        <v>2013</v>
      </c>
      <c r="B27" s="295"/>
      <c r="C27" s="244">
        <v>1.1833217945094077</v>
      </c>
      <c r="D27" s="244">
        <v>1.4469792767640699</v>
      </c>
      <c r="E27" s="244">
        <v>1.8227791606768784</v>
      </c>
      <c r="F27" s="244">
        <v>2.1019489988495095</v>
      </c>
      <c r="G27" s="244">
        <v>1.1115306085865704</v>
      </c>
      <c r="H27" s="244">
        <v>1.2865277357659139</v>
      </c>
      <c r="I27" s="244">
        <v>1.2072243044279087</v>
      </c>
      <c r="J27" s="244">
        <v>2.140266375456457</v>
      </c>
      <c r="K27" s="244">
        <v>1.2316686904234275</v>
      </c>
      <c r="L27" s="244">
        <v>1.2108047637574386</v>
      </c>
      <c r="M27" s="244">
        <v>3.0722740339668806</v>
      </c>
      <c r="N27" s="244">
        <v>1.3606703255909451</v>
      </c>
      <c r="O27" s="244">
        <v>1.3968696236946476</v>
      </c>
    </row>
    <row r="28" spans="1:15" ht="14" x14ac:dyDescent="0.2">
      <c r="A28" s="219">
        <v>2014</v>
      </c>
      <c r="B28" s="295"/>
      <c r="C28" s="244">
        <v>1.3860131642641424</v>
      </c>
      <c r="D28" s="244">
        <v>1.6926523682835113</v>
      </c>
      <c r="E28" s="244">
        <v>2.1013824776850245</v>
      </c>
      <c r="F28" s="244">
        <v>2.2705947425684219</v>
      </c>
      <c r="G28" s="244">
        <v>1.2733405991442939</v>
      </c>
      <c r="H28" s="244">
        <v>1.6666558121267201</v>
      </c>
      <c r="I28" s="244">
        <v>1.4117006505480352</v>
      </c>
      <c r="J28" s="244">
        <v>2.3180924940617103</v>
      </c>
      <c r="K28" s="244">
        <v>1.6659840713076195</v>
      </c>
      <c r="L28" s="244">
        <v>1.3295776434100077</v>
      </c>
      <c r="M28" s="244">
        <v>3.4044895941675195</v>
      </c>
      <c r="N28" s="244">
        <v>1.5772014692360077</v>
      </c>
      <c r="O28" s="244">
        <v>1.6452947191910807</v>
      </c>
    </row>
    <row r="29" spans="1:15" s="122" customFormat="1" ht="14" x14ac:dyDescent="0.2">
      <c r="A29" s="219">
        <v>2015</v>
      </c>
      <c r="B29" s="295"/>
      <c r="C29" s="244">
        <v>1.2863779814546634</v>
      </c>
      <c r="D29" s="244">
        <v>1.9995006576174246</v>
      </c>
      <c r="E29" s="244">
        <v>2.2154639421704125</v>
      </c>
      <c r="F29" s="244">
        <v>2.5998254831756751</v>
      </c>
      <c r="G29" s="244">
        <v>1.1465289549678674</v>
      </c>
      <c r="H29" s="244">
        <v>1.5659169601638361</v>
      </c>
      <c r="I29" s="244">
        <v>1.3633323837099758</v>
      </c>
      <c r="J29" s="244">
        <v>2.7216463740447119</v>
      </c>
      <c r="K29" s="244">
        <v>1.5711837782607339</v>
      </c>
      <c r="L29" s="244">
        <v>1.259528454455217</v>
      </c>
      <c r="M29" s="244">
        <v>3.456892184711553</v>
      </c>
      <c r="N29" s="244">
        <v>1.6256721542136165</v>
      </c>
      <c r="O29" s="244">
        <v>1.6636850587640741</v>
      </c>
    </row>
    <row r="30" spans="1:15" s="127" customFormat="1" ht="14" x14ac:dyDescent="0.2">
      <c r="A30" s="219">
        <v>2016</v>
      </c>
      <c r="B30" s="295"/>
      <c r="C30" s="244">
        <v>1.2245552976080398</v>
      </c>
      <c r="D30" s="244">
        <v>1.7937955744330973</v>
      </c>
      <c r="E30" s="244">
        <v>2.1165671995552251</v>
      </c>
      <c r="F30" s="244">
        <v>2.2637087853241455</v>
      </c>
      <c r="G30" s="244">
        <v>1.1712769412188826</v>
      </c>
      <c r="H30" s="244">
        <v>1.6459080145209917</v>
      </c>
      <c r="I30" s="244">
        <v>1.3549739402553596</v>
      </c>
      <c r="J30" s="244">
        <v>2.4013212334890119</v>
      </c>
      <c r="K30" s="244">
        <v>1.5800437101738736</v>
      </c>
      <c r="L30" s="244">
        <v>1.2485804878422173</v>
      </c>
      <c r="M30" s="244">
        <v>3.5962750532390104</v>
      </c>
      <c r="N30" s="244">
        <v>1.5949338312107952</v>
      </c>
      <c r="O30" s="244">
        <v>1.5833419962731459</v>
      </c>
    </row>
    <row r="31" spans="1:15" s="127" customFormat="1" ht="14" x14ac:dyDescent="0.2">
      <c r="A31" s="26"/>
      <c r="B31" s="197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s="122" customFormat="1" ht="14" x14ac:dyDescent="0.2">
      <c r="A32" s="26"/>
      <c r="B32" s="197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s="122" customFormat="1" ht="11" x14ac:dyDescent="0.2">
      <c r="A33" s="33" t="s">
        <v>493</v>
      </c>
      <c r="B33" s="112"/>
      <c r="C33" s="115"/>
      <c r="D33" s="115"/>
      <c r="E33" s="115"/>
      <c r="F33" s="115"/>
      <c r="G33" s="115"/>
      <c r="H33" s="115"/>
      <c r="I33" s="115"/>
      <c r="J33" s="115"/>
      <c r="K33" s="125"/>
      <c r="L33" s="125"/>
      <c r="M33" s="125"/>
      <c r="N33" s="125"/>
    </row>
    <row r="34" spans="1:15" s="122" customFormat="1" ht="11" x14ac:dyDescent="0.2">
      <c r="A34" s="193" t="s">
        <v>494</v>
      </c>
      <c r="B34" s="112"/>
      <c r="C34" s="115"/>
      <c r="D34" s="115"/>
      <c r="E34" s="115"/>
      <c r="F34" s="115"/>
      <c r="G34" s="115"/>
      <c r="H34" s="115"/>
      <c r="I34" s="115"/>
      <c r="J34" s="115"/>
      <c r="K34" s="125"/>
      <c r="L34" s="125"/>
      <c r="M34" s="125"/>
      <c r="N34" s="125"/>
    </row>
    <row r="35" spans="1:15" s="122" customFormat="1" ht="11" x14ac:dyDescent="0.2">
      <c r="A35" s="104" t="s">
        <v>155</v>
      </c>
      <c r="B35" s="112"/>
      <c r="C35" s="115"/>
      <c r="D35" s="115"/>
      <c r="E35" s="115"/>
      <c r="F35" s="115"/>
      <c r="G35" s="115"/>
      <c r="H35" s="115"/>
      <c r="I35" s="115"/>
      <c r="J35" s="115"/>
      <c r="K35" s="125"/>
      <c r="L35" s="125"/>
      <c r="M35" s="125"/>
      <c r="N35" s="125"/>
    </row>
    <row r="36" spans="1:15" s="122" customFormat="1" ht="11" x14ac:dyDescent="0.2">
      <c r="A36" s="104" t="s">
        <v>156</v>
      </c>
      <c r="B36" s="112"/>
      <c r="C36" s="115"/>
      <c r="D36" s="115"/>
      <c r="E36" s="115"/>
      <c r="F36" s="115"/>
      <c r="G36" s="115"/>
      <c r="H36" s="115"/>
      <c r="I36" s="115"/>
      <c r="J36" s="115"/>
      <c r="K36" s="125"/>
      <c r="L36" s="125"/>
      <c r="M36" s="125"/>
      <c r="N36" s="125"/>
    </row>
    <row r="37" spans="1:15" s="122" customFormat="1" ht="11" x14ac:dyDescent="0.2">
      <c r="A37" s="104" t="s">
        <v>207</v>
      </c>
      <c r="B37" s="112"/>
      <c r="C37" s="115"/>
      <c r="D37" s="115"/>
      <c r="E37" s="115"/>
      <c r="F37" s="115"/>
      <c r="G37" s="115"/>
      <c r="H37" s="115"/>
      <c r="I37" s="115"/>
      <c r="J37" s="115"/>
      <c r="K37" s="125"/>
      <c r="L37" s="125"/>
      <c r="M37" s="125"/>
      <c r="N37" s="125"/>
    </row>
    <row r="38" spans="1:15" s="122" customFormat="1" ht="11" x14ac:dyDescent="0.2">
      <c r="A38" s="104" t="s">
        <v>158</v>
      </c>
      <c r="B38" s="112"/>
      <c r="C38" s="115"/>
      <c r="D38" s="115"/>
      <c r="E38" s="115"/>
      <c r="F38" s="115"/>
      <c r="G38" s="115"/>
      <c r="H38" s="115"/>
      <c r="I38" s="115"/>
      <c r="J38" s="115"/>
      <c r="K38" s="125"/>
      <c r="L38" s="125"/>
      <c r="M38" s="125"/>
      <c r="N38" s="125"/>
    </row>
    <row r="39" spans="1:15" s="122" customFormat="1" ht="11" x14ac:dyDescent="0.2">
      <c r="A39" s="104" t="s">
        <v>159</v>
      </c>
      <c r="B39" s="112"/>
      <c r="C39" s="115"/>
      <c r="D39" s="115"/>
      <c r="E39" s="115"/>
      <c r="F39" s="115"/>
      <c r="G39" s="115"/>
      <c r="H39" s="115"/>
      <c r="I39" s="115"/>
      <c r="J39" s="115"/>
      <c r="K39" s="125"/>
      <c r="L39" s="125"/>
      <c r="M39" s="125"/>
      <c r="N39" s="125"/>
    </row>
    <row r="40" spans="1:15" s="122" customFormat="1" ht="11" x14ac:dyDescent="0.2">
      <c r="A40" s="104" t="s">
        <v>160</v>
      </c>
      <c r="B40" s="112"/>
      <c r="C40" s="115"/>
      <c r="D40" s="115"/>
      <c r="E40" s="115"/>
      <c r="F40" s="115"/>
      <c r="G40" s="115"/>
      <c r="H40" s="115"/>
      <c r="I40" s="115"/>
      <c r="J40" s="115"/>
      <c r="K40" s="125"/>
      <c r="L40" s="125"/>
      <c r="M40" s="125"/>
      <c r="N40" s="125"/>
    </row>
    <row r="41" spans="1:15" s="122" customFormat="1" ht="11" x14ac:dyDescent="0.2">
      <c r="A41" s="104" t="s">
        <v>248</v>
      </c>
      <c r="B41" s="112"/>
      <c r="C41" s="115"/>
      <c r="D41" s="115"/>
      <c r="E41" s="115"/>
      <c r="F41" s="115"/>
      <c r="G41" s="115"/>
      <c r="H41" s="115"/>
      <c r="I41" s="115"/>
      <c r="J41" s="115"/>
      <c r="K41" s="125"/>
      <c r="L41" s="125"/>
      <c r="M41" s="125"/>
      <c r="N41" s="125"/>
    </row>
    <row r="42" spans="1:15" s="122" customFormat="1" ht="11" x14ac:dyDescent="0.2">
      <c r="A42" s="82" t="s">
        <v>161</v>
      </c>
      <c r="B42" s="112"/>
      <c r="C42" s="115"/>
      <c r="D42" s="115"/>
      <c r="E42" s="115"/>
      <c r="F42" s="115"/>
      <c r="G42" s="115"/>
      <c r="H42" s="115"/>
      <c r="I42" s="115"/>
      <c r="J42" s="115"/>
      <c r="K42" s="125"/>
      <c r="L42" s="125"/>
      <c r="M42" s="125"/>
      <c r="N42" s="125"/>
    </row>
    <row r="43" spans="1:15" s="122" customFormat="1" ht="11" x14ac:dyDescent="0.2">
      <c r="A43" s="82" t="s">
        <v>247</v>
      </c>
      <c r="B43" s="112"/>
      <c r="C43" s="115"/>
      <c r="D43" s="115"/>
      <c r="E43" s="115"/>
      <c r="F43" s="115"/>
      <c r="G43" s="115"/>
      <c r="H43" s="115"/>
      <c r="I43" s="115"/>
      <c r="J43" s="115"/>
      <c r="K43" s="125"/>
      <c r="L43" s="125"/>
      <c r="M43" s="125"/>
      <c r="N43" s="125"/>
    </row>
    <row r="44" spans="1:15" s="122" customFormat="1" ht="11" x14ac:dyDescent="0.2">
      <c r="A44" s="82" t="s">
        <v>217</v>
      </c>
      <c r="B44" s="112"/>
      <c r="C44" s="115"/>
      <c r="D44" s="115"/>
      <c r="E44" s="115"/>
      <c r="F44" s="115"/>
      <c r="G44" s="115"/>
      <c r="H44" s="115"/>
      <c r="I44" s="115"/>
      <c r="J44" s="115"/>
      <c r="K44" s="125"/>
      <c r="L44" s="125"/>
      <c r="M44" s="125"/>
      <c r="N44" s="125"/>
    </row>
    <row r="45" spans="1:15" x14ac:dyDescent="0.2">
      <c r="A45" s="82" t="s">
        <v>218</v>
      </c>
      <c r="B45" s="112"/>
      <c r="C45" s="115"/>
      <c r="D45" s="115"/>
      <c r="E45" s="115"/>
      <c r="F45" s="115"/>
      <c r="G45" s="115"/>
      <c r="H45" s="115"/>
      <c r="I45" s="115"/>
      <c r="J45" s="115"/>
      <c r="K45" s="125"/>
      <c r="L45" s="125"/>
      <c r="M45" s="125"/>
      <c r="N45" s="125"/>
      <c r="O45" s="122"/>
    </row>
    <row r="46" spans="1:15" x14ac:dyDescent="0.2">
      <c r="A46" s="82" t="s">
        <v>219</v>
      </c>
      <c r="B46" s="112"/>
      <c r="C46" s="115"/>
      <c r="D46" s="115"/>
      <c r="E46" s="115"/>
      <c r="F46" s="115"/>
      <c r="G46" s="115"/>
      <c r="H46" s="115"/>
      <c r="I46" s="115"/>
      <c r="J46" s="115"/>
      <c r="K46" s="125"/>
      <c r="L46" s="125"/>
      <c r="M46" s="125"/>
      <c r="N46" s="125"/>
      <c r="O46" s="122"/>
    </row>
    <row r="47" spans="1:15" x14ac:dyDescent="0.2">
      <c r="A47" s="82" t="s">
        <v>220</v>
      </c>
      <c r="B47" s="112"/>
      <c r="C47" s="115"/>
      <c r="D47" s="115"/>
      <c r="E47" s="115"/>
      <c r="F47" s="115"/>
      <c r="G47" s="115"/>
      <c r="H47" s="115"/>
      <c r="I47" s="115"/>
      <c r="J47" s="115"/>
      <c r="K47" s="125"/>
      <c r="L47" s="125"/>
      <c r="M47" s="125"/>
      <c r="N47" s="125"/>
      <c r="O47" s="122"/>
    </row>
  </sheetData>
  <mergeCells count="11">
    <mergeCell ref="B10:B19"/>
    <mergeCell ref="B21:B30"/>
    <mergeCell ref="A4:O4"/>
    <mergeCell ref="A5:O5"/>
    <mergeCell ref="A6:O6"/>
    <mergeCell ref="A8:B9"/>
    <mergeCell ref="C8:E8"/>
    <mergeCell ref="F8:I8"/>
    <mergeCell ref="J8:L8"/>
    <mergeCell ref="M8:N8"/>
    <mergeCell ref="O8:O9"/>
  </mergeCells>
  <phoneticPr fontId="92" type="noConversion"/>
  <hyperlinks>
    <hyperlink ref="Q8" location="ÍNDICE!A29" display="ÍNDICE"/>
  </hyperlinks>
  <printOptions horizontalCentered="1"/>
  <pageMargins left="0.71" right="0.71" top="1.57" bottom="0.35" header="0.31" footer="0"/>
  <pageSetup paperSize="9" scale="48" fitToHeight="3" orientation="landscape" r:id="rId1"/>
  <headerFooter scaleWithDoc="0"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84"/>
  <sheetViews>
    <sheetView showGridLines="0" zoomScale="90" zoomScaleNormal="90" zoomScalePageLayoutView="90" workbookViewId="0">
      <selection activeCell="A4" sqref="A4:O30"/>
    </sheetView>
  </sheetViews>
  <sheetFormatPr baseColWidth="10" defaultColWidth="11.5" defaultRowHeight="13" x14ac:dyDescent="0.2"/>
  <cols>
    <col min="1" max="1" width="14.5" style="119" customWidth="1"/>
    <col min="2" max="2" width="11.5" style="119"/>
    <col min="3" max="12" width="19.6640625" style="119" customWidth="1"/>
    <col min="13" max="14" width="20.33203125" style="119" customWidth="1"/>
    <col min="15" max="15" width="16.33203125" style="119" customWidth="1"/>
    <col min="16" max="16384" width="11.5" style="119"/>
  </cols>
  <sheetData>
    <row r="2" spans="1:17" ht="14" x14ac:dyDescent="0.2">
      <c r="A2" s="19" t="s">
        <v>40</v>
      </c>
    </row>
    <row r="3" spans="1:17" ht="14" x14ac:dyDescent="0.2">
      <c r="A3" s="19"/>
    </row>
    <row r="4" spans="1:17" ht="23.25" customHeight="1" x14ac:dyDescent="0.2">
      <c r="A4" s="286" t="s">
        <v>497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15.75" customHeight="1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7" ht="18" x14ac:dyDescent="0.2">
      <c r="A6" s="283" t="s">
        <v>221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7" ht="14" x14ac:dyDescent="0.2">
      <c r="A7" s="8"/>
    </row>
    <row r="8" spans="1:17" ht="30" customHeight="1" x14ac:dyDescent="0.2">
      <c r="A8" s="277" t="s">
        <v>125</v>
      </c>
      <c r="B8" s="277"/>
      <c r="C8" s="276" t="s">
        <v>126</v>
      </c>
      <c r="D8" s="276"/>
      <c r="E8" s="276"/>
      <c r="F8" s="276" t="s">
        <v>154</v>
      </c>
      <c r="G8" s="276"/>
      <c r="H8" s="276"/>
      <c r="I8" s="276"/>
      <c r="J8" s="276" t="s">
        <v>128</v>
      </c>
      <c r="K8" s="276"/>
      <c r="L8" s="276"/>
      <c r="M8" s="276" t="s">
        <v>203</v>
      </c>
      <c r="N8" s="276"/>
      <c r="O8" s="275" t="s">
        <v>222</v>
      </c>
      <c r="Q8" s="160" t="s">
        <v>0</v>
      </c>
    </row>
    <row r="9" spans="1:17" ht="30" x14ac:dyDescent="0.2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133</v>
      </c>
      <c r="G9" s="237" t="s">
        <v>134</v>
      </c>
      <c r="H9" s="237" t="s">
        <v>135</v>
      </c>
      <c r="I9" s="237" t="s">
        <v>136</v>
      </c>
      <c r="J9" s="237" t="s">
        <v>137</v>
      </c>
      <c r="K9" s="247" t="s">
        <v>205</v>
      </c>
      <c r="L9" s="247" t="s">
        <v>206</v>
      </c>
      <c r="M9" s="238" t="s">
        <v>140</v>
      </c>
      <c r="N9" s="238" t="s">
        <v>141</v>
      </c>
      <c r="O9" s="275"/>
    </row>
    <row r="10" spans="1:17" ht="16" x14ac:dyDescent="0.2">
      <c r="A10" s="219" t="s">
        <v>208</v>
      </c>
      <c r="B10" s="295" t="s">
        <v>7</v>
      </c>
      <c r="C10" s="253" t="s">
        <v>62</v>
      </c>
      <c r="D10" s="253" t="s">
        <v>62</v>
      </c>
      <c r="E10" s="253" t="s">
        <v>62</v>
      </c>
      <c r="F10" s="253" t="s">
        <v>62</v>
      </c>
      <c r="G10" s="253" t="s">
        <v>62</v>
      </c>
      <c r="H10" s="253" t="s">
        <v>62</v>
      </c>
      <c r="I10" s="253" t="s">
        <v>62</v>
      </c>
      <c r="J10" s="253" t="s">
        <v>62</v>
      </c>
      <c r="K10" s="253" t="s">
        <v>62</v>
      </c>
      <c r="L10" s="253" t="s">
        <v>62</v>
      </c>
      <c r="M10" s="253" t="s">
        <v>62</v>
      </c>
      <c r="N10" s="253" t="s">
        <v>62</v>
      </c>
      <c r="O10" s="253" t="s">
        <v>62</v>
      </c>
    </row>
    <row r="11" spans="1:17" ht="14" x14ac:dyDescent="0.2">
      <c r="A11" s="219">
        <v>2008</v>
      </c>
      <c r="B11" s="295"/>
      <c r="C11" s="215" t="s">
        <v>249</v>
      </c>
      <c r="D11" s="253" t="s">
        <v>250</v>
      </c>
      <c r="E11" s="253" t="s">
        <v>251</v>
      </c>
      <c r="F11" s="253" t="s">
        <v>252</v>
      </c>
      <c r="G11" s="253" t="s">
        <v>253</v>
      </c>
      <c r="H11" s="254" t="s">
        <v>254</v>
      </c>
      <c r="I11" s="255" t="s">
        <v>255</v>
      </c>
      <c r="J11" s="253" t="s">
        <v>256</v>
      </c>
      <c r="K11" s="253" t="s">
        <v>257</v>
      </c>
      <c r="L11" s="253" t="s">
        <v>258</v>
      </c>
      <c r="M11" s="253" t="s">
        <v>259</v>
      </c>
      <c r="N11" s="253" t="s">
        <v>260</v>
      </c>
      <c r="O11" s="253" t="s">
        <v>261</v>
      </c>
    </row>
    <row r="12" spans="1:17" ht="16" x14ac:dyDescent="0.2">
      <c r="A12" s="219" t="s">
        <v>143</v>
      </c>
      <c r="B12" s="295"/>
      <c r="C12" s="215" t="s">
        <v>62</v>
      </c>
      <c r="D12" s="253" t="s">
        <v>62</v>
      </c>
      <c r="E12" s="253" t="s">
        <v>62</v>
      </c>
      <c r="F12" s="253"/>
      <c r="G12" s="253" t="s">
        <v>62</v>
      </c>
      <c r="H12" s="253" t="s">
        <v>62</v>
      </c>
      <c r="I12" s="253" t="s">
        <v>62</v>
      </c>
      <c r="J12" s="253" t="s">
        <v>62</v>
      </c>
      <c r="K12" s="253" t="s">
        <v>62</v>
      </c>
      <c r="L12" s="253" t="s">
        <v>62</v>
      </c>
      <c r="M12" s="253"/>
      <c r="N12" s="253" t="s">
        <v>62</v>
      </c>
      <c r="O12" s="253"/>
    </row>
    <row r="13" spans="1:17" ht="14" x14ac:dyDescent="0.2">
      <c r="A13" s="219">
        <v>2010</v>
      </c>
      <c r="B13" s="295"/>
      <c r="C13" s="215" t="s">
        <v>262</v>
      </c>
      <c r="D13" s="253" t="s">
        <v>263</v>
      </c>
      <c r="E13" s="253" t="s">
        <v>264</v>
      </c>
      <c r="F13" s="253" t="s">
        <v>265</v>
      </c>
      <c r="G13" s="253" t="s">
        <v>266</v>
      </c>
      <c r="H13" s="256" t="s">
        <v>267</v>
      </c>
      <c r="I13" s="253" t="s">
        <v>257</v>
      </c>
      <c r="J13" s="253" t="s">
        <v>268</v>
      </c>
      <c r="K13" s="253" t="s">
        <v>269</v>
      </c>
      <c r="L13" s="253" t="s">
        <v>270</v>
      </c>
      <c r="M13" s="253" t="s">
        <v>271</v>
      </c>
      <c r="N13" s="253" t="s">
        <v>272</v>
      </c>
      <c r="O13" s="253" t="s">
        <v>273</v>
      </c>
    </row>
    <row r="14" spans="1:17" ht="14" x14ac:dyDescent="0.2">
      <c r="A14" s="219">
        <v>2011</v>
      </c>
      <c r="B14" s="295"/>
      <c r="C14" s="215" t="s">
        <v>274</v>
      </c>
      <c r="D14" s="253" t="s">
        <v>275</v>
      </c>
      <c r="E14" s="253" t="s">
        <v>276</v>
      </c>
      <c r="F14" s="253" t="s">
        <v>277</v>
      </c>
      <c r="G14" s="253" t="s">
        <v>278</v>
      </c>
      <c r="H14" s="253" t="s">
        <v>279</v>
      </c>
      <c r="I14" s="253" t="s">
        <v>280</v>
      </c>
      <c r="J14" s="253" t="s">
        <v>281</v>
      </c>
      <c r="K14" s="253" t="s">
        <v>282</v>
      </c>
      <c r="L14" s="253" t="s">
        <v>283</v>
      </c>
      <c r="M14" s="253" t="s">
        <v>284</v>
      </c>
      <c r="N14" s="253" t="s">
        <v>285</v>
      </c>
      <c r="O14" s="253" t="s">
        <v>286</v>
      </c>
    </row>
    <row r="15" spans="1:17" ht="14" x14ac:dyDescent="0.2">
      <c r="A15" s="219">
        <v>2012</v>
      </c>
      <c r="B15" s="295"/>
      <c r="C15" s="215" t="s">
        <v>287</v>
      </c>
      <c r="D15" s="253" t="s">
        <v>288</v>
      </c>
      <c r="E15" s="253" t="s">
        <v>289</v>
      </c>
      <c r="F15" s="253" t="s">
        <v>290</v>
      </c>
      <c r="G15" s="253" t="s">
        <v>291</v>
      </c>
      <c r="H15" s="253" t="s">
        <v>292</v>
      </c>
      <c r="I15" s="253" t="s">
        <v>293</v>
      </c>
      <c r="J15" s="253" t="s">
        <v>294</v>
      </c>
      <c r="K15" s="253" t="s">
        <v>295</v>
      </c>
      <c r="L15" s="253" t="s">
        <v>296</v>
      </c>
      <c r="M15" s="253" t="s">
        <v>297</v>
      </c>
      <c r="N15" s="253" t="s">
        <v>271</v>
      </c>
      <c r="O15" s="253" t="s">
        <v>298</v>
      </c>
    </row>
    <row r="16" spans="1:17" ht="14" x14ac:dyDescent="0.2">
      <c r="A16" s="219">
        <v>2013</v>
      </c>
      <c r="B16" s="295"/>
      <c r="C16" s="215" t="s">
        <v>299</v>
      </c>
      <c r="D16" s="253" t="s">
        <v>300</v>
      </c>
      <c r="E16" s="253" t="s">
        <v>301</v>
      </c>
      <c r="F16" s="253" t="s">
        <v>302</v>
      </c>
      <c r="G16" s="253" t="s">
        <v>303</v>
      </c>
      <c r="H16" s="253" t="s">
        <v>304</v>
      </c>
      <c r="I16" s="253" t="s">
        <v>305</v>
      </c>
      <c r="J16" s="253" t="s">
        <v>306</v>
      </c>
      <c r="K16" s="253" t="s">
        <v>307</v>
      </c>
      <c r="L16" s="253" t="s">
        <v>308</v>
      </c>
      <c r="M16" s="255" t="s">
        <v>309</v>
      </c>
      <c r="N16" s="255" t="s">
        <v>310</v>
      </c>
      <c r="O16" s="253" t="s">
        <v>311</v>
      </c>
    </row>
    <row r="17" spans="1:15" ht="14" x14ac:dyDescent="0.2">
      <c r="A17" s="219">
        <v>2014</v>
      </c>
      <c r="B17" s="295"/>
      <c r="C17" s="215" t="s">
        <v>312</v>
      </c>
      <c r="D17" s="253" t="s">
        <v>297</v>
      </c>
      <c r="E17" s="253" t="s">
        <v>313</v>
      </c>
      <c r="F17" s="253" t="s">
        <v>290</v>
      </c>
      <c r="G17" s="253" t="s">
        <v>314</v>
      </c>
      <c r="H17" s="253" t="s">
        <v>315</v>
      </c>
      <c r="I17" s="253" t="s">
        <v>316</v>
      </c>
      <c r="J17" s="253" t="s">
        <v>302</v>
      </c>
      <c r="K17" s="255" t="s">
        <v>317</v>
      </c>
      <c r="L17" s="253" t="s">
        <v>318</v>
      </c>
      <c r="M17" s="253" t="s">
        <v>297</v>
      </c>
      <c r="N17" s="253" t="s">
        <v>319</v>
      </c>
      <c r="O17" s="255" t="s">
        <v>320</v>
      </c>
    </row>
    <row r="18" spans="1:15" ht="14" x14ac:dyDescent="0.2">
      <c r="A18" s="219">
        <v>2015</v>
      </c>
      <c r="B18" s="295"/>
      <c r="C18" s="215" t="s">
        <v>321</v>
      </c>
      <c r="D18" s="253" t="s">
        <v>322</v>
      </c>
      <c r="E18" s="253" t="s">
        <v>323</v>
      </c>
      <c r="F18" s="253" t="s">
        <v>324</v>
      </c>
      <c r="G18" s="253" t="s">
        <v>325</v>
      </c>
      <c r="H18" s="253" t="s">
        <v>326</v>
      </c>
      <c r="I18" s="255" t="s">
        <v>327</v>
      </c>
      <c r="J18" s="253" t="s">
        <v>302</v>
      </c>
      <c r="K18" s="253" t="s">
        <v>328</v>
      </c>
      <c r="L18" s="253" t="s">
        <v>326</v>
      </c>
      <c r="M18" s="253" t="s">
        <v>329</v>
      </c>
      <c r="N18" s="253" t="s">
        <v>330</v>
      </c>
      <c r="O18" s="255" t="s">
        <v>331</v>
      </c>
    </row>
    <row r="19" spans="1:15" ht="14" x14ac:dyDescent="0.15">
      <c r="A19" s="219">
        <v>2016</v>
      </c>
      <c r="B19" s="295"/>
      <c r="C19" s="257">
        <v>2.3489406101225456E-2</v>
      </c>
      <c r="D19" s="257">
        <v>2.7011161175593983E-2</v>
      </c>
      <c r="E19" s="257">
        <v>2.7252815060512775E-2</v>
      </c>
      <c r="F19" s="257">
        <v>2.9536776390394603E-2</v>
      </c>
      <c r="G19" s="257">
        <v>2.242409024372876E-2</v>
      </c>
      <c r="H19" s="257">
        <v>2.4240466294019193E-2</v>
      </c>
      <c r="I19" s="257">
        <v>2.6337120361430547E-2</v>
      </c>
      <c r="J19" s="257">
        <v>2.9590864347278176E-2</v>
      </c>
      <c r="K19" s="257">
        <v>2.4481713216801052E-2</v>
      </c>
      <c r="L19" s="257">
        <v>2.4549321155673931E-2</v>
      </c>
      <c r="M19" s="257">
        <v>2.9309721593325313E-2</v>
      </c>
      <c r="N19" s="257">
        <v>2.866168993821297E-2</v>
      </c>
      <c r="O19" s="257">
        <v>2.6156449290362448E-2</v>
      </c>
    </row>
    <row r="20" spans="1:15" ht="14" x14ac:dyDescent="0.2">
      <c r="A20" s="219"/>
      <c r="B20" s="251"/>
      <c r="C20" s="215"/>
      <c r="D20" s="253"/>
      <c r="E20" s="253"/>
      <c r="F20" s="253"/>
      <c r="G20" s="253"/>
      <c r="H20" s="253"/>
      <c r="I20" s="253"/>
      <c r="J20" s="253"/>
      <c r="K20" s="253" t="s">
        <v>62</v>
      </c>
      <c r="L20" s="253"/>
      <c r="M20" s="253"/>
      <c r="N20" s="253"/>
      <c r="O20" s="253"/>
    </row>
    <row r="21" spans="1:15" ht="14" x14ac:dyDescent="0.2">
      <c r="A21" s="219">
        <v>2007</v>
      </c>
      <c r="B21" s="295" t="s">
        <v>9</v>
      </c>
      <c r="C21" s="215" t="s">
        <v>332</v>
      </c>
      <c r="D21" s="253" t="s">
        <v>333</v>
      </c>
      <c r="E21" s="253" t="s">
        <v>285</v>
      </c>
      <c r="F21" s="253" t="s">
        <v>334</v>
      </c>
      <c r="G21" s="253" t="s">
        <v>335</v>
      </c>
      <c r="H21" s="253" t="s">
        <v>336</v>
      </c>
      <c r="I21" s="253" t="s">
        <v>337</v>
      </c>
      <c r="J21" s="253" t="s">
        <v>256</v>
      </c>
      <c r="K21" s="255" t="s">
        <v>338</v>
      </c>
      <c r="L21" s="253" t="s">
        <v>339</v>
      </c>
      <c r="M21" s="253" t="s">
        <v>290</v>
      </c>
      <c r="N21" s="253" t="s">
        <v>340</v>
      </c>
      <c r="O21" s="253" t="s">
        <v>341</v>
      </c>
    </row>
    <row r="22" spans="1:15" ht="14" x14ac:dyDescent="0.2">
      <c r="A22" s="219">
        <v>2008</v>
      </c>
      <c r="B22" s="295"/>
      <c r="C22" s="215" t="s">
        <v>342</v>
      </c>
      <c r="D22" s="253" t="s">
        <v>343</v>
      </c>
      <c r="E22" s="253" t="s">
        <v>344</v>
      </c>
      <c r="F22" s="253" t="s">
        <v>345</v>
      </c>
      <c r="G22" s="253" t="s">
        <v>269</v>
      </c>
      <c r="H22" s="253" t="s">
        <v>346</v>
      </c>
      <c r="I22" s="253" t="s">
        <v>346</v>
      </c>
      <c r="J22" s="255" t="s">
        <v>347</v>
      </c>
      <c r="K22" s="253" t="s">
        <v>348</v>
      </c>
      <c r="L22" s="253" t="s">
        <v>349</v>
      </c>
      <c r="M22" s="255" t="s">
        <v>350</v>
      </c>
      <c r="N22" s="255" t="s">
        <v>351</v>
      </c>
      <c r="O22" s="253" t="s">
        <v>352</v>
      </c>
    </row>
    <row r="23" spans="1:15" ht="14" x14ac:dyDescent="0.2">
      <c r="A23" s="219">
        <v>2009</v>
      </c>
      <c r="B23" s="295"/>
      <c r="C23" s="215" t="s">
        <v>353</v>
      </c>
      <c r="D23" s="253" t="s">
        <v>354</v>
      </c>
      <c r="E23" s="253" t="s">
        <v>355</v>
      </c>
      <c r="F23" s="253" t="s">
        <v>356</v>
      </c>
      <c r="G23" s="253" t="s">
        <v>315</v>
      </c>
      <c r="H23" s="253" t="s">
        <v>357</v>
      </c>
      <c r="I23" s="255" t="s">
        <v>320</v>
      </c>
      <c r="J23" s="253" t="s">
        <v>358</v>
      </c>
      <c r="K23" s="253" t="s">
        <v>296</v>
      </c>
      <c r="L23" s="253" t="s">
        <v>359</v>
      </c>
      <c r="M23" s="253" t="s">
        <v>319</v>
      </c>
      <c r="N23" s="253" t="s">
        <v>281</v>
      </c>
      <c r="O23" s="253" t="s">
        <v>360</v>
      </c>
    </row>
    <row r="24" spans="1:15" ht="14" x14ac:dyDescent="0.2">
      <c r="A24" s="219">
        <v>2010</v>
      </c>
      <c r="B24" s="295"/>
      <c r="C24" s="215" t="s">
        <v>249</v>
      </c>
      <c r="D24" s="253" t="s">
        <v>324</v>
      </c>
      <c r="E24" s="253" t="s">
        <v>361</v>
      </c>
      <c r="F24" s="253" t="s">
        <v>362</v>
      </c>
      <c r="G24" s="253" t="s">
        <v>363</v>
      </c>
      <c r="H24" s="253" t="s">
        <v>364</v>
      </c>
      <c r="I24" s="253" t="s">
        <v>365</v>
      </c>
      <c r="J24" s="253" t="s">
        <v>366</v>
      </c>
      <c r="K24" s="253" t="s">
        <v>367</v>
      </c>
      <c r="L24" s="253" t="s">
        <v>279</v>
      </c>
      <c r="M24" s="253" t="s">
        <v>368</v>
      </c>
      <c r="N24" s="253" t="s">
        <v>369</v>
      </c>
      <c r="O24" s="253" t="s">
        <v>370</v>
      </c>
    </row>
    <row r="25" spans="1:15" ht="14" x14ac:dyDescent="0.2">
      <c r="A25" s="219">
        <v>2011</v>
      </c>
      <c r="B25" s="295"/>
      <c r="C25" s="215" t="s">
        <v>371</v>
      </c>
      <c r="D25" s="253" t="s">
        <v>333</v>
      </c>
      <c r="E25" s="253" t="s">
        <v>368</v>
      </c>
      <c r="F25" s="253" t="s">
        <v>372</v>
      </c>
      <c r="G25" s="253" t="s">
        <v>373</v>
      </c>
      <c r="H25" s="253" t="s">
        <v>313</v>
      </c>
      <c r="I25" s="253" t="s">
        <v>374</v>
      </c>
      <c r="J25" s="253" t="s">
        <v>375</v>
      </c>
      <c r="K25" s="253" t="s">
        <v>376</v>
      </c>
      <c r="L25" s="253" t="s">
        <v>377</v>
      </c>
      <c r="M25" s="253" t="s">
        <v>261</v>
      </c>
      <c r="N25" s="253" t="s">
        <v>378</v>
      </c>
      <c r="O25" s="255" t="s">
        <v>379</v>
      </c>
    </row>
    <row r="26" spans="1:15" ht="14" x14ac:dyDescent="0.2">
      <c r="A26" s="219">
        <v>2012</v>
      </c>
      <c r="B26" s="295"/>
      <c r="C26" s="215" t="s">
        <v>380</v>
      </c>
      <c r="D26" s="258" t="s">
        <v>381</v>
      </c>
      <c r="E26" s="253" t="s">
        <v>382</v>
      </c>
      <c r="F26" s="253" t="s">
        <v>383</v>
      </c>
      <c r="G26" s="253" t="s">
        <v>384</v>
      </c>
      <c r="H26" s="253" t="s">
        <v>385</v>
      </c>
      <c r="I26" s="253" t="s">
        <v>386</v>
      </c>
      <c r="J26" s="253" t="s">
        <v>285</v>
      </c>
      <c r="K26" s="253" t="s">
        <v>387</v>
      </c>
      <c r="L26" s="253" t="s">
        <v>388</v>
      </c>
      <c r="M26" s="253" t="s">
        <v>389</v>
      </c>
      <c r="N26" s="253" t="s">
        <v>390</v>
      </c>
      <c r="O26" s="253" t="s">
        <v>391</v>
      </c>
    </row>
    <row r="27" spans="1:15" ht="14" x14ac:dyDescent="0.2">
      <c r="A27" s="219">
        <v>2013</v>
      </c>
      <c r="B27" s="295"/>
      <c r="C27" s="258" t="s">
        <v>392</v>
      </c>
      <c r="D27" s="253" t="s">
        <v>393</v>
      </c>
      <c r="E27" s="253" t="s">
        <v>394</v>
      </c>
      <c r="F27" s="253" t="s">
        <v>395</v>
      </c>
      <c r="G27" s="253" t="s">
        <v>396</v>
      </c>
      <c r="H27" s="253" t="s">
        <v>304</v>
      </c>
      <c r="I27" s="255" t="s">
        <v>397</v>
      </c>
      <c r="J27" s="253" t="s">
        <v>398</v>
      </c>
      <c r="K27" s="253" t="s">
        <v>399</v>
      </c>
      <c r="L27" s="253" t="s">
        <v>400</v>
      </c>
      <c r="M27" s="253" t="s">
        <v>401</v>
      </c>
      <c r="N27" s="253" t="s">
        <v>402</v>
      </c>
      <c r="O27" s="253" t="s">
        <v>403</v>
      </c>
    </row>
    <row r="28" spans="1:15" ht="14" x14ac:dyDescent="0.2">
      <c r="A28" s="219">
        <v>2014</v>
      </c>
      <c r="B28" s="295"/>
      <c r="C28" s="215" t="s">
        <v>404</v>
      </c>
      <c r="D28" s="253" t="s">
        <v>405</v>
      </c>
      <c r="E28" s="253" t="s">
        <v>406</v>
      </c>
      <c r="F28" s="253" t="s">
        <v>407</v>
      </c>
      <c r="G28" s="253" t="s">
        <v>408</v>
      </c>
      <c r="H28" s="253" t="s">
        <v>409</v>
      </c>
      <c r="I28" s="253" t="s">
        <v>410</v>
      </c>
      <c r="J28" s="253" t="s">
        <v>411</v>
      </c>
      <c r="K28" s="255" t="s">
        <v>412</v>
      </c>
      <c r="L28" s="253" t="s">
        <v>413</v>
      </c>
      <c r="M28" s="253" t="s">
        <v>349</v>
      </c>
      <c r="N28" s="253" t="s">
        <v>414</v>
      </c>
      <c r="O28" s="253" t="s">
        <v>415</v>
      </c>
    </row>
    <row r="29" spans="1:15" ht="14" x14ac:dyDescent="0.2">
      <c r="A29" s="219">
        <v>2015</v>
      </c>
      <c r="B29" s="295"/>
      <c r="C29" s="215" t="s">
        <v>416</v>
      </c>
      <c r="D29" s="253" t="s">
        <v>417</v>
      </c>
      <c r="E29" s="253" t="s">
        <v>418</v>
      </c>
      <c r="F29" s="253" t="s">
        <v>419</v>
      </c>
      <c r="G29" s="253" t="s">
        <v>420</v>
      </c>
      <c r="H29" s="255" t="s">
        <v>421</v>
      </c>
      <c r="I29" s="253" t="s">
        <v>316</v>
      </c>
      <c r="J29" s="253" t="s">
        <v>419</v>
      </c>
      <c r="K29" s="253" t="s">
        <v>422</v>
      </c>
      <c r="L29" s="253" t="s">
        <v>423</v>
      </c>
      <c r="M29" s="255" t="s">
        <v>424</v>
      </c>
      <c r="N29" s="253" t="s">
        <v>264</v>
      </c>
      <c r="O29" s="253" t="s">
        <v>425</v>
      </c>
    </row>
    <row r="30" spans="1:15" s="122" customFormat="1" ht="14" x14ac:dyDescent="0.15">
      <c r="A30" s="219">
        <v>2016</v>
      </c>
      <c r="B30" s="295"/>
      <c r="C30" s="257">
        <v>2.3497147615342013E-2</v>
      </c>
      <c r="D30" s="257">
        <v>2.7852086837594332E-2</v>
      </c>
      <c r="E30" s="257">
        <v>2.7144339653213601E-2</v>
      </c>
      <c r="F30" s="257">
        <v>2.9982346920983418E-2</v>
      </c>
      <c r="G30" s="257">
        <v>2.2544812260142561E-2</v>
      </c>
      <c r="H30" s="257">
        <v>2.3972434359331142E-2</v>
      </c>
      <c r="I30" s="257">
        <v>2.5892583936563806E-2</v>
      </c>
      <c r="J30" s="257">
        <v>3.0220621123635629E-2</v>
      </c>
      <c r="K30" s="257">
        <v>2.4507213414292857E-2</v>
      </c>
      <c r="L30" s="257">
        <v>2.4434224321268318E-2</v>
      </c>
      <c r="M30" s="257">
        <v>2.9364680904101804E-2</v>
      </c>
      <c r="N30" s="257">
        <v>2.8991215492064661E-2</v>
      </c>
      <c r="O30" s="257">
        <v>2.6322500950913003E-2</v>
      </c>
    </row>
    <row r="31" spans="1:15" s="127" customFormat="1" ht="14" x14ac:dyDescent="0.2">
      <c r="A31" s="26"/>
      <c r="B31" s="198"/>
      <c r="C31" s="116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s="122" customFormat="1" ht="11" x14ac:dyDescent="0.2">
      <c r="A32" s="33" t="s">
        <v>432</v>
      </c>
      <c r="B32" s="112"/>
      <c r="C32" s="113"/>
      <c r="D32" s="113"/>
      <c r="E32" s="113"/>
      <c r="F32" s="113"/>
      <c r="G32" s="113"/>
      <c r="H32" s="113"/>
      <c r="I32" s="137"/>
      <c r="J32" s="137"/>
      <c r="K32" s="137"/>
      <c r="L32" s="137"/>
      <c r="M32" s="137"/>
      <c r="N32" s="137"/>
    </row>
    <row r="33" spans="1:15" s="122" customFormat="1" x14ac:dyDescent="0.2">
      <c r="A33" s="79" t="s">
        <v>446</v>
      </c>
      <c r="B33" s="129"/>
      <c r="C33" s="113"/>
      <c r="D33" s="113"/>
      <c r="E33" s="113"/>
      <c r="F33" s="113"/>
      <c r="G33" s="113"/>
      <c r="H33" s="113"/>
      <c r="I33" s="113"/>
      <c r="J33" s="114"/>
      <c r="K33" s="130"/>
      <c r="L33" s="130"/>
      <c r="M33" s="114"/>
      <c r="N33" s="114"/>
      <c r="O33" s="127"/>
    </row>
    <row r="34" spans="1:15" s="122" customFormat="1" ht="11" x14ac:dyDescent="0.2">
      <c r="A34" s="104" t="s">
        <v>155</v>
      </c>
      <c r="B34" s="143"/>
      <c r="C34" s="113"/>
      <c r="D34" s="113"/>
      <c r="E34" s="113"/>
      <c r="F34" s="113"/>
      <c r="G34" s="113"/>
      <c r="H34" s="113"/>
      <c r="I34" s="137"/>
      <c r="J34" s="137"/>
      <c r="K34" s="137"/>
      <c r="L34" s="137"/>
      <c r="M34" s="137"/>
      <c r="N34" s="137"/>
    </row>
    <row r="35" spans="1:15" s="122" customFormat="1" ht="11" x14ac:dyDescent="0.2">
      <c r="A35" s="104" t="s">
        <v>156</v>
      </c>
      <c r="B35" s="143"/>
      <c r="C35" s="113"/>
      <c r="D35" s="113"/>
      <c r="E35" s="113"/>
      <c r="F35" s="113"/>
      <c r="G35" s="113"/>
      <c r="H35" s="113"/>
      <c r="I35" s="137"/>
      <c r="J35" s="137"/>
      <c r="K35" s="137"/>
      <c r="L35" s="137"/>
      <c r="M35" s="137"/>
      <c r="N35" s="137"/>
    </row>
    <row r="36" spans="1:15" s="122" customFormat="1" ht="11" x14ac:dyDescent="0.2">
      <c r="A36" s="104" t="s">
        <v>207</v>
      </c>
      <c r="B36" s="143"/>
      <c r="C36" s="113"/>
      <c r="D36" s="113"/>
      <c r="E36" s="113"/>
      <c r="F36" s="113"/>
      <c r="G36" s="113"/>
      <c r="H36" s="113"/>
      <c r="I36" s="137"/>
      <c r="J36" s="137"/>
      <c r="K36" s="137"/>
      <c r="L36" s="137"/>
      <c r="M36" s="137"/>
      <c r="N36" s="137"/>
    </row>
    <row r="37" spans="1:15" s="136" customFormat="1" ht="11" x14ac:dyDescent="0.2">
      <c r="A37" s="104" t="s">
        <v>158</v>
      </c>
      <c r="B37" s="143"/>
      <c r="C37" s="113"/>
      <c r="D37" s="113"/>
      <c r="E37" s="113"/>
      <c r="F37" s="113"/>
      <c r="G37" s="113"/>
      <c r="H37" s="113"/>
      <c r="I37" s="137"/>
      <c r="J37" s="137"/>
      <c r="K37" s="137"/>
      <c r="L37" s="137"/>
      <c r="M37" s="137"/>
      <c r="N37" s="137"/>
      <c r="O37" s="122"/>
    </row>
    <row r="38" spans="1:15" s="136" customFormat="1" ht="11" x14ac:dyDescent="0.2">
      <c r="A38" s="104" t="s">
        <v>159</v>
      </c>
      <c r="B38" s="143"/>
      <c r="C38" s="115"/>
      <c r="D38" s="115"/>
      <c r="E38" s="115"/>
      <c r="F38" s="115"/>
      <c r="G38" s="115"/>
      <c r="H38" s="115"/>
      <c r="I38" s="125"/>
      <c r="J38" s="125"/>
      <c r="K38" s="125"/>
      <c r="L38" s="125"/>
      <c r="M38" s="125"/>
      <c r="N38" s="125"/>
      <c r="O38" s="122"/>
    </row>
    <row r="39" spans="1:15" s="122" customFormat="1" ht="11" x14ac:dyDescent="0.2">
      <c r="A39" s="80" t="s">
        <v>223</v>
      </c>
      <c r="B39" s="182"/>
      <c r="C39" s="115"/>
      <c r="D39" s="115"/>
      <c r="E39" s="115"/>
      <c r="F39" s="115"/>
      <c r="G39" s="115"/>
      <c r="H39" s="115"/>
      <c r="I39" s="125"/>
      <c r="J39" s="125"/>
      <c r="K39" s="125"/>
      <c r="L39" s="125"/>
      <c r="M39" s="125"/>
      <c r="N39" s="125"/>
      <c r="O39" s="136"/>
    </row>
    <row r="40" spans="1:15" s="122" customFormat="1" ht="11" x14ac:dyDescent="0.2">
      <c r="A40" s="80" t="s">
        <v>426</v>
      </c>
      <c r="B40" s="182"/>
      <c r="C40" s="115"/>
      <c r="D40" s="115"/>
      <c r="E40" s="115"/>
      <c r="F40" s="115"/>
      <c r="G40" s="115"/>
      <c r="H40" s="115"/>
      <c r="I40" s="125"/>
      <c r="J40" s="125"/>
      <c r="K40" s="125"/>
      <c r="L40" s="125"/>
      <c r="M40" s="125"/>
      <c r="N40" s="125"/>
      <c r="O40" s="136"/>
    </row>
    <row r="41" spans="1:15" s="122" customFormat="1" ht="11" x14ac:dyDescent="0.2">
      <c r="A41" s="82" t="s">
        <v>161</v>
      </c>
      <c r="B41" s="143"/>
      <c r="C41" s="115"/>
      <c r="D41" s="115"/>
      <c r="E41" s="115"/>
      <c r="F41" s="115"/>
      <c r="G41" s="115"/>
      <c r="H41" s="115"/>
      <c r="I41" s="125"/>
      <c r="J41" s="125"/>
      <c r="K41" s="125"/>
      <c r="L41" s="125"/>
      <c r="M41" s="125"/>
      <c r="N41" s="125"/>
    </row>
    <row r="42" spans="1:15" s="122" customFormat="1" ht="11" x14ac:dyDescent="0.2">
      <c r="A42" s="82" t="s">
        <v>162</v>
      </c>
      <c r="B42" s="143"/>
      <c r="C42" s="115"/>
      <c r="D42" s="115"/>
      <c r="E42" s="115"/>
      <c r="F42" s="115"/>
      <c r="G42" s="115"/>
      <c r="H42" s="115"/>
      <c r="I42" s="125"/>
      <c r="J42" s="125"/>
      <c r="K42" s="125"/>
      <c r="L42" s="125"/>
      <c r="M42" s="125"/>
      <c r="N42" s="125"/>
    </row>
    <row r="43" spans="1:15" s="122" customFormat="1" ht="11" x14ac:dyDescent="0.2">
      <c r="A43" s="82" t="s">
        <v>224</v>
      </c>
      <c r="B43" s="143"/>
      <c r="C43" s="115"/>
      <c r="D43" s="115"/>
      <c r="E43" s="115"/>
      <c r="F43" s="115"/>
      <c r="G43" s="115"/>
      <c r="H43" s="115"/>
      <c r="I43" s="125"/>
      <c r="J43" s="125"/>
      <c r="K43" s="125"/>
      <c r="L43" s="125"/>
      <c r="M43" s="125"/>
      <c r="N43" s="125"/>
    </row>
    <row r="44" spans="1:15" x14ac:dyDescent="0.2">
      <c r="A44" s="82" t="s">
        <v>164</v>
      </c>
      <c r="B44" s="143"/>
      <c r="C44" s="115"/>
      <c r="D44" s="115"/>
      <c r="E44" s="115"/>
      <c r="F44" s="115"/>
      <c r="G44" s="115"/>
      <c r="H44" s="115"/>
      <c r="I44" s="125"/>
      <c r="J44" s="125"/>
      <c r="K44" s="125"/>
      <c r="L44" s="125"/>
      <c r="M44" s="125"/>
      <c r="N44" s="125"/>
      <c r="O44" s="122"/>
    </row>
    <row r="45" spans="1:15" x14ac:dyDescent="0.2">
      <c r="A45" s="82" t="s">
        <v>165</v>
      </c>
      <c r="B45" s="143"/>
      <c r="C45" s="115"/>
      <c r="D45" s="115"/>
      <c r="E45" s="115"/>
      <c r="F45" s="115"/>
      <c r="G45" s="115"/>
      <c r="H45" s="115"/>
      <c r="I45" s="125"/>
      <c r="J45" s="125"/>
      <c r="K45" s="125"/>
      <c r="L45" s="125"/>
      <c r="M45" s="125"/>
      <c r="N45" s="125"/>
      <c r="O45" s="122"/>
    </row>
    <row r="46" spans="1:15" x14ac:dyDescent="0.2">
      <c r="A46" s="85" t="s">
        <v>427</v>
      </c>
      <c r="B46" s="144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5" x14ac:dyDescent="0.2">
      <c r="A47" s="183"/>
      <c r="B47" s="116"/>
      <c r="C47" s="116"/>
      <c r="D47" s="116"/>
      <c r="E47" s="116"/>
      <c r="F47" s="116"/>
      <c r="G47" s="183"/>
      <c r="H47" s="116"/>
      <c r="I47" s="116"/>
    </row>
    <row r="48" spans="1:15" x14ac:dyDescent="0.2">
      <c r="A48" s="116"/>
      <c r="B48" s="116"/>
      <c r="C48" s="116"/>
      <c r="D48" s="116"/>
      <c r="E48" s="116"/>
      <c r="F48" s="116"/>
    </row>
    <row r="49" spans="1:6" x14ac:dyDescent="0.2">
      <c r="A49" s="116"/>
      <c r="B49" s="116"/>
      <c r="C49" s="116"/>
      <c r="D49" s="116"/>
      <c r="E49" s="116"/>
      <c r="F49" s="116"/>
    </row>
    <row r="52" spans="1:6" ht="30.75" customHeight="1" x14ac:dyDescent="0.2"/>
    <row r="67" spans="1:6" ht="17.25" customHeight="1" x14ac:dyDescent="0.2"/>
    <row r="68" spans="1:6" ht="14" x14ac:dyDescent="0.2">
      <c r="A68" s="26"/>
      <c r="C68" s="116"/>
      <c r="D68" s="116"/>
      <c r="E68" s="183"/>
    </row>
    <row r="69" spans="1:6" ht="14" x14ac:dyDescent="0.2">
      <c r="A69" s="26"/>
      <c r="C69" s="116"/>
      <c r="D69" s="116"/>
      <c r="E69" s="183"/>
    </row>
    <row r="70" spans="1:6" ht="14" x14ac:dyDescent="0.2">
      <c r="A70" s="26"/>
      <c r="C70" s="116"/>
      <c r="D70" s="116"/>
      <c r="E70" s="183"/>
    </row>
    <row r="71" spans="1:6" ht="14" x14ac:dyDescent="0.2">
      <c r="A71" s="26"/>
      <c r="C71" s="116"/>
      <c r="D71" s="116"/>
      <c r="E71" s="183"/>
    </row>
    <row r="72" spans="1:6" ht="14" x14ac:dyDescent="0.2">
      <c r="A72" s="26"/>
      <c r="C72" s="116"/>
      <c r="D72" s="116"/>
      <c r="E72" s="183"/>
    </row>
    <row r="73" spans="1:6" ht="14" x14ac:dyDescent="0.2">
      <c r="A73" s="26"/>
      <c r="C73" s="116"/>
      <c r="D73" s="116"/>
      <c r="E73" s="183"/>
      <c r="F73" s="116"/>
    </row>
    <row r="74" spans="1:6" ht="14" x14ac:dyDescent="0.2">
      <c r="A74" s="26"/>
      <c r="C74" s="116"/>
      <c r="D74" s="116"/>
      <c r="E74" s="183"/>
      <c r="F74" s="116"/>
    </row>
    <row r="75" spans="1:6" ht="14" x14ac:dyDescent="0.2">
      <c r="A75" s="26"/>
      <c r="C75" s="116"/>
      <c r="D75" s="116"/>
      <c r="E75" s="183"/>
      <c r="F75" s="116"/>
    </row>
    <row r="76" spans="1:6" ht="14" x14ac:dyDescent="0.2">
      <c r="A76" s="26"/>
      <c r="C76" s="116"/>
      <c r="D76" s="116"/>
      <c r="E76" s="183"/>
      <c r="F76" s="116"/>
    </row>
    <row r="77" spans="1:6" ht="14" x14ac:dyDescent="0.2">
      <c r="A77" s="26"/>
      <c r="C77" s="116"/>
      <c r="D77" s="116"/>
      <c r="E77" s="183"/>
      <c r="F77" s="116"/>
    </row>
    <row r="78" spans="1:6" ht="14" x14ac:dyDescent="0.2">
      <c r="A78" s="26"/>
      <c r="C78" s="116"/>
      <c r="D78" s="116"/>
      <c r="E78" s="183"/>
      <c r="F78" s="116"/>
    </row>
    <row r="79" spans="1:6" ht="14" x14ac:dyDescent="0.2">
      <c r="A79" s="26"/>
      <c r="C79" s="116"/>
      <c r="D79" s="116"/>
      <c r="E79" s="183"/>
      <c r="F79" s="116"/>
    </row>
    <row r="80" spans="1:6" ht="14" x14ac:dyDescent="0.2">
      <c r="A80" s="26"/>
      <c r="C80" s="116"/>
      <c r="D80" s="116"/>
      <c r="E80" s="183"/>
      <c r="F80" s="116"/>
    </row>
    <row r="81" spans="1:6" ht="14" x14ac:dyDescent="0.2">
      <c r="A81" s="26"/>
      <c r="C81" s="116"/>
      <c r="D81" s="116"/>
      <c r="E81" s="183"/>
      <c r="F81" s="116"/>
    </row>
    <row r="82" spans="1:6" ht="14" x14ac:dyDescent="0.2">
      <c r="A82" s="26"/>
      <c r="C82" s="116"/>
      <c r="D82" s="116"/>
      <c r="E82" s="183"/>
      <c r="F82" s="116"/>
    </row>
    <row r="83" spans="1:6" ht="14" x14ac:dyDescent="0.2">
      <c r="A83" s="26"/>
      <c r="C83" s="116"/>
      <c r="D83" s="116"/>
      <c r="E83" s="183"/>
      <c r="F83" s="116"/>
    </row>
    <row r="84" spans="1:6" ht="14" x14ac:dyDescent="0.2">
      <c r="A84" s="26"/>
      <c r="C84" s="116"/>
      <c r="D84" s="116"/>
      <c r="E84" s="183"/>
      <c r="F84" s="116"/>
    </row>
  </sheetData>
  <mergeCells count="11">
    <mergeCell ref="B10:B19"/>
    <mergeCell ref="B21:B30"/>
    <mergeCell ref="A4:O4"/>
    <mergeCell ref="A5:O5"/>
    <mergeCell ref="A6:O6"/>
    <mergeCell ref="A8:B9"/>
    <mergeCell ref="C8:E8"/>
    <mergeCell ref="F8:I8"/>
    <mergeCell ref="J8:L8"/>
    <mergeCell ref="M8:N8"/>
    <mergeCell ref="O8:O9"/>
  </mergeCells>
  <phoneticPr fontId="92" type="noConversion"/>
  <hyperlinks>
    <hyperlink ref="Q8" location="ÍNDICE!A33" display="ÍNDICE"/>
  </hyperlinks>
  <printOptions horizontalCentered="1"/>
  <pageMargins left="0.71" right="0.71" top="1.57" bottom="0.35" header="0.31" footer="0"/>
  <pageSetup paperSize="9" scale="44" fitToHeight="3" orientation="landscape" r:id="rId1"/>
  <headerFooter scaleWithDoc="0" alignWithMargins="0"/>
  <colBreaks count="1" manualBreakCount="1">
    <brk id="1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152"/>
  <sheetViews>
    <sheetView showGridLines="0" zoomScale="90" zoomScaleNormal="90" zoomScalePageLayoutView="90" workbookViewId="0">
      <selection activeCell="A4" sqref="A4:O52"/>
    </sheetView>
  </sheetViews>
  <sheetFormatPr baseColWidth="10" defaultColWidth="11.5" defaultRowHeight="13" x14ac:dyDescent="0.2"/>
  <cols>
    <col min="1" max="1" width="14.5" style="119" customWidth="1"/>
    <col min="2" max="2" width="11.5" style="119"/>
    <col min="3" max="12" width="19.6640625" style="119" customWidth="1"/>
    <col min="13" max="14" width="20.33203125" style="119" customWidth="1"/>
    <col min="15" max="15" width="16.33203125" style="119" customWidth="1"/>
    <col min="16" max="16384" width="11.5" style="119"/>
  </cols>
  <sheetData>
    <row r="2" spans="1:17" ht="14" x14ac:dyDescent="0.2">
      <c r="A2" s="19" t="s">
        <v>41</v>
      </c>
      <c r="B2" s="144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7" ht="14" x14ac:dyDescent="0.2">
      <c r="A3" s="19"/>
      <c r="B3" s="144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7" ht="20" x14ac:dyDescent="0.2">
      <c r="A4" s="286" t="s">
        <v>498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7" ht="18" x14ac:dyDescent="0.2">
      <c r="A6" s="283" t="s">
        <v>221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7" ht="14" x14ac:dyDescent="0.2">
      <c r="A7" s="7"/>
    </row>
    <row r="8" spans="1:17" ht="30" customHeight="1" x14ac:dyDescent="0.2">
      <c r="A8" s="277" t="s">
        <v>125</v>
      </c>
      <c r="B8" s="277"/>
      <c r="C8" s="276" t="s">
        <v>126</v>
      </c>
      <c r="D8" s="276"/>
      <c r="E8" s="276"/>
      <c r="F8" s="276" t="s">
        <v>154</v>
      </c>
      <c r="G8" s="276"/>
      <c r="H8" s="276"/>
      <c r="I8" s="276"/>
      <c r="J8" s="276" t="s">
        <v>128</v>
      </c>
      <c r="K8" s="276"/>
      <c r="L8" s="276"/>
      <c r="M8" s="276" t="s">
        <v>203</v>
      </c>
      <c r="N8" s="276"/>
      <c r="O8" s="275" t="s">
        <v>222</v>
      </c>
      <c r="Q8" s="160" t="s">
        <v>0</v>
      </c>
    </row>
    <row r="9" spans="1:17" ht="30" x14ac:dyDescent="0.2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235</v>
      </c>
      <c r="G9" s="237" t="s">
        <v>236</v>
      </c>
      <c r="H9" s="237" t="s">
        <v>237</v>
      </c>
      <c r="I9" s="237" t="s">
        <v>238</v>
      </c>
      <c r="J9" s="237" t="s">
        <v>137</v>
      </c>
      <c r="K9" s="247" t="s">
        <v>205</v>
      </c>
      <c r="L9" s="247" t="s">
        <v>206</v>
      </c>
      <c r="M9" s="238" t="s">
        <v>140</v>
      </c>
      <c r="N9" s="238" t="s">
        <v>141</v>
      </c>
      <c r="O9" s="275"/>
    </row>
    <row r="10" spans="1:17" ht="14" x14ac:dyDescent="0.2">
      <c r="A10" s="219">
        <v>2007</v>
      </c>
      <c r="B10" s="295" t="s">
        <v>76</v>
      </c>
      <c r="C10" s="242" t="s">
        <v>62</v>
      </c>
      <c r="D10" s="242" t="s">
        <v>62</v>
      </c>
      <c r="E10" s="242" t="s">
        <v>62</v>
      </c>
      <c r="F10" s="242" t="s">
        <v>62</v>
      </c>
      <c r="G10" s="242" t="s">
        <v>62</v>
      </c>
      <c r="H10" s="242" t="s">
        <v>62</v>
      </c>
      <c r="I10" s="242" t="s">
        <v>62</v>
      </c>
      <c r="J10" s="242" t="s">
        <v>62</v>
      </c>
      <c r="K10" s="242" t="s">
        <v>62</v>
      </c>
      <c r="L10" s="242" t="s">
        <v>62</v>
      </c>
      <c r="M10" s="242" t="s">
        <v>62</v>
      </c>
      <c r="N10" s="242" t="s">
        <v>62</v>
      </c>
      <c r="O10" s="242" t="s">
        <v>62</v>
      </c>
    </row>
    <row r="11" spans="1:17" ht="14" x14ac:dyDescent="0.2">
      <c r="A11" s="219">
        <v>2008</v>
      </c>
      <c r="B11" s="295"/>
      <c r="C11" s="259">
        <v>2.8981481481481483E-2</v>
      </c>
      <c r="D11" s="259">
        <v>3.0243456477817517E-2</v>
      </c>
      <c r="E11" s="259">
        <v>3.0384605921017899E-2</v>
      </c>
      <c r="F11" s="259">
        <v>3.2724386602723775E-2</v>
      </c>
      <c r="G11" s="259">
        <v>2.6548571203404845E-2</v>
      </c>
      <c r="H11" s="259">
        <v>3.02602785751575E-2</v>
      </c>
      <c r="I11" s="259">
        <v>3.0162898366674688E-2</v>
      </c>
      <c r="J11" s="259">
        <v>3.2671197275223052E-2</v>
      </c>
      <c r="K11" s="259">
        <v>2.7775037898469371E-2</v>
      </c>
      <c r="L11" s="259">
        <v>2.9554202689931607E-2</v>
      </c>
      <c r="M11" s="259">
        <v>3.0856199431429972E-2</v>
      </c>
      <c r="N11" s="259">
        <v>3.2445218370596766E-2</v>
      </c>
      <c r="O11" s="259">
        <v>3.0238186991436076E-2</v>
      </c>
      <c r="Q11" s="145"/>
    </row>
    <row r="12" spans="1:17" ht="14" x14ac:dyDescent="0.2">
      <c r="A12" s="219">
        <v>2009</v>
      </c>
      <c r="B12" s="295"/>
      <c r="C12" s="259">
        <v>2.8889694968937132E-2</v>
      </c>
      <c r="D12" s="259">
        <v>2.9321459895228757E-2</v>
      </c>
      <c r="E12" s="259">
        <v>2.9603882736214157E-2</v>
      </c>
      <c r="F12" s="259">
        <v>3.1707642623055067E-2</v>
      </c>
      <c r="G12" s="259">
        <v>2.599602910938641E-2</v>
      </c>
      <c r="H12" s="259">
        <v>2.7376482613348969E-2</v>
      </c>
      <c r="I12" s="259">
        <v>2.9247441607687046E-2</v>
      </c>
      <c r="J12" s="259">
        <v>3.1477649052099557E-2</v>
      </c>
      <c r="K12" s="259">
        <v>2.8008583121166594E-2</v>
      </c>
      <c r="L12" s="259">
        <v>2.8748613707969516E-2</v>
      </c>
      <c r="M12" s="259">
        <v>2.9780704078383503E-2</v>
      </c>
      <c r="N12" s="259">
        <v>3.1588001486380003E-2</v>
      </c>
      <c r="O12" s="259">
        <v>2.948500147481898E-2</v>
      </c>
      <c r="Q12" s="145"/>
    </row>
    <row r="13" spans="1:17" ht="14" x14ac:dyDescent="0.2">
      <c r="A13" s="219">
        <v>2010</v>
      </c>
      <c r="B13" s="295"/>
      <c r="C13" s="259">
        <v>2.744456546112943E-2</v>
      </c>
      <c r="D13" s="259">
        <v>2.9741028701520303E-2</v>
      </c>
      <c r="E13" s="259">
        <v>2.9685142524563432E-2</v>
      </c>
      <c r="F13" s="259">
        <v>3.1997991710168351E-2</v>
      </c>
      <c r="G13" s="259">
        <v>2.5493459216026106E-2</v>
      </c>
      <c r="H13" s="259">
        <v>2.8805958335706421E-2</v>
      </c>
      <c r="I13" s="259">
        <v>2.8493009856173819E-2</v>
      </c>
      <c r="J13" s="259">
        <v>3.1635183216486992E-2</v>
      </c>
      <c r="K13" s="259">
        <v>2.796840321021218E-2</v>
      </c>
      <c r="L13" s="259">
        <v>2.8615362252274349E-2</v>
      </c>
      <c r="M13" s="259">
        <v>2.995247413887062E-2</v>
      </c>
      <c r="N13" s="259">
        <v>3.1347443586886667E-2</v>
      </c>
      <c r="O13" s="259">
        <v>2.9530576014869796E-2</v>
      </c>
      <c r="Q13" s="145"/>
    </row>
    <row r="14" spans="1:17" ht="14" x14ac:dyDescent="0.2">
      <c r="A14" s="219">
        <v>2011</v>
      </c>
      <c r="B14" s="295"/>
      <c r="C14" s="259">
        <v>2.833855988279092E-2</v>
      </c>
      <c r="D14" s="259">
        <v>2.8873396358126153E-2</v>
      </c>
      <c r="E14" s="259">
        <v>2.8602320602002358E-2</v>
      </c>
      <c r="F14" s="259">
        <v>3.0546925794047313E-2</v>
      </c>
      <c r="G14" s="259">
        <v>2.5127468920423699E-2</v>
      </c>
      <c r="H14" s="259">
        <v>2.8072550273392716E-2</v>
      </c>
      <c r="I14" s="259">
        <v>2.874721251536232E-2</v>
      </c>
      <c r="J14" s="259">
        <v>3.0492519569072771E-2</v>
      </c>
      <c r="K14" s="259">
        <v>2.5814484651263344E-2</v>
      </c>
      <c r="L14" s="259">
        <v>2.7793937103236441E-2</v>
      </c>
      <c r="M14" s="259">
        <v>2.9096086201716428E-2</v>
      </c>
      <c r="N14" s="259">
        <v>3.0419554623162353E-2</v>
      </c>
      <c r="O14" s="259">
        <v>2.8641040148439871E-2</v>
      </c>
      <c r="Q14" s="145"/>
    </row>
    <row r="15" spans="1:17" ht="14" x14ac:dyDescent="0.2">
      <c r="A15" s="219">
        <v>2012</v>
      </c>
      <c r="B15" s="295"/>
      <c r="C15" s="259">
        <v>2.7620781786712366E-2</v>
      </c>
      <c r="D15" s="259">
        <v>2.8845548978844952E-2</v>
      </c>
      <c r="E15" s="259">
        <v>2.8707765777096158E-2</v>
      </c>
      <c r="F15" s="259">
        <v>3.0289520996414947E-2</v>
      </c>
      <c r="G15" s="259">
        <v>2.54790511520003E-2</v>
      </c>
      <c r="H15" s="259">
        <v>2.7588468488223297E-2</v>
      </c>
      <c r="I15" s="259">
        <v>2.8433657180650121E-2</v>
      </c>
      <c r="J15" s="259">
        <v>3.0423004466911523E-2</v>
      </c>
      <c r="K15" s="259">
        <v>2.6418392734071577E-2</v>
      </c>
      <c r="L15" s="259">
        <v>2.77052800049109E-2</v>
      </c>
      <c r="M15" s="259">
        <v>2.9027563297688831E-2</v>
      </c>
      <c r="N15" s="259">
        <v>3.0174927264569797E-2</v>
      </c>
      <c r="O15" s="259">
        <v>2.865149091480626E-2</v>
      </c>
      <c r="Q15" s="145"/>
    </row>
    <row r="16" spans="1:17" ht="17.25" customHeight="1" x14ac:dyDescent="0.2">
      <c r="A16" s="219">
        <v>2013</v>
      </c>
      <c r="B16" s="295"/>
      <c r="C16" s="259">
        <v>2.9431801392844775E-2</v>
      </c>
      <c r="D16" s="259">
        <v>2.8694983010919623E-2</v>
      </c>
      <c r="E16" s="259">
        <v>2.8464928758142494E-2</v>
      </c>
      <c r="F16" s="259">
        <v>3.0309729534798841E-2</v>
      </c>
      <c r="G16" s="259">
        <v>2.5474626604399191E-2</v>
      </c>
      <c r="H16" s="259">
        <v>2.6535865452421339E-2</v>
      </c>
      <c r="I16" s="259">
        <v>2.8568149052054556E-2</v>
      </c>
      <c r="J16" s="259">
        <v>3.0262957147937444E-2</v>
      </c>
      <c r="K16" s="259">
        <v>2.6129156885970253E-2</v>
      </c>
      <c r="L16" s="259">
        <v>2.7663481183231885E-2</v>
      </c>
      <c r="M16" s="259">
        <v>2.9276439307613037E-2</v>
      </c>
      <c r="N16" s="259">
        <v>3.0277042500728622E-2</v>
      </c>
      <c r="O16" s="259">
        <v>2.8588846847420371E-2</v>
      </c>
      <c r="Q16" s="145"/>
    </row>
    <row r="17" spans="1:17" ht="14" x14ac:dyDescent="0.2">
      <c r="A17" s="219">
        <v>2014</v>
      </c>
      <c r="B17" s="295"/>
      <c r="C17" s="259">
        <v>2.6335237351077762E-2</v>
      </c>
      <c r="D17" s="259">
        <v>2.8574215622476525E-2</v>
      </c>
      <c r="E17" s="259">
        <v>2.7979478838697839E-2</v>
      </c>
      <c r="F17" s="259">
        <v>2.9409722222222223E-2</v>
      </c>
      <c r="G17" s="259">
        <v>2.5323005500952147E-2</v>
      </c>
      <c r="H17" s="259">
        <v>2.5972168102415483E-2</v>
      </c>
      <c r="I17" s="259">
        <v>2.8290509161752967E-2</v>
      </c>
      <c r="J17" s="259">
        <v>2.9389598412816593E-2</v>
      </c>
      <c r="K17" s="259">
        <v>2.8139453254503267E-2</v>
      </c>
      <c r="L17" s="259">
        <v>2.6717141413707745E-2</v>
      </c>
      <c r="M17" s="259">
        <v>2.8326370717389141E-2</v>
      </c>
      <c r="N17" s="259">
        <v>2.9359376511564516E-2</v>
      </c>
      <c r="O17" s="259">
        <v>2.7962659460024852E-2</v>
      </c>
      <c r="Q17" s="145"/>
    </row>
    <row r="18" spans="1:17" ht="14" x14ac:dyDescent="0.2">
      <c r="A18" s="219">
        <v>2015</v>
      </c>
      <c r="B18" s="295"/>
      <c r="C18" s="259">
        <v>2.6156902499544683E-2</v>
      </c>
      <c r="D18" s="259">
        <v>2.9100041249513698E-2</v>
      </c>
      <c r="E18" s="259">
        <v>2.9573018879275489E-2</v>
      </c>
      <c r="F18" s="259">
        <v>3.0032707679461975E-2</v>
      </c>
      <c r="G18" s="259">
        <v>2.4470812237541384E-2</v>
      </c>
      <c r="H18" s="259">
        <v>2.5834689794599082E-2</v>
      </c>
      <c r="I18" s="259">
        <v>2.702184286016274E-2</v>
      </c>
      <c r="J18" s="259">
        <v>3.0005662007351958E-2</v>
      </c>
      <c r="K18" s="259">
        <v>2.937187698226814E-2</v>
      </c>
      <c r="L18" s="259">
        <v>2.6261452168258245E-2</v>
      </c>
      <c r="M18" s="259">
        <v>2.8879626963242998E-2</v>
      </c>
      <c r="N18" s="259">
        <v>2.9564904672250699E-2</v>
      </c>
      <c r="O18" s="259">
        <v>2.8010549133020139E-2</v>
      </c>
      <c r="Q18" s="145"/>
    </row>
    <row r="19" spans="1:17" ht="14" x14ac:dyDescent="0.15">
      <c r="A19" s="219">
        <v>2016</v>
      </c>
      <c r="B19" s="295"/>
      <c r="C19" s="257">
        <v>2.4849546915213416E-2</v>
      </c>
      <c r="D19" s="257">
        <v>2.7618858836501708E-2</v>
      </c>
      <c r="E19" s="257">
        <v>2.7162098604370813E-2</v>
      </c>
      <c r="F19" s="257">
        <v>2.9851689416767618E-2</v>
      </c>
      <c r="G19" s="257">
        <v>2.22119983947523E-2</v>
      </c>
      <c r="H19" s="257">
        <v>2.5444197079648241E-2</v>
      </c>
      <c r="I19" s="257">
        <v>2.5832949963813086E-2</v>
      </c>
      <c r="J19" s="257">
        <v>2.9794789515102994E-2</v>
      </c>
      <c r="K19" s="257">
        <v>2.7531440842227185E-2</v>
      </c>
      <c r="L19" s="257">
        <v>2.4711521569342625E-2</v>
      </c>
      <c r="M19" s="257">
        <v>2.910299719431193E-2</v>
      </c>
      <c r="N19" s="257">
        <v>2.9224863587347723E-2</v>
      </c>
      <c r="O19" s="257">
        <v>2.7035844955483924E-2</v>
      </c>
      <c r="Q19" s="145"/>
    </row>
    <row r="20" spans="1:17" ht="14" x14ac:dyDescent="0.2">
      <c r="A20" s="219"/>
      <c r="B20" s="240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Q20" s="145"/>
    </row>
    <row r="21" spans="1:17" ht="14" x14ac:dyDescent="0.2">
      <c r="A21" s="219">
        <v>2007</v>
      </c>
      <c r="B21" s="295" t="s">
        <v>7</v>
      </c>
      <c r="C21" s="259">
        <v>2.8560383846401416E-2</v>
      </c>
      <c r="D21" s="259">
        <v>3.0083795037326257E-2</v>
      </c>
      <c r="E21" s="259">
        <v>2.995027120207211E-2</v>
      </c>
      <c r="F21" s="259">
        <v>3.3167569913585541E-2</v>
      </c>
      <c r="G21" s="259">
        <v>2.5227796300563689E-2</v>
      </c>
      <c r="H21" s="259">
        <v>2.8961689585054441E-2</v>
      </c>
      <c r="I21" s="259">
        <v>2.8491218260803555E-2</v>
      </c>
      <c r="J21" s="259">
        <v>3.3200533125256407E-2</v>
      </c>
      <c r="K21" s="259">
        <v>2.848184981339217E-2</v>
      </c>
      <c r="L21" s="259">
        <v>2.8714349604659642E-2</v>
      </c>
      <c r="M21" s="259">
        <v>3.1484571880076827E-2</v>
      </c>
      <c r="N21" s="259">
        <v>3.2505679603914768E-2</v>
      </c>
      <c r="O21" s="259">
        <v>2.9863883456503423E-2</v>
      </c>
      <c r="Q21" s="145"/>
    </row>
    <row r="22" spans="1:17" ht="14" x14ac:dyDescent="0.2">
      <c r="A22" s="219">
        <v>2008</v>
      </c>
      <c r="B22" s="295"/>
      <c r="C22" s="259">
        <v>3.0536147793865449E-2</v>
      </c>
      <c r="D22" s="259">
        <v>3.0251185039571998E-2</v>
      </c>
      <c r="E22" s="259">
        <v>3.0604661965045927E-2</v>
      </c>
      <c r="F22" s="259">
        <v>3.2847407228764273E-2</v>
      </c>
      <c r="G22" s="259">
        <v>2.6809141138506014E-2</v>
      </c>
      <c r="H22" s="259">
        <v>2.9086612195262894E-2</v>
      </c>
      <c r="I22" s="259">
        <v>3.0904368777186518E-2</v>
      </c>
      <c r="J22" s="259">
        <v>3.2732913880675008E-2</v>
      </c>
      <c r="K22" s="259">
        <v>2.9132715206778518E-2</v>
      </c>
      <c r="L22" s="259">
        <v>2.9751046378249314E-2</v>
      </c>
      <c r="M22" s="259">
        <v>3.050975793818498E-2</v>
      </c>
      <c r="N22" s="259">
        <v>3.2947156568014085E-2</v>
      </c>
      <c r="O22" s="259">
        <v>3.052413240871776E-2</v>
      </c>
      <c r="Q22" s="145"/>
    </row>
    <row r="23" spans="1:17" ht="14" x14ac:dyDescent="0.2">
      <c r="A23" s="219">
        <v>2009</v>
      </c>
      <c r="B23" s="295"/>
      <c r="C23" s="259">
        <v>2.9634809860542954E-2</v>
      </c>
      <c r="D23" s="259">
        <v>2.9715213161310643E-2</v>
      </c>
      <c r="E23" s="259">
        <v>2.9678646176811072E-2</v>
      </c>
      <c r="F23" s="259">
        <v>3.1895631517532691E-2</v>
      </c>
      <c r="G23" s="259">
        <v>2.5942176920054318E-2</v>
      </c>
      <c r="H23" s="259">
        <v>2.9165103857174322E-2</v>
      </c>
      <c r="I23" s="259">
        <v>2.9137282674378831E-2</v>
      </c>
      <c r="J23" s="259">
        <v>3.1835510176020418E-2</v>
      </c>
      <c r="K23" s="259">
        <v>2.8419965674960742E-2</v>
      </c>
      <c r="L23" s="259">
        <v>2.8780702204942856E-2</v>
      </c>
      <c r="M23" s="259">
        <v>3.0111059827628649E-2</v>
      </c>
      <c r="N23" s="259">
        <v>3.1394471121740659E-2</v>
      </c>
      <c r="O23" s="259">
        <v>2.9682942160755517E-2</v>
      </c>
      <c r="Q23" s="145"/>
    </row>
    <row r="24" spans="1:17" ht="14" x14ac:dyDescent="0.2">
      <c r="A24" s="219">
        <v>2010</v>
      </c>
      <c r="B24" s="295"/>
      <c r="C24" s="259">
        <v>2.878442815483985E-2</v>
      </c>
      <c r="D24" s="259">
        <v>2.9550419801110724E-2</v>
      </c>
      <c r="E24" s="259">
        <v>2.9175370987988211E-2</v>
      </c>
      <c r="F24" s="259">
        <v>3.1432661074563044E-2</v>
      </c>
      <c r="G24" s="259">
        <v>2.5447111107150002E-2</v>
      </c>
      <c r="H24" s="259">
        <v>2.7716496100088969E-2</v>
      </c>
      <c r="I24" s="259">
        <v>2.828232282891752E-2</v>
      </c>
      <c r="J24" s="259">
        <v>3.1410495099667687E-2</v>
      </c>
      <c r="K24" s="259">
        <v>2.7943063659092906E-2</v>
      </c>
      <c r="L24" s="259">
        <v>2.8094329317961172E-2</v>
      </c>
      <c r="M24" s="259">
        <v>2.9716271784798114E-2</v>
      </c>
      <c r="N24" s="259">
        <v>3.1119602083888136E-2</v>
      </c>
      <c r="O24" s="259">
        <v>2.9228162934314263E-2</v>
      </c>
      <c r="Q24" s="145"/>
    </row>
    <row r="25" spans="1:17" ht="14" x14ac:dyDescent="0.2">
      <c r="A25" s="219">
        <v>2011</v>
      </c>
      <c r="B25" s="295"/>
      <c r="C25" s="259">
        <v>2.9125130291885151E-2</v>
      </c>
      <c r="D25" s="259">
        <v>2.9671652746164422E-2</v>
      </c>
      <c r="E25" s="259">
        <v>2.9522817533419957E-2</v>
      </c>
      <c r="F25" s="259">
        <v>3.1126114353979158E-2</v>
      </c>
      <c r="G25" s="259">
        <v>2.6620117950320297E-2</v>
      </c>
      <c r="H25" s="259">
        <v>2.8633185975122658E-2</v>
      </c>
      <c r="I25" s="259">
        <v>2.8696265341646415E-2</v>
      </c>
      <c r="J25" s="259">
        <v>3.0984283901745419E-2</v>
      </c>
      <c r="K25" s="259">
        <v>2.7379178502911584E-2</v>
      </c>
      <c r="L25" s="259">
        <v>2.8794290397248075E-2</v>
      </c>
      <c r="M25" s="259">
        <v>2.9398428279508726E-2</v>
      </c>
      <c r="N25" s="259">
        <v>3.083715879194578E-2</v>
      </c>
      <c r="O25" s="259">
        <v>2.9525560157186277E-2</v>
      </c>
      <c r="Q25" s="145"/>
    </row>
    <row r="26" spans="1:17" ht="14" x14ac:dyDescent="0.2">
      <c r="A26" s="219">
        <v>2012</v>
      </c>
      <c r="B26" s="295"/>
      <c r="C26" s="259">
        <v>2.7942526506354703E-2</v>
      </c>
      <c r="D26" s="259">
        <v>2.9145770316407655E-2</v>
      </c>
      <c r="E26" s="259">
        <v>2.8621709330373533E-2</v>
      </c>
      <c r="F26" s="259">
        <v>3.0325262114578179E-2</v>
      </c>
      <c r="G26" s="259">
        <v>2.5351855482459617E-2</v>
      </c>
      <c r="H26" s="259">
        <v>2.7805635044939454E-2</v>
      </c>
      <c r="I26" s="259">
        <v>2.8254051142976935E-2</v>
      </c>
      <c r="J26" s="259">
        <v>3.0358295296704925E-2</v>
      </c>
      <c r="K26" s="259">
        <v>2.6359163181578122E-2</v>
      </c>
      <c r="L26" s="259">
        <v>2.7693843239623123E-2</v>
      </c>
      <c r="M26" s="259">
        <v>2.891494963264098E-2</v>
      </c>
      <c r="N26" s="259">
        <v>3.0199138027945899E-2</v>
      </c>
      <c r="O26" s="259">
        <v>2.866685084755808E-2</v>
      </c>
      <c r="Q26" s="145"/>
    </row>
    <row r="27" spans="1:17" ht="14" x14ac:dyDescent="0.2">
      <c r="A27" s="219">
        <v>2013</v>
      </c>
      <c r="B27" s="295"/>
      <c r="C27" s="259">
        <v>2.7044279178239292E-2</v>
      </c>
      <c r="D27" s="259">
        <v>2.8687909974057287E-2</v>
      </c>
      <c r="E27" s="259">
        <v>2.8176825958215787E-2</v>
      </c>
      <c r="F27" s="259">
        <v>3.0158481901095553E-2</v>
      </c>
      <c r="G27" s="259">
        <v>2.4526498759177069E-2</v>
      </c>
      <c r="H27" s="259">
        <v>2.6010015761811368E-2</v>
      </c>
      <c r="I27" s="259">
        <v>2.7601003021672989E-2</v>
      </c>
      <c r="J27" s="259">
        <v>3.0215192175844639E-2</v>
      </c>
      <c r="K27" s="259">
        <v>2.486676256473417E-2</v>
      </c>
      <c r="L27" s="259">
        <v>2.6967850755586081E-2</v>
      </c>
      <c r="M27" s="259">
        <v>2.9224169466527464E-2</v>
      </c>
      <c r="N27" s="259">
        <v>2.9635476373576643E-2</v>
      </c>
      <c r="O27" s="259">
        <v>2.8187391419238244E-2</v>
      </c>
      <c r="Q27" s="145"/>
    </row>
    <row r="28" spans="1:17" ht="14" x14ac:dyDescent="0.2">
      <c r="A28" s="219">
        <v>2014</v>
      </c>
      <c r="B28" s="295"/>
      <c r="C28" s="259">
        <v>2.8097241120339511E-2</v>
      </c>
      <c r="D28" s="259">
        <v>2.8783535352118122E-2</v>
      </c>
      <c r="E28" s="259">
        <v>2.88238678668023E-2</v>
      </c>
      <c r="F28" s="259">
        <v>3.0342417229711281E-2</v>
      </c>
      <c r="G28" s="259">
        <v>2.5729654815365269E-2</v>
      </c>
      <c r="H28" s="259">
        <v>2.6421971161241731E-2</v>
      </c>
      <c r="I28" s="259">
        <v>2.7985436963488465E-2</v>
      </c>
      <c r="J28" s="259">
        <v>3.0225879028898315E-2</v>
      </c>
      <c r="K28" s="259">
        <v>2.8677341480765995E-2</v>
      </c>
      <c r="L28" s="259">
        <v>2.7372117247391047E-2</v>
      </c>
      <c r="M28" s="259">
        <v>2.8859863776720188E-2</v>
      </c>
      <c r="N28" s="259">
        <v>2.9851225573822415E-2</v>
      </c>
      <c r="O28" s="259">
        <v>2.8754829335218366E-2</v>
      </c>
      <c r="Q28" s="145"/>
    </row>
    <row r="29" spans="1:17" ht="14" x14ac:dyDescent="0.2">
      <c r="A29" s="219">
        <v>2015</v>
      </c>
      <c r="B29" s="295"/>
      <c r="C29" s="259">
        <v>2.7341729701524618E-2</v>
      </c>
      <c r="D29" s="259">
        <v>2.841282342758706E-2</v>
      </c>
      <c r="E29" s="259">
        <v>2.8113878840371441E-2</v>
      </c>
      <c r="F29" s="259">
        <v>3.0021951894172765E-2</v>
      </c>
      <c r="G29" s="259">
        <v>2.4453621046387333E-2</v>
      </c>
      <c r="H29" s="259">
        <v>2.5464450528617278E-2</v>
      </c>
      <c r="I29" s="259">
        <v>2.7224522640196591E-2</v>
      </c>
      <c r="J29" s="259">
        <v>3.0199645058108526E-2</v>
      </c>
      <c r="K29" s="259">
        <v>2.8028946910002527E-2</v>
      </c>
      <c r="L29" s="259">
        <v>2.6334870835721148E-2</v>
      </c>
      <c r="M29" s="259">
        <v>2.8883388106919025E-2</v>
      </c>
      <c r="N29" s="259">
        <v>2.9569443470214556E-2</v>
      </c>
      <c r="O29" s="259">
        <v>2.8109751097237137E-2</v>
      </c>
      <c r="Q29" s="145"/>
    </row>
    <row r="30" spans="1:17" ht="14" x14ac:dyDescent="0.15">
      <c r="A30" s="219">
        <v>2016</v>
      </c>
      <c r="B30" s="295"/>
      <c r="C30" s="257">
        <v>2.6149614308830796E-2</v>
      </c>
      <c r="D30" s="257">
        <v>2.7059855201316232E-2</v>
      </c>
      <c r="E30" s="257">
        <v>2.735408055353683E-2</v>
      </c>
      <c r="F30" s="257">
        <v>2.9574660677879099E-2</v>
      </c>
      <c r="G30" s="257">
        <v>2.2959436009832999E-2</v>
      </c>
      <c r="H30" s="257">
        <v>2.4698490780873088E-2</v>
      </c>
      <c r="I30" s="257">
        <v>2.7695366879250803E-2</v>
      </c>
      <c r="J30" s="257">
        <v>2.9593665181501569E-2</v>
      </c>
      <c r="K30" s="257">
        <v>2.7193324056332249E-2</v>
      </c>
      <c r="L30" s="257">
        <v>2.5269947992909408E-2</v>
      </c>
      <c r="M30" s="257">
        <v>2.8975386144374931E-2</v>
      </c>
      <c r="N30" s="257">
        <v>2.9197137705766239E-2</v>
      </c>
      <c r="O30" s="257">
        <v>2.7178220785430772E-2</v>
      </c>
      <c r="Q30" s="145"/>
    </row>
    <row r="31" spans="1:17" ht="14" x14ac:dyDescent="0.2">
      <c r="A31" s="219"/>
      <c r="B31" s="240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Q31" s="145"/>
    </row>
    <row r="32" spans="1:17" ht="14" x14ac:dyDescent="0.2">
      <c r="A32" s="219">
        <v>2007</v>
      </c>
      <c r="B32" s="295" t="s">
        <v>8</v>
      </c>
      <c r="C32" s="259">
        <v>2.797120158828929E-2</v>
      </c>
      <c r="D32" s="259">
        <v>3.0358512565445368E-2</v>
      </c>
      <c r="E32" s="259">
        <v>3.0029870356452631E-2</v>
      </c>
      <c r="F32" s="259">
        <v>3.2910483089105949E-2</v>
      </c>
      <c r="G32" s="259">
        <v>2.5336585515152051E-2</v>
      </c>
      <c r="H32" s="259">
        <v>2.9707816452379587E-2</v>
      </c>
      <c r="I32" s="259">
        <v>3.0142232954518598E-2</v>
      </c>
      <c r="J32" s="259">
        <v>3.2691482810173533E-2</v>
      </c>
      <c r="K32" s="259">
        <v>2.8919947328106415E-2</v>
      </c>
      <c r="L32" s="259">
        <v>2.8977011299532916E-2</v>
      </c>
      <c r="M32" s="259">
        <v>3.1039933351810958E-2</v>
      </c>
      <c r="N32" s="259">
        <v>3.2552691579108665E-2</v>
      </c>
      <c r="O32" s="259">
        <v>2.9933017315490265E-2</v>
      </c>
      <c r="Q32" s="145"/>
    </row>
    <row r="33" spans="1:17" ht="14" x14ac:dyDescent="0.2">
      <c r="A33" s="219">
        <v>2008</v>
      </c>
      <c r="B33" s="295"/>
      <c r="C33" s="259">
        <v>3.009093447791818E-2</v>
      </c>
      <c r="D33" s="259">
        <v>3.0993119994671432E-2</v>
      </c>
      <c r="E33" s="259">
        <v>3.0654715001607036E-2</v>
      </c>
      <c r="F33" s="259">
        <v>3.2962288703658055E-2</v>
      </c>
      <c r="G33" s="259">
        <v>2.705393789292997E-2</v>
      </c>
      <c r="H33" s="259">
        <v>2.9687038036209111E-2</v>
      </c>
      <c r="I33" s="259">
        <v>3.1364421416462299E-2</v>
      </c>
      <c r="J33" s="259">
        <v>3.2581218813225329E-2</v>
      </c>
      <c r="K33" s="259">
        <v>2.9886862189765873E-2</v>
      </c>
      <c r="L33" s="259">
        <v>2.9980782079145982E-2</v>
      </c>
      <c r="M33" s="259">
        <v>3.0441875144366075E-2</v>
      </c>
      <c r="N33" s="259">
        <v>3.2831140181686765E-2</v>
      </c>
      <c r="O33" s="259">
        <v>3.0684688525737788E-2</v>
      </c>
      <c r="Q33" s="145"/>
    </row>
    <row r="34" spans="1:17" ht="14" x14ac:dyDescent="0.2">
      <c r="A34" s="219">
        <v>2009</v>
      </c>
      <c r="B34" s="295"/>
      <c r="C34" s="259">
        <v>2.9866982246692854E-2</v>
      </c>
      <c r="D34" s="259">
        <v>3.0019972094772411E-2</v>
      </c>
      <c r="E34" s="259">
        <v>2.9683409444118132E-2</v>
      </c>
      <c r="F34" s="259">
        <v>3.2170286334134539E-2</v>
      </c>
      <c r="G34" s="259">
        <v>2.5169876805835736E-2</v>
      </c>
      <c r="H34" s="259">
        <v>2.9973886087728316E-2</v>
      </c>
      <c r="I34" s="259">
        <v>3.0157378892679009E-2</v>
      </c>
      <c r="J34" s="259">
        <v>3.2062852822344015E-2</v>
      </c>
      <c r="K34" s="259">
        <v>2.8416488403849902E-2</v>
      </c>
      <c r="L34" s="259">
        <v>2.8638828671248191E-2</v>
      </c>
      <c r="M34" s="259">
        <v>3.0746159656355899E-2</v>
      </c>
      <c r="N34" s="259">
        <v>3.188511409345917E-2</v>
      </c>
      <c r="O34" s="259">
        <v>2.9771760629436622E-2</v>
      </c>
      <c r="Q34" s="145"/>
    </row>
    <row r="35" spans="1:17" ht="14" x14ac:dyDescent="0.2">
      <c r="A35" s="219">
        <v>2010</v>
      </c>
      <c r="B35" s="295"/>
      <c r="C35" s="259">
        <v>2.8551777532806574E-2</v>
      </c>
      <c r="D35" s="259">
        <v>2.9837996777602634E-2</v>
      </c>
      <c r="E35" s="259">
        <v>2.9375610602209893E-2</v>
      </c>
      <c r="F35" s="259">
        <v>3.1513480204649426E-2</v>
      </c>
      <c r="G35" s="259">
        <v>2.5698212025695118E-2</v>
      </c>
      <c r="H35" s="259">
        <v>2.9366053055808194E-2</v>
      </c>
      <c r="I35" s="259">
        <v>2.9028806460512369E-2</v>
      </c>
      <c r="J35" s="259">
        <v>3.1475280675531951E-2</v>
      </c>
      <c r="K35" s="259">
        <v>2.6427294628421798E-2</v>
      </c>
      <c r="L35" s="259">
        <v>2.8577826729801747E-2</v>
      </c>
      <c r="M35" s="259">
        <v>3.0008498507437992E-2</v>
      </c>
      <c r="N35" s="259">
        <v>3.1184041629199601E-2</v>
      </c>
      <c r="O35" s="259">
        <v>2.9416159443375209E-2</v>
      </c>
      <c r="Q35" s="145"/>
    </row>
    <row r="36" spans="1:17" ht="14" x14ac:dyDescent="0.2">
      <c r="A36" s="219">
        <v>2011</v>
      </c>
      <c r="B36" s="295"/>
      <c r="C36" s="259">
        <v>2.7704517871943269E-2</v>
      </c>
      <c r="D36" s="259">
        <v>2.9676739492741022E-2</v>
      </c>
      <c r="E36" s="259">
        <v>2.9041453313096963E-2</v>
      </c>
      <c r="F36" s="259">
        <v>3.1094439658998704E-2</v>
      </c>
      <c r="G36" s="259">
        <v>2.5357986777944763E-2</v>
      </c>
      <c r="H36" s="259">
        <v>2.8363094827598394E-2</v>
      </c>
      <c r="I36" s="259">
        <v>2.8086399646104005E-2</v>
      </c>
      <c r="J36" s="259">
        <v>3.1112024039432955E-2</v>
      </c>
      <c r="K36" s="259">
        <v>2.668083663364966E-2</v>
      </c>
      <c r="L36" s="259">
        <v>2.7944446217731175E-2</v>
      </c>
      <c r="M36" s="259">
        <v>2.9593054307210636E-2</v>
      </c>
      <c r="N36" s="259">
        <v>3.0634494342541896E-2</v>
      </c>
      <c r="O36" s="259">
        <v>2.9077326861495771E-2</v>
      </c>
      <c r="Q36" s="145"/>
    </row>
    <row r="37" spans="1:17" ht="14" x14ac:dyDescent="0.2">
      <c r="A37" s="219">
        <v>2012</v>
      </c>
      <c r="B37" s="295"/>
      <c r="C37" s="259">
        <v>2.8148506075270831E-2</v>
      </c>
      <c r="D37" s="259">
        <v>2.8828188549889448E-2</v>
      </c>
      <c r="E37" s="259">
        <v>2.8556559577877508E-2</v>
      </c>
      <c r="F37" s="259">
        <v>3.0260207070875688E-2</v>
      </c>
      <c r="G37" s="259">
        <v>2.5306020626544676E-2</v>
      </c>
      <c r="H37" s="259">
        <v>2.7177767754702046E-2</v>
      </c>
      <c r="I37" s="259">
        <v>2.870697724541664E-2</v>
      </c>
      <c r="J37" s="259">
        <v>3.0141433552175786E-2</v>
      </c>
      <c r="K37" s="259">
        <v>2.6585325361431551E-2</v>
      </c>
      <c r="L37" s="259">
        <v>2.7632110827516421E-2</v>
      </c>
      <c r="M37" s="259">
        <v>2.8999578725022027E-2</v>
      </c>
      <c r="N37" s="259">
        <v>2.9751741405895628E-2</v>
      </c>
      <c r="O37" s="259">
        <v>2.8573571030147918E-2</v>
      </c>
      <c r="Q37" s="145"/>
    </row>
    <row r="38" spans="1:17" ht="14" x14ac:dyDescent="0.2">
      <c r="A38" s="219">
        <v>2013</v>
      </c>
      <c r="B38" s="295"/>
      <c r="C38" s="259">
        <v>2.8166987672066629E-2</v>
      </c>
      <c r="D38" s="259">
        <v>2.9133797806985356E-2</v>
      </c>
      <c r="E38" s="259">
        <v>2.8471059082248302E-2</v>
      </c>
      <c r="F38" s="259">
        <v>3.0437294186507216E-2</v>
      </c>
      <c r="G38" s="259">
        <v>2.5088933081631105E-2</v>
      </c>
      <c r="H38" s="259">
        <v>2.7123802143797122E-2</v>
      </c>
      <c r="I38" s="259">
        <v>2.8570214741286723E-2</v>
      </c>
      <c r="J38" s="259">
        <v>3.0356741521114072E-2</v>
      </c>
      <c r="K38" s="259">
        <v>2.9223791619390167E-2</v>
      </c>
      <c r="L38" s="259">
        <v>2.7018602842793744E-2</v>
      </c>
      <c r="M38" s="259">
        <v>2.9185265239738589E-2</v>
      </c>
      <c r="N38" s="259">
        <v>3.014749727850571E-2</v>
      </c>
      <c r="O38" s="259">
        <v>2.8585813511312421E-2</v>
      </c>
      <c r="Q38" s="145"/>
    </row>
    <row r="39" spans="1:17" ht="14" x14ac:dyDescent="0.2">
      <c r="A39" s="219">
        <v>2014</v>
      </c>
      <c r="B39" s="295"/>
      <c r="C39" s="259">
        <v>2.6963834329744592E-2</v>
      </c>
      <c r="D39" s="259">
        <v>2.8705045654198593E-2</v>
      </c>
      <c r="E39" s="259">
        <v>2.8482833946059879E-2</v>
      </c>
      <c r="F39" s="259">
        <v>3.0298772847296283E-2</v>
      </c>
      <c r="G39" s="259">
        <v>2.4582455004485831E-2</v>
      </c>
      <c r="H39" s="259">
        <v>2.6736522106103038E-2</v>
      </c>
      <c r="I39" s="259">
        <v>2.7904296828561111E-2</v>
      </c>
      <c r="J39" s="259">
        <v>3.0132269479030603E-2</v>
      </c>
      <c r="K39" s="259">
        <v>2.8955670359585586E-2</v>
      </c>
      <c r="L39" s="259">
        <v>2.6819595429236863E-2</v>
      </c>
      <c r="M39" s="259">
        <v>2.8846718186905602E-2</v>
      </c>
      <c r="N39" s="259">
        <v>2.9631097214046574E-2</v>
      </c>
      <c r="O39" s="259">
        <v>2.8401782133270513E-2</v>
      </c>
      <c r="Q39" s="145"/>
    </row>
    <row r="40" spans="1:17" ht="14" x14ac:dyDescent="0.2">
      <c r="A40" s="219">
        <v>2015</v>
      </c>
      <c r="B40" s="295"/>
      <c r="C40" s="259">
        <v>2.6501067988667599E-2</v>
      </c>
      <c r="D40" s="259">
        <v>2.8091575139262043E-2</v>
      </c>
      <c r="E40" s="259">
        <v>2.7946292254781183E-2</v>
      </c>
      <c r="F40" s="259">
        <v>3.010251992263006E-2</v>
      </c>
      <c r="G40" s="259">
        <v>2.3826376223921229E-2</v>
      </c>
      <c r="H40" s="259">
        <v>2.6279625422479875E-2</v>
      </c>
      <c r="I40" s="259">
        <v>2.6827322367370988E-2</v>
      </c>
      <c r="J40" s="259">
        <v>3.012473726121425E-2</v>
      </c>
      <c r="K40" s="259">
        <v>2.708609641706896E-2</v>
      </c>
      <c r="L40" s="259">
        <v>2.6076548394440079E-2</v>
      </c>
      <c r="M40" s="259">
        <v>2.8997975414585184E-2</v>
      </c>
      <c r="N40" s="259">
        <v>2.9619607511704751E-2</v>
      </c>
      <c r="O40" s="259">
        <v>2.7855110816030745E-2</v>
      </c>
      <c r="Q40" s="145"/>
    </row>
    <row r="41" spans="1:17" ht="14" x14ac:dyDescent="0.15">
      <c r="A41" s="219">
        <v>2016</v>
      </c>
      <c r="B41" s="295"/>
      <c r="C41" s="257">
        <v>2.4681649963282308E-2</v>
      </c>
      <c r="D41" s="257">
        <v>2.7331538883635615E-2</v>
      </c>
      <c r="E41" s="257">
        <v>2.6466752080371404E-2</v>
      </c>
      <c r="F41" s="257">
        <v>2.9395742642987374E-2</v>
      </c>
      <c r="G41" s="257">
        <v>2.1727004632555936E-2</v>
      </c>
      <c r="H41" s="257">
        <v>2.4255514743471141E-2</v>
      </c>
      <c r="I41" s="257">
        <v>2.6697819770538513E-2</v>
      </c>
      <c r="J41" s="257">
        <v>2.9567946379522449E-2</v>
      </c>
      <c r="K41" s="257">
        <v>2.64920938964287E-2</v>
      </c>
      <c r="L41" s="257">
        <v>2.4241956276266657E-2</v>
      </c>
      <c r="M41" s="257">
        <v>2.9398722855270263E-2</v>
      </c>
      <c r="N41" s="257">
        <v>2.8823037156773396E-2</v>
      </c>
      <c r="O41" s="257">
        <v>2.6486826640474945E-2</v>
      </c>
      <c r="Q41" s="145"/>
    </row>
    <row r="42" spans="1:17" ht="14" x14ac:dyDescent="0.2">
      <c r="A42" s="219"/>
      <c r="B42" s="240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Q42" s="145"/>
    </row>
    <row r="43" spans="1:17" ht="14" x14ac:dyDescent="0.2">
      <c r="A43" s="219">
        <v>2007</v>
      </c>
      <c r="B43" s="295" t="s">
        <v>9</v>
      </c>
      <c r="C43" s="259">
        <v>3.0183425739346969E-2</v>
      </c>
      <c r="D43" s="259">
        <v>3.1086717854705251E-2</v>
      </c>
      <c r="E43" s="259">
        <v>3.0501078801646E-2</v>
      </c>
      <c r="F43" s="259">
        <v>3.2975216417141962E-2</v>
      </c>
      <c r="G43" s="259">
        <v>2.7005604313595284E-2</v>
      </c>
      <c r="H43" s="259">
        <v>2.9212472562507551E-2</v>
      </c>
      <c r="I43" s="259">
        <v>3.0571698446370598E-2</v>
      </c>
      <c r="J43" s="259">
        <v>3.2656771066082009E-2</v>
      </c>
      <c r="K43" s="259">
        <v>2.9035299270619819E-2</v>
      </c>
      <c r="L43" s="259">
        <v>2.9953173037807233E-2</v>
      </c>
      <c r="M43" s="259">
        <v>3.0386096910896512E-2</v>
      </c>
      <c r="N43" s="259">
        <v>3.2649282714405883E-2</v>
      </c>
      <c r="O43" s="259">
        <v>3.0600291844064105E-2</v>
      </c>
      <c r="Q43" s="145"/>
    </row>
    <row r="44" spans="1:17" ht="14" x14ac:dyDescent="0.2">
      <c r="A44" s="219">
        <v>2008</v>
      </c>
      <c r="B44" s="295"/>
      <c r="C44" s="259">
        <v>3.0370105607314266E-2</v>
      </c>
      <c r="D44" s="259">
        <v>3.0879473598420876E-2</v>
      </c>
      <c r="E44" s="259">
        <v>3.0566743947046834E-2</v>
      </c>
      <c r="F44" s="259">
        <v>3.2693430028458481E-2</v>
      </c>
      <c r="G44" s="259">
        <v>2.7577991907482665E-2</v>
      </c>
      <c r="H44" s="259">
        <v>2.8619276522123469E-2</v>
      </c>
      <c r="I44" s="259">
        <v>2.9444772854366797E-2</v>
      </c>
      <c r="J44" s="259">
        <v>3.205083550166337E-2</v>
      </c>
      <c r="K44" s="259">
        <v>2.9233730055536859E-2</v>
      </c>
      <c r="L44" s="259">
        <v>3.0159462463919883E-2</v>
      </c>
      <c r="M44" s="259">
        <v>3.014483433374401E-2</v>
      </c>
      <c r="N44" s="259">
        <v>3.2339943749217524E-2</v>
      </c>
      <c r="O44" s="259">
        <v>3.0617812897336765E-2</v>
      </c>
      <c r="Q44" s="145"/>
    </row>
    <row r="45" spans="1:17" ht="14" x14ac:dyDescent="0.2">
      <c r="A45" s="219">
        <v>2009</v>
      </c>
      <c r="B45" s="295"/>
      <c r="C45" s="259">
        <v>2.8873954958556016E-2</v>
      </c>
      <c r="D45" s="259">
        <v>3.0612104875076332E-2</v>
      </c>
      <c r="E45" s="259">
        <v>3.0074158203311357E-2</v>
      </c>
      <c r="F45" s="259">
        <v>3.2205998291340195E-2</v>
      </c>
      <c r="G45" s="259">
        <v>2.6684317709719737E-2</v>
      </c>
      <c r="H45" s="259">
        <v>2.8813302181047731E-2</v>
      </c>
      <c r="I45" s="259">
        <v>2.9329831028966438E-2</v>
      </c>
      <c r="J45" s="259">
        <v>3.1851869756363123E-2</v>
      </c>
      <c r="K45" s="259">
        <v>2.8533174050646263E-2</v>
      </c>
      <c r="L45" s="259">
        <v>2.933725366834276E-2</v>
      </c>
      <c r="M45" s="259">
        <v>2.9219756169824512E-2</v>
      </c>
      <c r="N45" s="259">
        <v>3.1860466661227563E-2</v>
      </c>
      <c r="O45" s="259">
        <v>3.0092793958728711E-2</v>
      </c>
      <c r="Q45" s="145"/>
    </row>
    <row r="46" spans="1:17" ht="14" x14ac:dyDescent="0.2">
      <c r="A46" s="219">
        <v>2010</v>
      </c>
      <c r="B46" s="295"/>
      <c r="C46" s="259">
        <v>2.8774966767309035E-2</v>
      </c>
      <c r="D46" s="259">
        <v>3.0265962388119742E-2</v>
      </c>
      <c r="E46" s="259">
        <v>2.9910452694475904E-2</v>
      </c>
      <c r="F46" s="259">
        <v>3.1727624106699284E-2</v>
      </c>
      <c r="G46" s="259">
        <v>2.6616596512153052E-2</v>
      </c>
      <c r="H46" s="259">
        <v>2.8123294909018492E-2</v>
      </c>
      <c r="I46" s="259">
        <v>2.9382063267208325E-2</v>
      </c>
      <c r="J46" s="259">
        <v>3.1476482208762362E-2</v>
      </c>
      <c r="K46" s="259">
        <v>2.7611137791265304E-2</v>
      </c>
      <c r="L46" s="259">
        <v>2.9187163996138136E-2</v>
      </c>
      <c r="M46" s="259">
        <v>2.9560817449274055E-2</v>
      </c>
      <c r="N46" s="259">
        <v>3.1687229092259732E-2</v>
      </c>
      <c r="O46" s="259">
        <v>2.9901129479214514E-2</v>
      </c>
      <c r="Q46" s="145"/>
    </row>
    <row r="47" spans="1:17" ht="14" x14ac:dyDescent="0.2">
      <c r="A47" s="219">
        <v>2011</v>
      </c>
      <c r="B47" s="295"/>
      <c r="C47" s="259">
        <v>2.7950750274492252E-2</v>
      </c>
      <c r="D47" s="259">
        <v>2.9887763000376971E-2</v>
      </c>
      <c r="E47" s="259">
        <v>2.9631579086512785E-2</v>
      </c>
      <c r="F47" s="259">
        <v>3.1120381295093581E-2</v>
      </c>
      <c r="G47" s="259">
        <v>2.6798357451929253E-2</v>
      </c>
      <c r="H47" s="259">
        <v>2.8948318868452016E-2</v>
      </c>
      <c r="I47" s="259">
        <v>2.8912829327887232E-2</v>
      </c>
      <c r="J47" s="259">
        <v>3.1033949609471194E-2</v>
      </c>
      <c r="K47" s="259">
        <v>2.7731155853765167E-2</v>
      </c>
      <c r="L47" s="259">
        <v>2.8717317170470762E-2</v>
      </c>
      <c r="M47" s="259">
        <v>2.9145719095519541E-2</v>
      </c>
      <c r="N47" s="259">
        <v>3.1040155778074154E-2</v>
      </c>
      <c r="O47" s="259">
        <v>2.9547822909910145E-2</v>
      </c>
      <c r="Q47" s="145"/>
    </row>
    <row r="48" spans="1:17" ht="14" x14ac:dyDescent="0.2">
      <c r="A48" s="219">
        <v>2012</v>
      </c>
      <c r="B48" s="295"/>
      <c r="C48" s="259">
        <v>2.8388922648333814E-2</v>
      </c>
      <c r="D48" s="259">
        <v>2.9380818175542774E-2</v>
      </c>
      <c r="E48" s="259">
        <v>2.9170429730319681E-2</v>
      </c>
      <c r="F48" s="259">
        <v>3.0524862904821756E-2</v>
      </c>
      <c r="G48" s="259">
        <v>2.6626563198919807E-2</v>
      </c>
      <c r="H48" s="259">
        <v>2.674499227588625E-2</v>
      </c>
      <c r="I48" s="259">
        <v>2.8435277392429216E-2</v>
      </c>
      <c r="J48" s="259">
        <v>3.0173591209617989E-2</v>
      </c>
      <c r="K48" s="259">
        <v>2.7998395600005624E-2</v>
      </c>
      <c r="L48" s="259">
        <v>2.8458603319492414E-2</v>
      </c>
      <c r="M48" s="259">
        <v>2.8909982898483018E-2</v>
      </c>
      <c r="N48" s="259">
        <v>3.0191756499877074E-2</v>
      </c>
      <c r="O48" s="259">
        <v>2.9153646665746328E-2</v>
      </c>
      <c r="Q48" s="145"/>
    </row>
    <row r="49" spans="1:17" ht="14" x14ac:dyDescent="0.2">
      <c r="A49" s="219">
        <v>2013</v>
      </c>
      <c r="B49" s="295"/>
      <c r="C49" s="259">
        <v>2.8634325625473907E-2</v>
      </c>
      <c r="D49" s="259">
        <v>2.9508782070830363E-2</v>
      </c>
      <c r="E49" s="259">
        <v>2.917015445446856E-2</v>
      </c>
      <c r="F49" s="259">
        <v>3.0764828356001802E-2</v>
      </c>
      <c r="G49" s="259">
        <v>2.6442523688007903E-2</v>
      </c>
      <c r="H49" s="259">
        <v>2.6385503864350908E-2</v>
      </c>
      <c r="I49" s="259">
        <v>2.8322491772664188E-2</v>
      </c>
      <c r="J49" s="259">
        <v>3.0634400478359365E-2</v>
      </c>
      <c r="K49" s="259">
        <v>2.9009620562266462E-2</v>
      </c>
      <c r="L49" s="259">
        <v>2.8002999000485706E-2</v>
      </c>
      <c r="M49" s="259">
        <v>2.9308396610833655E-2</v>
      </c>
      <c r="N49" s="259">
        <v>3.0435254790402429E-2</v>
      </c>
      <c r="O49" s="259">
        <v>2.920506514244943E-2</v>
      </c>
      <c r="Q49" s="145"/>
    </row>
    <row r="50" spans="1:17" s="122" customFormat="1" ht="14" x14ac:dyDescent="0.2">
      <c r="A50" s="219">
        <v>2014</v>
      </c>
      <c r="B50" s="295"/>
      <c r="C50" s="259">
        <v>2.6926833623784542E-2</v>
      </c>
      <c r="D50" s="259">
        <v>2.8904998580999344E-2</v>
      </c>
      <c r="E50" s="259">
        <v>2.8332893862968087E-2</v>
      </c>
      <c r="F50" s="259">
        <v>3.0380571519239345E-2</v>
      </c>
      <c r="G50" s="259">
        <v>2.4854154609899086E-2</v>
      </c>
      <c r="H50" s="259">
        <v>2.499512761351249E-2</v>
      </c>
      <c r="I50" s="259">
        <v>2.7400717926877875E-2</v>
      </c>
      <c r="J50" s="259">
        <v>3.0139937024594429E-2</v>
      </c>
      <c r="K50" s="259">
        <v>2.8137880947042834E-2</v>
      </c>
      <c r="L50" s="259">
        <v>2.6871556984623741E-2</v>
      </c>
      <c r="M50" s="259">
        <v>2.8803680212068035E-2</v>
      </c>
      <c r="N50" s="259">
        <v>2.9708049592617788E-2</v>
      </c>
      <c r="O50" s="259">
        <v>2.832965616911778E-2</v>
      </c>
    </row>
    <row r="51" spans="1:17" s="127" customFormat="1" ht="14" x14ac:dyDescent="0.2">
      <c r="A51" s="219">
        <v>2015</v>
      </c>
      <c r="B51" s="295"/>
      <c r="C51" s="259">
        <v>2.6822556828529059E-2</v>
      </c>
      <c r="D51" s="259">
        <v>2.8486757902042588E-2</v>
      </c>
      <c r="E51" s="259">
        <v>2.795498947810536E-2</v>
      </c>
      <c r="F51" s="259">
        <v>3.0107501494804421E-2</v>
      </c>
      <c r="G51" s="259">
        <v>2.4164484846125628E-2</v>
      </c>
      <c r="H51" s="259">
        <v>2.55347226023665E-2</v>
      </c>
      <c r="I51" s="259">
        <v>2.7252692061084473E-2</v>
      </c>
      <c r="J51" s="259">
        <v>3.0035376602832474E-2</v>
      </c>
      <c r="K51" s="259">
        <v>2.8166195501231419E-2</v>
      </c>
      <c r="L51" s="259">
        <v>2.6174440349040755E-2</v>
      </c>
      <c r="M51" s="259">
        <v>2.9195011013911365E-2</v>
      </c>
      <c r="N51" s="259">
        <v>2.9506369977049814E-2</v>
      </c>
      <c r="O51" s="259">
        <v>2.7969353026973218E-2</v>
      </c>
    </row>
    <row r="52" spans="1:17" s="122" customFormat="1" ht="14" x14ac:dyDescent="0.15">
      <c r="A52" s="219">
        <v>2016</v>
      </c>
      <c r="B52" s="295"/>
      <c r="C52" s="257">
        <v>2.6148301932341425E-2</v>
      </c>
      <c r="D52" s="257">
        <v>2.7857746289577899E-2</v>
      </c>
      <c r="E52" s="257">
        <v>2.7245884930668721E-2</v>
      </c>
      <c r="F52" s="257">
        <v>3.0156227343722204E-2</v>
      </c>
      <c r="G52" s="257">
        <v>2.2996107873780418E-2</v>
      </c>
      <c r="H52" s="257">
        <v>2.4300314241703633E-2</v>
      </c>
      <c r="I52" s="257">
        <v>2.6837531694910703E-2</v>
      </c>
      <c r="J52" s="257">
        <v>3.0266926222158232E-2</v>
      </c>
      <c r="K52" s="257">
        <v>2.7318753951336414E-2</v>
      </c>
      <c r="L52" s="257">
        <v>2.5084214599532348E-2</v>
      </c>
      <c r="M52" s="257">
        <v>2.9364709115607363E-2</v>
      </c>
      <c r="N52" s="257">
        <v>2.9600631735999128E-2</v>
      </c>
      <c r="O52" s="257">
        <v>2.7280954679707037E-2</v>
      </c>
    </row>
    <row r="53" spans="1:17" s="122" customFormat="1" ht="14" x14ac:dyDescent="0.2">
      <c r="A53" s="26"/>
      <c r="B53" s="197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7" s="122" customFormat="1" ht="11" x14ac:dyDescent="0.2">
      <c r="A54" s="33" t="s">
        <v>432</v>
      </c>
      <c r="B54" s="121"/>
      <c r="C54" s="121"/>
      <c r="D54" s="121"/>
      <c r="E54" s="121"/>
      <c r="F54" s="121"/>
      <c r="G54" s="121"/>
      <c r="H54" s="121"/>
      <c r="M54" s="146"/>
      <c r="N54" s="146"/>
    </row>
    <row r="55" spans="1:17" s="122" customFormat="1" x14ac:dyDescent="0.2">
      <c r="A55" s="79" t="s">
        <v>446</v>
      </c>
      <c r="B55" s="129"/>
      <c r="C55" s="113"/>
      <c r="D55" s="113"/>
      <c r="E55" s="113"/>
      <c r="F55" s="113"/>
      <c r="G55" s="113"/>
      <c r="H55" s="113"/>
      <c r="I55" s="113"/>
      <c r="J55" s="114"/>
      <c r="K55" s="130"/>
      <c r="L55" s="130"/>
      <c r="M55" s="114"/>
      <c r="N55" s="114"/>
      <c r="O55" s="127"/>
    </row>
    <row r="56" spans="1:17" s="122" customFormat="1" ht="11" x14ac:dyDescent="0.2">
      <c r="A56" s="104" t="s">
        <v>155</v>
      </c>
      <c r="B56" s="147"/>
      <c r="C56" s="121"/>
      <c r="D56" s="121"/>
      <c r="E56" s="121"/>
      <c r="F56" s="121"/>
      <c r="G56" s="121"/>
      <c r="H56" s="121"/>
    </row>
    <row r="57" spans="1:17" s="122" customFormat="1" ht="11" x14ac:dyDescent="0.2">
      <c r="A57" s="104" t="s">
        <v>156</v>
      </c>
      <c r="B57" s="147"/>
      <c r="C57" s="121"/>
      <c r="D57" s="121"/>
      <c r="E57" s="121"/>
      <c r="F57" s="121"/>
      <c r="G57" s="121"/>
      <c r="H57" s="121"/>
    </row>
    <row r="58" spans="1:17" s="122" customFormat="1" ht="11" x14ac:dyDescent="0.2">
      <c r="A58" s="104" t="s">
        <v>207</v>
      </c>
      <c r="B58" s="147"/>
      <c r="C58" s="121"/>
      <c r="D58" s="121"/>
      <c r="E58" s="121"/>
      <c r="F58" s="121"/>
      <c r="G58" s="121"/>
      <c r="H58" s="121"/>
    </row>
    <row r="59" spans="1:17" s="122" customFormat="1" ht="11" x14ac:dyDescent="0.2">
      <c r="A59" s="104" t="s">
        <v>158</v>
      </c>
      <c r="B59" s="147"/>
      <c r="C59" s="121"/>
      <c r="D59" s="121"/>
      <c r="E59" s="121"/>
      <c r="F59" s="121"/>
      <c r="G59" s="121"/>
      <c r="H59" s="121"/>
    </row>
    <row r="60" spans="1:17" s="122" customFormat="1" ht="11" x14ac:dyDescent="0.2">
      <c r="A60" s="104" t="s">
        <v>159</v>
      </c>
      <c r="B60" s="147"/>
      <c r="C60" s="121"/>
      <c r="D60" s="121"/>
      <c r="E60" s="121"/>
      <c r="F60" s="121"/>
      <c r="G60" s="121"/>
      <c r="H60" s="121"/>
    </row>
    <row r="61" spans="1:17" s="122" customFormat="1" ht="11" x14ac:dyDescent="0.2">
      <c r="A61" s="104" t="s">
        <v>160</v>
      </c>
      <c r="B61" s="147"/>
      <c r="C61" s="121"/>
      <c r="D61" s="121"/>
      <c r="E61" s="121"/>
      <c r="F61" s="121"/>
      <c r="G61" s="121"/>
      <c r="H61" s="121"/>
    </row>
    <row r="62" spans="1:17" s="122" customFormat="1" ht="11" x14ac:dyDescent="0.2">
      <c r="A62" s="104" t="s">
        <v>426</v>
      </c>
      <c r="B62" s="147"/>
      <c r="C62" s="121"/>
      <c r="D62" s="121"/>
      <c r="E62" s="121"/>
      <c r="F62" s="121"/>
      <c r="G62" s="121"/>
      <c r="H62" s="121"/>
    </row>
    <row r="63" spans="1:17" x14ac:dyDescent="0.2">
      <c r="A63" s="82" t="s">
        <v>428</v>
      </c>
      <c r="B63" s="147"/>
      <c r="C63" s="121"/>
      <c r="D63" s="121"/>
      <c r="E63" s="121"/>
      <c r="F63" s="121"/>
      <c r="G63" s="121"/>
      <c r="H63" s="121"/>
      <c r="I63" s="122"/>
      <c r="J63" s="122"/>
      <c r="K63" s="122"/>
      <c r="L63" s="122"/>
      <c r="M63" s="122"/>
      <c r="N63" s="122"/>
      <c r="O63" s="122"/>
    </row>
    <row r="64" spans="1:17" x14ac:dyDescent="0.2">
      <c r="A64" s="82" t="s">
        <v>429</v>
      </c>
      <c r="B64" s="147"/>
      <c r="C64" s="121"/>
      <c r="D64" s="121"/>
      <c r="E64" s="121"/>
      <c r="F64" s="121"/>
      <c r="G64" s="121"/>
      <c r="H64" s="121"/>
      <c r="I64" s="122"/>
      <c r="J64" s="122"/>
      <c r="K64" s="122"/>
      <c r="L64" s="122"/>
      <c r="M64" s="122"/>
      <c r="N64" s="122"/>
      <c r="O64" s="122"/>
    </row>
    <row r="65" spans="1:15" x14ac:dyDescent="0.2">
      <c r="A65" s="82" t="s">
        <v>430</v>
      </c>
      <c r="B65" s="147"/>
      <c r="C65" s="121"/>
      <c r="D65" s="121"/>
      <c r="E65" s="121"/>
      <c r="F65" s="121"/>
      <c r="G65" s="121"/>
      <c r="H65" s="121"/>
      <c r="I65" s="122"/>
      <c r="J65" s="122"/>
      <c r="K65" s="122"/>
      <c r="L65" s="122"/>
      <c r="M65" s="122"/>
      <c r="N65" s="122"/>
      <c r="O65" s="122"/>
    </row>
    <row r="66" spans="1:15" x14ac:dyDescent="0.2">
      <c r="A66" s="82" t="s">
        <v>431</v>
      </c>
      <c r="B66" s="147"/>
      <c r="C66" s="121"/>
      <c r="D66" s="121"/>
      <c r="E66" s="121"/>
      <c r="F66" s="121"/>
      <c r="G66" s="121"/>
      <c r="H66" s="121"/>
      <c r="I66" s="122"/>
      <c r="J66" s="122"/>
      <c r="K66" s="122"/>
      <c r="L66" s="122"/>
      <c r="M66" s="122"/>
      <c r="N66" s="122"/>
      <c r="O66" s="122"/>
    </row>
    <row r="67" spans="1:15" x14ac:dyDescent="0.2">
      <c r="A67" s="85" t="s">
        <v>427</v>
      </c>
      <c r="B67" s="148"/>
    </row>
    <row r="70" spans="1:15" ht="14" x14ac:dyDescent="0.2">
      <c r="A70" s="26"/>
      <c r="B70" s="298"/>
    </row>
    <row r="71" spans="1:15" ht="15" x14ac:dyDescent="0.2">
      <c r="A71" s="26"/>
      <c r="B71" s="298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</row>
    <row r="72" spans="1:15" ht="15" x14ac:dyDescent="0.2">
      <c r="A72" s="26"/>
      <c r="B72" s="298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</row>
    <row r="73" spans="1:15" ht="15" x14ac:dyDescent="0.2">
      <c r="A73" s="26"/>
      <c r="B73" s="298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</row>
    <row r="74" spans="1:15" ht="15" x14ac:dyDescent="0.2">
      <c r="A74" s="26"/>
      <c r="B74" s="298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</row>
    <row r="75" spans="1:15" ht="15" x14ac:dyDescent="0.2">
      <c r="A75" s="26"/>
      <c r="B75" s="298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</row>
    <row r="76" spans="1:15" ht="15" x14ac:dyDescent="0.2">
      <c r="A76" s="26"/>
      <c r="B76" s="298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</row>
    <row r="77" spans="1:15" ht="15" x14ac:dyDescent="0.2">
      <c r="A77" s="26"/>
      <c r="B77" s="298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</row>
    <row r="78" spans="1:15" ht="15" x14ac:dyDescent="0.2">
      <c r="A78" s="26"/>
      <c r="B78" s="298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</row>
    <row r="79" spans="1:15" ht="15" x14ac:dyDescent="0.2">
      <c r="A79" s="26"/>
      <c r="B79" s="191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</row>
    <row r="80" spans="1:15" ht="15" x14ac:dyDescent="0.2">
      <c r="A80" s="26"/>
      <c r="B80" s="298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</row>
    <row r="81" spans="1:15" ht="15" x14ac:dyDescent="0.2">
      <c r="A81" s="26"/>
      <c r="B81" s="298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</row>
    <row r="82" spans="1:15" ht="15" x14ac:dyDescent="0.2">
      <c r="A82" s="26"/>
      <c r="B82" s="298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</row>
    <row r="83" spans="1:15" ht="15" x14ac:dyDescent="0.2">
      <c r="A83" s="26"/>
      <c r="B83" s="298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</row>
    <row r="84" spans="1:15" ht="15" x14ac:dyDescent="0.2">
      <c r="A84" s="26"/>
      <c r="B84" s="298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</row>
    <row r="85" spans="1:15" ht="15" x14ac:dyDescent="0.2">
      <c r="A85" s="26"/>
      <c r="B85" s="298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</row>
    <row r="86" spans="1:15" ht="15" x14ac:dyDescent="0.2">
      <c r="A86" s="26"/>
      <c r="B86" s="298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</row>
    <row r="87" spans="1:15" ht="15" x14ac:dyDescent="0.2">
      <c r="A87" s="26"/>
      <c r="B87" s="298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</row>
    <row r="88" spans="1:15" ht="15" x14ac:dyDescent="0.2">
      <c r="A88" s="26"/>
      <c r="B88" s="298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</row>
    <row r="89" spans="1:15" ht="15" x14ac:dyDescent="0.2">
      <c r="A89" s="26"/>
      <c r="B89" s="191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</row>
    <row r="90" spans="1:15" ht="15" x14ac:dyDescent="0.2">
      <c r="A90" s="26"/>
      <c r="B90" s="298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</row>
    <row r="91" spans="1:15" ht="15" x14ac:dyDescent="0.2">
      <c r="A91" s="26"/>
      <c r="B91" s="298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</row>
    <row r="92" spans="1:15" ht="15" x14ac:dyDescent="0.2">
      <c r="A92" s="26"/>
      <c r="B92" s="298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</row>
    <row r="93" spans="1:15" ht="15" x14ac:dyDescent="0.2">
      <c r="A93" s="26"/>
      <c r="B93" s="298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</row>
    <row r="94" spans="1:15" ht="15" x14ac:dyDescent="0.2">
      <c r="A94" s="26"/>
      <c r="B94" s="298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</row>
    <row r="95" spans="1:15" ht="15" x14ac:dyDescent="0.2">
      <c r="A95" s="26"/>
      <c r="B95" s="298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</row>
    <row r="96" spans="1:15" ht="15" x14ac:dyDescent="0.2">
      <c r="A96" s="26"/>
      <c r="B96" s="298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</row>
    <row r="97" spans="1:15" ht="15" x14ac:dyDescent="0.2">
      <c r="A97" s="26"/>
      <c r="B97" s="298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</row>
    <row r="98" spans="1:15" ht="15" x14ac:dyDescent="0.2">
      <c r="A98" s="26"/>
      <c r="B98" s="298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</row>
    <row r="99" spans="1:15" ht="15" x14ac:dyDescent="0.2">
      <c r="A99" s="26"/>
      <c r="B99" s="191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</row>
    <row r="100" spans="1:15" ht="15" x14ac:dyDescent="0.2">
      <c r="A100" s="26"/>
      <c r="B100" s="298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</row>
    <row r="101" spans="1:15" ht="15" x14ac:dyDescent="0.2">
      <c r="A101" s="26"/>
      <c r="B101" s="298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</row>
    <row r="102" spans="1:15" ht="15" x14ac:dyDescent="0.2">
      <c r="A102" s="26"/>
      <c r="B102" s="298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</row>
    <row r="103" spans="1:15" ht="15" x14ac:dyDescent="0.2">
      <c r="A103" s="26"/>
      <c r="B103" s="298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</row>
    <row r="104" spans="1:15" ht="15" x14ac:dyDescent="0.2">
      <c r="A104" s="26"/>
      <c r="B104" s="298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</row>
    <row r="105" spans="1:15" ht="15" x14ac:dyDescent="0.2">
      <c r="A105" s="26"/>
      <c r="B105" s="298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</row>
    <row r="106" spans="1:15" ht="15" x14ac:dyDescent="0.2">
      <c r="A106" s="26"/>
      <c r="B106" s="298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</row>
    <row r="107" spans="1:15" ht="15" x14ac:dyDescent="0.2">
      <c r="A107" s="26"/>
      <c r="B107" s="298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</row>
    <row r="108" spans="1:15" ht="15" x14ac:dyDescent="0.2">
      <c r="A108" s="26"/>
      <c r="B108" s="298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</row>
    <row r="115" spans="3:15" x14ac:dyDescent="0.2"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</row>
    <row r="116" spans="3:15" x14ac:dyDescent="0.2"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</row>
    <row r="117" spans="3:15" x14ac:dyDescent="0.2"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</row>
    <row r="118" spans="3:15" x14ac:dyDescent="0.2"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</row>
    <row r="119" spans="3:15" x14ac:dyDescent="0.2"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</row>
    <row r="120" spans="3:15" x14ac:dyDescent="0.2"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</row>
    <row r="121" spans="3:15" x14ac:dyDescent="0.2"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</row>
    <row r="122" spans="3:15" x14ac:dyDescent="0.2"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</row>
    <row r="123" spans="3:15" x14ac:dyDescent="0.2"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</row>
    <row r="124" spans="3:15" x14ac:dyDescent="0.2"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</row>
    <row r="125" spans="3:15" x14ac:dyDescent="0.2"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</row>
    <row r="126" spans="3:15" x14ac:dyDescent="0.2"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</row>
    <row r="127" spans="3:15" x14ac:dyDescent="0.2"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</row>
    <row r="128" spans="3:15" x14ac:dyDescent="0.2"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</row>
    <row r="129" spans="3:15" x14ac:dyDescent="0.2"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</row>
    <row r="130" spans="3:15" x14ac:dyDescent="0.2"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</row>
    <row r="131" spans="3:15" x14ac:dyDescent="0.2"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</row>
    <row r="132" spans="3:15" x14ac:dyDescent="0.2"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</row>
    <row r="133" spans="3:15" x14ac:dyDescent="0.2"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</row>
    <row r="134" spans="3:15" x14ac:dyDescent="0.2"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5" spans="3:15" x14ac:dyDescent="0.2"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</row>
    <row r="136" spans="3:15" x14ac:dyDescent="0.2"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</row>
    <row r="137" spans="3:15" x14ac:dyDescent="0.2"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</row>
    <row r="138" spans="3:15" x14ac:dyDescent="0.2"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</row>
    <row r="139" spans="3:15" x14ac:dyDescent="0.2"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</row>
    <row r="140" spans="3:15" x14ac:dyDescent="0.2"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</row>
    <row r="141" spans="3:15" x14ac:dyDescent="0.2"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</row>
    <row r="142" spans="3:15" x14ac:dyDescent="0.2"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</row>
    <row r="143" spans="3:15" x14ac:dyDescent="0.2"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</row>
    <row r="144" spans="3:15" x14ac:dyDescent="0.2"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</row>
    <row r="145" spans="3:15" x14ac:dyDescent="0.2"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</row>
    <row r="146" spans="3:15" x14ac:dyDescent="0.2"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</row>
    <row r="147" spans="3:15" x14ac:dyDescent="0.2"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</row>
    <row r="148" spans="3:15" x14ac:dyDescent="0.2"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</row>
    <row r="149" spans="3:15" x14ac:dyDescent="0.2"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</row>
    <row r="150" spans="3:15" x14ac:dyDescent="0.2"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</row>
    <row r="151" spans="3:15" x14ac:dyDescent="0.2"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</row>
    <row r="152" spans="3:15" x14ac:dyDescent="0.2"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</row>
  </sheetData>
  <mergeCells count="17">
    <mergeCell ref="B90:B98"/>
    <mergeCell ref="B100:B108"/>
    <mergeCell ref="B70:B78"/>
    <mergeCell ref="B80:B88"/>
    <mergeCell ref="B10:B19"/>
    <mergeCell ref="B21:B30"/>
    <mergeCell ref="B32:B41"/>
    <mergeCell ref="B43:B52"/>
    <mergeCell ref="A4:O4"/>
    <mergeCell ref="A5:O5"/>
    <mergeCell ref="A6:O6"/>
    <mergeCell ref="A8:B9"/>
    <mergeCell ref="C8:E8"/>
    <mergeCell ref="F8:I8"/>
    <mergeCell ref="J8:L8"/>
    <mergeCell ref="M8:N8"/>
    <mergeCell ref="O8:O9"/>
  </mergeCells>
  <phoneticPr fontId="92" type="noConversion"/>
  <hyperlinks>
    <hyperlink ref="Q8" location="ÍNDICE!A34" display="ÍNDICE"/>
  </hyperlinks>
  <printOptions horizontalCentered="1"/>
  <pageMargins left="0.71" right="0.71" top="1.57" bottom="0.35" header="0.31" footer="0"/>
  <pageSetup paperSize="9" scale="44" fitToHeight="3" orientation="landscape" r:id="rId1"/>
  <headerFooter scaleWithDoc="0" alignWithMargins="0"/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46"/>
  <sheetViews>
    <sheetView showGridLines="0" zoomScale="85" zoomScaleNormal="85" zoomScalePageLayoutView="85" workbookViewId="0">
      <selection activeCell="A4" sqref="A4:O30"/>
    </sheetView>
  </sheetViews>
  <sheetFormatPr baseColWidth="10" defaultColWidth="11.5" defaultRowHeight="13" x14ac:dyDescent="0.2"/>
  <cols>
    <col min="1" max="1" width="14.5" style="119" customWidth="1"/>
    <col min="2" max="2" width="12.6640625" style="119" bestFit="1" customWidth="1"/>
    <col min="3" max="12" width="19.6640625" style="119" customWidth="1"/>
    <col min="13" max="14" width="20.33203125" style="119" customWidth="1"/>
    <col min="15" max="15" width="16.33203125" style="119" customWidth="1"/>
    <col min="16" max="16384" width="11.5" style="119"/>
  </cols>
  <sheetData>
    <row r="2" spans="1:17" ht="14" x14ac:dyDescent="0.2">
      <c r="A2" s="19" t="s">
        <v>42</v>
      </c>
      <c r="B2" s="148"/>
    </row>
    <row r="3" spans="1:17" ht="14" x14ac:dyDescent="0.2">
      <c r="A3" s="19"/>
      <c r="B3" s="148"/>
    </row>
    <row r="4" spans="1:17" ht="20" x14ac:dyDescent="0.2">
      <c r="A4" s="286" t="s">
        <v>499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7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7" ht="18" x14ac:dyDescent="0.2">
      <c r="A6" s="283" t="s">
        <v>221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1:17" ht="14" x14ac:dyDescent="0.2">
      <c r="A7" s="7"/>
    </row>
    <row r="8" spans="1:17" ht="29.25" customHeight="1" x14ac:dyDescent="0.2">
      <c r="A8" s="277" t="s">
        <v>125</v>
      </c>
      <c r="B8" s="277"/>
      <c r="C8" s="276" t="s">
        <v>126</v>
      </c>
      <c r="D8" s="276"/>
      <c r="E8" s="276"/>
      <c r="F8" s="276" t="s">
        <v>154</v>
      </c>
      <c r="G8" s="276"/>
      <c r="H8" s="276"/>
      <c r="I8" s="276"/>
      <c r="J8" s="276" t="s">
        <v>128</v>
      </c>
      <c r="K8" s="276"/>
      <c r="L8" s="276"/>
      <c r="M8" s="276" t="s">
        <v>203</v>
      </c>
      <c r="N8" s="276"/>
      <c r="O8" s="275" t="s">
        <v>222</v>
      </c>
      <c r="Q8" s="160" t="s">
        <v>0</v>
      </c>
    </row>
    <row r="9" spans="1:17" ht="30" x14ac:dyDescent="0.2">
      <c r="A9" s="277"/>
      <c r="B9" s="277"/>
      <c r="C9" s="237" t="s">
        <v>130</v>
      </c>
      <c r="D9" s="237" t="s">
        <v>131</v>
      </c>
      <c r="E9" s="237" t="s">
        <v>132</v>
      </c>
      <c r="F9" s="237" t="s">
        <v>133</v>
      </c>
      <c r="G9" s="237" t="s">
        <v>134</v>
      </c>
      <c r="H9" s="237" t="s">
        <v>135</v>
      </c>
      <c r="I9" s="237" t="s">
        <v>136</v>
      </c>
      <c r="J9" s="237" t="s">
        <v>137</v>
      </c>
      <c r="K9" s="247" t="s">
        <v>205</v>
      </c>
      <c r="L9" s="247" t="s">
        <v>206</v>
      </c>
      <c r="M9" s="238" t="s">
        <v>140</v>
      </c>
      <c r="N9" s="238" t="s">
        <v>141</v>
      </c>
      <c r="O9" s="275"/>
    </row>
    <row r="10" spans="1:17" ht="16" x14ac:dyDescent="0.2">
      <c r="A10" s="219" t="s">
        <v>142</v>
      </c>
      <c r="B10" s="295" t="s">
        <v>7</v>
      </c>
      <c r="C10" s="253" t="s">
        <v>62</v>
      </c>
      <c r="D10" s="253" t="s">
        <v>62</v>
      </c>
      <c r="E10" s="253" t="s">
        <v>62</v>
      </c>
      <c r="F10" s="253" t="s">
        <v>62</v>
      </c>
      <c r="G10" s="253" t="s">
        <v>62</v>
      </c>
      <c r="H10" s="253" t="s">
        <v>62</v>
      </c>
      <c r="I10" s="253" t="s">
        <v>62</v>
      </c>
      <c r="J10" s="253" t="s">
        <v>62</v>
      </c>
      <c r="K10" s="253" t="s">
        <v>62</v>
      </c>
      <c r="L10" s="253" t="s">
        <v>62</v>
      </c>
      <c r="M10" s="253" t="s">
        <v>62</v>
      </c>
      <c r="N10" s="253" t="s">
        <v>62</v>
      </c>
      <c r="O10" s="253" t="s">
        <v>62</v>
      </c>
    </row>
    <row r="11" spans="1:17" ht="14" x14ac:dyDescent="0.2">
      <c r="A11" s="219">
        <v>2008</v>
      </c>
      <c r="B11" s="295"/>
      <c r="C11" s="259">
        <v>2.5624999999999998E-2</v>
      </c>
      <c r="D11" s="259">
        <v>2.9315617407650263E-2</v>
      </c>
      <c r="E11" s="259">
        <v>2.7638773454679948E-2</v>
      </c>
      <c r="F11" s="259">
        <v>3.1399498984202238E-2</v>
      </c>
      <c r="G11" s="259">
        <v>2.4917373830549563E-2</v>
      </c>
      <c r="H11" s="259">
        <v>2.9538774556539402E-2</v>
      </c>
      <c r="I11" s="259">
        <v>2.7789167871448996E-2</v>
      </c>
      <c r="J11" s="259">
        <v>3.1196197448614255E-2</v>
      </c>
      <c r="K11" s="259">
        <v>2.5831847720959304E-2</v>
      </c>
      <c r="L11" s="259">
        <v>2.6157948677586213E-2</v>
      </c>
      <c r="M11" s="259">
        <v>2.9532096464620759E-2</v>
      </c>
      <c r="N11" s="259">
        <v>2.9276322711244838E-2</v>
      </c>
      <c r="O11" s="259">
        <v>2.6448007060853873E-2</v>
      </c>
    </row>
    <row r="12" spans="1:17" ht="16" x14ac:dyDescent="0.2">
      <c r="A12" s="219" t="s">
        <v>143</v>
      </c>
      <c r="B12" s="295"/>
      <c r="C12" s="253" t="s">
        <v>62</v>
      </c>
      <c r="D12" s="253" t="s">
        <v>62</v>
      </c>
      <c r="E12" s="253" t="s">
        <v>62</v>
      </c>
      <c r="F12" s="253" t="s">
        <v>62</v>
      </c>
      <c r="G12" s="253" t="s">
        <v>62</v>
      </c>
      <c r="H12" s="253" t="s">
        <v>62</v>
      </c>
      <c r="I12" s="253" t="s">
        <v>62</v>
      </c>
      <c r="J12" s="253" t="s">
        <v>62</v>
      </c>
      <c r="K12" s="253" t="s">
        <v>62</v>
      </c>
      <c r="L12" s="253" t="s">
        <v>62</v>
      </c>
      <c r="M12" s="253" t="s">
        <v>62</v>
      </c>
      <c r="N12" s="253" t="s">
        <v>62</v>
      </c>
      <c r="O12" s="253" t="s">
        <v>62</v>
      </c>
    </row>
    <row r="13" spans="1:17" ht="14" x14ac:dyDescent="0.2">
      <c r="A13" s="219">
        <v>2010</v>
      </c>
      <c r="B13" s="295"/>
      <c r="C13" s="259">
        <v>2.5801672305516016E-2</v>
      </c>
      <c r="D13" s="259">
        <v>2.9007803414819785E-2</v>
      </c>
      <c r="E13" s="259">
        <v>2.7713447215603093E-2</v>
      </c>
      <c r="F13" s="259">
        <v>3.07611625369585E-2</v>
      </c>
      <c r="G13" s="259">
        <v>2.5177550994390875E-2</v>
      </c>
      <c r="H13" s="259">
        <v>2.6955853290308088E-2</v>
      </c>
      <c r="I13" s="259">
        <v>2.6882032007250603E-2</v>
      </c>
      <c r="J13" s="259">
        <v>3.116429087097259E-2</v>
      </c>
      <c r="K13" s="259">
        <v>2.5556134531116593E-2</v>
      </c>
      <c r="L13" s="259">
        <v>2.6116070169328799E-2</v>
      </c>
      <c r="M13" s="259">
        <v>2.8090200058225816E-2</v>
      </c>
      <c r="N13" s="259">
        <v>2.8638890921034697E-2</v>
      </c>
      <c r="O13" s="259">
        <v>2.6497574752717776E-2</v>
      </c>
    </row>
    <row r="14" spans="1:17" ht="14" x14ac:dyDescent="0.2">
      <c r="A14" s="219">
        <v>2011</v>
      </c>
      <c r="B14" s="295"/>
      <c r="C14" s="259">
        <v>2.6322471114391614E-2</v>
      </c>
      <c r="D14" s="259">
        <v>2.8541253765162183E-2</v>
      </c>
      <c r="E14" s="259">
        <v>2.8286757539215165E-2</v>
      </c>
      <c r="F14" s="259">
        <v>3.0515149036753595E-2</v>
      </c>
      <c r="G14" s="259">
        <v>2.5914821380466461E-2</v>
      </c>
      <c r="H14" s="259">
        <v>2.6869815590516041E-2</v>
      </c>
      <c r="I14" s="259">
        <v>2.6894652223604067E-2</v>
      </c>
      <c r="J14" s="259">
        <v>3.0514014230959674E-2</v>
      </c>
      <c r="K14" s="259">
        <v>2.5537182553879233E-2</v>
      </c>
      <c r="L14" s="259">
        <v>2.6813808089774172E-2</v>
      </c>
      <c r="M14" s="259">
        <v>2.8669634652173474E-2</v>
      </c>
      <c r="N14" s="259">
        <v>2.8507546145412736E-2</v>
      </c>
      <c r="O14" s="259">
        <v>2.6947602499309921E-2</v>
      </c>
    </row>
    <row r="15" spans="1:17" ht="14" x14ac:dyDescent="0.2">
      <c r="A15" s="219">
        <v>2012</v>
      </c>
      <c r="B15" s="295"/>
      <c r="C15" s="259">
        <v>2.5277436830739072E-2</v>
      </c>
      <c r="D15" s="259">
        <v>2.8088845705889581E-2</v>
      </c>
      <c r="E15" s="259">
        <v>2.724717903263937E-2</v>
      </c>
      <c r="F15" s="259">
        <v>2.9824097857060156E-2</v>
      </c>
      <c r="G15" s="259">
        <v>2.4677342315582468E-2</v>
      </c>
      <c r="H15" s="259">
        <v>2.5935068448381258E-2</v>
      </c>
      <c r="I15" s="259">
        <v>2.6561533386739077E-2</v>
      </c>
      <c r="J15" s="259">
        <v>2.9757104816440914E-2</v>
      </c>
      <c r="K15" s="259">
        <v>2.487287536250574E-2</v>
      </c>
      <c r="L15" s="259">
        <v>2.5574204548562789E-2</v>
      </c>
      <c r="M15" s="259">
        <v>2.8328718981988882E-2</v>
      </c>
      <c r="N15" s="259">
        <v>2.7845967553192397E-2</v>
      </c>
      <c r="O15" s="259">
        <v>2.5977746705071549E-2</v>
      </c>
    </row>
    <row r="16" spans="1:17" ht="14" x14ac:dyDescent="0.2">
      <c r="A16" s="219">
        <v>2013</v>
      </c>
      <c r="B16" s="295"/>
      <c r="C16" s="259">
        <v>2.4835454706696132E-2</v>
      </c>
      <c r="D16" s="259">
        <v>2.8737593196374492E-2</v>
      </c>
      <c r="E16" s="259">
        <v>2.7923582986980864E-2</v>
      </c>
      <c r="F16" s="259">
        <v>3.0351426596738288E-2</v>
      </c>
      <c r="G16" s="259">
        <v>2.4334361568364153E-2</v>
      </c>
      <c r="H16" s="259">
        <v>2.6279428411650554E-2</v>
      </c>
      <c r="I16" s="259">
        <v>2.7054995244437684E-2</v>
      </c>
      <c r="J16" s="259">
        <v>2.9907994142878359E-2</v>
      </c>
      <c r="K16" s="259">
        <v>2.4275719307859975E-2</v>
      </c>
      <c r="L16" s="259">
        <v>2.5940863271697583E-2</v>
      </c>
      <c r="M16" s="259">
        <v>2.9167269567474556E-2</v>
      </c>
      <c r="N16" s="259">
        <v>2.8331894385920649E-2</v>
      </c>
      <c r="O16" s="259">
        <v>2.5924105038651557E-2</v>
      </c>
    </row>
    <row r="17" spans="1:15" ht="14" x14ac:dyDescent="0.2">
      <c r="A17" s="219">
        <v>2014</v>
      </c>
      <c r="B17" s="295"/>
      <c r="C17" s="259">
        <v>2.4947927184194255E-2</v>
      </c>
      <c r="D17" s="259">
        <v>2.8951698709946013E-2</v>
      </c>
      <c r="E17" s="259">
        <v>2.7114181155660395E-2</v>
      </c>
      <c r="F17" s="259">
        <v>2.9746920997462237E-2</v>
      </c>
      <c r="G17" s="259">
        <v>2.4583120787291021E-2</v>
      </c>
      <c r="H17" s="259">
        <v>2.4660084591640739E-2</v>
      </c>
      <c r="I17" s="259">
        <v>2.5572950217636482E-2</v>
      </c>
      <c r="J17" s="259">
        <v>2.9999338855010573E-2</v>
      </c>
      <c r="K17" s="259">
        <v>2.4960488154445345E-2</v>
      </c>
      <c r="L17" s="259">
        <v>2.5246378679237499E-2</v>
      </c>
      <c r="M17" s="259">
        <v>2.8621704652812222E-2</v>
      </c>
      <c r="N17" s="259">
        <v>2.7441063143769453E-2</v>
      </c>
      <c r="O17" s="259">
        <v>2.6022036101095925E-2</v>
      </c>
    </row>
    <row r="18" spans="1:15" ht="14" x14ac:dyDescent="0.2">
      <c r="A18" s="219">
        <v>2015</v>
      </c>
      <c r="B18" s="295"/>
      <c r="C18" s="259">
        <v>2.403376046516786E-2</v>
      </c>
      <c r="D18" s="259">
        <v>2.847622930835322E-2</v>
      </c>
      <c r="E18" s="259">
        <v>2.6865784228343424E-2</v>
      </c>
      <c r="F18" s="259">
        <v>2.9800669249630655E-2</v>
      </c>
      <c r="G18" s="259">
        <v>2.3025887442645082E-2</v>
      </c>
      <c r="H18" s="259">
        <v>2.5837206375242699E-2</v>
      </c>
      <c r="I18" s="259">
        <v>2.5661897814687858E-2</v>
      </c>
      <c r="J18" s="259">
        <v>3.0183149073492312E-2</v>
      </c>
      <c r="K18" s="259">
        <v>2.4124222558458846E-2</v>
      </c>
      <c r="L18" s="259">
        <v>2.4255512160443551E-2</v>
      </c>
      <c r="M18" s="259">
        <v>2.9519007065374393E-2</v>
      </c>
      <c r="N18" s="259">
        <v>2.7885918233601651E-2</v>
      </c>
      <c r="O18" s="259">
        <v>2.5298430513516084E-2</v>
      </c>
    </row>
    <row r="19" spans="1:15" ht="14" x14ac:dyDescent="0.15">
      <c r="A19" s="219">
        <v>2016</v>
      </c>
      <c r="B19" s="295"/>
      <c r="C19" s="257">
        <v>2.2718829798836757E-2</v>
      </c>
      <c r="D19" s="257">
        <v>2.6860782564617016E-2</v>
      </c>
      <c r="E19" s="257">
        <v>2.6655416246845979E-2</v>
      </c>
      <c r="F19" s="257">
        <v>2.9371142609263545E-2</v>
      </c>
      <c r="G19" s="257">
        <v>2.1887861290280228E-2</v>
      </c>
      <c r="H19" s="257">
        <v>2.186862657314706E-2</v>
      </c>
      <c r="I19" s="257">
        <v>2.510822422771183E-2</v>
      </c>
      <c r="J19" s="257">
        <v>2.9575180520530268E-2</v>
      </c>
      <c r="K19" s="257">
        <v>2.2887170008380881E-2</v>
      </c>
      <c r="L19" s="257">
        <v>2.3390797157934799E-2</v>
      </c>
      <c r="M19" s="257">
        <v>3.1003405021367426E-2</v>
      </c>
      <c r="N19" s="257">
        <v>2.7286434493247445E-2</v>
      </c>
      <c r="O19" s="257">
        <v>2.4163518616582096E-2</v>
      </c>
    </row>
    <row r="20" spans="1:15" ht="14" x14ac:dyDescent="0.2">
      <c r="A20" s="219"/>
      <c r="B20" s="240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</row>
    <row r="21" spans="1:15" ht="14" x14ac:dyDescent="0.2">
      <c r="A21" s="219">
        <v>2007</v>
      </c>
      <c r="B21" s="295" t="s">
        <v>9</v>
      </c>
      <c r="C21" s="259">
        <v>2.5292775265860656E-2</v>
      </c>
      <c r="D21" s="259">
        <v>2.8689889081419222E-2</v>
      </c>
      <c r="E21" s="259">
        <v>2.7513448086856788E-2</v>
      </c>
      <c r="F21" s="259">
        <v>3.1540053603598531E-2</v>
      </c>
      <c r="G21" s="259">
        <v>2.465062136639623E-2</v>
      </c>
      <c r="H21" s="259">
        <v>2.6148238883435791E-2</v>
      </c>
      <c r="I21" s="259">
        <v>2.6830791659307372E-2</v>
      </c>
      <c r="J21" s="259">
        <v>3.1871586316736131E-2</v>
      </c>
      <c r="K21" s="259">
        <v>2.5142232849110217E-2</v>
      </c>
      <c r="L21" s="259">
        <v>2.5771332097538183E-2</v>
      </c>
      <c r="M21" s="259">
        <v>2.9302395687499469E-2</v>
      </c>
      <c r="N21" s="259">
        <v>2.8614926672358591E-2</v>
      </c>
      <c r="O21" s="259">
        <v>2.6097841000650077E-2</v>
      </c>
    </row>
    <row r="22" spans="1:15" ht="14" x14ac:dyDescent="0.2">
      <c r="A22" s="219">
        <v>2008</v>
      </c>
      <c r="B22" s="295"/>
      <c r="C22" s="259">
        <v>2.624276014322631E-2</v>
      </c>
      <c r="D22" s="259">
        <v>2.9108239911417488E-2</v>
      </c>
      <c r="E22" s="259">
        <v>2.8484992019181136E-2</v>
      </c>
      <c r="F22" s="259">
        <v>3.1579898211790809E-2</v>
      </c>
      <c r="G22" s="259">
        <v>2.5625088545673594E-2</v>
      </c>
      <c r="H22" s="259">
        <v>2.6552255340093325E-2</v>
      </c>
      <c r="I22" s="259">
        <v>2.7185371142615815E-2</v>
      </c>
      <c r="J22" s="259">
        <v>3.1493465221247303E-2</v>
      </c>
      <c r="K22" s="259">
        <v>2.6550559957331406E-2</v>
      </c>
      <c r="L22" s="259">
        <v>2.6635864862542914E-2</v>
      </c>
      <c r="M22" s="259">
        <v>2.8677648423444148E-2</v>
      </c>
      <c r="N22" s="259">
        <v>2.8942078148882795E-2</v>
      </c>
      <c r="O22" s="259">
        <v>2.7010176879643355E-2</v>
      </c>
    </row>
    <row r="23" spans="1:15" ht="14" x14ac:dyDescent="0.2">
      <c r="A23" s="219">
        <v>2009</v>
      </c>
      <c r="B23" s="295"/>
      <c r="C23" s="259">
        <v>2.5714371482280181E-2</v>
      </c>
      <c r="D23" s="259">
        <v>2.9555256390654532E-2</v>
      </c>
      <c r="E23" s="259">
        <v>2.8275146809958279E-2</v>
      </c>
      <c r="F23" s="259">
        <v>3.1058686380622664E-2</v>
      </c>
      <c r="G23" s="259">
        <v>2.5394130766257531E-2</v>
      </c>
      <c r="H23" s="259">
        <v>2.788258427273603E-2</v>
      </c>
      <c r="I23" s="259">
        <v>2.678113008179368E-2</v>
      </c>
      <c r="J23" s="259">
        <v>3.1761548434378652E-2</v>
      </c>
      <c r="K23" s="259">
        <v>2.5559809333105536E-2</v>
      </c>
      <c r="L23" s="259">
        <v>2.6350145702119868E-2</v>
      </c>
      <c r="M23" s="259">
        <v>2.8711984674901801E-2</v>
      </c>
      <c r="N23" s="259">
        <v>2.8606624420379017E-2</v>
      </c>
      <c r="O23" s="259">
        <v>2.6629823965591937E-2</v>
      </c>
    </row>
    <row r="24" spans="1:15" ht="14" x14ac:dyDescent="0.2">
      <c r="A24" s="219">
        <v>2010</v>
      </c>
      <c r="B24" s="295"/>
      <c r="C24" s="259">
        <v>2.6073450145279786E-2</v>
      </c>
      <c r="D24" s="259">
        <v>2.8932974636203798E-2</v>
      </c>
      <c r="E24" s="259">
        <v>2.8813628968174125E-2</v>
      </c>
      <c r="F24" s="259">
        <v>3.0599891361310593E-2</v>
      </c>
      <c r="G24" s="259">
        <v>2.5766649285478616E-2</v>
      </c>
      <c r="H24" s="259">
        <v>2.7474828587511362E-2</v>
      </c>
      <c r="I24" s="259">
        <v>2.7067852178543201E-2</v>
      </c>
      <c r="J24" s="259">
        <v>3.0820355483629703E-2</v>
      </c>
      <c r="K24" s="259">
        <v>2.4779442160313886E-2</v>
      </c>
      <c r="L24" s="259">
        <v>2.7004766708788836E-2</v>
      </c>
      <c r="M24" s="259">
        <v>2.877755907171756E-2</v>
      </c>
      <c r="N24" s="259">
        <v>2.8590964081931132E-2</v>
      </c>
      <c r="O24" s="259">
        <v>2.6944493282074076E-2</v>
      </c>
    </row>
    <row r="25" spans="1:15" ht="14" x14ac:dyDescent="0.2">
      <c r="A25" s="219">
        <v>2011</v>
      </c>
      <c r="B25" s="295"/>
      <c r="C25" s="259">
        <v>2.5723707256839503E-2</v>
      </c>
      <c r="D25" s="259">
        <v>2.8847382775972246E-2</v>
      </c>
      <c r="E25" s="259">
        <v>2.8186436334117757E-2</v>
      </c>
      <c r="F25" s="259">
        <v>3.0141479221716273E-2</v>
      </c>
      <c r="G25" s="259">
        <v>2.5197873996444006E-2</v>
      </c>
      <c r="H25" s="259">
        <v>2.7358943768950386E-2</v>
      </c>
      <c r="I25" s="259">
        <v>2.7466630434389148E-2</v>
      </c>
      <c r="J25" s="259">
        <v>3.0394422142130652E-2</v>
      </c>
      <c r="K25" s="259">
        <v>2.5141066304733575E-2</v>
      </c>
      <c r="L25" s="259">
        <v>2.6240706012900145E-2</v>
      </c>
      <c r="M25" s="259">
        <v>2.9242902949664879E-2</v>
      </c>
      <c r="N25" s="259">
        <v>2.8507599579949083E-2</v>
      </c>
      <c r="O25" s="259">
        <v>2.6553200622977908E-2</v>
      </c>
    </row>
    <row r="26" spans="1:15" ht="14" x14ac:dyDescent="0.2">
      <c r="A26" s="219">
        <v>2012</v>
      </c>
      <c r="B26" s="295"/>
      <c r="C26" s="259">
        <v>2.5458095090443011E-2</v>
      </c>
      <c r="D26" s="259">
        <v>2.8503911284453804E-2</v>
      </c>
      <c r="E26" s="259">
        <v>2.7966631321937926E-2</v>
      </c>
      <c r="F26" s="259">
        <v>2.9834293397324785E-2</v>
      </c>
      <c r="G26" s="259">
        <v>2.5093269752935871E-2</v>
      </c>
      <c r="H26" s="259">
        <v>2.6189393233983369E-2</v>
      </c>
      <c r="I26" s="259">
        <v>2.6486740284189691E-2</v>
      </c>
      <c r="J26" s="259">
        <v>3.0024470309679776E-2</v>
      </c>
      <c r="K26" s="259">
        <v>2.4824903046740478E-2</v>
      </c>
      <c r="L26" s="259">
        <v>2.6055454087883699E-2</v>
      </c>
      <c r="M26" s="259">
        <v>2.9093760940082977E-2</v>
      </c>
      <c r="N26" s="259">
        <v>2.8006662806727509E-2</v>
      </c>
      <c r="O26" s="259">
        <v>2.6317393292075022E-2</v>
      </c>
    </row>
    <row r="27" spans="1:15" ht="14" x14ac:dyDescent="0.2">
      <c r="A27" s="219">
        <v>2013</v>
      </c>
      <c r="B27" s="295"/>
      <c r="C27" s="259">
        <v>2.4954775598527348E-2</v>
      </c>
      <c r="D27" s="259">
        <v>2.8728525941200452E-2</v>
      </c>
      <c r="E27" s="259">
        <v>2.7642481137338661E-2</v>
      </c>
      <c r="F27" s="259">
        <v>3.015235623868363E-2</v>
      </c>
      <c r="G27" s="259">
        <v>2.4616122560689277E-2</v>
      </c>
      <c r="H27" s="259">
        <v>2.4972821235399199E-2</v>
      </c>
      <c r="I27" s="259">
        <v>2.6221282575041999E-2</v>
      </c>
      <c r="J27" s="259">
        <v>3.0120914500684468E-2</v>
      </c>
      <c r="K27" s="259">
        <v>2.5355308887023125E-2</v>
      </c>
      <c r="L27" s="259">
        <v>2.533186880630927E-2</v>
      </c>
      <c r="M27" s="259">
        <v>2.9459490435624094E-2</v>
      </c>
      <c r="N27" s="259">
        <v>2.786881123763214E-2</v>
      </c>
      <c r="O27" s="259">
        <v>2.6139963938793205E-2</v>
      </c>
    </row>
    <row r="28" spans="1:15" ht="14" x14ac:dyDescent="0.2">
      <c r="A28" s="219">
        <v>2014</v>
      </c>
      <c r="B28" s="295"/>
      <c r="C28" s="259">
        <v>2.3924733897999609E-2</v>
      </c>
      <c r="D28" s="259">
        <v>2.8822495599903946E-2</v>
      </c>
      <c r="E28" s="259">
        <v>2.7121298773458861E-2</v>
      </c>
      <c r="F28" s="259">
        <v>2.9762008491352888E-2</v>
      </c>
      <c r="G28" s="259">
        <v>2.3152460907332213E-2</v>
      </c>
      <c r="H28" s="259">
        <v>2.4632798760422455E-2</v>
      </c>
      <c r="I28" s="259">
        <v>2.6374846677307714E-2</v>
      </c>
      <c r="J28" s="259">
        <v>2.9955661200347629E-2</v>
      </c>
      <c r="K28" s="259">
        <v>2.4114310880308576E-2</v>
      </c>
      <c r="L28" s="259">
        <v>2.4336561186080283E-2</v>
      </c>
      <c r="M28" s="259">
        <v>2.9024151854989317E-2</v>
      </c>
      <c r="N28" s="259">
        <v>2.7825665770856704E-2</v>
      </c>
      <c r="O28" s="259">
        <v>2.5530810928660986E-2</v>
      </c>
    </row>
    <row r="29" spans="1:15" ht="14" x14ac:dyDescent="0.2">
      <c r="A29" s="219">
        <v>2015</v>
      </c>
      <c r="B29" s="295"/>
      <c r="C29" s="259">
        <v>2.355370578778607E-2</v>
      </c>
      <c r="D29" s="259">
        <v>2.8006868062382503E-2</v>
      </c>
      <c r="E29" s="259">
        <v>2.7392945681737411E-2</v>
      </c>
      <c r="F29" s="259">
        <v>2.9501005343380553E-2</v>
      </c>
      <c r="G29" s="259">
        <v>2.2917611317774318E-2</v>
      </c>
      <c r="H29" s="259">
        <v>2.3257428263699285E-2</v>
      </c>
      <c r="I29" s="259">
        <v>2.5846726511131561E-2</v>
      </c>
      <c r="J29" s="259">
        <v>2.9777171412614958E-2</v>
      </c>
      <c r="K29" s="259">
        <v>2.3690184316370724E-2</v>
      </c>
      <c r="L29" s="259">
        <v>2.4058297880154431E-2</v>
      </c>
      <c r="M29" s="259">
        <v>2.928151912832825E-2</v>
      </c>
      <c r="N29" s="259">
        <v>2.7758252947873839E-2</v>
      </c>
      <c r="O29" s="259">
        <v>2.5111980835643442E-2</v>
      </c>
    </row>
    <row r="30" spans="1:15" s="122" customFormat="1" ht="14" x14ac:dyDescent="0.15">
      <c r="A30" s="219">
        <v>2016</v>
      </c>
      <c r="B30" s="295"/>
      <c r="C30" s="257">
        <v>2.2728302003406146E-2</v>
      </c>
      <c r="D30" s="257">
        <v>2.7834263560991848E-2</v>
      </c>
      <c r="E30" s="257">
        <v>2.6590798933060246E-2</v>
      </c>
      <c r="F30" s="257">
        <v>2.9319344516508666E-2</v>
      </c>
      <c r="G30" s="257">
        <v>2.2022546909380596E-2</v>
      </c>
      <c r="H30" s="257">
        <v>2.2792755523954447E-2</v>
      </c>
      <c r="I30" s="257">
        <v>2.4712530565224464E-2</v>
      </c>
      <c r="J30" s="257">
        <v>3.0029864967782115E-2</v>
      </c>
      <c r="K30" s="257">
        <v>2.2497361143758537E-2</v>
      </c>
      <c r="L30" s="257">
        <v>2.3290968822804754E-2</v>
      </c>
      <c r="M30" s="257">
        <v>2.936456147148014E-2</v>
      </c>
      <c r="N30" s="257">
        <v>2.7532494459944806E-2</v>
      </c>
      <c r="O30" s="257">
        <v>2.441026706601716E-2</v>
      </c>
    </row>
    <row r="31" spans="1:15" s="127" customFormat="1" ht="14" x14ac:dyDescent="0.2">
      <c r="A31" s="26"/>
      <c r="B31" s="197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s="122" customFormat="1" ht="11" x14ac:dyDescent="0.2">
      <c r="A32" s="33" t="s">
        <v>432</v>
      </c>
      <c r="B32" s="112"/>
      <c r="C32" s="115"/>
      <c r="D32" s="115"/>
      <c r="E32" s="115"/>
      <c r="F32" s="115"/>
      <c r="G32" s="115"/>
      <c r="H32" s="115"/>
      <c r="I32" s="115"/>
      <c r="J32" s="115"/>
      <c r="K32" s="125"/>
      <c r="L32" s="125"/>
      <c r="M32" s="125"/>
      <c r="N32" s="125"/>
    </row>
    <row r="33" spans="1:15" s="122" customFormat="1" x14ac:dyDescent="0.2">
      <c r="A33" s="79" t="s">
        <v>446</v>
      </c>
      <c r="B33" s="129"/>
      <c r="C33" s="113"/>
      <c r="D33" s="113"/>
      <c r="E33" s="113"/>
      <c r="F33" s="113"/>
      <c r="G33" s="113"/>
      <c r="H33" s="113"/>
      <c r="I33" s="113"/>
      <c r="J33" s="114"/>
      <c r="K33" s="130"/>
      <c r="L33" s="130"/>
      <c r="M33" s="114"/>
      <c r="N33" s="114"/>
      <c r="O33" s="127"/>
    </row>
    <row r="34" spans="1:15" s="122" customFormat="1" ht="11" x14ac:dyDescent="0.2">
      <c r="A34" s="104" t="s">
        <v>155</v>
      </c>
      <c r="B34" s="143"/>
      <c r="C34" s="115"/>
      <c r="D34" s="115"/>
      <c r="E34" s="115"/>
      <c r="F34" s="115"/>
      <c r="G34" s="115"/>
      <c r="H34" s="115"/>
      <c r="I34" s="115"/>
      <c r="J34" s="115"/>
      <c r="K34" s="125"/>
      <c r="L34" s="125"/>
      <c r="M34" s="125"/>
      <c r="N34" s="125"/>
    </row>
    <row r="35" spans="1:15" s="122" customFormat="1" ht="11" x14ac:dyDescent="0.2">
      <c r="A35" s="104" t="s">
        <v>156</v>
      </c>
      <c r="B35" s="143"/>
      <c r="C35" s="115"/>
      <c r="D35" s="115"/>
      <c r="E35" s="115"/>
      <c r="F35" s="115"/>
      <c r="G35" s="115"/>
      <c r="H35" s="115"/>
      <c r="I35" s="115"/>
      <c r="J35" s="115"/>
      <c r="K35" s="125"/>
      <c r="L35" s="125"/>
      <c r="M35" s="125"/>
      <c r="N35" s="125"/>
    </row>
    <row r="36" spans="1:15" s="122" customFormat="1" ht="11" x14ac:dyDescent="0.2">
      <c r="A36" s="104" t="s">
        <v>207</v>
      </c>
      <c r="B36" s="143"/>
      <c r="C36" s="115"/>
      <c r="D36" s="115"/>
      <c r="E36" s="115"/>
      <c r="F36" s="115"/>
      <c r="G36" s="115"/>
      <c r="H36" s="115"/>
      <c r="I36" s="115"/>
      <c r="J36" s="115"/>
      <c r="K36" s="125"/>
      <c r="L36" s="125"/>
      <c r="M36" s="125"/>
      <c r="N36" s="125"/>
    </row>
    <row r="37" spans="1:15" s="122" customFormat="1" ht="11" x14ac:dyDescent="0.2">
      <c r="A37" s="104" t="s">
        <v>158</v>
      </c>
      <c r="B37" s="143"/>
      <c r="C37" s="115"/>
      <c r="D37" s="115"/>
      <c r="E37" s="115"/>
      <c r="F37" s="115"/>
      <c r="G37" s="115"/>
      <c r="H37" s="115"/>
      <c r="I37" s="115"/>
      <c r="J37" s="115"/>
      <c r="K37" s="125"/>
      <c r="L37" s="125"/>
      <c r="M37" s="125"/>
      <c r="N37" s="125"/>
    </row>
    <row r="38" spans="1:15" s="136" customFormat="1" ht="11" x14ac:dyDescent="0.2">
      <c r="A38" s="104" t="s">
        <v>159</v>
      </c>
      <c r="B38" s="143"/>
      <c r="C38" s="115"/>
      <c r="D38" s="115"/>
      <c r="E38" s="115"/>
      <c r="F38" s="115"/>
      <c r="G38" s="115"/>
      <c r="H38" s="115"/>
      <c r="I38" s="115"/>
      <c r="J38" s="115"/>
      <c r="K38" s="125"/>
      <c r="L38" s="125"/>
      <c r="M38" s="125"/>
      <c r="N38" s="125"/>
      <c r="O38" s="122"/>
    </row>
    <row r="39" spans="1:15" s="122" customFormat="1" ht="11" x14ac:dyDescent="0.2">
      <c r="A39" s="104" t="s">
        <v>160</v>
      </c>
      <c r="B39" s="143"/>
      <c r="C39" s="115"/>
      <c r="D39" s="115"/>
      <c r="E39" s="115"/>
      <c r="F39" s="115"/>
      <c r="G39" s="115"/>
      <c r="H39" s="115"/>
      <c r="I39" s="115"/>
      <c r="J39" s="115"/>
      <c r="K39" s="125"/>
      <c r="L39" s="125"/>
      <c r="M39" s="125"/>
      <c r="N39" s="125"/>
    </row>
    <row r="40" spans="1:15" s="122" customFormat="1" ht="11" x14ac:dyDescent="0.2">
      <c r="A40" s="80" t="s">
        <v>426</v>
      </c>
      <c r="B40" s="182"/>
      <c r="C40" s="115"/>
      <c r="D40" s="115"/>
      <c r="E40" s="115"/>
      <c r="F40" s="115"/>
      <c r="G40" s="115"/>
      <c r="H40" s="115"/>
      <c r="I40" s="115"/>
      <c r="J40" s="115"/>
      <c r="K40" s="125"/>
      <c r="L40" s="125"/>
      <c r="M40" s="125"/>
      <c r="N40" s="125"/>
      <c r="O40" s="136"/>
    </row>
    <row r="41" spans="1:15" s="122" customFormat="1" ht="11" x14ac:dyDescent="0.2">
      <c r="A41" s="82" t="s">
        <v>161</v>
      </c>
      <c r="B41" s="143"/>
      <c r="C41" s="115"/>
      <c r="D41" s="115"/>
      <c r="E41" s="115"/>
      <c r="F41" s="115"/>
      <c r="G41" s="115"/>
      <c r="H41" s="115"/>
      <c r="I41" s="115"/>
      <c r="J41" s="115"/>
      <c r="K41" s="125"/>
      <c r="L41" s="125"/>
      <c r="M41" s="125"/>
      <c r="N41" s="125"/>
    </row>
    <row r="42" spans="1:15" s="122" customFormat="1" ht="11" x14ac:dyDescent="0.2">
      <c r="A42" s="82" t="s">
        <v>162</v>
      </c>
      <c r="B42" s="143"/>
      <c r="C42" s="115"/>
      <c r="D42" s="115"/>
      <c r="E42" s="115"/>
      <c r="F42" s="115"/>
      <c r="G42" s="115"/>
      <c r="H42" s="115"/>
      <c r="I42" s="115"/>
      <c r="J42" s="115"/>
      <c r="K42" s="125"/>
      <c r="L42" s="125"/>
      <c r="M42" s="125"/>
      <c r="N42" s="125"/>
    </row>
    <row r="43" spans="1:15" s="122" customFormat="1" ht="11" x14ac:dyDescent="0.2">
      <c r="A43" s="82" t="s">
        <v>224</v>
      </c>
      <c r="B43" s="143"/>
      <c r="C43" s="115"/>
      <c r="D43" s="115"/>
      <c r="E43" s="115"/>
      <c r="F43" s="115"/>
      <c r="G43" s="115"/>
      <c r="H43" s="115"/>
      <c r="I43" s="115"/>
      <c r="J43" s="115"/>
      <c r="K43" s="125"/>
      <c r="L43" s="125"/>
      <c r="M43" s="125"/>
      <c r="N43" s="125"/>
    </row>
    <row r="44" spans="1:15" x14ac:dyDescent="0.2">
      <c r="A44" s="82" t="s">
        <v>164</v>
      </c>
      <c r="B44" s="143"/>
      <c r="C44" s="115"/>
      <c r="D44" s="115"/>
      <c r="E44" s="115"/>
      <c r="F44" s="115"/>
      <c r="G44" s="115"/>
      <c r="H44" s="115"/>
      <c r="I44" s="115"/>
      <c r="J44" s="115"/>
      <c r="K44" s="125"/>
      <c r="L44" s="125"/>
      <c r="M44" s="125"/>
      <c r="N44" s="125"/>
      <c r="O44" s="122"/>
    </row>
    <row r="45" spans="1:15" x14ac:dyDescent="0.2">
      <c r="A45" s="82" t="s">
        <v>165</v>
      </c>
      <c r="B45" s="143"/>
      <c r="C45" s="115"/>
      <c r="D45" s="115"/>
      <c r="E45" s="115"/>
      <c r="F45" s="115"/>
      <c r="G45" s="115"/>
      <c r="H45" s="115"/>
      <c r="I45" s="115"/>
      <c r="J45" s="115"/>
      <c r="K45" s="125"/>
      <c r="L45" s="125"/>
      <c r="M45" s="125"/>
      <c r="N45" s="125"/>
      <c r="O45" s="122"/>
    </row>
    <row r="46" spans="1:15" x14ac:dyDescent="0.2">
      <c r="A46" s="85" t="s">
        <v>427</v>
      </c>
      <c r="B46" s="144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</sheetData>
  <mergeCells count="11">
    <mergeCell ref="B10:B19"/>
    <mergeCell ref="B21:B30"/>
    <mergeCell ref="A4:O4"/>
    <mergeCell ref="A5:O5"/>
    <mergeCell ref="A6:O6"/>
    <mergeCell ref="A8:B9"/>
    <mergeCell ref="C8:E8"/>
    <mergeCell ref="F8:I8"/>
    <mergeCell ref="J8:L8"/>
    <mergeCell ref="M8:N8"/>
    <mergeCell ref="O8:O9"/>
  </mergeCells>
  <phoneticPr fontId="92" type="noConversion"/>
  <hyperlinks>
    <hyperlink ref="Q8" location="ÍNDICE!A35" display="ÍNDICE"/>
  </hyperlinks>
  <printOptions horizontalCentered="1"/>
  <pageMargins left="0.71" right="0.71" top="1.57" bottom="0.35" header="0.31" footer="0"/>
  <pageSetup paperSize="9" scale="43" fitToHeight="3" orientation="landscape" r:id="rId1"/>
  <headerFooter scaleWithDoc="0" alignWithMargins="0"/>
  <colBreaks count="1" manualBreakCount="1">
    <brk id="1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38"/>
  <sheetViews>
    <sheetView showGridLines="0" workbookViewId="0">
      <selection activeCell="A4" sqref="A4:E30"/>
    </sheetView>
  </sheetViews>
  <sheetFormatPr baseColWidth="10" defaultColWidth="11.5" defaultRowHeight="13" x14ac:dyDescent="0.2"/>
  <cols>
    <col min="1" max="1" width="14.6640625" style="149" customWidth="1"/>
    <col min="2" max="5" width="22.1640625" style="149" customWidth="1"/>
    <col min="6" max="16384" width="11.5" style="149"/>
  </cols>
  <sheetData>
    <row r="2" spans="1:15" ht="14" x14ac:dyDescent="0.2">
      <c r="A2" s="19" t="s">
        <v>45</v>
      </c>
    </row>
    <row r="3" spans="1:15" ht="14" x14ac:dyDescent="0.2">
      <c r="A3" s="19"/>
    </row>
    <row r="4" spans="1:15" ht="18" x14ac:dyDescent="0.2">
      <c r="A4" s="299" t="s">
        <v>500</v>
      </c>
      <c r="B4" s="299"/>
      <c r="C4" s="299"/>
      <c r="D4" s="299"/>
      <c r="E4" s="299"/>
      <c r="L4" s="150"/>
    </row>
    <row r="5" spans="1:15" ht="18" x14ac:dyDescent="0.2">
      <c r="A5" s="281" t="s">
        <v>48</v>
      </c>
      <c r="B5" s="281"/>
      <c r="C5" s="281"/>
      <c r="D5" s="281"/>
      <c r="E5" s="28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5" ht="18" x14ac:dyDescent="0.15">
      <c r="A6" s="300" t="s">
        <v>49</v>
      </c>
      <c r="B6" s="300"/>
      <c r="C6" s="300"/>
      <c r="D6" s="300"/>
      <c r="E6" s="300"/>
      <c r="L6" s="150"/>
    </row>
    <row r="7" spans="1:15" x14ac:dyDescent="0.15">
      <c r="L7" s="150"/>
    </row>
    <row r="8" spans="1:15" ht="16" x14ac:dyDescent="0.15">
      <c r="A8" s="293" t="s">
        <v>225</v>
      </c>
      <c r="B8" s="293"/>
      <c r="C8" s="293" t="s">
        <v>226</v>
      </c>
      <c r="D8" s="293"/>
      <c r="E8" s="293"/>
      <c r="G8" s="160" t="s">
        <v>0</v>
      </c>
      <c r="L8" s="150"/>
    </row>
    <row r="9" spans="1:15" ht="16" x14ac:dyDescent="0.15">
      <c r="A9" s="293"/>
      <c r="B9" s="293"/>
      <c r="C9" s="226" t="s">
        <v>437</v>
      </c>
      <c r="D9" s="226" t="s">
        <v>227</v>
      </c>
      <c r="E9" s="226" t="s">
        <v>228</v>
      </c>
      <c r="L9" s="150"/>
    </row>
    <row r="10" spans="1:15" ht="16" x14ac:dyDescent="0.15">
      <c r="A10" s="217" t="s">
        <v>61</v>
      </c>
      <c r="B10" s="290" t="s">
        <v>7</v>
      </c>
      <c r="C10" s="230" t="s">
        <v>62</v>
      </c>
      <c r="D10" s="230" t="s">
        <v>62</v>
      </c>
      <c r="E10" s="230" t="s">
        <v>62</v>
      </c>
      <c r="L10" s="150"/>
    </row>
    <row r="11" spans="1:15" ht="14" x14ac:dyDescent="0.15">
      <c r="A11" s="217">
        <v>2008</v>
      </c>
      <c r="B11" s="290"/>
      <c r="C11" s="230">
        <v>13.508341353611099</v>
      </c>
      <c r="D11" s="230">
        <v>8.1193301125569359</v>
      </c>
      <c r="E11" s="230">
        <v>31.274877627905912</v>
      </c>
      <c r="L11" s="150"/>
    </row>
    <row r="12" spans="1:15" ht="16" x14ac:dyDescent="0.15">
      <c r="A12" s="217" t="s">
        <v>63</v>
      </c>
      <c r="B12" s="290"/>
      <c r="C12" s="230" t="s">
        <v>62</v>
      </c>
      <c r="D12" s="230" t="s">
        <v>62</v>
      </c>
      <c r="E12" s="230" t="s">
        <v>62</v>
      </c>
      <c r="L12" s="150"/>
    </row>
    <row r="13" spans="1:15" ht="14" x14ac:dyDescent="0.15">
      <c r="A13" s="217">
        <v>2010</v>
      </c>
      <c r="B13" s="290"/>
      <c r="C13" s="230">
        <v>9.7778965665052127</v>
      </c>
      <c r="D13" s="230">
        <v>5.4607734395041927</v>
      </c>
      <c r="E13" s="230">
        <v>23.048365000361148</v>
      </c>
      <c r="L13" s="150"/>
    </row>
    <row r="14" spans="1:15" ht="14" x14ac:dyDescent="0.15">
      <c r="A14" s="217">
        <v>2011</v>
      </c>
      <c r="B14" s="290"/>
      <c r="C14" s="230">
        <v>8.4737961995358209</v>
      </c>
      <c r="D14" s="230">
        <v>4.6306230479169788</v>
      </c>
      <c r="E14" s="230">
        <v>19.749104687990389</v>
      </c>
      <c r="L14" s="150"/>
    </row>
    <row r="15" spans="1:15" ht="14" x14ac:dyDescent="0.15">
      <c r="A15" s="217">
        <v>2012</v>
      </c>
      <c r="B15" s="290"/>
      <c r="C15" s="230">
        <v>9.1985828337577225</v>
      </c>
      <c r="D15" s="230">
        <v>5.527577686325639</v>
      </c>
      <c r="E15" s="230">
        <v>20.343950237586171</v>
      </c>
      <c r="L15" s="150"/>
    </row>
    <row r="16" spans="1:15" ht="14" x14ac:dyDescent="0.15">
      <c r="A16" s="217">
        <v>2013</v>
      </c>
      <c r="B16" s="290"/>
      <c r="C16" s="230">
        <v>8.5565567985779278</v>
      </c>
      <c r="D16" s="230">
        <v>4.9782766527626441</v>
      </c>
      <c r="E16" s="230">
        <v>19.042988609245938</v>
      </c>
      <c r="L16" s="150"/>
    </row>
    <row r="17" spans="1:12" ht="14" x14ac:dyDescent="0.15">
      <c r="A17" s="217">
        <v>2014</v>
      </c>
      <c r="B17" s="290"/>
      <c r="C17" s="230">
        <v>3.5728142929064899</v>
      </c>
      <c r="D17" s="230">
        <v>1.3218847887255345</v>
      </c>
      <c r="E17" s="230">
        <v>11.106224703349456</v>
      </c>
      <c r="L17" s="150"/>
    </row>
    <row r="18" spans="1:12" ht="14" x14ac:dyDescent="0.15">
      <c r="A18" s="217">
        <v>2015</v>
      </c>
      <c r="B18" s="290"/>
      <c r="C18" s="230">
        <v>6.9360100978459212</v>
      </c>
      <c r="D18" s="230">
        <v>4.0491074395048745</v>
      </c>
      <c r="E18" s="230">
        <v>16.468018518332922</v>
      </c>
      <c r="L18" s="150"/>
    </row>
    <row r="19" spans="1:12" ht="14" x14ac:dyDescent="0.15">
      <c r="A19" s="217">
        <v>2016</v>
      </c>
      <c r="B19" s="290"/>
      <c r="C19" s="230">
        <v>8.247392039738326</v>
      </c>
      <c r="D19" s="230">
        <v>5.4286692135728574</v>
      </c>
      <c r="E19" s="230">
        <v>17.47213790406483</v>
      </c>
      <c r="L19" s="150"/>
    </row>
    <row r="20" spans="1:12" ht="14" x14ac:dyDescent="0.15">
      <c r="A20" s="217"/>
      <c r="B20" s="228"/>
      <c r="C20" s="230"/>
      <c r="D20" s="230"/>
      <c r="E20" s="230"/>
      <c r="L20" s="150"/>
    </row>
    <row r="21" spans="1:12" ht="14" x14ac:dyDescent="0.15">
      <c r="A21" s="217">
        <v>2007</v>
      </c>
      <c r="B21" s="290" t="s">
        <v>9</v>
      </c>
      <c r="C21" s="230">
        <v>12.472799249265677</v>
      </c>
      <c r="D21" s="230">
        <v>7.9899095741368606</v>
      </c>
      <c r="E21" s="230">
        <v>28.550819342645816</v>
      </c>
      <c r="L21" s="150"/>
    </row>
    <row r="22" spans="1:12" ht="14" x14ac:dyDescent="0.15">
      <c r="A22" s="217">
        <v>2008</v>
      </c>
      <c r="B22" s="290"/>
      <c r="C22" s="230">
        <v>10.325196406472953</v>
      </c>
      <c r="D22" s="230">
        <v>5.6643752099057876</v>
      </c>
      <c r="E22" s="230">
        <v>25.787671354732495</v>
      </c>
      <c r="L22" s="150"/>
    </row>
    <row r="23" spans="1:12" ht="14" x14ac:dyDescent="0.15">
      <c r="A23" s="217">
        <v>2009</v>
      </c>
      <c r="B23" s="290"/>
      <c r="C23" s="230">
        <v>9.817339355342229</v>
      </c>
      <c r="D23" s="230">
        <v>5.3934804862950347</v>
      </c>
      <c r="E23" s="230">
        <v>23.474840326740004</v>
      </c>
      <c r="L23" s="150"/>
    </row>
    <row r="24" spans="1:12" ht="14" x14ac:dyDescent="0.15">
      <c r="A24" s="217">
        <v>2010</v>
      </c>
      <c r="B24" s="290"/>
      <c r="C24" s="230">
        <v>7.4786682166833902</v>
      </c>
      <c r="D24" s="230">
        <v>3.8129532123730239</v>
      </c>
      <c r="E24" s="230">
        <v>18.682065919366618</v>
      </c>
      <c r="L24" s="150"/>
    </row>
    <row r="25" spans="1:12" ht="14" x14ac:dyDescent="0.15">
      <c r="A25" s="217">
        <v>2011</v>
      </c>
      <c r="B25" s="290"/>
      <c r="C25" s="230">
        <v>5.7986351625259784</v>
      </c>
      <c r="D25" s="230">
        <v>2.722939494943565</v>
      </c>
      <c r="E25" s="230">
        <v>15.33893919644651</v>
      </c>
      <c r="L25" s="150"/>
    </row>
    <row r="26" spans="1:12" ht="14" x14ac:dyDescent="0.15">
      <c r="A26" s="217">
        <v>2012</v>
      </c>
      <c r="B26" s="290"/>
      <c r="C26" s="230">
        <v>6.2736666562167764</v>
      </c>
      <c r="D26" s="230">
        <v>3.233328579399894</v>
      </c>
      <c r="E26" s="230">
        <v>15.505068139185726</v>
      </c>
      <c r="L26" s="150"/>
    </row>
    <row r="27" spans="1:12" ht="14" x14ac:dyDescent="0.15">
      <c r="A27" s="217">
        <v>2013</v>
      </c>
      <c r="B27" s="290"/>
      <c r="C27" s="230">
        <v>4.9086248646959483</v>
      </c>
      <c r="D27" s="230">
        <v>2.5659948015889182</v>
      </c>
      <c r="E27" s="230">
        <v>12.823029923538121</v>
      </c>
      <c r="L27" s="150"/>
    </row>
    <row r="28" spans="1:12" ht="14" x14ac:dyDescent="0.15">
      <c r="A28" s="217">
        <v>2014</v>
      </c>
      <c r="B28" s="290"/>
      <c r="C28" s="230">
        <v>5.5290556488562066</v>
      </c>
      <c r="D28" s="230">
        <v>2.9807900219339158</v>
      </c>
      <c r="E28" s="230">
        <v>14.042544594485557</v>
      </c>
      <c r="L28" s="150"/>
    </row>
    <row r="29" spans="1:12" ht="14" x14ac:dyDescent="0.15">
      <c r="A29" s="217">
        <v>2015</v>
      </c>
      <c r="B29" s="290"/>
      <c r="C29" s="230">
        <v>5.9083276333444994</v>
      </c>
      <c r="D29" s="230">
        <v>3.4630835334676418</v>
      </c>
      <c r="E29" s="230">
        <v>14.21124397668965</v>
      </c>
      <c r="L29" s="150"/>
    </row>
    <row r="30" spans="1:12" ht="14" x14ac:dyDescent="0.15">
      <c r="A30" s="217">
        <v>2016</v>
      </c>
      <c r="B30" s="290"/>
      <c r="C30" s="230">
        <v>7.6491613049904537</v>
      </c>
      <c r="D30" s="230">
        <v>4.9297058876922168</v>
      </c>
      <c r="E30" s="230">
        <v>16.492590682019543</v>
      </c>
      <c r="L30" s="150"/>
    </row>
    <row r="31" spans="1:12" ht="14" x14ac:dyDescent="0.2">
      <c r="A31" s="24"/>
      <c r="B31" s="196"/>
      <c r="C31" s="58"/>
      <c r="D31" s="58"/>
      <c r="E31" s="58"/>
    </row>
    <row r="32" spans="1:12" x14ac:dyDescent="0.2">
      <c r="A32" s="301" t="s">
        <v>432</v>
      </c>
      <c r="B32" s="301"/>
      <c r="C32" s="301"/>
      <c r="D32" s="301"/>
      <c r="E32" s="301"/>
    </row>
    <row r="33" spans="1:5" x14ac:dyDescent="0.2">
      <c r="A33" s="301" t="s">
        <v>436</v>
      </c>
      <c r="B33" s="301"/>
      <c r="C33" s="301"/>
      <c r="D33" s="301"/>
      <c r="E33" s="301"/>
    </row>
    <row r="34" spans="1:5" x14ac:dyDescent="0.2">
      <c r="A34" s="301" t="s">
        <v>229</v>
      </c>
      <c r="B34" s="301"/>
      <c r="C34" s="301"/>
      <c r="D34" s="301"/>
      <c r="E34" s="301"/>
    </row>
    <row r="35" spans="1:5" x14ac:dyDescent="0.2">
      <c r="A35" s="301" t="s">
        <v>232</v>
      </c>
      <c r="B35" s="301"/>
      <c r="C35" s="301"/>
      <c r="D35" s="301"/>
      <c r="E35" s="301"/>
    </row>
    <row r="36" spans="1:5" x14ac:dyDescent="0.2">
      <c r="A36" s="301" t="s">
        <v>231</v>
      </c>
      <c r="B36" s="301"/>
      <c r="C36" s="301"/>
      <c r="D36" s="301"/>
      <c r="E36" s="301"/>
    </row>
    <row r="37" spans="1:5" x14ac:dyDescent="0.2">
      <c r="A37" s="301" t="s">
        <v>230</v>
      </c>
      <c r="B37" s="301"/>
      <c r="C37" s="301"/>
      <c r="D37" s="301"/>
      <c r="E37" s="301"/>
    </row>
    <row r="38" spans="1:5" x14ac:dyDescent="0.2">
      <c r="A38" s="301" t="s">
        <v>67</v>
      </c>
      <c r="B38" s="301"/>
      <c r="C38" s="301"/>
      <c r="D38" s="301"/>
      <c r="E38" s="301"/>
    </row>
  </sheetData>
  <mergeCells count="14">
    <mergeCell ref="A37:E37"/>
    <mergeCell ref="A38:E38"/>
    <mergeCell ref="A35:E35"/>
    <mergeCell ref="A36:E36"/>
    <mergeCell ref="A32:E32"/>
    <mergeCell ref="A33:E33"/>
    <mergeCell ref="A34:E34"/>
    <mergeCell ref="B21:B30"/>
    <mergeCell ref="A4:E4"/>
    <mergeCell ref="A5:E5"/>
    <mergeCell ref="A6:E6"/>
    <mergeCell ref="A8:B9"/>
    <mergeCell ref="C8:E8"/>
    <mergeCell ref="B10:B19"/>
  </mergeCells>
  <phoneticPr fontId="92" type="noConversion"/>
  <hyperlinks>
    <hyperlink ref="G8" location="ÍNDICE!A39" display="ÍNDICE"/>
  </hyperlinks>
  <printOptions horizontalCentered="1"/>
  <pageMargins left="0.71" right="0.71" top="1.18" bottom="0.35" header="0.31" footer="0"/>
  <pageSetup paperSize="9" scale="95" orientation="landscape" r:id="rId1"/>
  <headerFooter scaleWithDoc="0" alignWithMargins="0"/>
  <colBreaks count="1" manualBreakCount="1">
    <brk id="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2"/>
  <sheetViews>
    <sheetView showGridLines="0" workbookViewId="0">
      <selection activeCell="A3" sqref="A3:E51"/>
    </sheetView>
  </sheetViews>
  <sheetFormatPr baseColWidth="10" defaultColWidth="11.5" defaultRowHeight="13" x14ac:dyDescent="0.2"/>
  <cols>
    <col min="1" max="1" width="14.6640625" style="149" customWidth="1"/>
    <col min="2" max="5" width="22.1640625" style="149" customWidth="1"/>
    <col min="6" max="16384" width="11.5" style="149"/>
  </cols>
  <sheetData>
    <row r="1" spans="1:7" ht="14" x14ac:dyDescent="0.2">
      <c r="A1" s="156" t="s">
        <v>46</v>
      </c>
      <c r="B1" s="154"/>
      <c r="C1" s="155"/>
      <c r="D1" s="155"/>
      <c r="E1" s="155"/>
    </row>
    <row r="2" spans="1:7" ht="14" x14ac:dyDescent="0.2">
      <c r="A2" s="156"/>
      <c r="B2" s="154"/>
      <c r="C2" s="155"/>
      <c r="D2" s="155"/>
      <c r="E2" s="155"/>
    </row>
    <row r="3" spans="1:7" ht="18" x14ac:dyDescent="0.2">
      <c r="A3" s="299" t="s">
        <v>501</v>
      </c>
      <c r="B3" s="299"/>
      <c r="C3" s="299"/>
      <c r="D3" s="299"/>
      <c r="E3" s="299"/>
    </row>
    <row r="4" spans="1:7" ht="18" x14ac:dyDescent="0.2">
      <c r="A4" s="281" t="s">
        <v>48</v>
      </c>
      <c r="B4" s="281"/>
      <c r="C4" s="281"/>
      <c r="D4" s="281"/>
      <c r="E4" s="281"/>
    </row>
    <row r="5" spans="1:7" ht="14.25" customHeight="1" x14ac:dyDescent="0.2">
      <c r="A5" s="300" t="s">
        <v>49</v>
      </c>
      <c r="B5" s="300"/>
      <c r="C5" s="300"/>
      <c r="D5" s="300"/>
      <c r="E5" s="300"/>
    </row>
    <row r="6" spans="1:7" x14ac:dyDescent="0.2">
      <c r="B6" s="46"/>
    </row>
    <row r="7" spans="1:7" ht="16" x14ac:dyDescent="0.2">
      <c r="A7" s="293" t="s">
        <v>225</v>
      </c>
      <c r="B7" s="293"/>
      <c r="C7" s="293" t="s">
        <v>226</v>
      </c>
      <c r="D7" s="293"/>
      <c r="E7" s="293"/>
      <c r="G7" s="160" t="s">
        <v>0</v>
      </c>
    </row>
    <row r="8" spans="1:7" ht="16" x14ac:dyDescent="0.2">
      <c r="A8" s="293"/>
      <c r="B8" s="293"/>
      <c r="C8" s="226" t="s">
        <v>437</v>
      </c>
      <c r="D8" s="226" t="s">
        <v>227</v>
      </c>
      <c r="E8" s="226" t="s">
        <v>228</v>
      </c>
    </row>
    <row r="9" spans="1:7" ht="16" x14ac:dyDescent="0.2">
      <c r="A9" s="217" t="s">
        <v>90</v>
      </c>
      <c r="B9" s="302" t="s">
        <v>76</v>
      </c>
      <c r="C9" s="230" t="s">
        <v>62</v>
      </c>
      <c r="D9" s="230" t="s">
        <v>62</v>
      </c>
      <c r="E9" s="230" t="s">
        <v>62</v>
      </c>
      <c r="F9" s="204"/>
    </row>
    <row r="10" spans="1:7" ht="14" x14ac:dyDescent="0.2">
      <c r="A10" s="217">
        <v>2008</v>
      </c>
      <c r="B10" s="302"/>
      <c r="C10" s="230">
        <v>9.9069815593310153</v>
      </c>
      <c r="D10" s="230">
        <v>6.0350654087354139</v>
      </c>
      <c r="E10" s="230">
        <v>23.321780003897004</v>
      </c>
    </row>
    <row r="11" spans="1:7" ht="14" x14ac:dyDescent="0.2">
      <c r="A11" s="217">
        <v>2009</v>
      </c>
      <c r="B11" s="302"/>
      <c r="C11" s="230">
        <v>8.3023953675314868</v>
      </c>
      <c r="D11" s="230">
        <v>4.5694732187480946</v>
      </c>
      <c r="E11" s="230">
        <v>19.691456932492748</v>
      </c>
    </row>
    <row r="12" spans="1:7" ht="14" x14ac:dyDescent="0.2">
      <c r="A12" s="217">
        <v>2010</v>
      </c>
      <c r="B12" s="302"/>
      <c r="C12" s="230">
        <v>7.3947625396571786</v>
      </c>
      <c r="D12" s="230">
        <v>3.397034314038101</v>
      </c>
      <c r="E12" s="230">
        <v>18.876183143274467</v>
      </c>
    </row>
    <row r="13" spans="1:7" ht="12.75" customHeight="1" x14ac:dyDescent="0.2">
      <c r="A13" s="217">
        <v>2011</v>
      </c>
      <c r="B13" s="302"/>
      <c r="C13" s="230">
        <v>4.1586076710661084</v>
      </c>
      <c r="D13" s="230">
        <v>1.2725621531838298</v>
      </c>
      <c r="E13" s="230">
        <v>12.198303046898893</v>
      </c>
    </row>
    <row r="14" spans="1:7" ht="14" x14ac:dyDescent="0.2">
      <c r="A14" s="217">
        <v>2012</v>
      </c>
      <c r="B14" s="302"/>
      <c r="C14" s="230">
        <v>5.1116985284916501</v>
      </c>
      <c r="D14" s="230">
        <v>1.9688101153518951</v>
      </c>
      <c r="E14" s="230">
        <v>14.365741495170427</v>
      </c>
    </row>
    <row r="15" spans="1:7" ht="14" x14ac:dyDescent="0.2">
      <c r="A15" s="217">
        <v>2013</v>
      </c>
      <c r="B15" s="302"/>
      <c r="C15" s="230">
        <v>3.6005266931179625</v>
      </c>
      <c r="D15" s="230">
        <v>1.3840290236336554</v>
      </c>
      <c r="E15" s="230">
        <v>10.307874248120546</v>
      </c>
    </row>
    <row r="16" spans="1:7" ht="14" x14ac:dyDescent="0.2">
      <c r="A16" s="217">
        <v>2014</v>
      </c>
      <c r="B16" s="302"/>
      <c r="C16" s="230">
        <v>2.5654819906891135</v>
      </c>
      <c r="D16" s="230">
        <v>0.66322719051234358</v>
      </c>
      <c r="E16" s="230">
        <v>8.5680302089920968</v>
      </c>
    </row>
    <row r="17" spans="1:5" ht="14" x14ac:dyDescent="0.2">
      <c r="A17" s="217">
        <v>2015</v>
      </c>
      <c r="B17" s="302"/>
      <c r="C17" s="230">
        <v>2.614820308289266</v>
      </c>
      <c r="D17" s="230">
        <v>0.95276848703553452</v>
      </c>
      <c r="E17" s="230">
        <v>8.15118824643673</v>
      </c>
    </row>
    <row r="18" spans="1:5" ht="14" x14ac:dyDescent="0.2">
      <c r="A18" s="217">
        <v>2016</v>
      </c>
      <c r="B18" s="302"/>
      <c r="C18" s="230">
        <v>3.6141641617198377</v>
      </c>
      <c r="D18" s="230">
        <v>1.3463947224799295</v>
      </c>
      <c r="E18" s="230">
        <v>10.595309129148932</v>
      </c>
    </row>
    <row r="19" spans="1:5" ht="14" x14ac:dyDescent="0.2">
      <c r="A19" s="217"/>
      <c r="B19" s="228"/>
      <c r="C19" s="230"/>
      <c r="D19" s="230"/>
      <c r="E19" s="230"/>
    </row>
    <row r="20" spans="1:5" ht="14" x14ac:dyDescent="0.2">
      <c r="A20" s="217">
        <v>2007</v>
      </c>
      <c r="B20" s="290" t="s">
        <v>7</v>
      </c>
      <c r="C20" s="230">
        <v>12.19</v>
      </c>
      <c r="D20" s="230">
        <v>7.34</v>
      </c>
      <c r="E20" s="230">
        <v>28.07</v>
      </c>
    </row>
    <row r="21" spans="1:5" ht="14" x14ac:dyDescent="0.2">
      <c r="A21" s="217">
        <v>2008</v>
      </c>
      <c r="B21" s="290"/>
      <c r="C21" s="230">
        <v>8.8491439320693583</v>
      </c>
      <c r="D21" s="230">
        <v>4.5065598548537107</v>
      </c>
      <c r="E21" s="230">
        <v>22.704268505801753</v>
      </c>
    </row>
    <row r="22" spans="1:5" ht="14" x14ac:dyDescent="0.2">
      <c r="A22" s="217">
        <v>2009</v>
      </c>
      <c r="B22" s="290"/>
      <c r="C22" s="230">
        <v>7.3544731540900781</v>
      </c>
      <c r="D22" s="230">
        <v>3.8051220356259208</v>
      </c>
      <c r="E22" s="230">
        <v>18.374667876275129</v>
      </c>
    </row>
    <row r="23" spans="1:5" ht="14" x14ac:dyDescent="0.2">
      <c r="A23" s="217">
        <v>2010</v>
      </c>
      <c r="B23" s="290"/>
      <c r="C23" s="230">
        <v>4.9433255045965616</v>
      </c>
      <c r="D23" s="230">
        <v>1.8741236794749876</v>
      </c>
      <c r="E23" s="230">
        <v>14.197102033097769</v>
      </c>
    </row>
    <row r="24" spans="1:5" ht="14" x14ac:dyDescent="0.2">
      <c r="A24" s="217">
        <v>2011</v>
      </c>
      <c r="B24" s="290"/>
      <c r="C24" s="230">
        <v>4.1560157970383305</v>
      </c>
      <c r="D24" s="230">
        <v>1.5631462989696621</v>
      </c>
      <c r="E24" s="230">
        <v>11.602407734594351</v>
      </c>
    </row>
    <row r="25" spans="1:5" ht="14" x14ac:dyDescent="0.2">
      <c r="A25" s="217">
        <v>2012</v>
      </c>
      <c r="B25" s="290"/>
      <c r="C25" s="230">
        <v>3.610151450358988</v>
      </c>
      <c r="D25" s="230">
        <v>1.4591458501968388</v>
      </c>
      <c r="E25" s="230">
        <v>10.209918650386539</v>
      </c>
    </row>
    <row r="26" spans="1:5" ht="14" x14ac:dyDescent="0.2">
      <c r="A26" s="217">
        <v>2013</v>
      </c>
      <c r="B26" s="290"/>
      <c r="C26" s="230">
        <v>3.084085746349845</v>
      </c>
      <c r="D26" s="230">
        <v>1.0611019160826274</v>
      </c>
      <c r="E26" s="230">
        <v>9.1254979989418032</v>
      </c>
    </row>
    <row r="27" spans="1:5" ht="14" x14ac:dyDescent="0.2">
      <c r="A27" s="217">
        <v>2014</v>
      </c>
      <c r="B27" s="290"/>
      <c r="C27" s="230">
        <v>1.9806574881273953</v>
      </c>
      <c r="D27" s="230">
        <v>0.42659960089448634</v>
      </c>
      <c r="E27" s="230">
        <v>7.0311076366634984</v>
      </c>
    </row>
    <row r="28" spans="1:5" ht="14" x14ac:dyDescent="0.2">
      <c r="A28" s="217">
        <v>2015</v>
      </c>
      <c r="B28" s="290"/>
      <c r="C28" s="230">
        <v>3.1446056325470297</v>
      </c>
      <c r="D28" s="230">
        <v>1.2205360602421116</v>
      </c>
      <c r="E28" s="230">
        <v>9.3873628428551257</v>
      </c>
    </row>
    <row r="29" spans="1:5" ht="14" x14ac:dyDescent="0.2">
      <c r="A29" s="217">
        <v>2016</v>
      </c>
      <c r="B29" s="290"/>
      <c r="C29" s="230">
        <v>2.4390056650263805</v>
      </c>
      <c r="D29" s="230">
        <v>0.89239244898663073</v>
      </c>
      <c r="E29" s="230">
        <v>7.3287566326467672</v>
      </c>
    </row>
    <row r="30" spans="1:5" ht="14" x14ac:dyDescent="0.2">
      <c r="A30" s="217"/>
      <c r="B30" s="228"/>
      <c r="C30" s="230"/>
      <c r="D30" s="230"/>
      <c r="E30" s="230"/>
    </row>
    <row r="31" spans="1:5" ht="14" x14ac:dyDescent="0.2">
      <c r="A31" s="217">
        <v>2007</v>
      </c>
      <c r="B31" s="290" t="s">
        <v>8</v>
      </c>
      <c r="C31" s="230">
        <v>10.286229382491509</v>
      </c>
      <c r="D31" s="230">
        <v>5.6367105851998787</v>
      </c>
      <c r="E31" s="230">
        <v>25.837290930046944</v>
      </c>
    </row>
    <row r="32" spans="1:5" ht="14" x14ac:dyDescent="0.2">
      <c r="A32" s="217">
        <v>2008</v>
      </c>
      <c r="B32" s="290"/>
      <c r="C32" s="230">
        <v>8.6065943814419867</v>
      </c>
      <c r="D32" s="230">
        <v>4.5553761078532746</v>
      </c>
      <c r="E32" s="230">
        <v>21.502110362377959</v>
      </c>
    </row>
    <row r="33" spans="1:5" ht="14" x14ac:dyDescent="0.2">
      <c r="A33" s="217">
        <v>2009</v>
      </c>
      <c r="B33" s="290"/>
      <c r="C33" s="230">
        <v>5.4162508946656205</v>
      </c>
      <c r="D33" s="230">
        <v>2.2013868976306377</v>
      </c>
      <c r="E33" s="230">
        <v>15.325542652965721</v>
      </c>
    </row>
    <row r="34" spans="1:5" ht="14" x14ac:dyDescent="0.2">
      <c r="A34" s="217">
        <v>2010</v>
      </c>
      <c r="B34" s="290"/>
      <c r="C34" s="230">
        <v>4.8106881872025653</v>
      </c>
      <c r="D34" s="230">
        <v>2.1090411949905286</v>
      </c>
      <c r="E34" s="230">
        <v>12.972126102321237</v>
      </c>
    </row>
    <row r="35" spans="1:5" ht="14" x14ac:dyDescent="0.2">
      <c r="A35" s="217">
        <v>2011</v>
      </c>
      <c r="B35" s="290"/>
      <c r="C35" s="230">
        <v>4.562561244258319</v>
      </c>
      <c r="D35" s="230">
        <v>1.1998363962073748</v>
      </c>
      <c r="E35" s="230">
        <v>14.393807991443985</v>
      </c>
    </row>
    <row r="36" spans="1:5" ht="14" x14ac:dyDescent="0.2">
      <c r="A36" s="217">
        <v>2012</v>
      </c>
      <c r="B36" s="290"/>
      <c r="C36" s="230">
        <v>4.2728430505011579</v>
      </c>
      <c r="D36" s="230">
        <v>2.0798662759205326</v>
      </c>
      <c r="E36" s="230">
        <v>10.748796404862652</v>
      </c>
    </row>
    <row r="37" spans="1:5" ht="14" x14ac:dyDescent="0.2">
      <c r="A37" s="217">
        <v>2013</v>
      </c>
      <c r="B37" s="290"/>
      <c r="C37" s="230">
        <v>3.1421699020102145</v>
      </c>
      <c r="D37" s="230">
        <v>0.79407646822536726</v>
      </c>
      <c r="E37" s="230">
        <v>10.298508923774458</v>
      </c>
    </row>
    <row r="38" spans="1:5" ht="14" x14ac:dyDescent="0.2">
      <c r="A38" s="217">
        <v>2014</v>
      </c>
      <c r="B38" s="290"/>
      <c r="C38" s="230">
        <v>2.6229128953241525</v>
      </c>
      <c r="D38" s="230">
        <v>0.72468935229047926</v>
      </c>
      <c r="E38" s="230">
        <v>8.6929584631914683</v>
      </c>
    </row>
    <row r="39" spans="1:5" ht="14" x14ac:dyDescent="0.2">
      <c r="A39" s="217">
        <v>2015</v>
      </c>
      <c r="B39" s="290"/>
      <c r="C39" s="230">
        <v>3.1755339904283608</v>
      </c>
      <c r="D39" s="230">
        <v>1.0448637934788771</v>
      </c>
      <c r="E39" s="230">
        <v>10.419899968632569</v>
      </c>
    </row>
    <row r="40" spans="1:5" s="152" customFormat="1" ht="14" x14ac:dyDescent="0.2">
      <c r="A40" s="217">
        <v>2016</v>
      </c>
      <c r="B40" s="290"/>
      <c r="C40" s="230">
        <v>4.3776459830599386</v>
      </c>
      <c r="D40" s="230">
        <v>2.2285403943862745</v>
      </c>
      <c r="E40" s="230">
        <v>11.077857272004803</v>
      </c>
    </row>
    <row r="41" spans="1:5" s="152" customFormat="1" ht="14" x14ac:dyDescent="0.2">
      <c r="A41" s="217"/>
      <c r="B41" s="228"/>
      <c r="C41" s="230"/>
      <c r="D41" s="230"/>
      <c r="E41" s="230"/>
    </row>
    <row r="42" spans="1:5" s="152" customFormat="1" ht="14" x14ac:dyDescent="0.2">
      <c r="A42" s="217">
        <v>2007</v>
      </c>
      <c r="B42" s="290" t="s">
        <v>9</v>
      </c>
      <c r="C42" s="230">
        <v>7.0081614712971749</v>
      </c>
      <c r="D42" s="230">
        <v>3.5981144297375711</v>
      </c>
      <c r="E42" s="230">
        <v>19.0196051415457</v>
      </c>
    </row>
    <row r="43" spans="1:5" s="152" customFormat="1" ht="14" x14ac:dyDescent="0.2">
      <c r="A43" s="217">
        <v>2008</v>
      </c>
      <c r="B43" s="290"/>
      <c r="C43" s="230">
        <v>6.501656138034539</v>
      </c>
      <c r="D43" s="230">
        <v>2.9242678511979521</v>
      </c>
      <c r="E43" s="230">
        <v>18.078677980013936</v>
      </c>
    </row>
    <row r="44" spans="1:5" s="152" customFormat="1" ht="14" x14ac:dyDescent="0.2">
      <c r="A44" s="217">
        <v>2009</v>
      </c>
      <c r="B44" s="290"/>
      <c r="C44" s="230">
        <v>5.1486644878540728</v>
      </c>
      <c r="D44" s="230">
        <v>1.8784214793438601</v>
      </c>
      <c r="E44" s="230">
        <v>14.967283888860486</v>
      </c>
    </row>
    <row r="45" spans="1:5" s="152" customFormat="1" ht="14" x14ac:dyDescent="0.2">
      <c r="A45" s="217">
        <v>2010</v>
      </c>
      <c r="B45" s="290"/>
      <c r="C45" s="230">
        <v>3.5195433851741247</v>
      </c>
      <c r="D45" s="230">
        <v>1.3605794114787266</v>
      </c>
      <c r="E45" s="230">
        <v>10.069832103614351</v>
      </c>
    </row>
    <row r="46" spans="1:5" s="152" customFormat="1" ht="14" x14ac:dyDescent="0.2">
      <c r="A46" s="217">
        <v>2011</v>
      </c>
      <c r="B46" s="290"/>
      <c r="C46" s="230">
        <v>3.2118795173161199</v>
      </c>
      <c r="D46" s="230">
        <v>0.95344312353718497</v>
      </c>
      <c r="E46" s="230">
        <v>10.052014354124001</v>
      </c>
    </row>
    <row r="47" spans="1:5" s="152" customFormat="1" ht="14" x14ac:dyDescent="0.2">
      <c r="A47" s="217">
        <v>2012</v>
      </c>
      <c r="B47" s="290"/>
      <c r="C47" s="230">
        <v>3.1600371741180018</v>
      </c>
      <c r="D47" s="230">
        <v>1.3491911751695389</v>
      </c>
      <c r="E47" s="230">
        <v>8.751409592992319</v>
      </c>
    </row>
    <row r="48" spans="1:5" s="152" customFormat="1" ht="14" x14ac:dyDescent="0.2">
      <c r="A48" s="217">
        <v>2013</v>
      </c>
      <c r="B48" s="290"/>
      <c r="C48" s="230">
        <v>2.2921568113424962</v>
      </c>
      <c r="D48" s="230">
        <v>0.75041943096030572</v>
      </c>
      <c r="E48" s="230">
        <v>7.4380170729794877</v>
      </c>
    </row>
    <row r="49" spans="1:5" s="152" customFormat="1" ht="14" x14ac:dyDescent="0.2">
      <c r="A49" s="217">
        <v>2014</v>
      </c>
      <c r="B49" s="290"/>
      <c r="C49" s="230">
        <v>2.2135383013616261</v>
      </c>
      <c r="D49" s="230">
        <v>0.89500634823626801</v>
      </c>
      <c r="E49" s="230">
        <v>6.6004767548789802</v>
      </c>
    </row>
    <row r="50" spans="1:5" ht="14" x14ac:dyDescent="0.2">
      <c r="A50" s="217">
        <v>2015</v>
      </c>
      <c r="B50" s="290"/>
      <c r="C50" s="230">
        <v>2.1892067321134672</v>
      </c>
      <c r="D50" s="230">
        <v>0.6132240322678767</v>
      </c>
      <c r="E50" s="230">
        <v>7.4014905515990392</v>
      </c>
    </row>
    <row r="51" spans="1:5" ht="14" x14ac:dyDescent="0.2">
      <c r="A51" s="217">
        <v>2016</v>
      </c>
      <c r="B51" s="290"/>
      <c r="C51" s="230">
        <v>3.2510920543467763</v>
      </c>
      <c r="D51" s="230">
        <v>1.3117688989422334</v>
      </c>
      <c r="E51" s="230">
        <v>9.3011588730957779</v>
      </c>
    </row>
    <row r="52" spans="1:5" ht="14" x14ac:dyDescent="0.2">
      <c r="A52" s="24"/>
      <c r="B52" s="196"/>
      <c r="C52" s="58"/>
      <c r="D52" s="58"/>
      <c r="E52" s="58"/>
    </row>
    <row r="53" spans="1:5" x14ac:dyDescent="0.2">
      <c r="A53" s="301" t="s">
        <v>432</v>
      </c>
      <c r="B53" s="301"/>
      <c r="C53" s="301"/>
      <c r="D53" s="301"/>
      <c r="E53" s="301"/>
    </row>
    <row r="54" spans="1:5" x14ac:dyDescent="0.2">
      <c r="A54" s="301" t="s">
        <v>436</v>
      </c>
      <c r="B54" s="301"/>
      <c r="C54" s="301"/>
      <c r="D54" s="301"/>
      <c r="E54" s="301"/>
    </row>
    <row r="55" spans="1:5" x14ac:dyDescent="0.2">
      <c r="A55" s="301" t="s">
        <v>229</v>
      </c>
      <c r="B55" s="301"/>
      <c r="C55" s="301"/>
      <c r="D55" s="301"/>
      <c r="E55" s="301"/>
    </row>
    <row r="56" spans="1:5" ht="12.75" customHeight="1" x14ac:dyDescent="0.2">
      <c r="A56" s="301" t="s">
        <v>232</v>
      </c>
      <c r="B56" s="301"/>
      <c r="C56" s="301"/>
      <c r="D56" s="301"/>
      <c r="E56" s="301"/>
    </row>
    <row r="57" spans="1:5" x14ac:dyDescent="0.2">
      <c r="A57" s="301" t="s">
        <v>231</v>
      </c>
      <c r="B57" s="301"/>
      <c r="C57" s="301"/>
      <c r="D57" s="301"/>
      <c r="E57" s="301"/>
    </row>
    <row r="58" spans="1:5" x14ac:dyDescent="0.2">
      <c r="A58" s="301" t="s">
        <v>230</v>
      </c>
      <c r="B58" s="301"/>
      <c r="C58" s="301"/>
      <c r="D58" s="301"/>
      <c r="E58" s="301"/>
    </row>
    <row r="83" spans="1:5" s="152" customFormat="1" ht="11" x14ac:dyDescent="0.2"/>
    <row r="84" spans="1:5" s="152" customFormat="1" ht="11" x14ac:dyDescent="0.2"/>
    <row r="85" spans="1:5" s="152" customFormat="1" ht="11" x14ac:dyDescent="0.2"/>
    <row r="86" spans="1:5" s="152" customFormat="1" ht="11" x14ac:dyDescent="0.2"/>
    <row r="87" spans="1:5" s="152" customFormat="1" ht="11" x14ac:dyDescent="0.2"/>
    <row r="88" spans="1:5" s="152" customFormat="1" ht="11" x14ac:dyDescent="0.2"/>
    <row r="89" spans="1:5" s="152" customFormat="1" ht="11" x14ac:dyDescent="0.2"/>
    <row r="90" spans="1:5" s="152" customFormat="1" ht="11" x14ac:dyDescent="0.2"/>
    <row r="91" spans="1:5" s="152" customFormat="1" ht="14" x14ac:dyDescent="0.2">
      <c r="A91" s="24"/>
      <c r="B91" s="190"/>
      <c r="C91" s="58"/>
      <c r="D91" s="58"/>
      <c r="E91" s="58"/>
    </row>
    <row r="92" spans="1:5" ht="14" x14ac:dyDescent="0.2">
      <c r="A92" s="153"/>
      <c r="B92" s="154"/>
      <c r="C92" s="155"/>
      <c r="D92" s="155"/>
      <c r="E92" s="155"/>
    </row>
  </sheetData>
  <mergeCells count="15">
    <mergeCell ref="A56:E56"/>
    <mergeCell ref="A57:E57"/>
    <mergeCell ref="A58:E58"/>
    <mergeCell ref="A53:E53"/>
    <mergeCell ref="A54:E54"/>
    <mergeCell ref="A55:E55"/>
    <mergeCell ref="B20:B29"/>
    <mergeCell ref="B31:B40"/>
    <mergeCell ref="B42:B51"/>
    <mergeCell ref="A3:E3"/>
    <mergeCell ref="A4:E4"/>
    <mergeCell ref="A5:E5"/>
    <mergeCell ref="A7:B8"/>
    <mergeCell ref="C7:E7"/>
    <mergeCell ref="B9:B18"/>
  </mergeCells>
  <phoneticPr fontId="92" type="noConversion"/>
  <hyperlinks>
    <hyperlink ref="G7" location="ÍNDICE!A40" display="ÍNDICE"/>
  </hyperlinks>
  <printOptions horizontalCentered="1"/>
  <pageMargins left="0.71" right="0.71" top="1.18" bottom="0.35" header="0.31" footer="0"/>
  <pageSetup paperSize="9" scale="63" orientation="landscape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38"/>
  <sheetViews>
    <sheetView showGridLines="0" workbookViewId="0">
      <selection activeCell="A4" sqref="A4:E30"/>
    </sheetView>
  </sheetViews>
  <sheetFormatPr baseColWidth="10" defaultColWidth="11.5" defaultRowHeight="13" x14ac:dyDescent="0.2"/>
  <cols>
    <col min="1" max="1" width="14.6640625" style="149" customWidth="1"/>
    <col min="2" max="5" width="22.1640625" style="149" customWidth="1"/>
    <col min="6" max="16384" width="11.5" style="149"/>
  </cols>
  <sheetData>
    <row r="2" spans="1:7" ht="14" x14ac:dyDescent="0.2">
      <c r="A2" s="156" t="s">
        <v>47</v>
      </c>
    </row>
    <row r="3" spans="1:7" ht="14" x14ac:dyDescent="0.2">
      <c r="A3" s="156"/>
    </row>
    <row r="4" spans="1:7" ht="18" x14ac:dyDescent="0.2">
      <c r="A4" s="299" t="s">
        <v>502</v>
      </c>
      <c r="B4" s="299"/>
      <c r="C4" s="299"/>
      <c r="D4" s="299"/>
      <c r="E4" s="299"/>
    </row>
    <row r="5" spans="1:7" ht="18" x14ac:dyDescent="0.2">
      <c r="A5" s="281" t="s">
        <v>48</v>
      </c>
      <c r="B5" s="281"/>
      <c r="C5" s="281"/>
      <c r="D5" s="281"/>
      <c r="E5" s="281"/>
    </row>
    <row r="6" spans="1:7" ht="18" x14ac:dyDescent="0.2">
      <c r="A6" s="300" t="s">
        <v>49</v>
      </c>
      <c r="B6" s="300"/>
      <c r="C6" s="300"/>
      <c r="D6" s="300"/>
      <c r="E6" s="300"/>
    </row>
    <row r="7" spans="1:7" x14ac:dyDescent="0.2">
      <c r="A7" s="46"/>
      <c r="B7" s="46"/>
      <c r="C7" s="46"/>
      <c r="D7" s="46"/>
      <c r="E7" s="46"/>
    </row>
    <row r="8" spans="1:7" ht="16" x14ac:dyDescent="0.2">
      <c r="A8" s="293" t="s">
        <v>225</v>
      </c>
      <c r="B8" s="293"/>
      <c r="C8" s="293" t="s">
        <v>226</v>
      </c>
      <c r="D8" s="293"/>
      <c r="E8" s="293"/>
      <c r="G8" s="160" t="s">
        <v>0</v>
      </c>
    </row>
    <row r="9" spans="1:7" ht="16" x14ac:dyDescent="0.2">
      <c r="A9" s="293"/>
      <c r="B9" s="293"/>
      <c r="C9" s="226" t="s">
        <v>437</v>
      </c>
      <c r="D9" s="226" t="s">
        <v>227</v>
      </c>
      <c r="E9" s="226" t="s">
        <v>228</v>
      </c>
    </row>
    <row r="10" spans="1:7" ht="16" x14ac:dyDescent="0.2">
      <c r="A10" s="217" t="s">
        <v>61</v>
      </c>
      <c r="B10" s="290" t="s">
        <v>7</v>
      </c>
      <c r="C10" s="230" t="s">
        <v>62</v>
      </c>
      <c r="D10" s="230" t="s">
        <v>62</v>
      </c>
      <c r="E10" s="230" t="s">
        <v>62</v>
      </c>
    </row>
    <row r="11" spans="1:7" ht="14" x14ac:dyDescent="0.2">
      <c r="A11" s="217">
        <v>2008</v>
      </c>
      <c r="B11" s="290"/>
      <c r="C11" s="230">
        <v>21.13060687430535</v>
      </c>
      <c r="D11" s="230">
        <v>13.911317048731147</v>
      </c>
      <c r="E11" s="230">
        <v>46.274023816610381</v>
      </c>
    </row>
    <row r="12" spans="1:7" ht="16" x14ac:dyDescent="0.2">
      <c r="A12" s="217" t="s">
        <v>63</v>
      </c>
      <c r="B12" s="290"/>
      <c r="C12" s="230" t="s">
        <v>62</v>
      </c>
      <c r="D12" s="230" t="s">
        <v>62</v>
      </c>
      <c r="E12" s="230" t="s">
        <v>62</v>
      </c>
    </row>
    <row r="13" spans="1:7" ht="14" x14ac:dyDescent="0.2">
      <c r="A13" s="217">
        <v>2010</v>
      </c>
      <c r="B13" s="290"/>
      <c r="C13" s="230">
        <v>17.541153421038832</v>
      </c>
      <c r="D13" s="230">
        <v>11.149100419048814</v>
      </c>
      <c r="E13" s="230">
        <v>37.817693520738338</v>
      </c>
    </row>
    <row r="14" spans="1:7" ht="14" x14ac:dyDescent="0.2">
      <c r="A14" s="217">
        <v>2011</v>
      </c>
      <c r="B14" s="290"/>
      <c r="C14" s="230">
        <v>15.554326736649593</v>
      </c>
      <c r="D14" s="230">
        <v>9.5890259952744383</v>
      </c>
      <c r="E14" s="230">
        <v>33.688270936046095</v>
      </c>
    </row>
    <row r="15" spans="1:7" ht="14" x14ac:dyDescent="0.2">
      <c r="A15" s="217">
        <v>2012</v>
      </c>
      <c r="B15" s="290"/>
      <c r="C15" s="230">
        <v>18.119316378337746</v>
      </c>
      <c r="D15" s="230">
        <v>12.06605839136502</v>
      </c>
      <c r="E15" s="230">
        <v>36.192775734035692</v>
      </c>
    </row>
    <row r="16" spans="1:7" ht="14" x14ac:dyDescent="0.2">
      <c r="A16" s="217">
        <v>2013</v>
      </c>
      <c r="B16" s="290"/>
      <c r="C16" s="230">
        <v>17.550002896353263</v>
      </c>
      <c r="D16" s="230">
        <v>11.497686615847758</v>
      </c>
      <c r="E16" s="230">
        <v>34.751785250916541</v>
      </c>
    </row>
    <row r="17" spans="1:5" ht="14" x14ac:dyDescent="0.2">
      <c r="A17" s="217">
        <v>2014</v>
      </c>
      <c r="B17" s="290"/>
      <c r="C17" s="230">
        <v>6.3715452026681962</v>
      </c>
      <c r="D17" s="230">
        <v>2.8664042738544087</v>
      </c>
      <c r="E17" s="230">
        <v>18.73907139514613</v>
      </c>
    </row>
    <row r="18" spans="1:5" ht="14" x14ac:dyDescent="0.2">
      <c r="A18" s="217">
        <v>2015</v>
      </c>
      <c r="B18" s="290"/>
      <c r="C18" s="230">
        <v>13.733527317147717</v>
      </c>
      <c r="D18" s="230">
        <v>9.0629451943893038</v>
      </c>
      <c r="E18" s="230">
        <v>29.652836896088441</v>
      </c>
    </row>
    <row r="19" spans="1:5" ht="14" x14ac:dyDescent="0.2">
      <c r="A19" s="217">
        <v>2016</v>
      </c>
      <c r="B19" s="290"/>
      <c r="C19" s="230">
        <v>19.105717329763472</v>
      </c>
      <c r="D19" s="230">
        <v>13.713399490803621</v>
      </c>
      <c r="E19" s="230">
        <v>37.963025148813365</v>
      </c>
    </row>
    <row r="20" spans="1:5" ht="14" x14ac:dyDescent="0.2">
      <c r="A20" s="217"/>
      <c r="B20" s="228"/>
      <c r="C20" s="230"/>
      <c r="D20" s="230"/>
      <c r="E20" s="230"/>
    </row>
    <row r="21" spans="1:5" s="152" customFormat="1" ht="14" x14ac:dyDescent="0.2">
      <c r="A21" s="217">
        <v>2007</v>
      </c>
      <c r="B21" s="290" t="s">
        <v>9</v>
      </c>
      <c r="C21" s="230">
        <v>21.622611711638676</v>
      </c>
      <c r="D21" s="230">
        <v>15.266106634852303</v>
      </c>
      <c r="E21" s="230">
        <v>45.129830080708892</v>
      </c>
    </row>
    <row r="22" spans="1:5" s="152" customFormat="1" ht="14" x14ac:dyDescent="0.2">
      <c r="A22" s="217">
        <v>2008</v>
      </c>
      <c r="B22" s="290"/>
      <c r="C22" s="230">
        <v>16.62957613059908</v>
      </c>
      <c r="D22" s="230">
        <v>10.113713638369532</v>
      </c>
      <c r="E22" s="230">
        <v>39.166454340237031</v>
      </c>
    </row>
    <row r="23" spans="1:5" s="152" customFormat="1" ht="14" x14ac:dyDescent="0.2">
      <c r="A23" s="217">
        <v>2009</v>
      </c>
      <c r="B23" s="290"/>
      <c r="C23" s="230">
        <v>17.477689734462427</v>
      </c>
      <c r="D23" s="230">
        <v>11.057588859893192</v>
      </c>
      <c r="E23" s="230">
        <v>38.243419954634632</v>
      </c>
    </row>
    <row r="24" spans="1:5" s="152" customFormat="1" ht="14" x14ac:dyDescent="0.2">
      <c r="A24" s="217">
        <v>2010</v>
      </c>
      <c r="B24" s="290"/>
      <c r="C24" s="230">
        <v>13.853644519549281</v>
      </c>
      <c r="D24" s="230">
        <v>7.7431982697237718</v>
      </c>
      <c r="E24" s="230">
        <v>32.751080721214088</v>
      </c>
    </row>
    <row r="25" spans="1:5" s="152" customFormat="1" ht="14" x14ac:dyDescent="0.2">
      <c r="A25" s="217">
        <v>2011</v>
      </c>
      <c r="B25" s="290"/>
      <c r="C25" s="230">
        <v>10.213214386746456</v>
      </c>
      <c r="D25" s="230">
        <v>5.6954163337614556</v>
      </c>
      <c r="E25" s="230">
        <v>24.819132196323867</v>
      </c>
    </row>
    <row r="26" spans="1:5" s="152" customFormat="1" ht="14" x14ac:dyDescent="0.2">
      <c r="A26" s="217">
        <v>2012</v>
      </c>
      <c r="B26" s="290"/>
      <c r="C26" s="230">
        <v>11.422720673015167</v>
      </c>
      <c r="D26" s="230">
        <v>6.3836358910162314</v>
      </c>
      <c r="E26" s="230">
        <v>26.308565451295163</v>
      </c>
    </row>
    <row r="27" spans="1:5" s="152" customFormat="1" ht="14" x14ac:dyDescent="0.2">
      <c r="A27" s="217">
        <v>2013</v>
      </c>
      <c r="B27" s="290"/>
      <c r="C27" s="230">
        <v>9.4386686480641675</v>
      </c>
      <c r="D27" s="230">
        <v>5.6856608360314169</v>
      </c>
      <c r="E27" s="230">
        <v>22.389452946578366</v>
      </c>
    </row>
    <row r="28" spans="1:5" s="152" customFormat="1" ht="14" x14ac:dyDescent="0.2">
      <c r="A28" s="217">
        <v>2014</v>
      </c>
      <c r="B28" s="290"/>
      <c r="C28" s="230">
        <v>11.481850250715475</v>
      </c>
      <c r="D28" s="230">
        <v>6.7157332529363067</v>
      </c>
      <c r="E28" s="230">
        <v>27.523722078204425</v>
      </c>
    </row>
    <row r="29" spans="1:5" s="152" customFormat="1" ht="14" x14ac:dyDescent="0.2">
      <c r="A29" s="217">
        <v>2015</v>
      </c>
      <c r="B29" s="290"/>
      <c r="C29" s="230">
        <v>12.461253922663822</v>
      </c>
      <c r="D29" s="230">
        <v>8.4016412723471312</v>
      </c>
      <c r="E29" s="230">
        <v>26.913826356980643</v>
      </c>
    </row>
    <row r="30" spans="1:5" s="152" customFormat="1" ht="14" x14ac:dyDescent="0.2">
      <c r="A30" s="217">
        <v>2016</v>
      </c>
      <c r="B30" s="290"/>
      <c r="C30" s="230">
        <v>15.605588228857162</v>
      </c>
      <c r="D30" s="230">
        <v>11.296526058375434</v>
      </c>
      <c r="E30" s="230">
        <v>30.747755261517707</v>
      </c>
    </row>
    <row r="31" spans="1:5" ht="14" x14ac:dyDescent="0.2">
      <c r="A31" s="24"/>
      <c r="B31" s="196"/>
      <c r="C31" s="58"/>
      <c r="D31" s="58"/>
      <c r="E31" s="58"/>
    </row>
    <row r="32" spans="1:5" x14ac:dyDescent="0.2">
      <c r="A32" s="301" t="s">
        <v>432</v>
      </c>
      <c r="B32" s="301"/>
      <c r="C32" s="301"/>
      <c r="D32" s="301"/>
      <c r="E32" s="301"/>
    </row>
    <row r="33" spans="1:5" x14ac:dyDescent="0.2">
      <c r="A33" s="301" t="s">
        <v>436</v>
      </c>
      <c r="B33" s="301"/>
      <c r="C33" s="301"/>
      <c r="D33" s="301"/>
      <c r="E33" s="301"/>
    </row>
    <row r="34" spans="1:5" x14ac:dyDescent="0.2">
      <c r="A34" s="301" t="s">
        <v>229</v>
      </c>
      <c r="B34" s="301"/>
      <c r="C34" s="301"/>
      <c r="D34" s="301"/>
      <c r="E34" s="301"/>
    </row>
    <row r="35" spans="1:5" x14ac:dyDescent="0.2">
      <c r="A35" s="301" t="s">
        <v>232</v>
      </c>
      <c r="B35" s="301"/>
      <c r="C35" s="301"/>
      <c r="D35" s="301"/>
      <c r="E35" s="301"/>
    </row>
    <row r="36" spans="1:5" x14ac:dyDescent="0.2">
      <c r="A36" s="301" t="s">
        <v>231</v>
      </c>
      <c r="B36" s="301"/>
      <c r="C36" s="301"/>
      <c r="D36" s="301"/>
      <c r="E36" s="301"/>
    </row>
    <row r="37" spans="1:5" x14ac:dyDescent="0.2">
      <c r="A37" s="301" t="s">
        <v>230</v>
      </c>
      <c r="B37" s="301"/>
      <c r="C37" s="301"/>
      <c r="D37" s="301"/>
      <c r="E37" s="301"/>
    </row>
    <row r="38" spans="1:5" x14ac:dyDescent="0.2">
      <c r="A38" s="301" t="s">
        <v>67</v>
      </c>
      <c r="B38" s="301"/>
      <c r="C38" s="301"/>
      <c r="D38" s="301"/>
      <c r="E38" s="301"/>
    </row>
  </sheetData>
  <mergeCells count="14">
    <mergeCell ref="A37:E37"/>
    <mergeCell ref="A38:E38"/>
    <mergeCell ref="A35:E35"/>
    <mergeCell ref="A36:E36"/>
    <mergeCell ref="A32:E32"/>
    <mergeCell ref="A33:E33"/>
    <mergeCell ref="A34:E34"/>
    <mergeCell ref="B21:B30"/>
    <mergeCell ref="A4:E4"/>
    <mergeCell ref="A5:E5"/>
    <mergeCell ref="A6:E6"/>
    <mergeCell ref="A8:B9"/>
    <mergeCell ref="C8:E8"/>
    <mergeCell ref="B10:B19"/>
  </mergeCells>
  <phoneticPr fontId="92" type="noConversion"/>
  <hyperlinks>
    <hyperlink ref="G8" location="ÍNDICE!A41" display="ÍNDICE"/>
  </hyperlinks>
  <printOptions horizontalCentered="1"/>
  <pageMargins left="0.71" right="0.71" top="1.18" bottom="0.35" header="0.31" footer="0"/>
  <pageSetup paperSize="9" scale="95" orientation="landscape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59"/>
  <sheetViews>
    <sheetView showGridLines="0" topLeftCell="A17" zoomScale="90" zoomScaleNormal="90" zoomScalePageLayoutView="90" workbookViewId="0">
      <selection activeCell="A48" sqref="A48:J59"/>
    </sheetView>
  </sheetViews>
  <sheetFormatPr baseColWidth="10" defaultRowHeight="15" x14ac:dyDescent="0.2"/>
  <cols>
    <col min="2" max="2" width="27.33203125" customWidth="1"/>
    <col min="3" max="3" width="18.5" customWidth="1"/>
    <col min="4" max="4" width="13.83203125" customWidth="1"/>
    <col min="5" max="5" width="16.5" customWidth="1"/>
    <col min="6" max="6" width="15.5" customWidth="1"/>
    <col min="7" max="7" width="13.5" customWidth="1"/>
    <col min="8" max="8" width="14" customWidth="1"/>
    <col min="9" max="9" width="18" customWidth="1"/>
    <col min="10" max="10" width="12.83203125" customWidth="1"/>
  </cols>
  <sheetData>
    <row r="2" spans="1:12" x14ac:dyDescent="0.2">
      <c r="A2" s="156" t="s">
        <v>508</v>
      </c>
    </row>
    <row r="4" spans="1:12" ht="18" x14ac:dyDescent="0.2">
      <c r="A4" s="299" t="s">
        <v>514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2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</row>
    <row r="6" spans="1:12" ht="18" x14ac:dyDescent="0.2">
      <c r="A6" s="300" t="s">
        <v>515</v>
      </c>
      <c r="B6" s="300"/>
      <c r="C6" s="300"/>
      <c r="D6" s="300"/>
      <c r="E6" s="300"/>
      <c r="F6" s="300"/>
      <c r="G6" s="300"/>
      <c r="H6" s="300"/>
      <c r="I6" s="300"/>
      <c r="J6" s="300"/>
    </row>
    <row r="7" spans="1:12" x14ac:dyDescent="0.2">
      <c r="A7" s="46"/>
      <c r="B7" s="46"/>
      <c r="C7" s="46"/>
      <c r="D7" s="46"/>
      <c r="E7" s="46"/>
      <c r="F7" s="149"/>
      <c r="G7" s="149"/>
      <c r="H7" s="149"/>
      <c r="I7" s="149"/>
      <c r="J7" s="149"/>
      <c r="L7" s="160" t="s">
        <v>0</v>
      </c>
    </row>
    <row r="8" spans="1:12" x14ac:dyDescent="0.2">
      <c r="A8" s="303" t="s">
        <v>516</v>
      </c>
      <c r="B8" s="303"/>
      <c r="C8" s="304" t="s">
        <v>517</v>
      </c>
      <c r="D8" s="305"/>
      <c r="E8" s="305"/>
      <c r="F8" s="305"/>
      <c r="G8" s="305"/>
      <c r="H8" s="305"/>
      <c r="I8" s="305"/>
      <c r="J8" s="305"/>
    </row>
    <row r="9" spans="1:12" ht="42" x14ac:dyDescent="0.2">
      <c r="A9" s="303"/>
      <c r="B9" s="303"/>
      <c r="C9" s="260" t="s">
        <v>97</v>
      </c>
      <c r="D9" s="260" t="s">
        <v>518</v>
      </c>
      <c r="E9" s="260" t="s">
        <v>100</v>
      </c>
      <c r="F9" s="260" t="s">
        <v>99</v>
      </c>
      <c r="G9" s="260" t="s">
        <v>98</v>
      </c>
      <c r="H9" s="260" t="s">
        <v>519</v>
      </c>
      <c r="I9" s="260" t="s">
        <v>520</v>
      </c>
      <c r="J9" s="260" t="s">
        <v>521</v>
      </c>
    </row>
    <row r="10" spans="1:12" x14ac:dyDescent="0.2">
      <c r="A10" s="306" t="s">
        <v>522</v>
      </c>
      <c r="B10" s="260" t="s">
        <v>97</v>
      </c>
      <c r="C10" s="261">
        <v>2393311.4111488187</v>
      </c>
      <c r="D10" s="262">
        <v>326674.5031243891</v>
      </c>
      <c r="E10" s="262">
        <v>437949.31278354727</v>
      </c>
      <c r="F10" s="262">
        <v>34362.343777170005</v>
      </c>
      <c r="G10" s="262">
        <v>7453.2356340386477</v>
      </c>
      <c r="H10" s="262">
        <v>89103.146512115796</v>
      </c>
      <c r="I10" s="262">
        <v>122656.61500308303</v>
      </c>
      <c r="J10" s="263">
        <v>3411510.5679831831</v>
      </c>
    </row>
    <row r="11" spans="1:12" x14ac:dyDescent="0.2">
      <c r="A11" s="307"/>
      <c r="B11" s="260" t="s">
        <v>518</v>
      </c>
      <c r="C11" s="262">
        <v>166338.48324326237</v>
      </c>
      <c r="D11" s="261">
        <v>432246.55219284882</v>
      </c>
      <c r="E11" s="262">
        <v>250900.56989309419</v>
      </c>
      <c r="F11" s="262">
        <v>38767.090851566507</v>
      </c>
      <c r="G11" s="262">
        <v>240.29348735135841</v>
      </c>
      <c r="H11" s="262">
        <v>40664.550748054811</v>
      </c>
      <c r="I11" s="262">
        <v>125193.77615645921</v>
      </c>
      <c r="J11" s="263">
        <v>1054351.3165726326</v>
      </c>
    </row>
    <row r="12" spans="1:12" x14ac:dyDescent="0.2">
      <c r="A12" s="307"/>
      <c r="B12" s="260" t="s">
        <v>100</v>
      </c>
      <c r="C12" s="262">
        <v>365890.93964545347</v>
      </c>
      <c r="D12" s="262">
        <v>446001.1176893966</v>
      </c>
      <c r="E12" s="261">
        <v>827436.99267946254</v>
      </c>
      <c r="F12" s="262">
        <v>79764.971106834666</v>
      </c>
      <c r="G12" s="262">
        <v>454.37546603901239</v>
      </c>
      <c r="H12" s="262">
        <v>39056.130058615032</v>
      </c>
      <c r="I12" s="262">
        <v>282633.16340915184</v>
      </c>
      <c r="J12" s="263">
        <v>2041237.6900549564</v>
      </c>
    </row>
    <row r="13" spans="1:12" x14ac:dyDescent="0.2">
      <c r="A13" s="307"/>
      <c r="B13" s="260" t="s">
        <v>99</v>
      </c>
      <c r="C13" s="262">
        <v>33591.189957381212</v>
      </c>
      <c r="D13" s="262">
        <v>62606.775698545447</v>
      </c>
      <c r="E13" s="262">
        <v>82028.399884396102</v>
      </c>
      <c r="F13" s="261">
        <v>269424.2108813813</v>
      </c>
      <c r="G13" s="262">
        <v>882.92119309170778</v>
      </c>
      <c r="H13" s="262">
        <v>6574.3636249912761</v>
      </c>
      <c r="I13" s="262">
        <v>129699.09376869426</v>
      </c>
      <c r="J13" s="263">
        <v>584806.95500848221</v>
      </c>
    </row>
    <row r="14" spans="1:12" x14ac:dyDescent="0.2">
      <c r="A14" s="307"/>
      <c r="B14" s="260" t="s">
        <v>98</v>
      </c>
      <c r="C14" s="262">
        <v>28863.483925790064</v>
      </c>
      <c r="D14" s="262">
        <v>1910.353517324053</v>
      </c>
      <c r="E14" s="262">
        <v>5529.7744503864187</v>
      </c>
      <c r="F14" s="262">
        <v>97.090861895024389</v>
      </c>
      <c r="G14" s="261">
        <v>2852.881488714575</v>
      </c>
      <c r="H14" s="262">
        <v>1229.4063091632304</v>
      </c>
      <c r="I14" s="262">
        <v>5230.2481287234914</v>
      </c>
      <c r="J14" s="263">
        <v>45713.238681996881</v>
      </c>
    </row>
    <row r="15" spans="1:12" x14ac:dyDescent="0.2">
      <c r="A15" s="307"/>
      <c r="B15" s="260" t="s">
        <v>519</v>
      </c>
      <c r="C15" s="262">
        <v>57624.405098989751</v>
      </c>
      <c r="D15" s="262">
        <v>76752.590885668396</v>
      </c>
      <c r="E15" s="262">
        <v>38653.159003705849</v>
      </c>
      <c r="F15" s="262">
        <v>9223.10002096479</v>
      </c>
      <c r="G15" s="262">
        <v>896.02351305608306</v>
      </c>
      <c r="H15" s="261">
        <v>57744.031580140901</v>
      </c>
      <c r="I15" s="262">
        <v>75655.297030344474</v>
      </c>
      <c r="J15" s="263">
        <v>316548.60713287024</v>
      </c>
    </row>
    <row r="16" spans="1:12" ht="28" x14ac:dyDescent="0.2">
      <c r="A16" s="307"/>
      <c r="B16" s="260" t="s">
        <v>520</v>
      </c>
      <c r="C16" s="262">
        <v>124442.52073706355</v>
      </c>
      <c r="D16" s="262">
        <v>249490.80134053269</v>
      </c>
      <c r="E16" s="262">
        <v>344553.55301081832</v>
      </c>
      <c r="F16" s="262">
        <v>224122.26770905522</v>
      </c>
      <c r="G16" s="262">
        <v>2484.7483077894308</v>
      </c>
      <c r="H16" s="262">
        <v>145172.89300358412</v>
      </c>
      <c r="I16" s="261">
        <v>2833757.6186656347</v>
      </c>
      <c r="J16" s="263">
        <v>3924024.4027744536</v>
      </c>
    </row>
    <row r="17" spans="1:10" x14ac:dyDescent="0.2">
      <c r="A17" s="307"/>
      <c r="B17" s="260" t="s">
        <v>521</v>
      </c>
      <c r="C17" s="263">
        <v>3170062.4337567589</v>
      </c>
      <c r="D17" s="263">
        <v>1595682.6944487051</v>
      </c>
      <c r="E17" s="263">
        <v>1987051.7617054107</v>
      </c>
      <c r="F17" s="263">
        <v>655761.07520886743</v>
      </c>
      <c r="G17" s="263">
        <v>15264.479090080815</v>
      </c>
      <c r="H17" s="263">
        <v>379544.52183666517</v>
      </c>
      <c r="I17" s="263">
        <v>3574825.812162091</v>
      </c>
      <c r="J17" s="264">
        <v>11378192.778208574</v>
      </c>
    </row>
    <row r="18" spans="1:10" x14ac:dyDescent="0.2">
      <c r="A18" s="202"/>
      <c r="B18" s="200"/>
      <c r="C18" s="201"/>
      <c r="D18" s="201"/>
      <c r="E18" s="201"/>
      <c r="F18" s="201"/>
      <c r="G18" s="201"/>
      <c r="H18" s="201"/>
      <c r="I18" s="201"/>
    </row>
    <row r="19" spans="1:10" x14ac:dyDescent="0.2">
      <c r="A19" s="202"/>
      <c r="B19" s="200"/>
      <c r="C19" s="201"/>
      <c r="D19" s="201"/>
      <c r="E19" s="201"/>
      <c r="F19" s="201"/>
      <c r="G19" s="201"/>
      <c r="H19" s="201"/>
      <c r="I19" s="201"/>
      <c r="J19" s="203"/>
    </row>
    <row r="20" spans="1:10" ht="18" x14ac:dyDescent="0.2">
      <c r="A20" s="300" t="s">
        <v>523</v>
      </c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0" x14ac:dyDescent="0.2">
      <c r="A21" s="46"/>
      <c r="B21" s="46"/>
      <c r="C21" s="46"/>
      <c r="D21" s="46"/>
      <c r="E21" s="46"/>
      <c r="F21" s="149"/>
      <c r="G21" s="149"/>
      <c r="H21" s="149"/>
      <c r="I21" s="149"/>
      <c r="J21" s="149"/>
    </row>
    <row r="22" spans="1:10" x14ac:dyDescent="0.2">
      <c r="A22" s="303" t="s">
        <v>516</v>
      </c>
      <c r="B22" s="303"/>
      <c r="C22" s="304" t="s">
        <v>517</v>
      </c>
      <c r="D22" s="305"/>
      <c r="E22" s="305"/>
      <c r="F22" s="305"/>
      <c r="G22" s="305"/>
      <c r="H22" s="305"/>
      <c r="I22" s="305"/>
      <c r="J22" s="305"/>
    </row>
    <row r="23" spans="1:10" ht="42" x14ac:dyDescent="0.2">
      <c r="A23" s="303"/>
      <c r="B23" s="303"/>
      <c r="C23" s="260" t="s">
        <v>97</v>
      </c>
      <c r="D23" s="260" t="s">
        <v>518</v>
      </c>
      <c r="E23" s="260" t="s">
        <v>100</v>
      </c>
      <c r="F23" s="260" t="s">
        <v>99</v>
      </c>
      <c r="G23" s="260" t="s">
        <v>98</v>
      </c>
      <c r="H23" s="260" t="s">
        <v>519</v>
      </c>
      <c r="I23" s="260" t="s">
        <v>520</v>
      </c>
      <c r="J23" s="260" t="s">
        <v>521</v>
      </c>
    </row>
    <row r="24" spans="1:10" x14ac:dyDescent="0.2">
      <c r="A24" s="306" t="s">
        <v>522</v>
      </c>
      <c r="B24" s="260" t="s">
        <v>97</v>
      </c>
      <c r="C24" s="265">
        <v>21.034196359658011</v>
      </c>
      <c r="D24" s="266">
        <v>2.8710579042924422</v>
      </c>
      <c r="E24" s="266">
        <v>3.849023490112633</v>
      </c>
      <c r="F24" s="266">
        <v>0.30200177169594539</v>
      </c>
      <c r="G24" s="266">
        <v>6.5504564558908046E-2</v>
      </c>
      <c r="H24" s="266">
        <v>0.78310456017905983</v>
      </c>
      <c r="I24" s="266">
        <v>1.0779973357279904</v>
      </c>
      <c r="J24" s="267">
        <v>29.98288598622517</v>
      </c>
    </row>
    <row r="25" spans="1:10" x14ac:dyDescent="0.2">
      <c r="A25" s="307"/>
      <c r="B25" s="260" t="s">
        <v>518</v>
      </c>
      <c r="C25" s="266">
        <v>1.4619060028744857</v>
      </c>
      <c r="D25" s="265">
        <v>3.7989033989710914</v>
      </c>
      <c r="E25" s="266">
        <v>2.2051003598182746</v>
      </c>
      <c r="F25" s="266">
        <v>0.34071395701620505</v>
      </c>
      <c r="G25" s="266">
        <v>2.1118774486890979E-3</v>
      </c>
      <c r="H25" s="266">
        <v>0.35739024237605849</v>
      </c>
      <c r="I25" s="266">
        <v>1.1002957903493193</v>
      </c>
      <c r="J25" s="267">
        <v>9.2664216288540846</v>
      </c>
    </row>
    <row r="26" spans="1:10" x14ac:dyDescent="0.2">
      <c r="A26" s="307"/>
      <c r="B26" s="260" t="s">
        <v>100</v>
      </c>
      <c r="C26" s="266">
        <v>3.2157210444369069</v>
      </c>
      <c r="D26" s="266">
        <v>3.9197887255309509</v>
      </c>
      <c r="E26" s="265">
        <v>7.2721301950883044</v>
      </c>
      <c r="F26" s="266">
        <v>0.70103374641006189</v>
      </c>
      <c r="G26" s="266">
        <v>3.9933887120389517E-3</v>
      </c>
      <c r="H26" s="266">
        <v>0.34325424801568682</v>
      </c>
      <c r="I26" s="266">
        <v>2.4839899351191224</v>
      </c>
      <c r="J26" s="267">
        <v>17.939911283313101</v>
      </c>
    </row>
    <row r="27" spans="1:10" x14ac:dyDescent="0.2">
      <c r="A27" s="307"/>
      <c r="B27" s="260" t="s">
        <v>99</v>
      </c>
      <c r="C27" s="266">
        <v>0.29522429978260517</v>
      </c>
      <c r="D27" s="266">
        <v>0.55023479491795446</v>
      </c>
      <c r="E27" s="266">
        <v>0.72092643782144605</v>
      </c>
      <c r="F27" s="265">
        <v>2.3678998601375469</v>
      </c>
      <c r="G27" s="266">
        <v>7.7597665139113436E-3</v>
      </c>
      <c r="H27" s="266">
        <v>5.7780385278604574E-2</v>
      </c>
      <c r="I27" s="266">
        <v>1.1398918641727793</v>
      </c>
      <c r="J27" s="267">
        <v>5.1397174086248558</v>
      </c>
    </row>
    <row r="28" spans="1:10" x14ac:dyDescent="0.2">
      <c r="A28" s="307"/>
      <c r="B28" s="260" t="s">
        <v>98</v>
      </c>
      <c r="C28" s="266">
        <v>0.2536737115323725</v>
      </c>
      <c r="D28" s="266">
        <v>1.6789604065970364E-2</v>
      </c>
      <c r="E28" s="266">
        <v>4.8599760596225783E-2</v>
      </c>
      <c r="F28" s="266">
        <v>8.5330652931959506E-4</v>
      </c>
      <c r="G28" s="265">
        <v>2.5073239171851537E-2</v>
      </c>
      <c r="H28" s="266">
        <v>1.0804934782945317E-2</v>
      </c>
      <c r="I28" s="266">
        <v>4.5967301052768431E-2</v>
      </c>
      <c r="J28" s="267">
        <v>0.40176185773145379</v>
      </c>
    </row>
    <row r="29" spans="1:10" x14ac:dyDescent="0.2">
      <c r="A29" s="307"/>
      <c r="B29" s="260" t="s">
        <v>519</v>
      </c>
      <c r="C29" s="266">
        <v>0.50644602550021445</v>
      </c>
      <c r="D29" s="266">
        <v>0.67455871403993395</v>
      </c>
      <c r="E29" s="266">
        <v>0.33971263940732377</v>
      </c>
      <c r="F29" s="266">
        <v>8.1059445913315861E-2</v>
      </c>
      <c r="G29" s="266">
        <v>7.8749194228115056E-3</v>
      </c>
      <c r="H29" s="265">
        <v>0.50749739177149311</v>
      </c>
      <c r="I29" s="266">
        <v>0.66491488152001532</v>
      </c>
      <c r="J29" s="267">
        <v>2.7820640175751077</v>
      </c>
    </row>
    <row r="30" spans="1:10" ht="28" x14ac:dyDescent="0.2">
      <c r="A30" s="307"/>
      <c r="B30" s="260" t="s">
        <v>520</v>
      </c>
      <c r="C30" s="266">
        <v>1.0936932003419286</v>
      </c>
      <c r="D30" s="266">
        <v>2.1927102678235117</v>
      </c>
      <c r="E30" s="266">
        <v>3.028192259764702</v>
      </c>
      <c r="F30" s="266">
        <v>1.9697527724990953</v>
      </c>
      <c r="G30" s="266">
        <v>2.1837811647454256E-2</v>
      </c>
      <c r="H30" s="266">
        <v>1.2758870923827035</v>
      </c>
      <c r="I30" s="265">
        <v>24.905164413217054</v>
      </c>
      <c r="J30" s="267">
        <v>34.487237817676238</v>
      </c>
    </row>
    <row r="31" spans="1:10" x14ac:dyDescent="0.2">
      <c r="A31" s="307"/>
      <c r="B31" s="260" t="s">
        <v>521</v>
      </c>
      <c r="C31" s="267">
        <v>27.860860644126522</v>
      </c>
      <c r="D31" s="267">
        <v>14.024043409641857</v>
      </c>
      <c r="E31" s="267">
        <v>17.463685142608909</v>
      </c>
      <c r="F31" s="267">
        <v>5.763314860201489</v>
      </c>
      <c r="G31" s="267">
        <v>0.13415556747566471</v>
      </c>
      <c r="H31" s="267">
        <v>3.3357188547865513</v>
      </c>
      <c r="I31" s="267">
        <v>31.418221521159051</v>
      </c>
      <c r="J31" s="268">
        <v>100</v>
      </c>
    </row>
    <row r="32" spans="1:10" x14ac:dyDescent="0.2">
      <c r="A32" s="24"/>
      <c r="B32" s="11"/>
      <c r="C32" s="58"/>
      <c r="D32" s="58"/>
      <c r="E32" s="58"/>
      <c r="F32" s="152"/>
      <c r="G32" s="152"/>
      <c r="H32" s="152"/>
      <c r="I32" s="152"/>
      <c r="J32" s="152"/>
    </row>
    <row r="33" spans="1:10" x14ac:dyDescent="0.2">
      <c r="A33" s="24"/>
      <c r="B33" s="11"/>
      <c r="C33" s="58"/>
      <c r="D33" s="58"/>
      <c r="E33" s="58"/>
      <c r="F33" s="152"/>
      <c r="G33" s="152"/>
      <c r="H33" s="152"/>
      <c r="I33" s="152"/>
      <c r="J33" s="152"/>
    </row>
    <row r="34" spans="1:10" ht="18" x14ac:dyDescent="0.2">
      <c r="A34" s="300" t="s">
        <v>524</v>
      </c>
      <c r="B34" s="300"/>
      <c r="C34" s="300"/>
      <c r="D34" s="300"/>
      <c r="E34" s="300"/>
      <c r="F34" s="300"/>
      <c r="G34" s="300"/>
      <c r="H34" s="300"/>
      <c r="I34" s="300"/>
      <c r="J34" s="300"/>
    </row>
    <row r="35" spans="1:10" x14ac:dyDescent="0.2">
      <c r="A35" s="46"/>
      <c r="B35" s="46"/>
      <c r="C35" s="46"/>
      <c r="D35" s="46"/>
      <c r="E35" s="46"/>
      <c r="F35" s="149"/>
      <c r="G35" s="149"/>
      <c r="H35" s="149"/>
      <c r="I35" s="149"/>
      <c r="J35" s="149"/>
    </row>
    <row r="36" spans="1:10" x14ac:dyDescent="0.2">
      <c r="A36" s="303" t="s">
        <v>516</v>
      </c>
      <c r="B36" s="303"/>
      <c r="C36" s="304" t="s">
        <v>517</v>
      </c>
      <c r="D36" s="305"/>
      <c r="E36" s="305"/>
      <c r="F36" s="305"/>
      <c r="G36" s="305"/>
      <c r="H36" s="305"/>
      <c r="I36" s="305"/>
      <c r="J36" s="305"/>
    </row>
    <row r="37" spans="1:10" ht="42" x14ac:dyDescent="0.2">
      <c r="A37" s="303"/>
      <c r="B37" s="303"/>
      <c r="C37" s="260" t="s">
        <v>97</v>
      </c>
      <c r="D37" s="260" t="s">
        <v>518</v>
      </c>
      <c r="E37" s="260" t="s">
        <v>100</v>
      </c>
      <c r="F37" s="260" t="s">
        <v>99</v>
      </c>
      <c r="G37" s="260" t="s">
        <v>98</v>
      </c>
      <c r="H37" s="260" t="s">
        <v>519</v>
      </c>
      <c r="I37" s="260" t="s">
        <v>520</v>
      </c>
      <c r="J37" s="260" t="s">
        <v>521</v>
      </c>
    </row>
    <row r="38" spans="1:10" x14ac:dyDescent="0.2">
      <c r="A38" s="306" t="s">
        <v>522</v>
      </c>
      <c r="B38" s="260" t="s">
        <v>97</v>
      </c>
      <c r="C38" s="265">
        <v>70.154008421075957</v>
      </c>
      <c r="D38" s="266">
        <v>9.5756556110424871</v>
      </c>
      <c r="E38" s="266">
        <v>12.837401615978406</v>
      </c>
      <c r="F38" s="266">
        <v>1.0072471737200079</v>
      </c>
      <c r="G38" s="266">
        <v>0.21847318029692789</v>
      </c>
      <c r="H38" s="266">
        <v>2.6118385019335233</v>
      </c>
      <c r="I38" s="266">
        <v>3.5953754959520814</v>
      </c>
      <c r="J38" s="267">
        <v>100</v>
      </c>
    </row>
    <row r="39" spans="1:10" x14ac:dyDescent="0.2">
      <c r="A39" s="307"/>
      <c r="B39" s="260" t="s">
        <v>518</v>
      </c>
      <c r="C39" s="266">
        <v>15.776381233531996</v>
      </c>
      <c r="D39" s="265">
        <v>40.996444486639191</v>
      </c>
      <c r="E39" s="266">
        <v>23.796676302230427</v>
      </c>
      <c r="F39" s="266">
        <v>3.6768665474413433</v>
      </c>
      <c r="G39" s="266">
        <v>2.2790647061785595E-2</v>
      </c>
      <c r="H39" s="266">
        <v>3.8568312201897359</v>
      </c>
      <c r="I39" s="266">
        <v>11.874009562905952</v>
      </c>
      <c r="J39" s="267">
        <v>100</v>
      </c>
    </row>
    <row r="40" spans="1:10" x14ac:dyDescent="0.2">
      <c r="A40" s="307"/>
      <c r="B40" s="260" t="s">
        <v>100</v>
      </c>
      <c r="C40" s="266">
        <v>17.92495511072023</v>
      </c>
      <c r="D40" s="266">
        <v>21.84954353245304</v>
      </c>
      <c r="E40" s="265">
        <v>40.536043240372727</v>
      </c>
      <c r="F40" s="266">
        <v>3.9076767735308251</v>
      </c>
      <c r="G40" s="266">
        <v>2.2259801896308273E-2</v>
      </c>
      <c r="H40" s="266">
        <v>1.9133553259818321</v>
      </c>
      <c r="I40" s="266">
        <v>13.846166215044878</v>
      </c>
      <c r="J40" s="267">
        <v>100</v>
      </c>
    </row>
    <row r="41" spans="1:10" x14ac:dyDescent="0.2">
      <c r="A41" s="307"/>
      <c r="B41" s="260" t="s">
        <v>99</v>
      </c>
      <c r="C41" s="266">
        <v>5.743979217363103</v>
      </c>
      <c r="D41" s="266">
        <v>10.705545678340536</v>
      </c>
      <c r="E41" s="266">
        <v>14.026577348623759</v>
      </c>
      <c r="F41" s="265">
        <v>46.070623574829661</v>
      </c>
      <c r="G41" s="266">
        <v>0.15097652063301839</v>
      </c>
      <c r="H41" s="266">
        <v>1.1241938162134066</v>
      </c>
      <c r="I41" s="266">
        <v>22.178103843996361</v>
      </c>
      <c r="J41" s="267">
        <v>100</v>
      </c>
    </row>
    <row r="42" spans="1:10" x14ac:dyDescent="0.2">
      <c r="A42" s="307"/>
      <c r="B42" s="260" t="s">
        <v>98</v>
      </c>
      <c r="C42" s="266">
        <v>63.14031724284127</v>
      </c>
      <c r="D42" s="266">
        <v>4.1789940341208034</v>
      </c>
      <c r="E42" s="266">
        <v>12.096658670049983</v>
      </c>
      <c r="F42" s="266">
        <v>0.21239112496586557</v>
      </c>
      <c r="G42" s="265">
        <v>6.2408211952790769</v>
      </c>
      <c r="H42" s="266">
        <v>2.6893878985813449</v>
      </c>
      <c r="I42" s="266">
        <v>11.441429834161598</v>
      </c>
      <c r="J42" s="267">
        <v>100</v>
      </c>
    </row>
    <row r="43" spans="1:10" x14ac:dyDescent="0.2">
      <c r="A43" s="307"/>
      <c r="B43" s="260" t="s">
        <v>519</v>
      </c>
      <c r="C43" s="266">
        <v>18.203967353046068</v>
      </c>
      <c r="D43" s="266">
        <v>24.246699924176809</v>
      </c>
      <c r="E43" s="266">
        <v>12.210813168254225</v>
      </c>
      <c r="F43" s="266">
        <v>2.913644164952343</v>
      </c>
      <c r="G43" s="266">
        <v>0.28306032402789255</v>
      </c>
      <c r="H43" s="265">
        <v>18.241758225744785</v>
      </c>
      <c r="I43" s="266">
        <v>23.90005683979788</v>
      </c>
      <c r="J43" s="267">
        <v>100</v>
      </c>
    </row>
    <row r="44" spans="1:10" ht="28" x14ac:dyDescent="0.2">
      <c r="A44" s="307"/>
      <c r="B44" s="260" t="s">
        <v>520</v>
      </c>
      <c r="C44" s="266">
        <v>3.1712983397625494</v>
      </c>
      <c r="D44" s="266">
        <v>6.3580338889873369</v>
      </c>
      <c r="E44" s="266">
        <v>8.7806169800372338</v>
      </c>
      <c r="F44" s="266">
        <v>5.7115411298306693</v>
      </c>
      <c r="G44" s="266">
        <v>6.3321428532213175E-2</v>
      </c>
      <c r="H44" s="266">
        <v>3.6995920030706397</v>
      </c>
      <c r="I44" s="265">
        <v>72.215596229779976</v>
      </c>
      <c r="J44" s="267">
        <v>100</v>
      </c>
    </row>
    <row r="45" spans="1:10" x14ac:dyDescent="0.2">
      <c r="A45" s="307"/>
      <c r="B45" s="260" t="s">
        <v>521</v>
      </c>
      <c r="C45" s="267">
        <v>27.860860644126522</v>
      </c>
      <c r="D45" s="267">
        <v>14.024043409641857</v>
      </c>
      <c r="E45" s="267">
        <v>17.463685142608909</v>
      </c>
      <c r="F45" s="267">
        <v>5.763314860201489</v>
      </c>
      <c r="G45" s="267">
        <v>0.13415556747566471</v>
      </c>
      <c r="H45" s="267">
        <v>3.3357188547865513</v>
      </c>
      <c r="I45" s="267">
        <v>31.418221521159051</v>
      </c>
      <c r="J45" s="268">
        <v>100</v>
      </c>
    </row>
    <row r="46" spans="1:10" x14ac:dyDescent="0.2">
      <c r="A46" s="24"/>
      <c r="B46" s="11"/>
      <c r="C46" s="58"/>
      <c r="D46" s="58"/>
      <c r="E46" s="58"/>
      <c r="F46" s="152"/>
      <c r="G46" s="152"/>
      <c r="H46" s="152"/>
      <c r="I46" s="152"/>
      <c r="J46" s="152"/>
    </row>
    <row r="47" spans="1:10" x14ac:dyDescent="0.2">
      <c r="A47" s="24"/>
      <c r="B47" s="11"/>
      <c r="C47" s="58"/>
      <c r="D47" s="58"/>
      <c r="E47" s="58"/>
      <c r="F47" s="152"/>
      <c r="G47" s="152"/>
      <c r="H47" s="152"/>
      <c r="I47" s="152"/>
      <c r="J47" s="152"/>
    </row>
    <row r="48" spans="1:10" ht="18" x14ac:dyDescent="0.2">
      <c r="A48" s="300" t="s">
        <v>525</v>
      </c>
      <c r="B48" s="300"/>
      <c r="C48" s="300"/>
      <c r="D48" s="300"/>
      <c r="E48" s="300"/>
      <c r="F48" s="300"/>
      <c r="G48" s="300"/>
      <c r="H48" s="300"/>
      <c r="I48" s="300"/>
      <c r="J48" s="300"/>
    </row>
    <row r="49" spans="1:10" x14ac:dyDescent="0.2">
      <c r="A49" s="46"/>
      <c r="B49" s="46"/>
      <c r="C49" s="46"/>
      <c r="D49" s="46"/>
      <c r="E49" s="46"/>
      <c r="F49" s="149"/>
      <c r="G49" s="149"/>
      <c r="H49" s="149"/>
      <c r="I49" s="149"/>
      <c r="J49" s="149"/>
    </row>
    <row r="50" spans="1:10" x14ac:dyDescent="0.2">
      <c r="A50" s="303" t="s">
        <v>516</v>
      </c>
      <c r="B50" s="303"/>
      <c r="C50" s="304" t="s">
        <v>517</v>
      </c>
      <c r="D50" s="305"/>
      <c r="E50" s="305"/>
      <c r="F50" s="305"/>
      <c r="G50" s="305"/>
      <c r="H50" s="305"/>
      <c r="I50" s="305"/>
      <c r="J50" s="305"/>
    </row>
    <row r="51" spans="1:10" ht="42" x14ac:dyDescent="0.2">
      <c r="A51" s="303"/>
      <c r="B51" s="303"/>
      <c r="C51" s="260" t="s">
        <v>97</v>
      </c>
      <c r="D51" s="260" t="s">
        <v>518</v>
      </c>
      <c r="E51" s="260" t="s">
        <v>100</v>
      </c>
      <c r="F51" s="260" t="s">
        <v>99</v>
      </c>
      <c r="G51" s="260" t="s">
        <v>98</v>
      </c>
      <c r="H51" s="260" t="s">
        <v>519</v>
      </c>
      <c r="I51" s="260" t="s">
        <v>520</v>
      </c>
      <c r="J51" s="260" t="s">
        <v>521</v>
      </c>
    </row>
    <row r="52" spans="1:10" x14ac:dyDescent="0.2">
      <c r="A52" s="306" t="s">
        <v>522</v>
      </c>
      <c r="B52" s="260" t="s">
        <v>97</v>
      </c>
      <c r="C52" s="265">
        <v>75.497295752392077</v>
      </c>
      <c r="D52" s="266">
        <v>20.472397442227848</v>
      </c>
      <c r="E52" s="266">
        <v>22.040156236678609</v>
      </c>
      <c r="F52" s="266">
        <v>5.2400706715056558</v>
      </c>
      <c r="G52" s="266">
        <v>48.827317264183087</v>
      </c>
      <c r="H52" s="266">
        <v>23.47633581455322</v>
      </c>
      <c r="I52" s="266">
        <v>3.4311214433382156</v>
      </c>
      <c r="J52" s="267">
        <v>29.98288598622517</v>
      </c>
    </row>
    <row r="53" spans="1:10" x14ac:dyDescent="0.2">
      <c r="A53" s="307"/>
      <c r="B53" s="260" t="s">
        <v>518</v>
      </c>
      <c r="C53" s="266">
        <v>5.2471674208049883</v>
      </c>
      <c r="D53" s="265">
        <v>27.088502851889757</v>
      </c>
      <c r="E53" s="266">
        <v>12.626775745275795</v>
      </c>
      <c r="F53" s="266">
        <v>5.911770661169351</v>
      </c>
      <c r="G53" s="266">
        <v>1.5742003767918047</v>
      </c>
      <c r="H53" s="266">
        <v>10.714039699815393</v>
      </c>
      <c r="I53" s="266">
        <v>3.502094444169316</v>
      </c>
      <c r="J53" s="267">
        <v>9.2664216288540846</v>
      </c>
    </row>
    <row r="54" spans="1:10" x14ac:dyDescent="0.2">
      <c r="A54" s="307"/>
      <c r="B54" s="260" t="s">
        <v>100</v>
      </c>
      <c r="C54" s="266">
        <v>11.542073611838791</v>
      </c>
      <c r="D54" s="266">
        <v>27.950489106700893</v>
      </c>
      <c r="E54" s="265">
        <v>41.641441286325872</v>
      </c>
      <c r="F54" s="266">
        <v>12.163724582376075</v>
      </c>
      <c r="G54" s="266">
        <v>2.9766850434763628</v>
      </c>
      <c r="H54" s="266">
        <v>10.290263147421376</v>
      </c>
      <c r="I54" s="266">
        <v>7.9062079737589341</v>
      </c>
      <c r="J54" s="267">
        <v>17.939911283313101</v>
      </c>
    </row>
    <row r="55" spans="1:10" x14ac:dyDescent="0.2">
      <c r="A55" s="307"/>
      <c r="B55" s="260" t="s">
        <v>99</v>
      </c>
      <c r="C55" s="266">
        <v>1.0596381194162527</v>
      </c>
      <c r="D55" s="266">
        <v>3.9235103517980785</v>
      </c>
      <c r="E55" s="266">
        <v>4.1281461039542453</v>
      </c>
      <c r="F55" s="265">
        <v>41.085727876660961</v>
      </c>
      <c r="G55" s="266">
        <v>5.7841554099638346</v>
      </c>
      <c r="H55" s="266">
        <v>1.7321719183765523</v>
      </c>
      <c r="I55" s="266">
        <v>3.6281234550628616</v>
      </c>
      <c r="J55" s="267">
        <v>5.1397174086248558</v>
      </c>
    </row>
    <row r="56" spans="1:10" x14ac:dyDescent="0.2">
      <c r="A56" s="307"/>
      <c r="B56" s="260" t="s">
        <v>98</v>
      </c>
      <c r="C56" s="266">
        <v>0.91050206514654342</v>
      </c>
      <c r="D56" s="266">
        <v>0.11972013759189537</v>
      </c>
      <c r="E56" s="266">
        <v>0.27829040777681724</v>
      </c>
      <c r="F56" s="266">
        <v>1.4805828763791726E-2</v>
      </c>
      <c r="G56" s="265">
        <v>18.689674713947092</v>
      </c>
      <c r="H56" s="266">
        <v>0.32391623075310738</v>
      </c>
      <c r="I56" s="266">
        <v>0.14630777563844946</v>
      </c>
      <c r="J56" s="267">
        <v>0.40176185773145379</v>
      </c>
    </row>
    <row r="57" spans="1:10" x14ac:dyDescent="0.2">
      <c r="A57" s="307"/>
      <c r="B57" s="260" t="s">
        <v>519</v>
      </c>
      <c r="C57" s="266">
        <v>1.8177687759512218</v>
      </c>
      <c r="D57" s="266">
        <v>4.8100158729982194</v>
      </c>
      <c r="E57" s="266">
        <v>1.9452517417327526</v>
      </c>
      <c r="F57" s="266">
        <v>1.406472626943758</v>
      </c>
      <c r="G57" s="266">
        <v>5.8699907659367057</v>
      </c>
      <c r="H57" s="265">
        <v>15.214033731987501</v>
      </c>
      <c r="I57" s="266">
        <v>2.1163352008076548</v>
      </c>
      <c r="J57" s="267">
        <v>2.7820640175751077</v>
      </c>
    </row>
    <row r="58" spans="1:10" ht="28" x14ac:dyDescent="0.2">
      <c r="A58" s="307"/>
      <c r="B58" s="260" t="s">
        <v>520</v>
      </c>
      <c r="C58" s="266">
        <v>3.9255542544501227</v>
      </c>
      <c r="D58" s="266">
        <v>15.635364236793309</v>
      </c>
      <c r="E58" s="266">
        <v>17.339938478255903</v>
      </c>
      <c r="F58" s="266">
        <v>34.177427752580421</v>
      </c>
      <c r="G58" s="266">
        <v>16.277976425701112</v>
      </c>
      <c r="H58" s="266">
        <v>38.249239457092848</v>
      </c>
      <c r="I58" s="265">
        <v>79.269809707224567</v>
      </c>
      <c r="J58" s="267">
        <v>34.487237817676238</v>
      </c>
    </row>
    <row r="59" spans="1:10" x14ac:dyDescent="0.2">
      <c r="A59" s="307"/>
      <c r="B59" s="260" t="s">
        <v>521</v>
      </c>
      <c r="C59" s="267">
        <v>100</v>
      </c>
      <c r="D59" s="267">
        <v>100</v>
      </c>
      <c r="E59" s="267">
        <v>100</v>
      </c>
      <c r="F59" s="267">
        <v>100</v>
      </c>
      <c r="G59" s="267">
        <v>100</v>
      </c>
      <c r="H59" s="267">
        <v>100</v>
      </c>
      <c r="I59" s="267">
        <v>100</v>
      </c>
      <c r="J59" s="268">
        <v>100</v>
      </c>
    </row>
  </sheetData>
  <mergeCells count="18">
    <mergeCell ref="A52:A59"/>
    <mergeCell ref="A34:J34"/>
    <mergeCell ref="A36:B37"/>
    <mergeCell ref="C36:J36"/>
    <mergeCell ref="A38:A45"/>
    <mergeCell ref="A48:J48"/>
    <mergeCell ref="A50:B51"/>
    <mergeCell ref="C50:J50"/>
    <mergeCell ref="A22:B23"/>
    <mergeCell ref="C22:J22"/>
    <mergeCell ref="A24:A31"/>
    <mergeCell ref="A4:J4"/>
    <mergeCell ref="A5:J5"/>
    <mergeCell ref="A6:J6"/>
    <mergeCell ref="A8:B9"/>
    <mergeCell ref="C8:J8"/>
    <mergeCell ref="A10:A17"/>
    <mergeCell ref="A20:J20"/>
  </mergeCells>
  <phoneticPr fontId="92" type="noConversion"/>
  <hyperlinks>
    <hyperlink ref="L7" location="ÍNDICE!A45" display="ÍNDICE"/>
  </hyperlinks>
  <pageMargins left="0.7" right="0.7" top="0.75" bottom="0.75" header="0.3" footer="0.3"/>
  <pageSetup scale="4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59"/>
  <sheetViews>
    <sheetView showGridLines="0" zoomScale="90" zoomScaleNormal="90" zoomScalePageLayoutView="90" workbookViewId="0">
      <selection activeCell="A48" sqref="A48:J59"/>
    </sheetView>
  </sheetViews>
  <sheetFormatPr baseColWidth="10" defaultRowHeight="15" x14ac:dyDescent="0.2"/>
  <cols>
    <col min="2" max="2" width="27" customWidth="1"/>
    <col min="3" max="3" width="18.33203125" customWidth="1"/>
    <col min="4" max="4" width="15.83203125" customWidth="1"/>
    <col min="5" max="5" width="17.1640625" customWidth="1"/>
    <col min="6" max="6" width="14" customWidth="1"/>
    <col min="7" max="7" width="14.83203125" customWidth="1"/>
    <col min="8" max="8" width="14.5" customWidth="1"/>
    <col min="9" max="9" width="18.5" customWidth="1"/>
  </cols>
  <sheetData>
    <row r="2" spans="1:12" x14ac:dyDescent="0.2">
      <c r="A2" s="156" t="s">
        <v>510</v>
      </c>
    </row>
    <row r="4" spans="1:12" ht="18" x14ac:dyDescent="0.2">
      <c r="A4" s="299" t="s">
        <v>526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2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</row>
    <row r="6" spans="1:12" ht="18" x14ac:dyDescent="0.2">
      <c r="A6" s="300" t="s">
        <v>515</v>
      </c>
      <c r="B6" s="300"/>
      <c r="C6" s="300"/>
      <c r="D6" s="300"/>
      <c r="E6" s="300"/>
      <c r="F6" s="300"/>
      <c r="G6" s="300"/>
      <c r="H6" s="300"/>
      <c r="I6" s="300"/>
      <c r="J6" s="300"/>
    </row>
    <row r="7" spans="1:12" x14ac:dyDescent="0.2">
      <c r="A7" s="46"/>
      <c r="B7" s="46"/>
      <c r="C7" s="46"/>
      <c r="D7" s="46"/>
      <c r="E7" s="46"/>
      <c r="F7" s="149"/>
      <c r="G7" s="149"/>
      <c r="H7" s="149"/>
      <c r="I7" s="149"/>
      <c r="J7" s="149"/>
    </row>
    <row r="8" spans="1:12" ht="16.5" customHeight="1" x14ac:dyDescent="0.2">
      <c r="A8" s="303" t="s">
        <v>516</v>
      </c>
      <c r="B8" s="303"/>
      <c r="C8" s="304" t="s">
        <v>517</v>
      </c>
      <c r="D8" s="305"/>
      <c r="E8" s="305"/>
      <c r="F8" s="305"/>
      <c r="G8" s="305"/>
      <c r="H8" s="305"/>
      <c r="I8" s="305"/>
      <c r="J8" s="305"/>
      <c r="L8" s="160" t="s">
        <v>0</v>
      </c>
    </row>
    <row r="9" spans="1:12" ht="42" x14ac:dyDescent="0.2">
      <c r="A9" s="303"/>
      <c r="B9" s="303"/>
      <c r="C9" s="260" t="s">
        <v>97</v>
      </c>
      <c r="D9" s="260" t="s">
        <v>518</v>
      </c>
      <c r="E9" s="260" t="s">
        <v>100</v>
      </c>
      <c r="F9" s="260" t="s">
        <v>99</v>
      </c>
      <c r="G9" s="260" t="s">
        <v>98</v>
      </c>
      <c r="H9" s="260" t="s">
        <v>519</v>
      </c>
      <c r="I9" s="260" t="s">
        <v>520</v>
      </c>
      <c r="J9" s="260" t="s">
        <v>521</v>
      </c>
    </row>
    <row r="10" spans="1:12" x14ac:dyDescent="0.2">
      <c r="A10" s="306" t="s">
        <v>522</v>
      </c>
      <c r="B10" s="260" t="s">
        <v>97</v>
      </c>
      <c r="C10" s="261">
        <v>1928990.138790441</v>
      </c>
      <c r="D10" s="262">
        <v>234881.58100424905</v>
      </c>
      <c r="E10" s="262">
        <v>309337.81606143148</v>
      </c>
      <c r="F10" s="262">
        <v>21710.452922406952</v>
      </c>
      <c r="G10" s="262">
        <v>7045.1194899141556</v>
      </c>
      <c r="H10" s="262">
        <v>83102.527982936837</v>
      </c>
      <c r="I10" s="262">
        <v>103011.97186586756</v>
      </c>
      <c r="J10" s="263">
        <v>2688079.6081172763</v>
      </c>
    </row>
    <row r="11" spans="1:12" x14ac:dyDescent="0.2">
      <c r="A11" s="307"/>
      <c r="B11" s="260" t="s">
        <v>518</v>
      </c>
      <c r="C11" s="262">
        <v>111839.79194049044</v>
      </c>
      <c r="D11" s="261">
        <v>262636.37398572208</v>
      </c>
      <c r="E11" s="262">
        <v>137501.89900883561</v>
      </c>
      <c r="F11" s="262">
        <v>13147.144443047779</v>
      </c>
      <c r="G11" s="262">
        <v>98.285819929039775</v>
      </c>
      <c r="H11" s="262">
        <v>31272.248980704269</v>
      </c>
      <c r="I11" s="262">
        <v>91253.657730225779</v>
      </c>
      <c r="J11" s="263">
        <v>647749.40190895577</v>
      </c>
    </row>
    <row r="12" spans="1:12" x14ac:dyDescent="0.2">
      <c r="A12" s="307"/>
      <c r="B12" s="260" t="s">
        <v>100</v>
      </c>
      <c r="C12" s="262">
        <v>251644.26579971114</v>
      </c>
      <c r="D12" s="262">
        <v>241585.63515747417</v>
      </c>
      <c r="E12" s="261">
        <v>421219.81931937719</v>
      </c>
      <c r="F12" s="262">
        <v>28089.290080820043</v>
      </c>
      <c r="G12" s="262">
        <v>454.37546603901239</v>
      </c>
      <c r="H12" s="262">
        <v>32518.378098824058</v>
      </c>
      <c r="I12" s="262">
        <v>181718.63055092364</v>
      </c>
      <c r="J12" s="263">
        <v>1157230.394473166</v>
      </c>
    </row>
    <row r="13" spans="1:12" x14ac:dyDescent="0.2">
      <c r="A13" s="307"/>
      <c r="B13" s="260" t="s">
        <v>99</v>
      </c>
      <c r="C13" s="262">
        <v>21715.828722859856</v>
      </c>
      <c r="D13" s="262">
        <v>13326.384882084574</v>
      </c>
      <c r="E13" s="262">
        <v>27544.108797800644</v>
      </c>
      <c r="F13" s="261">
        <v>89152.391171738956</v>
      </c>
      <c r="G13" s="262">
        <v>882.92119309170778</v>
      </c>
      <c r="H13" s="262">
        <v>5301.1907414152975</v>
      </c>
      <c r="I13" s="262">
        <v>63872.678143278114</v>
      </c>
      <c r="J13" s="263">
        <v>221795.50365226914</v>
      </c>
    </row>
    <row r="14" spans="1:12" x14ac:dyDescent="0.2">
      <c r="A14" s="307"/>
      <c r="B14" s="260" t="s">
        <v>98</v>
      </c>
      <c r="C14" s="262">
        <v>26129.11063524344</v>
      </c>
      <c r="D14" s="262">
        <v>1673.7277532199553</v>
      </c>
      <c r="E14" s="262">
        <v>4397.3936475441933</v>
      </c>
      <c r="F14" s="262">
        <v>97.090861895024389</v>
      </c>
      <c r="G14" s="261">
        <v>2852.881488714575</v>
      </c>
      <c r="H14" s="262">
        <v>1229.4063091632304</v>
      </c>
      <c r="I14" s="262">
        <v>4579.2801804159953</v>
      </c>
      <c r="J14" s="263">
        <v>40958.890876196434</v>
      </c>
    </row>
    <row r="15" spans="1:12" x14ac:dyDescent="0.2">
      <c r="A15" s="307"/>
      <c r="B15" s="260" t="s">
        <v>519</v>
      </c>
      <c r="C15" s="262">
        <v>50280.458985471792</v>
      </c>
      <c r="D15" s="262">
        <v>59164.003793614866</v>
      </c>
      <c r="E15" s="262">
        <v>27601.102693911042</v>
      </c>
      <c r="F15" s="262">
        <v>5326.0482976224821</v>
      </c>
      <c r="G15" s="262">
        <v>560.78764290880474</v>
      </c>
      <c r="H15" s="261">
        <v>49919.112092730982</v>
      </c>
      <c r="I15" s="262">
        <v>61851.36661447306</v>
      </c>
      <c r="J15" s="263">
        <v>254702.88012073346</v>
      </c>
    </row>
    <row r="16" spans="1:12" ht="28" x14ac:dyDescent="0.2">
      <c r="A16" s="307"/>
      <c r="B16" s="260" t="s">
        <v>520</v>
      </c>
      <c r="C16" s="262">
        <v>96854.653695131958</v>
      </c>
      <c r="D16" s="262">
        <v>171370.02045019704</v>
      </c>
      <c r="E16" s="262">
        <v>213326.77943263279</v>
      </c>
      <c r="F16" s="262">
        <v>92631.733905182919</v>
      </c>
      <c r="G16" s="262">
        <v>2014.7273706019323</v>
      </c>
      <c r="H16" s="262">
        <v>121715.93420327941</v>
      </c>
      <c r="I16" s="261">
        <v>2130724.5947983968</v>
      </c>
      <c r="J16" s="263">
        <v>2828638.4438554384</v>
      </c>
    </row>
    <row r="17" spans="1:10" x14ac:dyDescent="0.2">
      <c r="A17" s="307"/>
      <c r="B17" s="260" t="s">
        <v>521</v>
      </c>
      <c r="C17" s="263">
        <v>2487454.2485693493</v>
      </c>
      <c r="D17" s="263">
        <v>984637.72702656186</v>
      </c>
      <c r="E17" s="263">
        <v>1140928.9189615329</v>
      </c>
      <c r="F17" s="263">
        <v>250154.15168271415</v>
      </c>
      <c r="G17" s="263">
        <v>13909.098471199228</v>
      </c>
      <c r="H17" s="263">
        <v>325058.79840905406</v>
      </c>
      <c r="I17" s="263">
        <v>2637012.1798835811</v>
      </c>
      <c r="J17" s="264">
        <v>7839155.123004036</v>
      </c>
    </row>
    <row r="18" spans="1:10" x14ac:dyDescent="0.2">
      <c r="A18" s="202"/>
      <c r="B18" s="200"/>
      <c r="C18" s="201"/>
      <c r="D18" s="201"/>
      <c r="E18" s="201"/>
      <c r="F18" s="201"/>
      <c r="G18" s="201"/>
      <c r="H18" s="201"/>
      <c r="I18" s="201"/>
    </row>
    <row r="19" spans="1:10" x14ac:dyDescent="0.2">
      <c r="A19" s="202"/>
      <c r="B19" s="200"/>
      <c r="C19" s="201"/>
      <c r="D19" s="201"/>
      <c r="E19" s="201"/>
      <c r="F19" s="201"/>
      <c r="G19" s="201"/>
      <c r="H19" s="201"/>
      <c r="I19" s="201"/>
    </row>
    <row r="20" spans="1:10" ht="18" x14ac:dyDescent="0.2">
      <c r="A20" s="300" t="s">
        <v>523</v>
      </c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0" x14ac:dyDescent="0.2">
      <c r="A21" s="46"/>
      <c r="B21" s="46"/>
      <c r="C21" s="46"/>
      <c r="D21" s="46"/>
      <c r="E21" s="46"/>
      <c r="F21" s="149"/>
      <c r="G21" s="149"/>
      <c r="H21" s="149"/>
      <c r="I21" s="149"/>
      <c r="J21" s="149"/>
    </row>
    <row r="22" spans="1:10" x14ac:dyDescent="0.2">
      <c r="A22" s="303" t="s">
        <v>516</v>
      </c>
      <c r="B22" s="303"/>
      <c r="C22" s="304" t="s">
        <v>517</v>
      </c>
      <c r="D22" s="305"/>
      <c r="E22" s="305"/>
      <c r="F22" s="305"/>
      <c r="G22" s="305"/>
      <c r="H22" s="305"/>
      <c r="I22" s="305"/>
      <c r="J22" s="305"/>
    </row>
    <row r="23" spans="1:10" ht="42" x14ac:dyDescent="0.2">
      <c r="A23" s="303"/>
      <c r="B23" s="303"/>
      <c r="C23" s="260" t="s">
        <v>97</v>
      </c>
      <c r="D23" s="260" t="s">
        <v>518</v>
      </c>
      <c r="E23" s="260" t="s">
        <v>100</v>
      </c>
      <c r="F23" s="260" t="s">
        <v>99</v>
      </c>
      <c r="G23" s="260" t="s">
        <v>98</v>
      </c>
      <c r="H23" s="260" t="s">
        <v>519</v>
      </c>
      <c r="I23" s="260" t="s">
        <v>520</v>
      </c>
      <c r="J23" s="260" t="s">
        <v>521</v>
      </c>
    </row>
    <row r="24" spans="1:10" x14ac:dyDescent="0.2">
      <c r="A24" s="306" t="s">
        <v>522</v>
      </c>
      <c r="B24" s="260" t="s">
        <v>97</v>
      </c>
      <c r="C24" s="265">
        <v>24.607117840158701</v>
      </c>
      <c r="D24" s="266">
        <v>2.9962614250990902</v>
      </c>
      <c r="E24" s="266">
        <v>3.9460606558693843</v>
      </c>
      <c r="F24" s="266">
        <v>0.27694888775319076</v>
      </c>
      <c r="G24" s="266">
        <v>8.9870902914527373E-2</v>
      </c>
      <c r="H24" s="266">
        <v>1.0600954653783046</v>
      </c>
      <c r="I24" s="266">
        <v>1.3140698232080963</v>
      </c>
      <c r="J24" s="267">
        <v>34.290425000381667</v>
      </c>
    </row>
    <row r="25" spans="1:10" x14ac:dyDescent="0.2">
      <c r="A25" s="307"/>
      <c r="B25" s="260" t="s">
        <v>518</v>
      </c>
      <c r="C25" s="266">
        <v>1.4266817046686073</v>
      </c>
      <c r="D25" s="265">
        <v>3.3503147962337736</v>
      </c>
      <c r="E25" s="266">
        <v>1.7540397766251068</v>
      </c>
      <c r="F25" s="266">
        <v>0.16771124230553142</v>
      </c>
      <c r="G25" s="266">
        <v>1.2537807759489233E-3</v>
      </c>
      <c r="H25" s="266">
        <v>0.39892371677830069</v>
      </c>
      <c r="I25" s="266">
        <v>1.1640751624169487</v>
      </c>
      <c r="J25" s="267">
        <v>8.2630001798042265</v>
      </c>
    </row>
    <row r="26" spans="1:10" x14ac:dyDescent="0.2">
      <c r="A26" s="307"/>
      <c r="B26" s="260" t="s">
        <v>100</v>
      </c>
      <c r="C26" s="266">
        <v>3.2100942238183285</v>
      </c>
      <c r="D26" s="266">
        <v>3.081781535978795</v>
      </c>
      <c r="E26" s="265">
        <v>5.3732808282273403</v>
      </c>
      <c r="F26" s="266">
        <v>0.35832037560261942</v>
      </c>
      <c r="G26" s="266">
        <v>5.7962300644573998E-3</v>
      </c>
      <c r="H26" s="266">
        <v>0.41481993389056343</v>
      </c>
      <c r="I26" s="266">
        <v>2.3180894841290933</v>
      </c>
      <c r="J26" s="267">
        <v>14.762182611711156</v>
      </c>
    </row>
    <row r="27" spans="1:10" x14ac:dyDescent="0.2">
      <c r="A27" s="307"/>
      <c r="B27" s="260" t="s">
        <v>99</v>
      </c>
      <c r="C27" s="266">
        <v>0.27701746402663546</v>
      </c>
      <c r="D27" s="266">
        <v>0.16999771879724945</v>
      </c>
      <c r="E27" s="266">
        <v>0.35136578324585432</v>
      </c>
      <c r="F27" s="265">
        <v>1.1372704044358155</v>
      </c>
      <c r="G27" s="266">
        <v>1.1262963664295552E-2</v>
      </c>
      <c r="H27" s="266">
        <v>6.762451639538207E-2</v>
      </c>
      <c r="I27" s="266">
        <v>0.81479033315520777</v>
      </c>
      <c r="J27" s="267">
        <v>2.8293291837204397</v>
      </c>
    </row>
    <row r="28" spans="1:10" x14ac:dyDescent="0.2">
      <c r="A28" s="307"/>
      <c r="B28" s="260" t="s">
        <v>98</v>
      </c>
      <c r="C28" s="266">
        <v>0.33331539209585798</v>
      </c>
      <c r="D28" s="266">
        <v>2.1350869155636349E-2</v>
      </c>
      <c r="E28" s="266">
        <v>5.6095249788335244E-2</v>
      </c>
      <c r="F28" s="266">
        <v>1.2385373215808781E-3</v>
      </c>
      <c r="G28" s="265">
        <v>3.6392716357184739E-2</v>
      </c>
      <c r="H28" s="266">
        <v>1.5682892988755026E-2</v>
      </c>
      <c r="I28" s="266">
        <v>5.8415481114515479E-2</v>
      </c>
      <c r="J28" s="267">
        <v>0.52249113882186593</v>
      </c>
    </row>
    <row r="29" spans="1:10" x14ac:dyDescent="0.2">
      <c r="A29" s="307"/>
      <c r="B29" s="260" t="s">
        <v>519</v>
      </c>
      <c r="C29" s="266">
        <v>0.64140150560260711</v>
      </c>
      <c r="D29" s="266">
        <v>0.75472423833019742</v>
      </c>
      <c r="E29" s="266">
        <v>0.35209282455599689</v>
      </c>
      <c r="F29" s="266">
        <v>6.7941611232990778E-2</v>
      </c>
      <c r="G29" s="266">
        <v>7.1536745237145635E-3</v>
      </c>
      <c r="H29" s="265">
        <v>0.63679199236972772</v>
      </c>
      <c r="I29" s="266">
        <v>0.78900551965057997</v>
      </c>
      <c r="J29" s="267">
        <v>3.24911136626582</v>
      </c>
    </row>
    <row r="30" spans="1:10" ht="28" x14ac:dyDescent="0.2">
      <c r="A30" s="307"/>
      <c r="B30" s="260" t="s">
        <v>520</v>
      </c>
      <c r="C30" s="266">
        <v>1.2355241371727872</v>
      </c>
      <c r="D30" s="266">
        <v>2.1860776800718096</v>
      </c>
      <c r="E30" s="266">
        <v>2.7212981001820511</v>
      </c>
      <c r="F30" s="266">
        <v>1.1816545590908729</v>
      </c>
      <c r="G30" s="266">
        <v>2.5700822843646835E-2</v>
      </c>
      <c r="H30" s="266">
        <v>1.5526664837401094</v>
      </c>
      <c r="I30" s="265">
        <v>27.180538736193345</v>
      </c>
      <c r="J30" s="267">
        <v>36.083460519294817</v>
      </c>
    </row>
    <row r="31" spans="1:10" x14ac:dyDescent="0.2">
      <c r="A31" s="307"/>
      <c r="B31" s="260" t="s">
        <v>521</v>
      </c>
      <c r="C31" s="267">
        <v>31.731152267543521</v>
      </c>
      <c r="D31" s="267">
        <v>12.560508263666554</v>
      </c>
      <c r="E31" s="267">
        <v>14.554233218494067</v>
      </c>
      <c r="F31" s="267">
        <v>3.1910856177426021</v>
      </c>
      <c r="G31" s="267">
        <v>0.17743109114377537</v>
      </c>
      <c r="H31" s="267">
        <v>4.1466050015411424</v>
      </c>
      <c r="I31" s="267">
        <v>33.638984539867785</v>
      </c>
      <c r="J31" s="268">
        <v>100</v>
      </c>
    </row>
    <row r="32" spans="1:10" x14ac:dyDescent="0.2">
      <c r="A32" s="24"/>
      <c r="B32" s="11"/>
      <c r="C32" s="58"/>
      <c r="D32" s="58"/>
      <c r="E32" s="58"/>
      <c r="F32" s="152"/>
      <c r="G32" s="152"/>
      <c r="H32" s="152"/>
      <c r="I32" s="152"/>
      <c r="J32" s="152"/>
    </row>
    <row r="33" spans="1:10" x14ac:dyDescent="0.2">
      <c r="A33" s="24"/>
      <c r="B33" s="11"/>
      <c r="C33" s="58"/>
      <c r="D33" s="58"/>
      <c r="E33" s="58"/>
      <c r="F33" s="152"/>
      <c r="G33" s="152"/>
      <c r="H33" s="152"/>
      <c r="I33" s="152"/>
      <c r="J33" s="152"/>
    </row>
    <row r="34" spans="1:10" ht="18" x14ac:dyDescent="0.2">
      <c r="A34" s="300" t="s">
        <v>524</v>
      </c>
      <c r="B34" s="300"/>
      <c r="C34" s="300"/>
      <c r="D34" s="300"/>
      <c r="E34" s="300"/>
      <c r="F34" s="300"/>
      <c r="G34" s="300"/>
      <c r="H34" s="300"/>
      <c r="I34" s="300"/>
      <c r="J34" s="300"/>
    </row>
    <row r="35" spans="1:10" x14ac:dyDescent="0.2">
      <c r="A35" s="46"/>
      <c r="B35" s="46"/>
      <c r="C35" s="46"/>
      <c r="D35" s="46"/>
      <c r="E35" s="46"/>
      <c r="F35" s="149"/>
      <c r="G35" s="149"/>
      <c r="H35" s="149"/>
      <c r="I35" s="149"/>
      <c r="J35" s="149"/>
    </row>
    <row r="36" spans="1:10" x14ac:dyDescent="0.2">
      <c r="A36" s="303" t="s">
        <v>516</v>
      </c>
      <c r="B36" s="303"/>
      <c r="C36" s="304" t="s">
        <v>517</v>
      </c>
      <c r="D36" s="305"/>
      <c r="E36" s="305"/>
      <c r="F36" s="305"/>
      <c r="G36" s="305"/>
      <c r="H36" s="305"/>
      <c r="I36" s="305"/>
      <c r="J36" s="305"/>
    </row>
    <row r="37" spans="1:10" ht="42" x14ac:dyDescent="0.2">
      <c r="A37" s="303"/>
      <c r="B37" s="303"/>
      <c r="C37" s="260" t="s">
        <v>97</v>
      </c>
      <c r="D37" s="260" t="s">
        <v>518</v>
      </c>
      <c r="E37" s="260" t="s">
        <v>100</v>
      </c>
      <c r="F37" s="260" t="s">
        <v>99</v>
      </c>
      <c r="G37" s="260" t="s">
        <v>98</v>
      </c>
      <c r="H37" s="260" t="s">
        <v>519</v>
      </c>
      <c r="I37" s="260" t="s">
        <v>520</v>
      </c>
      <c r="J37" s="260" t="s">
        <v>521</v>
      </c>
    </row>
    <row r="38" spans="1:10" x14ac:dyDescent="0.2">
      <c r="A38" s="306" t="s">
        <v>522</v>
      </c>
      <c r="B38" s="260" t="s">
        <v>97</v>
      </c>
      <c r="C38" s="265">
        <v>71.760900717575865</v>
      </c>
      <c r="D38" s="266">
        <v>8.7378952727058348</v>
      </c>
      <c r="E38" s="266">
        <v>11.507762460877819</v>
      </c>
      <c r="F38" s="266">
        <v>0.80765662061671217</v>
      </c>
      <c r="G38" s="266">
        <v>0.26208745710654524</v>
      </c>
      <c r="H38" s="266">
        <v>3.0915203453048634</v>
      </c>
      <c r="I38" s="266">
        <v>3.8321771258112722</v>
      </c>
      <c r="J38" s="267">
        <v>100</v>
      </c>
    </row>
    <row r="39" spans="1:10" x14ac:dyDescent="0.2">
      <c r="A39" s="307"/>
      <c r="B39" s="260" t="s">
        <v>518</v>
      </c>
      <c r="C39" s="266">
        <v>17.265904315911673</v>
      </c>
      <c r="D39" s="265">
        <v>40.545984791605697</v>
      </c>
      <c r="E39" s="266">
        <v>21.227638127277213</v>
      </c>
      <c r="F39" s="266">
        <v>2.0296652384861131</v>
      </c>
      <c r="G39" s="266">
        <v>1.5173432756461935E-2</v>
      </c>
      <c r="H39" s="266">
        <v>4.8278313941383972</v>
      </c>
      <c r="I39" s="266">
        <v>14.087802699824323</v>
      </c>
      <c r="J39" s="267">
        <v>100</v>
      </c>
    </row>
    <row r="40" spans="1:10" x14ac:dyDescent="0.2">
      <c r="A40" s="307"/>
      <c r="B40" s="260" t="s">
        <v>100</v>
      </c>
      <c r="C40" s="266">
        <v>21.745390287149625</v>
      </c>
      <c r="D40" s="266">
        <v>20.876191665140031</v>
      </c>
      <c r="E40" s="265">
        <v>36.39895921599426</v>
      </c>
      <c r="F40" s="266">
        <v>2.4272858900848187</v>
      </c>
      <c r="G40" s="266">
        <v>3.9264045276469664E-2</v>
      </c>
      <c r="H40" s="266">
        <v>2.8100176295169113</v>
      </c>
      <c r="I40" s="266">
        <v>15.702891266838167</v>
      </c>
      <c r="J40" s="267">
        <v>100</v>
      </c>
    </row>
    <row r="41" spans="1:10" x14ac:dyDescent="0.2">
      <c r="A41" s="307"/>
      <c r="B41" s="260" t="s">
        <v>99</v>
      </c>
      <c r="C41" s="266">
        <v>9.7909237857706621</v>
      </c>
      <c r="D41" s="266">
        <v>6.0084107489291902</v>
      </c>
      <c r="E41" s="266">
        <v>12.418695755430768</v>
      </c>
      <c r="F41" s="265">
        <v>40.195761277249346</v>
      </c>
      <c r="G41" s="266">
        <v>0.39807894143604966</v>
      </c>
      <c r="H41" s="266">
        <v>2.3901254327168426</v>
      </c>
      <c r="I41" s="266">
        <v>28.798004058467146</v>
      </c>
      <c r="J41" s="267">
        <v>100</v>
      </c>
    </row>
    <row r="42" spans="1:10" x14ac:dyDescent="0.2">
      <c r="A42" s="307"/>
      <c r="B42" s="260" t="s">
        <v>98</v>
      </c>
      <c r="C42" s="266">
        <v>63.793501426154506</v>
      </c>
      <c r="D42" s="266">
        <v>4.0863600488573164</v>
      </c>
      <c r="E42" s="266">
        <v>10.736115049686981</v>
      </c>
      <c r="F42" s="266">
        <v>0.23704465579523168</v>
      </c>
      <c r="G42" s="265">
        <v>6.9652313031077426</v>
      </c>
      <c r="H42" s="266">
        <v>3.0015615239174092</v>
      </c>
      <c r="I42" s="266">
        <v>11.180185992480764</v>
      </c>
      <c r="J42" s="267">
        <v>100</v>
      </c>
    </row>
    <row r="43" spans="1:10" x14ac:dyDescent="0.2">
      <c r="A43" s="307"/>
      <c r="B43" s="260" t="s">
        <v>519</v>
      </c>
      <c r="C43" s="266">
        <v>19.740828592765816</v>
      </c>
      <c r="D43" s="266">
        <v>23.228635563747897</v>
      </c>
      <c r="E43" s="266">
        <v>10.836588373412837</v>
      </c>
      <c r="F43" s="266">
        <v>2.091082870793548</v>
      </c>
      <c r="G43" s="266">
        <v>0.22017326331095349</v>
      </c>
      <c r="H43" s="265">
        <v>19.598958625465279</v>
      </c>
      <c r="I43" s="266">
        <v>24.283732710503497</v>
      </c>
      <c r="J43" s="267">
        <v>100</v>
      </c>
    </row>
    <row r="44" spans="1:10" ht="28" x14ac:dyDescent="0.2">
      <c r="A44" s="307"/>
      <c r="B44" s="260" t="s">
        <v>520</v>
      </c>
      <c r="C44" s="266">
        <v>3.4240732994888847</v>
      </c>
      <c r="D44" s="266">
        <v>6.0583925394374347</v>
      </c>
      <c r="E44" s="266">
        <v>7.5416771590598923</v>
      </c>
      <c r="F44" s="266">
        <v>3.2747816924571573</v>
      </c>
      <c r="G44" s="266">
        <v>7.1226047817403479E-2</v>
      </c>
      <c r="H44" s="266">
        <v>4.3029866354139061</v>
      </c>
      <c r="I44" s="265">
        <v>75.326862626324782</v>
      </c>
      <c r="J44" s="267">
        <v>100</v>
      </c>
    </row>
    <row r="45" spans="1:10" x14ac:dyDescent="0.2">
      <c r="A45" s="307"/>
      <c r="B45" s="260" t="s">
        <v>521</v>
      </c>
      <c r="C45" s="267">
        <v>31.731152267543521</v>
      </c>
      <c r="D45" s="267">
        <v>12.560508263666554</v>
      </c>
      <c r="E45" s="267">
        <v>14.554233218494067</v>
      </c>
      <c r="F45" s="267">
        <v>3.1910856177426021</v>
      </c>
      <c r="G45" s="267">
        <v>0.17743109114377537</v>
      </c>
      <c r="H45" s="267">
        <v>4.1466050015411424</v>
      </c>
      <c r="I45" s="267">
        <v>33.638984539867785</v>
      </c>
      <c r="J45" s="268">
        <v>100</v>
      </c>
    </row>
    <row r="46" spans="1:10" x14ac:dyDescent="0.2">
      <c r="A46" s="24"/>
      <c r="B46" s="11"/>
      <c r="C46" s="58"/>
      <c r="D46" s="58"/>
      <c r="E46" s="58"/>
      <c r="F46" s="152"/>
      <c r="G46" s="152"/>
      <c r="H46" s="152"/>
      <c r="I46" s="152"/>
      <c r="J46" s="152"/>
    </row>
    <row r="47" spans="1:10" x14ac:dyDescent="0.2">
      <c r="A47" s="24"/>
      <c r="B47" s="11"/>
      <c r="C47" s="58"/>
      <c r="D47" s="58"/>
      <c r="E47" s="58"/>
      <c r="F47" s="152"/>
      <c r="G47" s="152"/>
      <c r="H47" s="152"/>
      <c r="I47" s="152"/>
      <c r="J47" s="152"/>
    </row>
    <row r="48" spans="1:10" ht="18" x14ac:dyDescent="0.2">
      <c r="A48" s="300" t="s">
        <v>525</v>
      </c>
      <c r="B48" s="300"/>
      <c r="C48" s="300"/>
      <c r="D48" s="300"/>
      <c r="E48" s="300"/>
      <c r="F48" s="300"/>
      <c r="G48" s="300"/>
      <c r="H48" s="300"/>
      <c r="I48" s="300"/>
      <c r="J48" s="300"/>
    </row>
    <row r="49" spans="1:10" x14ac:dyDescent="0.2">
      <c r="A49" s="46"/>
      <c r="B49" s="46"/>
      <c r="C49" s="46"/>
      <c r="D49" s="46"/>
      <c r="E49" s="46"/>
      <c r="F49" s="149"/>
      <c r="G49" s="149"/>
      <c r="H49" s="149"/>
      <c r="I49" s="149"/>
      <c r="J49" s="149"/>
    </row>
    <row r="50" spans="1:10" x14ac:dyDescent="0.2">
      <c r="A50" s="303" t="s">
        <v>516</v>
      </c>
      <c r="B50" s="303"/>
      <c r="C50" s="304" t="s">
        <v>517</v>
      </c>
      <c r="D50" s="305"/>
      <c r="E50" s="305"/>
      <c r="F50" s="305"/>
      <c r="G50" s="305"/>
      <c r="H50" s="305"/>
      <c r="I50" s="305"/>
      <c r="J50" s="305"/>
    </row>
    <row r="51" spans="1:10" ht="42" x14ac:dyDescent="0.2">
      <c r="A51" s="303"/>
      <c r="B51" s="303"/>
      <c r="C51" s="260" t="s">
        <v>97</v>
      </c>
      <c r="D51" s="260" t="s">
        <v>518</v>
      </c>
      <c r="E51" s="260" t="s">
        <v>100</v>
      </c>
      <c r="F51" s="260" t="s">
        <v>99</v>
      </c>
      <c r="G51" s="260" t="s">
        <v>98</v>
      </c>
      <c r="H51" s="260" t="s">
        <v>519</v>
      </c>
      <c r="I51" s="260" t="s">
        <v>520</v>
      </c>
      <c r="J51" s="260" t="s">
        <v>521</v>
      </c>
    </row>
    <row r="52" spans="1:10" x14ac:dyDescent="0.2">
      <c r="A52" s="306" t="s">
        <v>522</v>
      </c>
      <c r="B52" s="260" t="s">
        <v>97</v>
      </c>
      <c r="C52" s="265">
        <v>77.548768581367597</v>
      </c>
      <c r="D52" s="266">
        <v>23.854619273380006</v>
      </c>
      <c r="E52" s="266">
        <v>27.11280351654063</v>
      </c>
      <c r="F52" s="266">
        <v>8.6788297441265936</v>
      </c>
      <c r="G52" s="266">
        <v>50.651158337127889</v>
      </c>
      <c r="H52" s="266">
        <v>25.565383367460985</v>
      </c>
      <c r="I52" s="266">
        <v>3.9063896879845026</v>
      </c>
      <c r="J52" s="267">
        <v>34.290425000381667</v>
      </c>
    </row>
    <row r="53" spans="1:10" x14ac:dyDescent="0.2">
      <c r="A53" s="307"/>
      <c r="B53" s="260" t="s">
        <v>518</v>
      </c>
      <c r="C53" s="266">
        <v>4.4961547334916698</v>
      </c>
      <c r="D53" s="265">
        <v>26.673401473132579</v>
      </c>
      <c r="E53" s="266">
        <v>12.05174982627218</v>
      </c>
      <c r="F53" s="266">
        <v>5.2556171283229824</v>
      </c>
      <c r="G53" s="266">
        <v>0.70662969374006945</v>
      </c>
      <c r="H53" s="266">
        <v>9.6204899340553354</v>
      </c>
      <c r="I53" s="266">
        <v>3.4604943589700996</v>
      </c>
      <c r="J53" s="267">
        <v>8.2630001798042265</v>
      </c>
    </row>
    <row r="54" spans="1:10" x14ac:dyDescent="0.2">
      <c r="A54" s="307"/>
      <c r="B54" s="260" t="s">
        <v>100</v>
      </c>
      <c r="C54" s="266">
        <v>10.116538462745334</v>
      </c>
      <c r="D54" s="266">
        <v>24.535484323459922</v>
      </c>
      <c r="E54" s="265">
        <v>36.919023816380175</v>
      </c>
      <c r="F54" s="266">
        <v>11.228792283426666</v>
      </c>
      <c r="G54" s="266">
        <v>3.2667499405505085</v>
      </c>
      <c r="H54" s="266">
        <v>10.00384492220479</v>
      </c>
      <c r="I54" s="266">
        <v>6.8910804408550792</v>
      </c>
      <c r="J54" s="267">
        <v>14.762182611711156</v>
      </c>
    </row>
    <row r="55" spans="1:10" x14ac:dyDescent="0.2">
      <c r="A55" s="307"/>
      <c r="B55" s="260" t="s">
        <v>99</v>
      </c>
      <c r="C55" s="266">
        <v>0.87301419655656542</v>
      </c>
      <c r="D55" s="266">
        <v>1.3534302532087599</v>
      </c>
      <c r="E55" s="266">
        <v>2.414182719013831</v>
      </c>
      <c r="F55" s="265">
        <v>35.638981232986453</v>
      </c>
      <c r="G55" s="266">
        <v>6.3477959762807208</v>
      </c>
      <c r="H55" s="266">
        <v>1.6308405640336729</v>
      </c>
      <c r="I55" s="266">
        <v>2.4221609073530317</v>
      </c>
      <c r="J55" s="267">
        <v>2.8293291837204397</v>
      </c>
    </row>
    <row r="56" spans="1:10" x14ac:dyDescent="0.2">
      <c r="A56" s="307"/>
      <c r="B56" s="260" t="s">
        <v>98</v>
      </c>
      <c r="C56" s="266">
        <v>1.0504358281271509</v>
      </c>
      <c r="D56" s="266">
        <v>0.16998411773986435</v>
      </c>
      <c r="E56" s="266">
        <v>0.38542222696455769</v>
      </c>
      <c r="F56" s="266">
        <v>3.8812412763059266E-2</v>
      </c>
      <c r="G56" s="265">
        <v>20.510901512573749</v>
      </c>
      <c r="H56" s="266">
        <v>0.37821043921295289</v>
      </c>
      <c r="I56" s="266">
        <v>0.17365411564455349</v>
      </c>
      <c r="J56" s="267">
        <v>0.52249113882186593</v>
      </c>
    </row>
    <row r="57" spans="1:10" x14ac:dyDescent="0.2">
      <c r="A57" s="307"/>
      <c r="B57" s="260" t="s">
        <v>519</v>
      </c>
      <c r="C57" s="266">
        <v>2.0213621623147611</v>
      </c>
      <c r="D57" s="266">
        <v>6.0087077886280138</v>
      </c>
      <c r="E57" s="266">
        <v>2.4191781131320091</v>
      </c>
      <c r="F57" s="266">
        <v>2.1291064976518301</v>
      </c>
      <c r="G57" s="266">
        <v>4.0318043909890751</v>
      </c>
      <c r="H57" s="265">
        <v>15.35694844657389</v>
      </c>
      <c r="I57" s="266">
        <v>2.3455093262862241</v>
      </c>
      <c r="J57" s="267">
        <v>3.24911136626582</v>
      </c>
    </row>
    <row r="58" spans="1:10" ht="28" x14ac:dyDescent="0.2">
      <c r="A58" s="307"/>
      <c r="B58" s="260" t="s">
        <v>520</v>
      </c>
      <c r="C58" s="266">
        <v>3.8937260353969356</v>
      </c>
      <c r="D58" s="266">
        <v>17.404372770450845</v>
      </c>
      <c r="E58" s="266">
        <v>18.697639781696623</v>
      </c>
      <c r="F58" s="266">
        <v>37.029860700722423</v>
      </c>
      <c r="G58" s="266">
        <v>14.484960148737983</v>
      </c>
      <c r="H58" s="266">
        <v>37.444282326458385</v>
      </c>
      <c r="I58" s="265">
        <v>80.800711162906509</v>
      </c>
      <c r="J58" s="267">
        <v>36.083460519294817</v>
      </c>
    </row>
    <row r="59" spans="1:10" x14ac:dyDescent="0.2">
      <c r="A59" s="307"/>
      <c r="B59" s="260" t="s">
        <v>521</v>
      </c>
      <c r="C59" s="267">
        <v>100</v>
      </c>
      <c r="D59" s="267">
        <v>100</v>
      </c>
      <c r="E59" s="267">
        <v>100</v>
      </c>
      <c r="F59" s="267">
        <v>100</v>
      </c>
      <c r="G59" s="267">
        <v>100</v>
      </c>
      <c r="H59" s="267">
        <v>100</v>
      </c>
      <c r="I59" s="267">
        <v>100</v>
      </c>
      <c r="J59" s="268">
        <v>100</v>
      </c>
    </row>
  </sheetData>
  <mergeCells count="18">
    <mergeCell ref="A38:A45"/>
    <mergeCell ref="A48:J48"/>
    <mergeCell ref="A50:B51"/>
    <mergeCell ref="C50:J50"/>
    <mergeCell ref="A52:A59"/>
    <mergeCell ref="A36:B37"/>
    <mergeCell ref="C36:J36"/>
    <mergeCell ref="A4:J4"/>
    <mergeCell ref="A5:J5"/>
    <mergeCell ref="A6:J6"/>
    <mergeCell ref="A8:B9"/>
    <mergeCell ref="C8:J8"/>
    <mergeCell ref="A10:A17"/>
    <mergeCell ref="A20:J20"/>
    <mergeCell ref="A22:B23"/>
    <mergeCell ref="C22:J22"/>
    <mergeCell ref="A24:A31"/>
    <mergeCell ref="A34:J34"/>
  </mergeCells>
  <phoneticPr fontId="92" type="noConversion"/>
  <hyperlinks>
    <hyperlink ref="L8" location="ÍNDICE!A46" display="ÍNDICE"/>
  </hyperlinks>
  <pageMargins left="0.7" right="0.7" top="0.75" bottom="0.75" header="0.3" footer="0.3"/>
  <pageSetup scale="46" orientation="portrait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59"/>
  <sheetViews>
    <sheetView showGridLines="0" zoomScale="90" zoomScaleNormal="90" zoomScalePageLayoutView="90" workbookViewId="0">
      <selection activeCell="A48" sqref="A48:J59"/>
    </sheetView>
  </sheetViews>
  <sheetFormatPr baseColWidth="10" defaultRowHeight="15" x14ac:dyDescent="0.2"/>
  <cols>
    <col min="2" max="2" width="27.5" customWidth="1"/>
    <col min="3" max="3" width="17.6640625" customWidth="1"/>
    <col min="4" max="4" width="13.5" customWidth="1"/>
    <col min="5" max="5" width="16.83203125" customWidth="1"/>
    <col min="6" max="6" width="15.5" customWidth="1"/>
    <col min="7" max="7" width="14.6640625" customWidth="1"/>
    <col min="8" max="8" width="12.33203125" customWidth="1"/>
    <col min="9" max="9" width="19.1640625" customWidth="1"/>
  </cols>
  <sheetData>
    <row r="2" spans="1:12" x14ac:dyDescent="0.2">
      <c r="A2" s="156" t="s">
        <v>512</v>
      </c>
    </row>
    <row r="4" spans="1:12" ht="18" x14ac:dyDescent="0.2">
      <c r="A4" s="299" t="s">
        <v>527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2" ht="18" x14ac:dyDescent="0.2">
      <c r="A5" s="281" t="s">
        <v>48</v>
      </c>
      <c r="B5" s="281"/>
      <c r="C5" s="281"/>
      <c r="D5" s="281"/>
      <c r="E5" s="281"/>
      <c r="F5" s="281"/>
      <c r="G5" s="281"/>
      <c r="H5" s="281"/>
      <c r="I5" s="281"/>
      <c r="J5" s="281"/>
    </row>
    <row r="6" spans="1:12" ht="18" x14ac:dyDescent="0.2">
      <c r="A6" s="300" t="s">
        <v>515</v>
      </c>
      <c r="B6" s="300"/>
      <c r="C6" s="300"/>
      <c r="D6" s="300"/>
      <c r="E6" s="300"/>
      <c r="F6" s="300"/>
      <c r="G6" s="300"/>
      <c r="H6" s="300"/>
      <c r="I6" s="300"/>
      <c r="J6" s="300"/>
      <c r="L6" s="160" t="s">
        <v>0</v>
      </c>
    </row>
    <row r="7" spans="1:12" x14ac:dyDescent="0.2">
      <c r="A7" s="46"/>
      <c r="B7" s="46"/>
      <c r="C7" s="46"/>
      <c r="D7" s="46"/>
      <c r="E7" s="46"/>
      <c r="F7" s="149"/>
      <c r="G7" s="149"/>
      <c r="H7" s="149"/>
      <c r="I7" s="149"/>
      <c r="J7" s="149"/>
    </row>
    <row r="8" spans="1:12" x14ac:dyDescent="0.2">
      <c r="A8" s="303" t="s">
        <v>516</v>
      </c>
      <c r="B8" s="303"/>
      <c r="C8" s="304" t="s">
        <v>517</v>
      </c>
      <c r="D8" s="305"/>
      <c r="E8" s="305"/>
      <c r="F8" s="305"/>
      <c r="G8" s="305"/>
      <c r="H8" s="305"/>
      <c r="I8" s="305"/>
      <c r="J8" s="305"/>
    </row>
    <row r="9" spans="1:12" ht="42" x14ac:dyDescent="0.2">
      <c r="A9" s="303"/>
      <c r="B9" s="303"/>
      <c r="C9" s="260" t="s">
        <v>97</v>
      </c>
      <c r="D9" s="260" t="s">
        <v>518</v>
      </c>
      <c r="E9" s="260" t="s">
        <v>100</v>
      </c>
      <c r="F9" s="260" t="s">
        <v>99</v>
      </c>
      <c r="G9" s="260" t="s">
        <v>98</v>
      </c>
      <c r="H9" s="260" t="s">
        <v>519</v>
      </c>
      <c r="I9" s="260" t="s">
        <v>520</v>
      </c>
      <c r="J9" s="260" t="s">
        <v>521</v>
      </c>
    </row>
    <row r="10" spans="1:12" x14ac:dyDescent="0.2">
      <c r="A10" s="306" t="s">
        <v>522</v>
      </c>
      <c r="B10" s="260" t="s">
        <v>97</v>
      </c>
      <c r="C10" s="261">
        <v>464321.272358371</v>
      </c>
      <c r="D10" s="262">
        <v>91792.922120139381</v>
      </c>
      <c r="E10" s="262">
        <v>128611.49672211523</v>
      </c>
      <c r="F10" s="262">
        <v>12651.89085476304</v>
      </c>
      <c r="G10" s="262">
        <v>408.11614412449256</v>
      </c>
      <c r="H10" s="262">
        <v>6000.6185291789789</v>
      </c>
      <c r="I10" s="262">
        <v>19644.643137215535</v>
      </c>
      <c r="J10" s="263">
        <v>723430.95986590581</v>
      </c>
    </row>
    <row r="11" spans="1:12" x14ac:dyDescent="0.2">
      <c r="A11" s="307"/>
      <c r="B11" s="260" t="s">
        <v>518</v>
      </c>
      <c r="C11" s="262">
        <v>54498.69130277176</v>
      </c>
      <c r="D11" s="261">
        <v>169610.17820712796</v>
      </c>
      <c r="E11" s="262">
        <v>113398.67088425836</v>
      </c>
      <c r="F11" s="262">
        <v>25619.94640851875</v>
      </c>
      <c r="G11" s="262">
        <v>142.00766742231866</v>
      </c>
      <c r="H11" s="262">
        <v>9392.3017673505365</v>
      </c>
      <c r="I11" s="262">
        <v>33940.118426233457</v>
      </c>
      <c r="J11" s="263">
        <v>406601.91466368071</v>
      </c>
    </row>
    <row r="12" spans="1:12" x14ac:dyDescent="0.2">
      <c r="A12" s="307"/>
      <c r="B12" s="260" t="s">
        <v>100</v>
      </c>
      <c r="C12" s="262">
        <v>114246.67384574241</v>
      </c>
      <c r="D12" s="262">
        <v>204415.48253192243</v>
      </c>
      <c r="E12" s="261">
        <v>406217.1733600843</v>
      </c>
      <c r="F12" s="262">
        <v>51675.681026014667</v>
      </c>
      <c r="G12" s="262">
        <v>0</v>
      </c>
      <c r="H12" s="262">
        <v>6537.751959790975</v>
      </c>
      <c r="I12" s="262">
        <v>100914.53285822827</v>
      </c>
      <c r="J12" s="263">
        <v>884007.29558178643</v>
      </c>
    </row>
    <row r="13" spans="1:12" x14ac:dyDescent="0.2">
      <c r="A13" s="307"/>
      <c r="B13" s="260" t="s">
        <v>99</v>
      </c>
      <c r="C13" s="262">
        <v>11875.36123452137</v>
      </c>
      <c r="D13" s="262">
        <v>49280.390816460924</v>
      </c>
      <c r="E13" s="262">
        <v>54484.291086595571</v>
      </c>
      <c r="F13" s="261">
        <v>180271.81970964218</v>
      </c>
      <c r="G13" s="262">
        <v>0</v>
      </c>
      <c r="H13" s="262">
        <v>1273.1728835759786</v>
      </c>
      <c r="I13" s="262">
        <v>65826.41562541615</v>
      </c>
      <c r="J13" s="263">
        <v>363011.45135621337</v>
      </c>
    </row>
    <row r="14" spans="1:12" x14ac:dyDescent="0.2">
      <c r="A14" s="307"/>
      <c r="B14" s="260" t="s">
        <v>98</v>
      </c>
      <c r="C14" s="262">
        <v>2734.3732905466227</v>
      </c>
      <c r="D14" s="262">
        <v>236.62576410409756</v>
      </c>
      <c r="E14" s="262">
        <v>1132.3808028422266</v>
      </c>
      <c r="F14" s="262">
        <v>0</v>
      </c>
      <c r="G14" s="261">
        <v>0</v>
      </c>
      <c r="H14" s="262">
        <v>0</v>
      </c>
      <c r="I14" s="262">
        <v>650.96794830749673</v>
      </c>
      <c r="J14" s="263">
        <v>4754.347805800443</v>
      </c>
    </row>
    <row r="15" spans="1:12" x14ac:dyDescent="0.2">
      <c r="A15" s="307"/>
      <c r="B15" s="260" t="s">
        <v>519</v>
      </c>
      <c r="C15" s="262">
        <v>7343.9461135179572</v>
      </c>
      <c r="D15" s="262">
        <v>17588.587092053542</v>
      </c>
      <c r="E15" s="262">
        <v>11052.056309794818</v>
      </c>
      <c r="F15" s="262">
        <v>3897.051723342312</v>
      </c>
      <c r="G15" s="262">
        <v>335.23587014727832</v>
      </c>
      <c r="H15" s="261">
        <v>7824.9194874099148</v>
      </c>
      <c r="I15" s="262">
        <v>13803.930415871364</v>
      </c>
      <c r="J15" s="263">
        <v>61845.727012137198</v>
      </c>
    </row>
    <row r="16" spans="1:12" ht="28" x14ac:dyDescent="0.2">
      <c r="A16" s="307"/>
      <c r="B16" s="260" t="s">
        <v>520</v>
      </c>
      <c r="C16" s="262">
        <v>27587.867041931633</v>
      </c>
      <c r="D16" s="262">
        <v>78120.780890335416</v>
      </c>
      <c r="E16" s="262">
        <v>131226.77357818629</v>
      </c>
      <c r="F16" s="262">
        <v>131490.53380387131</v>
      </c>
      <c r="G16" s="262">
        <v>470.02093718749848</v>
      </c>
      <c r="H16" s="262">
        <v>23456.958800304401</v>
      </c>
      <c r="I16" s="261">
        <v>703033.02386722341</v>
      </c>
      <c r="J16" s="263">
        <v>1095385.9589190297</v>
      </c>
    </row>
    <row r="17" spans="1:10" x14ac:dyDescent="0.2">
      <c r="A17" s="307"/>
      <c r="B17" s="260" t="s">
        <v>521</v>
      </c>
      <c r="C17" s="263">
        <v>682608.18518740265</v>
      </c>
      <c r="D17" s="263">
        <v>611044.96742214379</v>
      </c>
      <c r="E17" s="263">
        <v>846122.84274387686</v>
      </c>
      <c r="F17" s="263">
        <v>405606.92352615227</v>
      </c>
      <c r="G17" s="263">
        <v>1355.3806188815879</v>
      </c>
      <c r="H17" s="263">
        <v>54485.723427610785</v>
      </c>
      <c r="I17" s="263">
        <v>937813.6322784957</v>
      </c>
      <c r="J17" s="264">
        <v>3539037.6552045541</v>
      </c>
    </row>
    <row r="18" spans="1:10" x14ac:dyDescent="0.2">
      <c r="A18" s="202"/>
      <c r="B18" s="200"/>
      <c r="C18" s="201"/>
      <c r="D18" s="201"/>
      <c r="E18" s="201"/>
      <c r="F18" s="201"/>
      <c r="G18" s="201"/>
      <c r="H18" s="201"/>
      <c r="I18" s="201"/>
    </row>
    <row r="19" spans="1:10" x14ac:dyDescent="0.2">
      <c r="A19" s="202"/>
      <c r="B19" s="200"/>
      <c r="C19" s="201"/>
      <c r="D19" s="201"/>
      <c r="E19" s="201"/>
      <c r="F19" s="201"/>
      <c r="G19" s="201"/>
      <c r="H19" s="201"/>
      <c r="I19" s="201"/>
    </row>
    <row r="20" spans="1:10" ht="18" x14ac:dyDescent="0.2">
      <c r="A20" s="300" t="s">
        <v>523</v>
      </c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0" x14ac:dyDescent="0.2">
      <c r="A21" s="46"/>
      <c r="B21" s="46"/>
      <c r="C21" s="46"/>
      <c r="D21" s="46"/>
      <c r="E21" s="46"/>
      <c r="F21" s="149"/>
      <c r="G21" s="149"/>
      <c r="H21" s="149"/>
      <c r="I21" s="149"/>
      <c r="J21" s="149"/>
    </row>
    <row r="22" spans="1:10" x14ac:dyDescent="0.2">
      <c r="A22" s="303" t="s">
        <v>516</v>
      </c>
      <c r="B22" s="303"/>
      <c r="C22" s="304" t="s">
        <v>517</v>
      </c>
      <c r="D22" s="305"/>
      <c r="E22" s="305"/>
      <c r="F22" s="305"/>
      <c r="G22" s="305"/>
      <c r="H22" s="305"/>
      <c r="I22" s="305"/>
      <c r="J22" s="305"/>
    </row>
    <row r="23" spans="1:10" ht="42" x14ac:dyDescent="0.2">
      <c r="A23" s="303"/>
      <c r="B23" s="303"/>
      <c r="C23" s="260" t="s">
        <v>97</v>
      </c>
      <c r="D23" s="260" t="s">
        <v>518</v>
      </c>
      <c r="E23" s="260" t="s">
        <v>100</v>
      </c>
      <c r="F23" s="260" t="s">
        <v>99</v>
      </c>
      <c r="G23" s="260" t="s">
        <v>98</v>
      </c>
      <c r="H23" s="260" t="s">
        <v>519</v>
      </c>
      <c r="I23" s="260" t="s">
        <v>520</v>
      </c>
      <c r="J23" s="260" t="s">
        <v>521</v>
      </c>
    </row>
    <row r="24" spans="1:10" x14ac:dyDescent="0.2">
      <c r="A24" s="306" t="s">
        <v>522</v>
      </c>
      <c r="B24" s="260" t="s">
        <v>97</v>
      </c>
      <c r="C24" s="265">
        <v>13.119986775939898</v>
      </c>
      <c r="D24" s="266">
        <v>2.5937255000705499</v>
      </c>
      <c r="E24" s="266">
        <v>3.6340810483600681</v>
      </c>
      <c r="F24" s="266">
        <v>0.3574952313987676</v>
      </c>
      <c r="G24" s="266">
        <v>1.1531839553170952E-2</v>
      </c>
      <c r="H24" s="266">
        <v>0.16955509134960439</v>
      </c>
      <c r="I24" s="266">
        <v>0.55508432096860771</v>
      </c>
      <c r="J24" s="267">
        <v>20.441459807640616</v>
      </c>
    </row>
    <row r="25" spans="1:10" x14ac:dyDescent="0.2">
      <c r="A25" s="307"/>
      <c r="B25" s="260" t="s">
        <v>518</v>
      </c>
      <c r="C25" s="266">
        <v>1.5399296818055974</v>
      </c>
      <c r="D25" s="265">
        <v>4.7925508212012682</v>
      </c>
      <c r="E25" s="266">
        <v>3.2042233491777865</v>
      </c>
      <c r="F25" s="266">
        <v>0.72392409758177423</v>
      </c>
      <c r="G25" s="266">
        <v>4.0126068512856983E-3</v>
      </c>
      <c r="H25" s="266">
        <v>0.26539140530302346</v>
      </c>
      <c r="I25" s="266">
        <v>0.95902111627212228</v>
      </c>
      <c r="J25" s="267">
        <v>11.489053078192789</v>
      </c>
    </row>
    <row r="26" spans="1:10" x14ac:dyDescent="0.2">
      <c r="A26" s="307"/>
      <c r="B26" s="260" t="s">
        <v>100</v>
      </c>
      <c r="C26" s="266">
        <v>3.2281847489734892</v>
      </c>
      <c r="D26" s="266">
        <v>5.7760188629614158</v>
      </c>
      <c r="E26" s="265">
        <v>11.4781817244215</v>
      </c>
      <c r="F26" s="266">
        <v>1.4601619440250868</v>
      </c>
      <c r="G26" s="266">
        <v>0</v>
      </c>
      <c r="H26" s="266">
        <v>0.1847324780559052</v>
      </c>
      <c r="I26" s="266">
        <v>2.8514681868338436</v>
      </c>
      <c r="J26" s="267">
        <v>24.978747945271337</v>
      </c>
    </row>
    <row r="27" spans="1:10" x14ac:dyDescent="0.2">
      <c r="A27" s="307"/>
      <c r="B27" s="260" t="s">
        <v>99</v>
      </c>
      <c r="C27" s="266">
        <v>0.33555340155980851</v>
      </c>
      <c r="D27" s="266">
        <v>1.392479979521793</v>
      </c>
      <c r="E27" s="266">
        <v>1.5395227854236102</v>
      </c>
      <c r="F27" s="265">
        <v>5.0938090315182754</v>
      </c>
      <c r="G27" s="266">
        <v>0</v>
      </c>
      <c r="H27" s="266">
        <v>3.5975115486653109E-2</v>
      </c>
      <c r="I27" s="266">
        <v>1.8600089074670054</v>
      </c>
      <c r="J27" s="267">
        <v>10.257349220977179</v>
      </c>
    </row>
    <row r="28" spans="1:10" x14ac:dyDescent="0.2">
      <c r="A28" s="307"/>
      <c r="B28" s="260" t="s">
        <v>98</v>
      </c>
      <c r="C28" s="266">
        <v>7.7263187254462198E-2</v>
      </c>
      <c r="D28" s="266">
        <v>6.6861612437525966E-3</v>
      </c>
      <c r="E28" s="266">
        <v>3.1996856579836974E-2</v>
      </c>
      <c r="F28" s="266">
        <v>0</v>
      </c>
      <c r="G28" s="265">
        <v>0</v>
      </c>
      <c r="H28" s="266">
        <v>0</v>
      </c>
      <c r="I28" s="266">
        <v>1.8393925460221509E-2</v>
      </c>
      <c r="J28" s="267">
        <v>0.13434013053827326</v>
      </c>
    </row>
    <row r="29" spans="1:10" x14ac:dyDescent="0.2">
      <c r="A29" s="307"/>
      <c r="B29" s="260" t="s">
        <v>519</v>
      </c>
      <c r="C29" s="266">
        <v>0.20751251693289716</v>
      </c>
      <c r="D29" s="266">
        <v>0.49698784826964304</v>
      </c>
      <c r="E29" s="266">
        <v>0.31228987613459047</v>
      </c>
      <c r="F29" s="266">
        <v>0.11011614181644148</v>
      </c>
      <c r="G29" s="266">
        <v>9.4725149266009119E-3</v>
      </c>
      <c r="H29" s="265">
        <v>0.22110302996924849</v>
      </c>
      <c r="I29" s="266">
        <v>0.39004757114045191</v>
      </c>
      <c r="J29" s="267">
        <v>1.747529499189874</v>
      </c>
    </row>
    <row r="30" spans="1:10" ht="28" x14ac:dyDescent="0.2">
      <c r="A30" s="307"/>
      <c r="B30" s="260" t="s">
        <v>520</v>
      </c>
      <c r="C30" s="266">
        <v>0.77953019237759635</v>
      </c>
      <c r="D30" s="266">
        <v>2.2074017996234088</v>
      </c>
      <c r="E30" s="266">
        <v>3.7079790147245966</v>
      </c>
      <c r="F30" s="266">
        <v>3.7154318946140528</v>
      </c>
      <c r="G30" s="266">
        <v>1.3281038038583163E-2</v>
      </c>
      <c r="H30" s="266">
        <v>0.66280613787220655</v>
      </c>
      <c r="I30" s="265">
        <v>19.865090240939768</v>
      </c>
      <c r="J30" s="267">
        <v>30.951520318189917</v>
      </c>
    </row>
    <row r="31" spans="1:10" x14ac:dyDescent="0.2">
      <c r="A31" s="307"/>
      <c r="B31" s="260" t="s">
        <v>521</v>
      </c>
      <c r="C31" s="267">
        <v>19.287960504843749</v>
      </c>
      <c r="D31" s="267">
        <v>17.265850972891833</v>
      </c>
      <c r="E31" s="267">
        <v>23.908274654821991</v>
      </c>
      <c r="F31" s="267">
        <v>11.460938340954399</v>
      </c>
      <c r="G31" s="267">
        <v>3.829799936964072E-2</v>
      </c>
      <c r="H31" s="267">
        <v>1.5395632580366412</v>
      </c>
      <c r="I31" s="267">
        <v>26.499114269082018</v>
      </c>
      <c r="J31" s="268">
        <v>100</v>
      </c>
    </row>
    <row r="32" spans="1:10" x14ac:dyDescent="0.2">
      <c r="A32" s="24"/>
      <c r="B32" s="11"/>
      <c r="C32" s="58"/>
      <c r="D32" s="58"/>
      <c r="E32" s="58"/>
      <c r="F32" s="152"/>
      <c r="G32" s="152"/>
      <c r="H32" s="152"/>
      <c r="I32" s="152"/>
      <c r="J32" s="152"/>
    </row>
    <row r="33" spans="1:10" x14ac:dyDescent="0.2">
      <c r="A33" s="24"/>
      <c r="B33" s="11"/>
      <c r="C33" s="58"/>
      <c r="D33" s="58"/>
      <c r="E33" s="58"/>
      <c r="F33" s="152"/>
      <c r="G33" s="152"/>
      <c r="H33" s="152"/>
      <c r="I33" s="152"/>
      <c r="J33" s="152"/>
    </row>
    <row r="34" spans="1:10" ht="18" x14ac:dyDescent="0.2">
      <c r="A34" s="300" t="s">
        <v>524</v>
      </c>
      <c r="B34" s="300"/>
      <c r="C34" s="300"/>
      <c r="D34" s="300"/>
      <c r="E34" s="300"/>
      <c r="F34" s="300"/>
      <c r="G34" s="300"/>
      <c r="H34" s="300"/>
      <c r="I34" s="300"/>
      <c r="J34" s="300"/>
    </row>
    <row r="35" spans="1:10" x14ac:dyDescent="0.2">
      <c r="A35" s="46"/>
      <c r="B35" s="46"/>
      <c r="C35" s="46"/>
      <c r="D35" s="46"/>
      <c r="E35" s="46"/>
      <c r="F35" s="149"/>
      <c r="G35" s="149"/>
      <c r="H35" s="149"/>
      <c r="I35" s="149"/>
      <c r="J35" s="149"/>
    </row>
    <row r="36" spans="1:10" x14ac:dyDescent="0.2">
      <c r="A36" s="303" t="s">
        <v>516</v>
      </c>
      <c r="B36" s="303"/>
      <c r="C36" s="304" t="s">
        <v>517</v>
      </c>
      <c r="D36" s="305"/>
      <c r="E36" s="305"/>
      <c r="F36" s="305"/>
      <c r="G36" s="305"/>
      <c r="H36" s="305"/>
      <c r="I36" s="305"/>
      <c r="J36" s="305"/>
    </row>
    <row r="37" spans="1:10" ht="42" x14ac:dyDescent="0.2">
      <c r="A37" s="303"/>
      <c r="B37" s="303"/>
      <c r="C37" s="260" t="s">
        <v>97</v>
      </c>
      <c r="D37" s="260" t="s">
        <v>518</v>
      </c>
      <c r="E37" s="260" t="s">
        <v>100</v>
      </c>
      <c r="F37" s="260" t="s">
        <v>99</v>
      </c>
      <c r="G37" s="260" t="s">
        <v>98</v>
      </c>
      <c r="H37" s="260" t="s">
        <v>519</v>
      </c>
      <c r="I37" s="260" t="s">
        <v>520</v>
      </c>
      <c r="J37" s="260" t="s">
        <v>521</v>
      </c>
    </row>
    <row r="38" spans="1:10" x14ac:dyDescent="0.2">
      <c r="A38" s="306" t="s">
        <v>522</v>
      </c>
      <c r="B38" s="260" t="s">
        <v>97</v>
      </c>
      <c r="C38" s="265">
        <v>64.183218319055214</v>
      </c>
      <c r="D38" s="266">
        <v>12.688553187874902</v>
      </c>
      <c r="E38" s="266">
        <v>17.777991799791714</v>
      </c>
      <c r="F38" s="266">
        <v>1.7488732936047109</v>
      </c>
      <c r="G38" s="266">
        <v>5.6413972689272306E-2</v>
      </c>
      <c r="H38" s="266">
        <v>0.8294666474173632</v>
      </c>
      <c r="I38" s="266">
        <v>2.7154827795670839</v>
      </c>
      <c r="J38" s="267">
        <v>100</v>
      </c>
    </row>
    <row r="39" spans="1:10" x14ac:dyDescent="0.2">
      <c r="A39" s="307"/>
      <c r="B39" s="260" t="s">
        <v>518</v>
      </c>
      <c r="C39" s="266">
        <v>13.403451714645797</v>
      </c>
      <c r="D39" s="265">
        <v>41.714062843855615</v>
      </c>
      <c r="E39" s="266">
        <v>27.88935978770677</v>
      </c>
      <c r="F39" s="266">
        <v>6.3009901047097125</v>
      </c>
      <c r="G39" s="266">
        <v>3.4925479271237514E-2</v>
      </c>
      <c r="H39" s="266">
        <v>2.3099502064862003</v>
      </c>
      <c r="I39" s="266">
        <v>8.347259863325263</v>
      </c>
      <c r="J39" s="267">
        <v>100</v>
      </c>
    </row>
    <row r="40" spans="1:10" x14ac:dyDescent="0.2">
      <c r="A40" s="307"/>
      <c r="B40" s="260" t="s">
        <v>100</v>
      </c>
      <c r="C40" s="266">
        <v>12.923725224524752</v>
      </c>
      <c r="D40" s="266">
        <v>23.123732525011764</v>
      </c>
      <c r="E40" s="265">
        <v>45.951789695665688</v>
      </c>
      <c r="F40" s="266">
        <v>5.845617031022992</v>
      </c>
      <c r="G40" s="266">
        <v>0</v>
      </c>
      <c r="H40" s="266">
        <v>0.73955859781545397</v>
      </c>
      <c r="I40" s="266">
        <v>11.415576925958964</v>
      </c>
      <c r="J40" s="267">
        <v>100</v>
      </c>
    </row>
    <row r="41" spans="1:10" x14ac:dyDescent="0.2">
      <c r="A41" s="307"/>
      <c r="B41" s="260" t="s">
        <v>99</v>
      </c>
      <c r="C41" s="266">
        <v>3.2713461765889025</v>
      </c>
      <c r="D41" s="266">
        <v>13.575436982042586</v>
      </c>
      <c r="E41" s="266">
        <v>15.008973100722271</v>
      </c>
      <c r="F41" s="265">
        <v>49.660091723317649</v>
      </c>
      <c r="G41" s="266">
        <v>0</v>
      </c>
      <c r="H41" s="266">
        <v>0.35072526743148064</v>
      </c>
      <c r="I41" s="266">
        <v>18.133426749896785</v>
      </c>
      <c r="J41" s="267">
        <v>100</v>
      </c>
    </row>
    <row r="42" spans="1:10" x14ac:dyDescent="0.2">
      <c r="A42" s="307"/>
      <c r="B42" s="260" t="s">
        <v>98</v>
      </c>
      <c r="C42" s="266">
        <v>57.513110151735383</v>
      </c>
      <c r="D42" s="266">
        <v>4.9770394125437605</v>
      </c>
      <c r="E42" s="266">
        <v>23.817794765891737</v>
      </c>
      <c r="F42" s="266">
        <v>0</v>
      </c>
      <c r="G42" s="265">
        <v>0</v>
      </c>
      <c r="H42" s="266">
        <v>0</v>
      </c>
      <c r="I42" s="266">
        <v>13.692055669829136</v>
      </c>
      <c r="J42" s="267">
        <v>100</v>
      </c>
    </row>
    <row r="43" spans="1:10" x14ac:dyDescent="0.2">
      <c r="A43" s="307"/>
      <c r="B43" s="260" t="s">
        <v>519</v>
      </c>
      <c r="C43" s="266">
        <v>11.874621689024224</v>
      </c>
      <c r="D43" s="266">
        <v>28.439454012080397</v>
      </c>
      <c r="E43" s="266">
        <v>17.870363635026649</v>
      </c>
      <c r="F43" s="266">
        <v>6.3012465235917068</v>
      </c>
      <c r="G43" s="266">
        <v>0.5420517897404431</v>
      </c>
      <c r="H43" s="265">
        <v>12.652320322589592</v>
      </c>
      <c r="I43" s="266">
        <v>22.319942027946972</v>
      </c>
      <c r="J43" s="267">
        <v>100</v>
      </c>
    </row>
    <row r="44" spans="1:10" ht="28" x14ac:dyDescent="0.2">
      <c r="A44" s="307"/>
      <c r="B44" s="260" t="s">
        <v>520</v>
      </c>
      <c r="C44" s="266">
        <v>2.5185521885962858</v>
      </c>
      <c r="D44" s="266">
        <v>7.1318041147275704</v>
      </c>
      <c r="E44" s="266">
        <v>11.979957613085169</v>
      </c>
      <c r="F44" s="266">
        <v>12.004036817637445</v>
      </c>
      <c r="G44" s="266">
        <v>4.2909162141473292E-2</v>
      </c>
      <c r="H44" s="266">
        <v>2.1414332189772325</v>
      </c>
      <c r="I44" s="265">
        <v>64.181306884835763</v>
      </c>
      <c r="J44" s="267">
        <v>100</v>
      </c>
    </row>
    <row r="45" spans="1:10" x14ac:dyDescent="0.2">
      <c r="A45" s="307"/>
      <c r="B45" s="260" t="s">
        <v>521</v>
      </c>
      <c r="C45" s="267">
        <v>19.287960504843749</v>
      </c>
      <c r="D45" s="267">
        <v>17.265850972891833</v>
      </c>
      <c r="E45" s="267">
        <v>23.908274654821991</v>
      </c>
      <c r="F45" s="267">
        <v>11.460938340954399</v>
      </c>
      <c r="G45" s="267">
        <v>3.829799936964072E-2</v>
      </c>
      <c r="H45" s="267">
        <v>1.5395632580366412</v>
      </c>
      <c r="I45" s="267">
        <v>26.499114269082018</v>
      </c>
      <c r="J45" s="268">
        <v>100</v>
      </c>
    </row>
    <row r="46" spans="1:10" x14ac:dyDescent="0.2">
      <c r="A46" s="24"/>
      <c r="B46" s="11"/>
      <c r="C46" s="58"/>
      <c r="D46" s="58"/>
      <c r="E46" s="58"/>
      <c r="F46" s="152"/>
      <c r="G46" s="152"/>
      <c r="H46" s="152"/>
      <c r="I46" s="152"/>
      <c r="J46" s="152"/>
    </row>
    <row r="47" spans="1:10" x14ac:dyDescent="0.2">
      <c r="A47" s="24"/>
      <c r="B47" s="11"/>
      <c r="C47" s="58"/>
      <c r="D47" s="58"/>
      <c r="E47" s="58"/>
      <c r="F47" s="152"/>
      <c r="G47" s="152"/>
      <c r="H47" s="152"/>
      <c r="I47" s="152"/>
      <c r="J47" s="152"/>
    </row>
    <row r="48" spans="1:10" ht="18" x14ac:dyDescent="0.2">
      <c r="A48" s="300" t="s">
        <v>525</v>
      </c>
      <c r="B48" s="300"/>
      <c r="C48" s="300"/>
      <c r="D48" s="300"/>
      <c r="E48" s="300"/>
      <c r="F48" s="300"/>
      <c r="G48" s="300"/>
      <c r="H48" s="300"/>
      <c r="I48" s="300"/>
      <c r="J48" s="300"/>
    </row>
    <row r="49" spans="1:10" x14ac:dyDescent="0.2">
      <c r="A49" s="46"/>
      <c r="B49" s="46"/>
      <c r="C49" s="46"/>
      <c r="D49" s="46"/>
      <c r="E49" s="46"/>
      <c r="F49" s="149"/>
      <c r="G49" s="149"/>
      <c r="H49" s="149"/>
      <c r="I49" s="149"/>
      <c r="J49" s="149"/>
    </row>
    <row r="50" spans="1:10" x14ac:dyDescent="0.2">
      <c r="A50" s="303" t="s">
        <v>516</v>
      </c>
      <c r="B50" s="303"/>
      <c r="C50" s="304" t="s">
        <v>517</v>
      </c>
      <c r="D50" s="305"/>
      <c r="E50" s="305"/>
      <c r="F50" s="305"/>
      <c r="G50" s="305"/>
      <c r="H50" s="305"/>
      <c r="I50" s="305"/>
      <c r="J50" s="305"/>
    </row>
    <row r="51" spans="1:10" ht="42" x14ac:dyDescent="0.2">
      <c r="A51" s="303"/>
      <c r="B51" s="303"/>
      <c r="C51" s="260" t="s">
        <v>97</v>
      </c>
      <c r="D51" s="260" t="s">
        <v>518</v>
      </c>
      <c r="E51" s="260" t="s">
        <v>100</v>
      </c>
      <c r="F51" s="260" t="s">
        <v>99</v>
      </c>
      <c r="G51" s="260" t="s">
        <v>98</v>
      </c>
      <c r="H51" s="260" t="s">
        <v>519</v>
      </c>
      <c r="I51" s="260" t="s">
        <v>520</v>
      </c>
      <c r="J51" s="260" t="s">
        <v>521</v>
      </c>
    </row>
    <row r="52" spans="1:10" x14ac:dyDescent="0.2">
      <c r="A52" s="306" t="s">
        <v>522</v>
      </c>
      <c r="B52" s="260" t="s">
        <v>97</v>
      </c>
      <c r="C52" s="265">
        <v>68.021638537911272</v>
      </c>
      <c r="D52" s="266">
        <v>15.022285922326192</v>
      </c>
      <c r="E52" s="266">
        <v>15.200097459258194</v>
      </c>
      <c r="F52" s="266">
        <v>3.1192492339069466</v>
      </c>
      <c r="G52" s="266">
        <v>30.110814515058919</v>
      </c>
      <c r="H52" s="266">
        <v>11.013194194166006</v>
      </c>
      <c r="I52" s="266">
        <v>2.0947278287571116</v>
      </c>
      <c r="J52" s="267">
        <v>20.441459807640616</v>
      </c>
    </row>
    <row r="53" spans="1:10" x14ac:dyDescent="0.2">
      <c r="A53" s="307"/>
      <c r="B53" s="260" t="s">
        <v>518</v>
      </c>
      <c r="C53" s="266">
        <v>7.9838906836151899</v>
      </c>
      <c r="D53" s="265">
        <v>27.757397122943956</v>
      </c>
      <c r="E53" s="266">
        <v>13.402152164633661</v>
      </c>
      <c r="F53" s="266">
        <v>6.3164470137223523</v>
      </c>
      <c r="G53" s="266">
        <v>10.477327581937711</v>
      </c>
      <c r="H53" s="266">
        <v>17.238096838025946</v>
      </c>
      <c r="I53" s="266">
        <v>3.6190685716279405</v>
      </c>
      <c r="J53" s="267">
        <v>11.489053078192789</v>
      </c>
    </row>
    <row r="54" spans="1:10" x14ac:dyDescent="0.2">
      <c r="A54" s="307"/>
      <c r="B54" s="260" t="s">
        <v>100</v>
      </c>
      <c r="C54" s="266">
        <v>16.736786391504697</v>
      </c>
      <c r="D54" s="266">
        <v>33.453427068437151</v>
      </c>
      <c r="E54" s="265">
        <v>48.009243201940961</v>
      </c>
      <c r="F54" s="266">
        <v>12.740335045755891</v>
      </c>
      <c r="G54" s="266">
        <v>0</v>
      </c>
      <c r="H54" s="266">
        <v>11.999018363915036</v>
      </c>
      <c r="I54" s="266">
        <v>10.760616969604939</v>
      </c>
      <c r="J54" s="267">
        <v>24.978747945271337</v>
      </c>
    </row>
    <row r="55" spans="1:10" x14ac:dyDescent="0.2">
      <c r="A55" s="307"/>
      <c r="B55" s="260" t="s">
        <v>99</v>
      </c>
      <c r="C55" s="266">
        <v>1.7397039022116498</v>
      </c>
      <c r="D55" s="266">
        <v>8.0649368612531749</v>
      </c>
      <c r="E55" s="266">
        <v>6.4392885210272102</v>
      </c>
      <c r="F55" s="265">
        <v>44.44495625036312</v>
      </c>
      <c r="G55" s="266">
        <v>0</v>
      </c>
      <c r="H55" s="266">
        <v>2.3367091477963102</v>
      </c>
      <c r="I55" s="266">
        <v>7.0191361438717239</v>
      </c>
      <c r="J55" s="267">
        <v>10.257349220977179</v>
      </c>
    </row>
    <row r="56" spans="1:10" x14ac:dyDescent="0.2">
      <c r="A56" s="307"/>
      <c r="B56" s="260" t="s">
        <v>98</v>
      </c>
      <c r="C56" s="266">
        <v>0.40057727842743784</v>
      </c>
      <c r="D56" s="266">
        <v>3.8724770961189071E-2</v>
      </c>
      <c r="E56" s="266">
        <v>0.13383172580119085</v>
      </c>
      <c r="F56" s="266">
        <v>0</v>
      </c>
      <c r="G56" s="265">
        <v>0</v>
      </c>
      <c r="H56" s="266">
        <v>0</v>
      </c>
      <c r="I56" s="266">
        <v>6.9413359531351262E-2</v>
      </c>
      <c r="J56" s="267">
        <v>0.13434013053827326</v>
      </c>
    </row>
    <row r="57" spans="1:10" x14ac:dyDescent="0.2">
      <c r="A57" s="307"/>
      <c r="B57" s="260" t="s">
        <v>519</v>
      </c>
      <c r="C57" s="266">
        <v>1.0758655218149422</v>
      </c>
      <c r="D57" s="266">
        <v>2.8784439819962331</v>
      </c>
      <c r="E57" s="266">
        <v>1.3061999690203729</v>
      </c>
      <c r="F57" s="266">
        <v>0.96079516825383837</v>
      </c>
      <c r="G57" s="266">
        <v>24.733706936425214</v>
      </c>
      <c r="H57" s="265">
        <v>14.361412485980898</v>
      </c>
      <c r="I57" s="266">
        <v>1.4719268243450008</v>
      </c>
      <c r="J57" s="267">
        <v>1.747529499189874</v>
      </c>
    </row>
    <row r="58" spans="1:10" ht="28" x14ac:dyDescent="0.2">
      <c r="A58" s="307"/>
      <c r="B58" s="260" t="s">
        <v>520</v>
      </c>
      <c r="C58" s="266">
        <v>4.041537684514827</v>
      </c>
      <c r="D58" s="266">
        <v>12.784784272082097</v>
      </c>
      <c r="E58" s="266">
        <v>15.509186958318406</v>
      </c>
      <c r="F58" s="266">
        <v>32.418217287997848</v>
      </c>
      <c r="G58" s="266">
        <v>34.678150966578166</v>
      </c>
      <c r="H58" s="266">
        <v>43.051568970115802</v>
      </c>
      <c r="I58" s="265">
        <v>74.965110302261934</v>
      </c>
      <c r="J58" s="267">
        <v>30.951520318189917</v>
      </c>
    </row>
    <row r="59" spans="1:10" x14ac:dyDescent="0.2">
      <c r="A59" s="307"/>
      <c r="B59" s="260" t="s">
        <v>521</v>
      </c>
      <c r="C59" s="267">
        <v>100</v>
      </c>
      <c r="D59" s="267">
        <v>100</v>
      </c>
      <c r="E59" s="267">
        <v>100</v>
      </c>
      <c r="F59" s="267">
        <v>100</v>
      </c>
      <c r="G59" s="267">
        <v>100</v>
      </c>
      <c r="H59" s="267">
        <v>100</v>
      </c>
      <c r="I59" s="267">
        <v>100</v>
      </c>
      <c r="J59" s="268">
        <v>100</v>
      </c>
    </row>
  </sheetData>
  <mergeCells count="18">
    <mergeCell ref="A38:A45"/>
    <mergeCell ref="A48:J48"/>
    <mergeCell ref="A50:B51"/>
    <mergeCell ref="C50:J50"/>
    <mergeCell ref="A52:A59"/>
    <mergeCell ref="A36:B37"/>
    <mergeCell ref="C36:J36"/>
    <mergeCell ref="A4:J4"/>
    <mergeCell ref="A5:J5"/>
    <mergeCell ref="A6:J6"/>
    <mergeCell ref="A8:B9"/>
    <mergeCell ref="C8:J8"/>
    <mergeCell ref="A10:A17"/>
    <mergeCell ref="A20:J20"/>
    <mergeCell ref="A22:B23"/>
    <mergeCell ref="C22:J22"/>
    <mergeCell ref="A24:A31"/>
    <mergeCell ref="A34:J34"/>
  </mergeCells>
  <phoneticPr fontId="92" type="noConversion"/>
  <hyperlinks>
    <hyperlink ref="L6" location="ÍNDICE!A47" display="ÍNDICE"/>
  </hyperlinks>
  <pageMargins left="0.7" right="0.7" top="0.75" bottom="0.75" header="0.3" footer="0.3"/>
  <pageSetup scale="4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ÍNDICE</vt:lpstr>
      <vt:lpstr>2.1.1 </vt:lpstr>
      <vt:lpstr>2.1.2 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2.1.12</vt:lpstr>
      <vt:lpstr>2.1.13</vt:lpstr>
      <vt:lpstr>2.1.14</vt:lpstr>
      <vt:lpstr>2.1.15</vt:lpstr>
      <vt:lpstr>2.2.1</vt:lpstr>
      <vt:lpstr>2.2.2</vt:lpstr>
      <vt:lpstr>2.2.3</vt:lpstr>
      <vt:lpstr>2.2.4</vt:lpstr>
      <vt:lpstr>2.2.5</vt:lpstr>
      <vt:lpstr>2.2.6</vt:lpstr>
      <vt:lpstr>2.3.1</vt:lpstr>
      <vt:lpstr>2.3.2</vt:lpstr>
      <vt:lpstr>2.3.3</vt:lpstr>
      <vt:lpstr>2.4.1</vt:lpstr>
      <vt:lpstr>2.4.2</vt:lpstr>
      <vt:lpstr>2.4.3 </vt:lpstr>
      <vt:lpstr>2.5.1</vt:lpstr>
      <vt:lpstr>2.5.2</vt:lpstr>
      <vt:lpstr>2.5.3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Usuario de Microsoft Office</cp:lastModifiedBy>
  <cp:lastPrinted>2017-11-10T20:36:56Z</cp:lastPrinted>
  <dcterms:created xsi:type="dcterms:W3CDTF">2014-05-21T22:16:44Z</dcterms:created>
  <dcterms:modified xsi:type="dcterms:W3CDTF">2017-12-28T20:25:17Z</dcterms:modified>
</cp:coreProperties>
</file>