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DIES\2019\6. Junio\Matrices de transición\Productos de publicación\"/>
    </mc:Choice>
  </mc:AlternateContent>
  <bookViews>
    <workbookView xWindow="0" yWindow="0" windowWidth="23040" windowHeight="9120" tabRatio="788"/>
  </bookViews>
  <sheets>
    <sheet name="Índice" sheetId="1" r:id="rId1"/>
    <sheet name="1.1. MTL - Nacional" sheetId="2" r:id="rId2"/>
    <sheet name="1.2. MTL - Urbano" sheetId="3" r:id="rId3"/>
    <sheet name="1.3. MTL - Rural" sheetId="4" r:id="rId4"/>
    <sheet name="2.1. MTO- Nacional" sheetId="6" r:id="rId5"/>
    <sheet name="2.2. MTO- Urbano" sheetId="7" r:id="rId6"/>
    <sheet name="2.3. MTO- Rural" sheetId="8" r:id="rId7"/>
    <sheet name="3.1. SECEMP- Nacional" sheetId="14" r:id="rId8"/>
    <sheet name="3.2. SECEMP- Urbano" sheetId="15" r:id="rId9"/>
    <sheet name="3.3. SECEMP- Rural" sheetId="16" r:id="rId10"/>
    <sheet name="4. Jefe de hogar" sheetId="13" r:id="rId11"/>
    <sheet name="Glosario" sheetId="17" r:id="rId12"/>
  </sheets>
  <externalReferences>
    <externalReference r:id="rId13"/>
  </externalReferences>
  <definedNames>
    <definedName name="indic" localSheetId="7">'[1]2.-Tasas Nacional'!#REF!</definedName>
    <definedName name="indic" localSheetId="8">'[1]2.-Tasas Nacional'!#REF!</definedName>
    <definedName name="indic" localSheetId="9">'[1]2.-Tasas Nacional'!#REF!</definedName>
    <definedName name="indic" localSheetId="10">'[1]2.-Tasas Nacional'!#REF!</definedName>
    <definedName name="indic">'[1]2.-Tasas Nacional'!#REF!</definedName>
    <definedName name="indicadores" localSheetId="5">'[1]2.-Tasas Nacional'!#REF!</definedName>
    <definedName name="indicadores" localSheetId="6">'[1]2.-Tasas Nacional'!#REF!</definedName>
    <definedName name="indicadores" localSheetId="7">'[1]2.-Tasas Nacional'!#REF!</definedName>
    <definedName name="indicadores" localSheetId="8">'[1]2.-Tasas Nacional'!#REF!</definedName>
    <definedName name="indicadores" localSheetId="9">'[1]2.-Tasas Nacional'!#REF!</definedName>
    <definedName name="indicadores" localSheetId="10">'[1]2.-Tasas Nacional'!#REF!</definedName>
    <definedName name="indicadores">'[1]2.-Tasas Nacional'!#REF!</definedName>
    <definedName name="meses" localSheetId="5">'[1]2.-Tasas Nacional'!#REF!</definedName>
    <definedName name="meses" localSheetId="6">'[1]2.-Tasas Nacional'!#REF!</definedName>
    <definedName name="meses" localSheetId="7">'[1]2.-Tasas Nacional'!#REF!</definedName>
    <definedName name="meses" localSheetId="8">'[1]2.-Tasas Nacional'!#REF!</definedName>
    <definedName name="meses" localSheetId="9">'[1]2.-Tasas Nacional'!#REF!</definedName>
    <definedName name="meses" localSheetId="10">'[1]2.-Tasas Nacional'!#REF!</definedName>
    <definedName name="meses">'[1]2.-Tasas Nacional'!#REF!</definedName>
  </definedNames>
  <calcPr calcId="152511"/>
</workbook>
</file>

<file path=xl/calcChain.xml><?xml version="1.0" encoding="utf-8"?>
<calcChain xmlns="http://schemas.openxmlformats.org/spreadsheetml/2006/main">
  <c r="H18" i="13" l="1"/>
  <c r="D18" i="13"/>
  <c r="B21" i="13"/>
  <c r="H8" i="13"/>
  <c r="L8" i="13" s="1"/>
  <c r="L18" i="13" s="1"/>
  <c r="N23" i="13"/>
  <c r="L21" i="13"/>
  <c r="J23" i="13"/>
  <c r="J22" i="13"/>
  <c r="O13" i="13"/>
  <c r="O23" i="13" s="1"/>
  <c r="O12" i="13"/>
  <c r="M22" i="13" s="1"/>
  <c r="O11" i="13"/>
  <c r="M21" i="13" s="1"/>
  <c r="K13" i="13"/>
  <c r="I23" i="13" s="1"/>
  <c r="K12" i="13"/>
  <c r="I22" i="13" s="1"/>
  <c r="K11" i="13"/>
  <c r="K21" i="13" s="1"/>
  <c r="G13" i="13"/>
  <c r="G23" i="13" s="1"/>
  <c r="G12" i="13"/>
  <c r="E22" i="13" s="1"/>
  <c r="G11" i="13"/>
  <c r="G21" i="13" s="1"/>
  <c r="N14" i="13"/>
  <c r="M14" i="13"/>
  <c r="L14" i="13"/>
  <c r="O14" i="13" s="1"/>
  <c r="O24" i="13" s="1"/>
  <c r="J14" i="13"/>
  <c r="I14" i="13"/>
  <c r="H14" i="13"/>
  <c r="F14" i="13"/>
  <c r="E14" i="13"/>
  <c r="D14" i="13"/>
  <c r="B22" i="16"/>
  <c r="B34" i="16" s="1"/>
  <c r="B46" i="16" s="1"/>
  <c r="D20" i="16"/>
  <c r="D32" i="16" s="1"/>
  <c r="D44" i="16" s="1"/>
  <c r="G17" i="16"/>
  <c r="G48" i="16" s="1"/>
  <c r="F17" i="16"/>
  <c r="F53" i="16" s="1"/>
  <c r="E17" i="16"/>
  <c r="E50" i="16" s="1"/>
  <c r="D17" i="16"/>
  <c r="D47" i="16" s="1"/>
  <c r="H16" i="16"/>
  <c r="F40" i="16" s="1"/>
  <c r="H15" i="16"/>
  <c r="D39" i="16" s="1"/>
  <c r="H14" i="16"/>
  <c r="E38" i="16" s="1"/>
  <c r="H13" i="16"/>
  <c r="G37" i="16" s="1"/>
  <c r="H12" i="16"/>
  <c r="G36" i="16" s="1"/>
  <c r="H11" i="16"/>
  <c r="D35" i="16" s="1"/>
  <c r="H10" i="16"/>
  <c r="G34" i="16" s="1"/>
  <c r="B22" i="15"/>
  <c r="B34" i="15" s="1"/>
  <c r="B46" i="15" s="1"/>
  <c r="D20" i="15"/>
  <c r="D32" i="15" s="1"/>
  <c r="D44" i="15" s="1"/>
  <c r="F51" i="15"/>
  <c r="F49" i="15"/>
  <c r="D39" i="15"/>
  <c r="G17" i="15"/>
  <c r="G53" i="15" s="1"/>
  <c r="F17" i="15"/>
  <c r="F50" i="15" s="1"/>
  <c r="E17" i="15"/>
  <c r="E50" i="15" s="1"/>
  <c r="D17" i="15"/>
  <c r="D52" i="15" s="1"/>
  <c r="H16" i="15"/>
  <c r="D40" i="15" s="1"/>
  <c r="H15" i="15"/>
  <c r="H14" i="15"/>
  <c r="F38" i="15" s="1"/>
  <c r="H13" i="15"/>
  <c r="D37" i="15" s="1"/>
  <c r="H12" i="15"/>
  <c r="H11" i="15"/>
  <c r="E35" i="15" s="1"/>
  <c r="H10" i="15"/>
  <c r="F34" i="15" s="1"/>
  <c r="B34" i="14"/>
  <c r="B46" i="14" s="1"/>
  <c r="D32" i="14"/>
  <c r="D44" i="14" s="1"/>
  <c r="B22" i="14"/>
  <c r="D20" i="14"/>
  <c r="G17" i="14"/>
  <c r="G50" i="14" s="1"/>
  <c r="F17" i="14"/>
  <c r="F47" i="14" s="1"/>
  <c r="E17" i="14"/>
  <c r="E52" i="14" s="1"/>
  <c r="D17" i="14"/>
  <c r="D50" i="14" s="1"/>
  <c r="H16" i="14"/>
  <c r="E40" i="14" s="1"/>
  <c r="H15" i="14"/>
  <c r="G39" i="14" s="1"/>
  <c r="H14" i="14"/>
  <c r="G38" i="14" s="1"/>
  <c r="H13" i="14"/>
  <c r="D37" i="14" s="1"/>
  <c r="H12" i="14"/>
  <c r="G36" i="14" s="1"/>
  <c r="H11" i="14"/>
  <c r="F35" i="14" s="1"/>
  <c r="H10" i="14"/>
  <c r="E34" i="14" s="1"/>
  <c r="B23" i="8"/>
  <c r="B36" i="8" s="1"/>
  <c r="B49" i="8" s="1"/>
  <c r="D21" i="8"/>
  <c r="D34" i="8" s="1"/>
  <c r="D47" i="8" s="1"/>
  <c r="I18" i="8"/>
  <c r="I50" i="8" s="1"/>
  <c r="H18" i="8"/>
  <c r="H57" i="8" s="1"/>
  <c r="G18" i="8"/>
  <c r="G56" i="8" s="1"/>
  <c r="F18" i="8"/>
  <c r="F55" i="8" s="1"/>
  <c r="E18" i="8"/>
  <c r="E54" i="8" s="1"/>
  <c r="D18" i="8"/>
  <c r="D53" i="8" s="1"/>
  <c r="J17" i="8"/>
  <c r="F43" i="8" s="1"/>
  <c r="J16" i="8"/>
  <c r="E42" i="8" s="1"/>
  <c r="J15" i="8"/>
  <c r="D41" i="8" s="1"/>
  <c r="J14" i="8"/>
  <c r="D40" i="8" s="1"/>
  <c r="J13" i="8"/>
  <c r="J39" i="8" s="1"/>
  <c r="J12" i="8"/>
  <c r="J38" i="8" s="1"/>
  <c r="J11" i="8"/>
  <c r="H37" i="8" s="1"/>
  <c r="J10" i="8"/>
  <c r="G36" i="8" s="1"/>
  <c r="D34" i="7"/>
  <c r="D47" i="7" s="1"/>
  <c r="B23" i="7"/>
  <c r="B36" i="7" s="1"/>
  <c r="B49" i="7" s="1"/>
  <c r="D21" i="7"/>
  <c r="F56" i="7"/>
  <c r="E49" i="7"/>
  <c r="E40" i="7"/>
  <c r="F37" i="7"/>
  <c r="I18" i="7"/>
  <c r="I54" i="7" s="1"/>
  <c r="H18" i="7"/>
  <c r="H53" i="7" s="1"/>
  <c r="G18" i="7"/>
  <c r="G52" i="7" s="1"/>
  <c r="F18" i="7"/>
  <c r="F51" i="7" s="1"/>
  <c r="E18" i="7"/>
  <c r="E50" i="7" s="1"/>
  <c r="D18" i="7"/>
  <c r="D57" i="7" s="1"/>
  <c r="J17" i="7"/>
  <c r="J43" i="7" s="1"/>
  <c r="J16" i="7"/>
  <c r="J42" i="7" s="1"/>
  <c r="J15" i="7"/>
  <c r="H41" i="7" s="1"/>
  <c r="J14" i="7"/>
  <c r="G40" i="7" s="1"/>
  <c r="J13" i="7"/>
  <c r="F39" i="7" s="1"/>
  <c r="J12" i="7"/>
  <c r="E38" i="7" s="1"/>
  <c r="J11" i="7"/>
  <c r="D37" i="7" s="1"/>
  <c r="J10" i="7"/>
  <c r="I36" i="7" s="1"/>
  <c r="I18" i="6"/>
  <c r="I52" i="6" s="1"/>
  <c r="H18" i="6"/>
  <c r="H57" i="6" s="1"/>
  <c r="G18" i="6"/>
  <c r="G57" i="6" s="1"/>
  <c r="F18" i="6"/>
  <c r="F57" i="6" s="1"/>
  <c r="E18" i="6"/>
  <c r="E57" i="6" s="1"/>
  <c r="D18" i="6"/>
  <c r="D54" i="6" s="1"/>
  <c r="J17" i="6"/>
  <c r="I43" i="6" s="1"/>
  <c r="J16" i="6"/>
  <c r="H42" i="6" s="1"/>
  <c r="J15" i="6"/>
  <c r="G41" i="6" s="1"/>
  <c r="J14" i="6"/>
  <c r="H40" i="6" s="1"/>
  <c r="J13" i="6"/>
  <c r="E39" i="6" s="1"/>
  <c r="J12" i="6"/>
  <c r="D38" i="6" s="1"/>
  <c r="J11" i="6"/>
  <c r="J37" i="6" s="1"/>
  <c r="J10" i="6"/>
  <c r="H36" i="6" s="1"/>
  <c r="D47" i="6"/>
  <c r="D34" i="6"/>
  <c r="B23" i="6"/>
  <c r="B36" i="6" s="1"/>
  <c r="B49" i="6" s="1"/>
  <c r="D21" i="6"/>
  <c r="B23" i="4"/>
  <c r="B36" i="4" s="1"/>
  <c r="B49" i="4" s="1"/>
  <c r="D21" i="4"/>
  <c r="D34" i="4" s="1"/>
  <c r="D47" i="4" s="1"/>
  <c r="J18" i="4"/>
  <c r="J54" i="4" s="1"/>
  <c r="I18" i="4"/>
  <c r="I57" i="4" s="1"/>
  <c r="H18" i="4"/>
  <c r="H57" i="4" s="1"/>
  <c r="G18" i="4"/>
  <c r="G56" i="4" s="1"/>
  <c r="F18" i="4"/>
  <c r="F57" i="4" s="1"/>
  <c r="E18" i="4"/>
  <c r="E57" i="4" s="1"/>
  <c r="D18" i="4"/>
  <c r="D57" i="4" s="1"/>
  <c r="K17" i="4"/>
  <c r="I43" i="4" s="1"/>
  <c r="K16" i="4"/>
  <c r="I42" i="4" s="1"/>
  <c r="K15" i="4"/>
  <c r="I41" i="4" s="1"/>
  <c r="K14" i="4"/>
  <c r="I40" i="4" s="1"/>
  <c r="K13" i="4"/>
  <c r="H39" i="4" s="1"/>
  <c r="K12" i="4"/>
  <c r="I38" i="4" s="1"/>
  <c r="K11" i="4"/>
  <c r="I37" i="4" s="1"/>
  <c r="K10" i="4"/>
  <c r="I36" i="4" s="1"/>
  <c r="B36" i="3"/>
  <c r="B49" i="3" s="1"/>
  <c r="B23" i="3"/>
  <c r="D21" i="3"/>
  <c r="D34" i="3" s="1"/>
  <c r="D47" i="3" s="1"/>
  <c r="J55" i="3"/>
  <c r="J18" i="3"/>
  <c r="J56" i="3" s="1"/>
  <c r="I18" i="3"/>
  <c r="I57" i="3" s="1"/>
  <c r="H18" i="3"/>
  <c r="H57" i="3" s="1"/>
  <c r="G18" i="3"/>
  <c r="G56" i="3" s="1"/>
  <c r="F18" i="3"/>
  <c r="F57" i="3" s="1"/>
  <c r="E18" i="3"/>
  <c r="E57" i="3" s="1"/>
  <c r="D18" i="3"/>
  <c r="D57" i="3" s="1"/>
  <c r="K17" i="3"/>
  <c r="D43" i="3" s="1"/>
  <c r="K16" i="3"/>
  <c r="D42" i="3" s="1"/>
  <c r="K15" i="3"/>
  <c r="D41" i="3" s="1"/>
  <c r="K14" i="3"/>
  <c r="D40" i="3" s="1"/>
  <c r="K13" i="3"/>
  <c r="D39" i="3" s="1"/>
  <c r="K12" i="3"/>
  <c r="D38" i="3" s="1"/>
  <c r="K11" i="3"/>
  <c r="D37" i="3" s="1"/>
  <c r="K10" i="3"/>
  <c r="D36" i="3" s="1"/>
  <c r="D52" i="2"/>
  <c r="J18" i="2"/>
  <c r="I18" i="2"/>
  <c r="I51" i="2" s="1"/>
  <c r="H18" i="2"/>
  <c r="H56" i="2" s="1"/>
  <c r="G18" i="2"/>
  <c r="G53" i="2" s="1"/>
  <c r="F18" i="2"/>
  <c r="F50" i="2" s="1"/>
  <c r="E18" i="2"/>
  <c r="D18" i="2"/>
  <c r="D55" i="2" s="1"/>
  <c r="K17" i="2"/>
  <c r="H43" i="2" s="1"/>
  <c r="K16" i="2"/>
  <c r="F42" i="2" s="1"/>
  <c r="K15" i="2"/>
  <c r="H41" i="2" s="1"/>
  <c r="K14" i="2"/>
  <c r="D40" i="2" s="1"/>
  <c r="K13" i="2"/>
  <c r="G39" i="2" s="1"/>
  <c r="K12" i="2"/>
  <c r="F38" i="2" s="1"/>
  <c r="K11" i="2"/>
  <c r="K10" i="2"/>
  <c r="F36" i="2" s="1"/>
  <c r="B36" i="2"/>
  <c r="B49" i="2" s="1"/>
  <c r="B23" i="2"/>
  <c r="D21" i="2"/>
  <c r="D34" i="2" s="1"/>
  <c r="D47" i="2" s="1"/>
  <c r="H34" i="16" l="1"/>
  <c r="F40" i="8"/>
  <c r="E41" i="8"/>
  <c r="D23" i="13"/>
  <c r="D51" i="15"/>
  <c r="D46" i="15"/>
  <c r="F46" i="15"/>
  <c r="G47" i="14"/>
  <c r="F40" i="14"/>
  <c r="D48" i="14"/>
  <c r="E40" i="8"/>
  <c r="F54" i="8"/>
  <c r="I54" i="8"/>
  <c r="F49" i="7"/>
  <c r="H54" i="7"/>
  <c r="E56" i="7"/>
  <c r="E43" i="3"/>
  <c r="F43" i="3"/>
  <c r="E50" i="3"/>
  <c r="F43" i="2"/>
  <c r="K43" i="2"/>
  <c r="G39" i="6"/>
  <c r="J49" i="4"/>
  <c r="J51" i="4"/>
  <c r="J53" i="4"/>
  <c r="J52" i="4"/>
  <c r="G43" i="3"/>
  <c r="E51" i="3"/>
  <c r="J51" i="3"/>
  <c r="E54" i="3"/>
  <c r="J42" i="3"/>
  <c r="E55" i="3"/>
  <c r="D51" i="2"/>
  <c r="D53" i="2"/>
  <c r="H55" i="2"/>
  <c r="K36" i="2"/>
  <c r="I55" i="2"/>
  <c r="H42" i="2"/>
  <c r="D56" i="2"/>
  <c r="N24" i="13"/>
  <c r="K23" i="13"/>
  <c r="D51" i="16"/>
  <c r="E51" i="16"/>
  <c r="H36" i="16"/>
  <c r="G38" i="16"/>
  <c r="D37" i="16"/>
  <c r="H38" i="16"/>
  <c r="G34" i="15"/>
  <c r="E47" i="15"/>
  <c r="F52" i="15"/>
  <c r="H34" i="15"/>
  <c r="F47" i="15"/>
  <c r="D34" i="15"/>
  <c r="F35" i="15"/>
  <c r="F48" i="15"/>
  <c r="H35" i="15"/>
  <c r="D49" i="15"/>
  <c r="H40" i="15"/>
  <c r="E51" i="15"/>
  <c r="D35" i="14"/>
  <c r="G48" i="14"/>
  <c r="G35" i="14"/>
  <c r="F52" i="14"/>
  <c r="H35" i="14"/>
  <c r="D36" i="14"/>
  <c r="F53" i="14"/>
  <c r="G52" i="14"/>
  <c r="D55" i="8"/>
  <c r="D56" i="8"/>
  <c r="F41" i="8"/>
  <c r="D57" i="8"/>
  <c r="H41" i="8"/>
  <c r="I57" i="8"/>
  <c r="D36" i="8"/>
  <c r="D49" i="8"/>
  <c r="E36" i="8"/>
  <c r="I49" i="8"/>
  <c r="D36" i="7"/>
  <c r="D55" i="7"/>
  <c r="E36" i="7"/>
  <c r="J40" i="7"/>
  <c r="E55" i="7"/>
  <c r="J37" i="7"/>
  <c r="E51" i="7"/>
  <c r="E57" i="7"/>
  <c r="F38" i="7"/>
  <c r="D54" i="7"/>
  <c r="F57" i="7"/>
  <c r="G38" i="7"/>
  <c r="E54" i="7"/>
  <c r="G37" i="7"/>
  <c r="J39" i="7"/>
  <c r="J55" i="4"/>
  <c r="F38" i="4"/>
  <c r="I39" i="4"/>
  <c r="J57" i="4"/>
  <c r="J56" i="4"/>
  <c r="J42" i="4"/>
  <c r="G51" i="3"/>
  <c r="J43" i="3"/>
  <c r="E52" i="3"/>
  <c r="E56" i="3"/>
  <c r="G55" i="3"/>
  <c r="E37" i="3"/>
  <c r="E49" i="3"/>
  <c r="E53" i="3"/>
  <c r="G40" i="3"/>
  <c r="G49" i="3"/>
  <c r="G53" i="3"/>
  <c r="G57" i="3"/>
  <c r="J40" i="3"/>
  <c r="J49" i="3"/>
  <c r="J53" i="3"/>
  <c r="J57" i="3"/>
  <c r="I36" i="2"/>
  <c r="G42" i="2"/>
  <c r="I50" i="2"/>
  <c r="G55" i="2"/>
  <c r="H40" i="2"/>
  <c r="D49" i="2"/>
  <c r="H53" i="2"/>
  <c r="I56" i="2"/>
  <c r="G40" i="2"/>
  <c r="D36" i="2"/>
  <c r="I41" i="2"/>
  <c r="D50" i="2"/>
  <c r="I53" i="2"/>
  <c r="D57" i="2"/>
  <c r="F40" i="2"/>
  <c r="G36" i="2"/>
  <c r="K41" i="2"/>
  <c r="G50" i="2"/>
  <c r="D54" i="2"/>
  <c r="H36" i="2"/>
  <c r="H50" i="2"/>
  <c r="F55" i="2"/>
  <c r="L22" i="13"/>
  <c r="M24" i="13"/>
  <c r="N21" i="13"/>
  <c r="O21" i="13"/>
  <c r="N22" i="13"/>
  <c r="O22" i="13"/>
  <c r="J21" i="13"/>
  <c r="K22" i="13"/>
  <c r="H23" i="13"/>
  <c r="F22" i="13"/>
  <c r="G22" i="13"/>
  <c r="G14" i="13"/>
  <c r="F24" i="13" s="1"/>
  <c r="E47" i="16"/>
  <c r="E53" i="16"/>
  <c r="D34" i="16"/>
  <c r="D48" i="16"/>
  <c r="G53" i="16"/>
  <c r="E34" i="16"/>
  <c r="D49" i="16"/>
  <c r="F34" i="16"/>
  <c r="D40" i="16"/>
  <c r="E49" i="16"/>
  <c r="E40" i="16"/>
  <c r="D46" i="16"/>
  <c r="D52" i="16"/>
  <c r="F38" i="16"/>
  <c r="E46" i="16"/>
  <c r="E52" i="16"/>
  <c r="E40" i="15"/>
  <c r="F40" i="15"/>
  <c r="D48" i="15"/>
  <c r="G35" i="15"/>
  <c r="G40" i="15"/>
  <c r="E48" i="15"/>
  <c r="E52" i="15"/>
  <c r="D53" i="15"/>
  <c r="E34" i="15"/>
  <c r="G38" i="15"/>
  <c r="E46" i="15"/>
  <c r="E49" i="15"/>
  <c r="E53" i="15"/>
  <c r="H38" i="15"/>
  <c r="G40" i="14"/>
  <c r="D49" i="14"/>
  <c r="D53" i="14"/>
  <c r="D46" i="14"/>
  <c r="E49" i="14"/>
  <c r="E46" i="14"/>
  <c r="F49" i="14"/>
  <c r="H38" i="14"/>
  <c r="F46" i="14"/>
  <c r="G49" i="14"/>
  <c r="D34" i="14"/>
  <c r="D39" i="14"/>
  <c r="D47" i="14"/>
  <c r="D51" i="14"/>
  <c r="H40" i="14"/>
  <c r="H39" i="14"/>
  <c r="D52" i="14"/>
  <c r="H42" i="8"/>
  <c r="H43" i="8"/>
  <c r="D39" i="8"/>
  <c r="F42" i="8"/>
  <c r="I43" i="8"/>
  <c r="G54" i="8"/>
  <c r="H56" i="8"/>
  <c r="G42" i="8"/>
  <c r="J43" i="8"/>
  <c r="H54" i="8"/>
  <c r="I56" i="8"/>
  <c r="I42" i="8"/>
  <c r="I36" i="8"/>
  <c r="D43" i="8"/>
  <c r="D51" i="8"/>
  <c r="H55" i="8"/>
  <c r="H36" i="8"/>
  <c r="J42" i="8"/>
  <c r="D50" i="8"/>
  <c r="G55" i="8"/>
  <c r="J36" i="8"/>
  <c r="G41" i="8"/>
  <c r="G43" i="8"/>
  <c r="D52" i="8"/>
  <c r="I55" i="8"/>
  <c r="G39" i="7"/>
  <c r="G50" i="7"/>
  <c r="H39" i="7"/>
  <c r="H50" i="7"/>
  <c r="H37" i="7"/>
  <c r="I39" i="7"/>
  <c r="D43" i="7"/>
  <c r="D51" i="7"/>
  <c r="G54" i="7"/>
  <c r="G56" i="7"/>
  <c r="G51" i="7"/>
  <c r="F36" i="7"/>
  <c r="F40" i="7"/>
  <c r="H38" i="7"/>
  <c r="H40" i="7"/>
  <c r="H49" i="7"/>
  <c r="E52" i="7"/>
  <c r="H55" i="7"/>
  <c r="H57" i="7"/>
  <c r="G49" i="7"/>
  <c r="H51" i="7"/>
  <c r="G57" i="7"/>
  <c r="E37" i="7"/>
  <c r="D39" i="7"/>
  <c r="I40" i="7"/>
  <c r="F50" i="7"/>
  <c r="H52" i="7"/>
  <c r="D56" i="7"/>
  <c r="I50" i="6"/>
  <c r="I51" i="6"/>
  <c r="E52" i="6"/>
  <c r="F52" i="6"/>
  <c r="I54" i="6"/>
  <c r="I55" i="6"/>
  <c r="D41" i="6"/>
  <c r="F56" i="6"/>
  <c r="F41" i="6"/>
  <c r="J37" i="4"/>
  <c r="K37" i="4"/>
  <c r="E50" i="4"/>
  <c r="E54" i="4"/>
  <c r="E38" i="4"/>
  <c r="J50" i="4"/>
  <c r="E51" i="4"/>
  <c r="E55" i="4"/>
  <c r="E40" i="4"/>
  <c r="E52" i="4"/>
  <c r="E56" i="4"/>
  <c r="D36" i="4"/>
  <c r="E37" i="4"/>
  <c r="E49" i="4"/>
  <c r="E53" i="4"/>
  <c r="J38" i="3"/>
  <c r="E39" i="3"/>
  <c r="F39" i="3"/>
  <c r="K40" i="3"/>
  <c r="G39" i="3"/>
  <c r="E41" i="3"/>
  <c r="F50" i="3"/>
  <c r="F52" i="3"/>
  <c r="F54" i="3"/>
  <c r="F56" i="3"/>
  <c r="J39" i="3"/>
  <c r="F41" i="3"/>
  <c r="G50" i="3"/>
  <c r="G52" i="3"/>
  <c r="G54" i="3"/>
  <c r="K39" i="3"/>
  <c r="E42" i="3"/>
  <c r="K43" i="3"/>
  <c r="J50" i="3"/>
  <c r="J52" i="3"/>
  <c r="J54" i="3"/>
  <c r="E38" i="3"/>
  <c r="E40" i="3"/>
  <c r="F42" i="3"/>
  <c r="F38" i="3"/>
  <c r="F40" i="3"/>
  <c r="G42" i="3"/>
  <c r="F49" i="3"/>
  <c r="F51" i="3"/>
  <c r="F53" i="3"/>
  <c r="F55" i="3"/>
  <c r="F52" i="2"/>
  <c r="F49" i="2"/>
  <c r="G52" i="2"/>
  <c r="F57" i="2"/>
  <c r="K40" i="2"/>
  <c r="G49" i="2"/>
  <c r="H52" i="2"/>
  <c r="F54" i="2"/>
  <c r="G57" i="2"/>
  <c r="D41" i="2"/>
  <c r="H49" i="2"/>
  <c r="F51" i="2"/>
  <c r="I52" i="2"/>
  <c r="G54" i="2"/>
  <c r="H57" i="2"/>
  <c r="F39" i="2"/>
  <c r="F41" i="2"/>
  <c r="I49" i="2"/>
  <c r="G51" i="2"/>
  <c r="H54" i="2"/>
  <c r="F56" i="2"/>
  <c r="I57" i="2"/>
  <c r="G41" i="2"/>
  <c r="G43" i="2"/>
  <c r="H51" i="2"/>
  <c r="F53" i="2"/>
  <c r="I54" i="2"/>
  <c r="G56" i="2"/>
  <c r="L23" i="13"/>
  <c r="M23" i="13"/>
  <c r="L24" i="13"/>
  <c r="K14" i="13"/>
  <c r="I24" i="13" s="1"/>
  <c r="H21" i="13"/>
  <c r="I21" i="13"/>
  <c r="H22" i="13"/>
  <c r="D21" i="13"/>
  <c r="E21" i="13"/>
  <c r="E23" i="13"/>
  <c r="F21" i="13"/>
  <c r="F23" i="13"/>
  <c r="D22" i="13"/>
  <c r="F35" i="16"/>
  <c r="G50" i="16"/>
  <c r="E36" i="16"/>
  <c r="H37" i="16"/>
  <c r="F39" i="16"/>
  <c r="G46" i="16"/>
  <c r="E48" i="16"/>
  <c r="F51" i="16"/>
  <c r="D53" i="16"/>
  <c r="E35" i="16"/>
  <c r="F50" i="16"/>
  <c r="F47" i="16"/>
  <c r="G35" i="16"/>
  <c r="E37" i="16"/>
  <c r="G47" i="16"/>
  <c r="F52" i="16"/>
  <c r="H35" i="16"/>
  <c r="F37" i="16"/>
  <c r="G40" i="16"/>
  <c r="F49" i="16"/>
  <c r="G52" i="16"/>
  <c r="D36" i="16"/>
  <c r="E39" i="16"/>
  <c r="H40" i="16"/>
  <c r="F46" i="16"/>
  <c r="G49" i="16"/>
  <c r="F36" i="16"/>
  <c r="D38" i="16"/>
  <c r="G39" i="16"/>
  <c r="F48" i="16"/>
  <c r="D50" i="16"/>
  <c r="G51" i="16"/>
  <c r="H39" i="16"/>
  <c r="H25" i="15"/>
  <c r="G50" i="15"/>
  <c r="E37" i="15"/>
  <c r="G47" i="15"/>
  <c r="F37" i="15"/>
  <c r="G52" i="15"/>
  <c r="D36" i="15"/>
  <c r="G37" i="15"/>
  <c r="E39" i="15"/>
  <c r="G49" i="15"/>
  <c r="E36" i="15"/>
  <c r="H37" i="15"/>
  <c r="F39" i="15"/>
  <c r="F36" i="15"/>
  <c r="G39" i="15"/>
  <c r="D50" i="15"/>
  <c r="D35" i="15"/>
  <c r="G36" i="15"/>
  <c r="E38" i="15"/>
  <c r="H39" i="15"/>
  <c r="D47" i="15"/>
  <c r="G48" i="15"/>
  <c r="F53" i="15"/>
  <c r="G46" i="15"/>
  <c r="D38" i="15"/>
  <c r="G51" i="15"/>
  <c r="H36" i="15"/>
  <c r="E37" i="14"/>
  <c r="F37" i="14"/>
  <c r="F34" i="14"/>
  <c r="G37" i="14"/>
  <c r="E39" i="14"/>
  <c r="E51" i="14"/>
  <c r="G34" i="14"/>
  <c r="E36" i="14"/>
  <c r="H37" i="14"/>
  <c r="F39" i="14"/>
  <c r="G46" i="14"/>
  <c r="E48" i="14"/>
  <c r="F51" i="14"/>
  <c r="H34" i="14"/>
  <c r="F36" i="14"/>
  <c r="D38" i="14"/>
  <c r="F48" i="14"/>
  <c r="G51" i="14"/>
  <c r="E53" i="14"/>
  <c r="E38" i="14"/>
  <c r="E50" i="14"/>
  <c r="E35" i="14"/>
  <c r="H36" i="14"/>
  <c r="F38" i="14"/>
  <c r="D40" i="14"/>
  <c r="E47" i="14"/>
  <c r="F50" i="14"/>
  <c r="G53" i="14"/>
  <c r="E53" i="8"/>
  <c r="E52" i="8"/>
  <c r="F53" i="8"/>
  <c r="D38" i="8"/>
  <c r="F52" i="8"/>
  <c r="E38" i="8"/>
  <c r="G40" i="8"/>
  <c r="F51" i="8"/>
  <c r="H53" i="8"/>
  <c r="F38" i="8"/>
  <c r="H40" i="8"/>
  <c r="I41" i="8"/>
  <c r="F50" i="8"/>
  <c r="H52" i="8"/>
  <c r="E57" i="8"/>
  <c r="G38" i="8"/>
  <c r="F49" i="8"/>
  <c r="G50" i="8"/>
  <c r="H51" i="8"/>
  <c r="I52" i="8"/>
  <c r="E56" i="8"/>
  <c r="F36" i="8"/>
  <c r="G37" i="8"/>
  <c r="H38" i="8"/>
  <c r="I39" i="8"/>
  <c r="J40" i="8"/>
  <c r="D42" i="8"/>
  <c r="E43" i="8"/>
  <c r="G49" i="8"/>
  <c r="H50" i="8"/>
  <c r="I51" i="8"/>
  <c r="D54" i="8"/>
  <c r="E55" i="8"/>
  <c r="F56" i="8"/>
  <c r="G57" i="8"/>
  <c r="I37" i="8"/>
  <c r="J37" i="8"/>
  <c r="E39" i="8"/>
  <c r="E51" i="8"/>
  <c r="G53" i="8"/>
  <c r="D37" i="8"/>
  <c r="F39" i="8"/>
  <c r="E50" i="8"/>
  <c r="G52" i="8"/>
  <c r="E37" i="8"/>
  <c r="G39" i="8"/>
  <c r="E49" i="8"/>
  <c r="G51" i="8"/>
  <c r="I53" i="8"/>
  <c r="F37" i="8"/>
  <c r="H39" i="8"/>
  <c r="I40" i="8"/>
  <c r="J41" i="8"/>
  <c r="F57" i="8"/>
  <c r="I38" i="8"/>
  <c r="H49" i="8"/>
  <c r="I53" i="7"/>
  <c r="J41" i="7"/>
  <c r="E43" i="7"/>
  <c r="I51" i="7"/>
  <c r="G36" i="7"/>
  <c r="I38" i="7"/>
  <c r="D41" i="7"/>
  <c r="E42" i="7"/>
  <c r="F43" i="7"/>
  <c r="I50" i="7"/>
  <c r="D53" i="7"/>
  <c r="F55" i="7"/>
  <c r="H36" i="7"/>
  <c r="I37" i="7"/>
  <c r="J38" i="7"/>
  <c r="D40" i="7"/>
  <c r="E41" i="7"/>
  <c r="F42" i="7"/>
  <c r="G43" i="7"/>
  <c r="I49" i="7"/>
  <c r="D52" i="7"/>
  <c r="E53" i="7"/>
  <c r="F54" i="7"/>
  <c r="G55" i="7"/>
  <c r="H56" i="7"/>
  <c r="I57" i="7"/>
  <c r="J36" i="7"/>
  <c r="D38" i="7"/>
  <c r="E39" i="7"/>
  <c r="G41" i="7"/>
  <c r="H42" i="7"/>
  <c r="I43" i="7"/>
  <c r="D50" i="7"/>
  <c r="F52" i="7"/>
  <c r="I55" i="7"/>
  <c r="I41" i="7"/>
  <c r="I52" i="7"/>
  <c r="D42" i="7"/>
  <c r="F41" i="7"/>
  <c r="G42" i="7"/>
  <c r="H43" i="7"/>
  <c r="F53" i="7"/>
  <c r="I56" i="7"/>
  <c r="G53" i="7"/>
  <c r="I42" i="7"/>
  <c r="D49" i="7"/>
  <c r="J39" i="6"/>
  <c r="J41" i="6"/>
  <c r="I56" i="6"/>
  <c r="E40" i="6"/>
  <c r="I42" i="6"/>
  <c r="I53" i="6"/>
  <c r="I57" i="6"/>
  <c r="F40" i="6"/>
  <c r="I49" i="6"/>
  <c r="F54" i="6"/>
  <c r="H39" i="6"/>
  <c r="H41" i="6"/>
  <c r="D40" i="6"/>
  <c r="G40" i="6"/>
  <c r="G50" i="6"/>
  <c r="G54" i="6"/>
  <c r="D39" i="6"/>
  <c r="J40" i="6"/>
  <c r="H50" i="6"/>
  <c r="H54" i="6"/>
  <c r="D39" i="4"/>
  <c r="E39" i="4"/>
  <c r="F40" i="4"/>
  <c r="G49" i="4"/>
  <c r="G51" i="4"/>
  <c r="G53" i="4"/>
  <c r="G55" i="4"/>
  <c r="G57" i="4"/>
  <c r="F39" i="4"/>
  <c r="J40" i="4"/>
  <c r="D38" i="4"/>
  <c r="G39" i="4"/>
  <c r="K40" i="4"/>
  <c r="D50" i="4"/>
  <c r="D52" i="4"/>
  <c r="D54" i="4"/>
  <c r="D56" i="4"/>
  <c r="J36" i="4"/>
  <c r="J39" i="4"/>
  <c r="G50" i="4"/>
  <c r="G54" i="4"/>
  <c r="K36" i="4"/>
  <c r="J38" i="4"/>
  <c r="K39" i="4"/>
  <c r="K43" i="4"/>
  <c r="J43" i="4"/>
  <c r="G52" i="4"/>
  <c r="D37" i="4"/>
  <c r="K38" i="4"/>
  <c r="D40" i="4"/>
  <c r="D49" i="4"/>
  <c r="D51" i="4"/>
  <c r="D53" i="4"/>
  <c r="D55" i="4"/>
  <c r="F37" i="3"/>
  <c r="G37" i="3"/>
  <c r="H36" i="3"/>
  <c r="H37" i="3"/>
  <c r="H38" i="3"/>
  <c r="H39" i="3"/>
  <c r="H40" i="3"/>
  <c r="H41" i="3"/>
  <c r="H42" i="3"/>
  <c r="H43" i="3"/>
  <c r="H49" i="3"/>
  <c r="H50" i="3"/>
  <c r="H51" i="3"/>
  <c r="H52" i="3"/>
  <c r="H53" i="3"/>
  <c r="H54" i="3"/>
  <c r="H55" i="3"/>
  <c r="H56" i="3"/>
  <c r="G36" i="3"/>
  <c r="G38" i="3"/>
  <c r="G41" i="3"/>
  <c r="I36" i="3"/>
  <c r="I37" i="3"/>
  <c r="I38" i="3"/>
  <c r="I39" i="3"/>
  <c r="I40" i="3"/>
  <c r="I41" i="3"/>
  <c r="I42" i="3"/>
  <c r="I43" i="3"/>
  <c r="I49" i="3"/>
  <c r="I50" i="3"/>
  <c r="I51" i="3"/>
  <c r="I52" i="3"/>
  <c r="I53" i="3"/>
  <c r="I54" i="3"/>
  <c r="I55" i="3"/>
  <c r="I56" i="3"/>
  <c r="K36" i="3"/>
  <c r="K37" i="3"/>
  <c r="K38" i="3"/>
  <c r="K42" i="3"/>
  <c r="E36" i="3"/>
  <c r="F36" i="3"/>
  <c r="J36" i="3"/>
  <c r="J37" i="3"/>
  <c r="J41" i="3"/>
  <c r="K41" i="3"/>
  <c r="D49" i="3"/>
  <c r="D50" i="3"/>
  <c r="D51" i="3"/>
  <c r="D52" i="3"/>
  <c r="D53" i="3"/>
  <c r="D54" i="3"/>
  <c r="D55" i="3"/>
  <c r="D56" i="3"/>
  <c r="F37" i="2"/>
  <c r="G38" i="2"/>
  <c r="K37" i="2"/>
  <c r="K38" i="2"/>
  <c r="K39" i="2"/>
  <c r="K42" i="2"/>
  <c r="D37" i="2"/>
  <c r="D38" i="2"/>
  <c r="D39" i="2"/>
  <c r="D42" i="2"/>
  <c r="D43" i="2"/>
  <c r="K18" i="2"/>
  <c r="K27" i="2" s="1"/>
  <c r="E36" i="2"/>
  <c r="E37" i="2"/>
  <c r="E38" i="2"/>
  <c r="E39" i="2"/>
  <c r="E40" i="2"/>
  <c r="E41" i="2"/>
  <c r="E42" i="2"/>
  <c r="E43" i="2"/>
  <c r="E44" i="2"/>
  <c r="E49" i="2"/>
  <c r="E50" i="2"/>
  <c r="E51" i="2"/>
  <c r="E52" i="2"/>
  <c r="E53" i="2"/>
  <c r="E54" i="2"/>
  <c r="E55" i="2"/>
  <c r="E56" i="2"/>
  <c r="E57" i="2"/>
  <c r="G37" i="2"/>
  <c r="H37" i="2"/>
  <c r="H38" i="2"/>
  <c r="H39" i="2"/>
  <c r="I37" i="2"/>
  <c r="I38" i="2"/>
  <c r="I39" i="2"/>
  <c r="I40" i="2"/>
  <c r="I42" i="2"/>
  <c r="I43" i="2"/>
  <c r="J36" i="2"/>
  <c r="J37" i="2"/>
  <c r="J38" i="2"/>
  <c r="J39" i="2"/>
  <c r="J40" i="2"/>
  <c r="J41" i="2"/>
  <c r="J42" i="2"/>
  <c r="J43" i="2"/>
  <c r="J44" i="2"/>
  <c r="J49" i="2"/>
  <c r="J50" i="2"/>
  <c r="J51" i="2"/>
  <c r="J52" i="2"/>
  <c r="J53" i="2"/>
  <c r="J54" i="2"/>
  <c r="J55" i="2"/>
  <c r="J56" i="2"/>
  <c r="J57" i="2"/>
  <c r="K23" i="2"/>
  <c r="H17" i="16"/>
  <c r="H49" i="16" s="1"/>
  <c r="H17" i="15"/>
  <c r="H49" i="15" s="1"/>
  <c r="H17" i="14"/>
  <c r="E41" i="14" s="1"/>
  <c r="J18" i="8"/>
  <c r="J27" i="8" s="1"/>
  <c r="J18" i="7"/>
  <c r="J29" i="7" s="1"/>
  <c r="J42" i="6"/>
  <c r="J43" i="6"/>
  <c r="D42" i="6"/>
  <c r="D49" i="6"/>
  <c r="I36" i="6"/>
  <c r="E42" i="6"/>
  <c r="E49" i="6"/>
  <c r="I40" i="6"/>
  <c r="F42" i="6"/>
  <c r="F49" i="6"/>
  <c r="D56" i="6"/>
  <c r="G42" i="6"/>
  <c r="E56" i="6"/>
  <c r="J18" i="6"/>
  <c r="E54" i="6"/>
  <c r="D36" i="6"/>
  <c r="E38" i="6"/>
  <c r="E51" i="6"/>
  <c r="E53" i="6"/>
  <c r="E36" i="6"/>
  <c r="F38" i="6"/>
  <c r="I41" i="6"/>
  <c r="D50" i="6"/>
  <c r="F51" i="6"/>
  <c r="F53" i="6"/>
  <c r="D55" i="6"/>
  <c r="D57" i="6"/>
  <c r="J36" i="6"/>
  <c r="D37" i="6"/>
  <c r="D51" i="6"/>
  <c r="D53" i="6"/>
  <c r="F36" i="6"/>
  <c r="F43" i="6"/>
  <c r="E50" i="6"/>
  <c r="E55" i="6"/>
  <c r="G36" i="6"/>
  <c r="F39" i="6"/>
  <c r="H43" i="6"/>
  <c r="F50" i="6"/>
  <c r="D52" i="6"/>
  <c r="F55" i="6"/>
  <c r="G52" i="6"/>
  <c r="G56" i="6"/>
  <c r="H52" i="6"/>
  <c r="H56" i="6"/>
  <c r="G51" i="6"/>
  <c r="G55" i="6"/>
  <c r="H51" i="6"/>
  <c r="H55" i="6"/>
  <c r="G49" i="6"/>
  <c r="G53" i="6"/>
  <c r="H49" i="6"/>
  <c r="H53" i="6"/>
  <c r="E37" i="6"/>
  <c r="F37" i="6"/>
  <c r="G38" i="6"/>
  <c r="D43" i="6"/>
  <c r="G37" i="6"/>
  <c r="H38" i="6"/>
  <c r="I39" i="6"/>
  <c r="E43" i="6"/>
  <c r="H37" i="6"/>
  <c r="I38" i="6"/>
  <c r="I37" i="6"/>
  <c r="J38" i="6"/>
  <c r="E41" i="6"/>
  <c r="G43" i="6"/>
  <c r="J41" i="4"/>
  <c r="K41" i="4"/>
  <c r="D41" i="4"/>
  <c r="D43" i="4"/>
  <c r="E41" i="4"/>
  <c r="E43" i="4"/>
  <c r="G36" i="4"/>
  <c r="G37" i="4"/>
  <c r="G38" i="4"/>
  <c r="G40" i="4"/>
  <c r="G41" i="4"/>
  <c r="G42" i="4"/>
  <c r="G43" i="4"/>
  <c r="H36" i="4"/>
  <c r="H37" i="4"/>
  <c r="H38" i="4"/>
  <c r="H40" i="4"/>
  <c r="H41" i="4"/>
  <c r="H42" i="4"/>
  <c r="H43" i="4"/>
  <c r="H49" i="4"/>
  <c r="H50" i="4"/>
  <c r="H51" i="4"/>
  <c r="H52" i="4"/>
  <c r="H53" i="4"/>
  <c r="H54" i="4"/>
  <c r="H55" i="4"/>
  <c r="H56" i="4"/>
  <c r="K42" i="4"/>
  <c r="D42" i="4"/>
  <c r="E36" i="4"/>
  <c r="E42" i="4"/>
  <c r="F36" i="4"/>
  <c r="F37" i="4"/>
  <c r="F41" i="4"/>
  <c r="F42" i="4"/>
  <c r="F43" i="4"/>
  <c r="F49" i="4"/>
  <c r="F50" i="4"/>
  <c r="F51" i="4"/>
  <c r="F52" i="4"/>
  <c r="F53" i="4"/>
  <c r="F54" i="4"/>
  <c r="F55" i="4"/>
  <c r="F56" i="4"/>
  <c r="I49" i="4"/>
  <c r="I50" i="4"/>
  <c r="I51" i="4"/>
  <c r="I52" i="4"/>
  <c r="I53" i="4"/>
  <c r="I54" i="4"/>
  <c r="I55" i="4"/>
  <c r="I56" i="4"/>
  <c r="K18" i="4"/>
  <c r="K28" i="4" s="1"/>
  <c r="K18" i="3"/>
  <c r="K53" i="3" s="1"/>
  <c r="E29" i="14" l="1"/>
  <c r="K26" i="2"/>
  <c r="K52" i="2"/>
  <c r="H44" i="4"/>
  <c r="H31" i="4"/>
  <c r="K55" i="2"/>
  <c r="K29" i="2"/>
  <c r="H44" i="3"/>
  <c r="K51" i="3"/>
  <c r="H31" i="3"/>
  <c r="I31" i="3"/>
  <c r="K56" i="3"/>
  <c r="K52" i="3"/>
  <c r="K30" i="2"/>
  <c r="K25" i="2"/>
  <c r="E31" i="2"/>
  <c r="H24" i="13"/>
  <c r="D24" i="13"/>
  <c r="G24" i="13"/>
  <c r="E24" i="13"/>
  <c r="H51" i="16"/>
  <c r="F41" i="16"/>
  <c r="H23" i="16"/>
  <c r="D29" i="16"/>
  <c r="H25" i="16"/>
  <c r="H28" i="16"/>
  <c r="H22" i="14"/>
  <c r="H48" i="14"/>
  <c r="G41" i="14"/>
  <c r="H25" i="14"/>
  <c r="H46" i="14"/>
  <c r="H49" i="14"/>
  <c r="J25" i="8"/>
  <c r="K25" i="3"/>
  <c r="K55" i="3"/>
  <c r="K29" i="3"/>
  <c r="K23" i="3"/>
  <c r="K54" i="3"/>
  <c r="K28" i="3"/>
  <c r="K50" i="2"/>
  <c r="K28" i="2"/>
  <c r="K24" i="13"/>
  <c r="J24" i="13"/>
  <c r="E26" i="16"/>
  <c r="G24" i="16"/>
  <c r="D23" i="16"/>
  <c r="H46" i="16"/>
  <c r="E41" i="16"/>
  <c r="E29" i="16"/>
  <c r="G27" i="16"/>
  <c r="D26" i="16"/>
  <c r="F24" i="16"/>
  <c r="H22" i="16"/>
  <c r="E27" i="16"/>
  <c r="G25" i="16"/>
  <c r="D24" i="16"/>
  <c r="F22" i="16"/>
  <c r="G28" i="16"/>
  <c r="D27" i="16"/>
  <c r="F25" i="16"/>
  <c r="E22" i="16"/>
  <c r="H50" i="16"/>
  <c r="F28" i="16"/>
  <c r="H26" i="16"/>
  <c r="E25" i="16"/>
  <c r="G23" i="16"/>
  <c r="D22" i="16"/>
  <c r="H53" i="16"/>
  <c r="H41" i="16"/>
  <c r="H29" i="16"/>
  <c r="G26" i="16"/>
  <c r="D25" i="16"/>
  <c r="H48" i="16"/>
  <c r="G41" i="16"/>
  <c r="G29" i="16"/>
  <c r="F26" i="16"/>
  <c r="H24" i="16"/>
  <c r="F27" i="16"/>
  <c r="E24" i="16"/>
  <c r="G22" i="16"/>
  <c r="E28" i="16"/>
  <c r="F23" i="16"/>
  <c r="D28" i="16"/>
  <c r="E23" i="16"/>
  <c r="F29" i="16"/>
  <c r="H47" i="16"/>
  <c r="H27" i="16"/>
  <c r="D41" i="16"/>
  <c r="H52" i="16"/>
  <c r="D28" i="15"/>
  <c r="F26" i="15"/>
  <c r="E23" i="15"/>
  <c r="E41" i="15"/>
  <c r="F24" i="15"/>
  <c r="G22" i="15"/>
  <c r="E27" i="15"/>
  <c r="F22" i="15"/>
  <c r="D27" i="15"/>
  <c r="H23" i="15"/>
  <c r="G23" i="15"/>
  <c r="H41" i="15"/>
  <c r="G26" i="15"/>
  <c r="F23" i="15"/>
  <c r="E26" i="15"/>
  <c r="G24" i="15"/>
  <c r="D23" i="15"/>
  <c r="H46" i="15"/>
  <c r="E29" i="15"/>
  <c r="G27" i="15"/>
  <c r="D26" i="15"/>
  <c r="H22" i="15"/>
  <c r="D41" i="15"/>
  <c r="D29" i="15"/>
  <c r="F27" i="15"/>
  <c r="E24" i="15"/>
  <c r="H52" i="15"/>
  <c r="H28" i="15"/>
  <c r="G25" i="15"/>
  <c r="D24" i="15"/>
  <c r="H47" i="15"/>
  <c r="G28" i="15"/>
  <c r="F25" i="15"/>
  <c r="E22" i="15"/>
  <c r="H50" i="15"/>
  <c r="F28" i="15"/>
  <c r="H26" i="15"/>
  <c r="E25" i="15"/>
  <c r="D22" i="15"/>
  <c r="H53" i="15"/>
  <c r="H29" i="15"/>
  <c r="E28" i="15"/>
  <c r="D25" i="15"/>
  <c r="F29" i="15"/>
  <c r="G41" i="15"/>
  <c r="H27" i="15"/>
  <c r="G29" i="15"/>
  <c r="F41" i="15"/>
  <c r="H48" i="15"/>
  <c r="H24" i="15"/>
  <c r="H51" i="15"/>
  <c r="H53" i="14"/>
  <c r="H41" i="14"/>
  <c r="H29" i="14"/>
  <c r="E28" i="14"/>
  <c r="G26" i="14"/>
  <c r="D25" i="14"/>
  <c r="F23" i="14"/>
  <c r="H27" i="14"/>
  <c r="G24" i="14"/>
  <c r="H26" i="14"/>
  <c r="D22" i="14"/>
  <c r="D28" i="14"/>
  <c r="F26" i="14"/>
  <c r="E23" i="14"/>
  <c r="H51" i="14"/>
  <c r="F41" i="14"/>
  <c r="F29" i="14"/>
  <c r="E26" i="14"/>
  <c r="D23" i="14"/>
  <c r="H50" i="14"/>
  <c r="G23" i="14"/>
  <c r="G27" i="14"/>
  <c r="D26" i="14"/>
  <c r="F24" i="14"/>
  <c r="D41" i="14"/>
  <c r="D29" i="14"/>
  <c r="F27" i="14"/>
  <c r="E24" i="14"/>
  <c r="G22" i="14"/>
  <c r="H52" i="14"/>
  <c r="H28" i="14"/>
  <c r="E27" i="14"/>
  <c r="G25" i="14"/>
  <c r="D24" i="14"/>
  <c r="F22" i="14"/>
  <c r="H47" i="14"/>
  <c r="G28" i="14"/>
  <c r="D27" i="14"/>
  <c r="F25" i="14"/>
  <c r="H23" i="14"/>
  <c r="E22" i="14"/>
  <c r="F28" i="14"/>
  <c r="E25" i="14"/>
  <c r="G29" i="14"/>
  <c r="H24" i="14"/>
  <c r="J24" i="8"/>
  <c r="F44" i="8"/>
  <c r="E31" i="8"/>
  <c r="E44" i="8"/>
  <c r="J50" i="8"/>
  <c r="J29" i="8"/>
  <c r="J28" i="8"/>
  <c r="J53" i="8"/>
  <c r="J54" i="8"/>
  <c r="E30" i="8"/>
  <c r="D29" i="8"/>
  <c r="I26" i="8"/>
  <c r="H25" i="8"/>
  <c r="G24" i="8"/>
  <c r="F23" i="8"/>
  <c r="D31" i="8"/>
  <c r="H27" i="8"/>
  <c r="F25" i="8"/>
  <c r="J30" i="8"/>
  <c r="I29" i="8"/>
  <c r="H28" i="8"/>
  <c r="F26" i="8"/>
  <c r="D24" i="8"/>
  <c r="J55" i="8"/>
  <c r="H29" i="8"/>
  <c r="F27" i="8"/>
  <c r="D25" i="8"/>
  <c r="J44" i="8"/>
  <c r="H30" i="8"/>
  <c r="F28" i="8"/>
  <c r="D26" i="8"/>
  <c r="I23" i="8"/>
  <c r="H31" i="8"/>
  <c r="G30" i="8"/>
  <c r="E28" i="8"/>
  <c r="H23" i="8"/>
  <c r="F30" i="8"/>
  <c r="D28" i="8"/>
  <c r="I25" i="8"/>
  <c r="G23" i="8"/>
  <c r="D30" i="8"/>
  <c r="I27" i="8"/>
  <c r="H26" i="8"/>
  <c r="G25" i="8"/>
  <c r="F24" i="8"/>
  <c r="E23" i="8"/>
  <c r="I28" i="8"/>
  <c r="G26" i="8"/>
  <c r="E24" i="8"/>
  <c r="D23" i="8"/>
  <c r="D44" i="8"/>
  <c r="G27" i="8"/>
  <c r="E25" i="8"/>
  <c r="J31" i="8"/>
  <c r="I30" i="8"/>
  <c r="G28" i="8"/>
  <c r="E26" i="8"/>
  <c r="J23" i="8"/>
  <c r="J56" i="8"/>
  <c r="I31" i="8"/>
  <c r="G29" i="8"/>
  <c r="E27" i="8"/>
  <c r="J57" i="8"/>
  <c r="J49" i="8"/>
  <c r="I44" i="8"/>
  <c r="F29" i="8"/>
  <c r="D27" i="8"/>
  <c r="I24" i="8"/>
  <c r="H44" i="8"/>
  <c r="G31" i="8"/>
  <c r="E29" i="8"/>
  <c r="J26" i="8"/>
  <c r="H24" i="8"/>
  <c r="G44" i="8"/>
  <c r="F31" i="8"/>
  <c r="J52" i="8"/>
  <c r="J51" i="8"/>
  <c r="I44" i="7"/>
  <c r="J54" i="7"/>
  <c r="J51" i="7"/>
  <c r="J56" i="7"/>
  <c r="J50" i="7"/>
  <c r="J28" i="7"/>
  <c r="J31" i="7"/>
  <c r="I30" i="7"/>
  <c r="H29" i="7"/>
  <c r="G28" i="7"/>
  <c r="F27" i="7"/>
  <c r="E26" i="7"/>
  <c r="D25" i="7"/>
  <c r="G29" i="7"/>
  <c r="E27" i="7"/>
  <c r="J24" i="7"/>
  <c r="I23" i="7"/>
  <c r="J57" i="7"/>
  <c r="H31" i="7"/>
  <c r="G30" i="7"/>
  <c r="F29" i="7"/>
  <c r="D27" i="7"/>
  <c r="I24" i="7"/>
  <c r="H23" i="7"/>
  <c r="E31" i="7"/>
  <c r="I27" i="7"/>
  <c r="F24" i="7"/>
  <c r="E44" i="7"/>
  <c r="F25" i="7"/>
  <c r="D44" i="7"/>
  <c r="I29" i="7"/>
  <c r="G27" i="7"/>
  <c r="D24" i="7"/>
  <c r="J44" i="7"/>
  <c r="H30" i="7"/>
  <c r="F28" i="7"/>
  <c r="D26" i="7"/>
  <c r="J49" i="7"/>
  <c r="E28" i="7"/>
  <c r="H26" i="7"/>
  <c r="J53" i="7"/>
  <c r="I28" i="7"/>
  <c r="E24" i="7"/>
  <c r="J30" i="7"/>
  <c r="F26" i="7"/>
  <c r="F30" i="7"/>
  <c r="E29" i="7"/>
  <c r="D28" i="7"/>
  <c r="I25" i="7"/>
  <c r="H24" i="7"/>
  <c r="G23" i="7"/>
  <c r="G44" i="7"/>
  <c r="E30" i="7"/>
  <c r="D29" i="7"/>
  <c r="J27" i="7"/>
  <c r="I26" i="7"/>
  <c r="H25" i="7"/>
  <c r="G24" i="7"/>
  <c r="F23" i="7"/>
  <c r="J52" i="7"/>
  <c r="F44" i="7"/>
  <c r="D30" i="7"/>
  <c r="G25" i="7"/>
  <c r="E23" i="7"/>
  <c r="D31" i="7"/>
  <c r="H27" i="7"/>
  <c r="G26" i="7"/>
  <c r="D23" i="7"/>
  <c r="H28" i="7"/>
  <c r="E25" i="7"/>
  <c r="F31" i="7"/>
  <c r="J25" i="7"/>
  <c r="H44" i="7"/>
  <c r="G31" i="7"/>
  <c r="I31" i="7"/>
  <c r="J26" i="7"/>
  <c r="J23" i="7"/>
  <c r="J55" i="7"/>
  <c r="K29" i="4"/>
  <c r="D30" i="3"/>
  <c r="D29" i="3"/>
  <c r="D28" i="3"/>
  <c r="D27" i="3"/>
  <c r="D26" i="3"/>
  <c r="D25" i="3"/>
  <c r="D24" i="3"/>
  <c r="D23" i="3"/>
  <c r="K30" i="3"/>
  <c r="K27" i="3"/>
  <c r="J44" i="3"/>
  <c r="J30" i="3"/>
  <c r="J29" i="3"/>
  <c r="J28" i="3"/>
  <c r="J26" i="3"/>
  <c r="J25" i="3"/>
  <c r="J24" i="3"/>
  <c r="F26" i="3"/>
  <c r="E29" i="3"/>
  <c r="E24" i="3"/>
  <c r="K57" i="3"/>
  <c r="K44" i="3"/>
  <c r="K31" i="3"/>
  <c r="K26" i="3"/>
  <c r="J31" i="3"/>
  <c r="J27" i="3"/>
  <c r="J23" i="3"/>
  <c r="E26" i="3"/>
  <c r="I30" i="3"/>
  <c r="I29" i="3"/>
  <c r="I28" i="3"/>
  <c r="I27" i="3"/>
  <c r="I26" i="3"/>
  <c r="I25" i="3"/>
  <c r="I24" i="3"/>
  <c r="I23" i="3"/>
  <c r="G30" i="3"/>
  <c r="G28" i="3"/>
  <c r="G26" i="3"/>
  <c r="G24" i="3"/>
  <c r="F30" i="3"/>
  <c r="F27" i="3"/>
  <c r="F24" i="3"/>
  <c r="E44" i="3"/>
  <c r="E31" i="3"/>
  <c r="E28" i="3"/>
  <c r="E25" i="3"/>
  <c r="H30" i="3"/>
  <c r="H29" i="3"/>
  <c r="H28" i="3"/>
  <c r="H27" i="3"/>
  <c r="H26" i="3"/>
  <c r="H25" i="3"/>
  <c r="H24" i="3"/>
  <c r="H23" i="3"/>
  <c r="G44" i="3"/>
  <c r="G31" i="3"/>
  <c r="G29" i="3"/>
  <c r="G27" i="3"/>
  <c r="G25" i="3"/>
  <c r="G23" i="3"/>
  <c r="F44" i="3"/>
  <c r="F31" i="3"/>
  <c r="F29" i="3"/>
  <c r="F28" i="3"/>
  <c r="F25" i="3"/>
  <c r="F23" i="3"/>
  <c r="E30" i="3"/>
  <c r="E27" i="3"/>
  <c r="E23" i="3"/>
  <c r="D44" i="3"/>
  <c r="K50" i="3"/>
  <c r="K24" i="3"/>
  <c r="D31" i="3"/>
  <c r="K49" i="3"/>
  <c r="I44" i="3"/>
  <c r="K31" i="2"/>
  <c r="K57" i="2"/>
  <c r="J30" i="2"/>
  <c r="J29" i="2"/>
  <c r="J28" i="2"/>
  <c r="J27" i="2"/>
  <c r="J26" i="2"/>
  <c r="J25" i="2"/>
  <c r="J24" i="2"/>
  <c r="J23" i="2"/>
  <c r="I31" i="2"/>
  <c r="I30" i="2"/>
  <c r="I29" i="2"/>
  <c r="I28" i="2"/>
  <c r="I27" i="2"/>
  <c r="I26" i="2"/>
  <c r="I25" i="2"/>
  <c r="I24" i="2"/>
  <c r="I23" i="2"/>
  <c r="I44" i="2"/>
  <c r="H31" i="2"/>
  <c r="H30" i="2"/>
  <c r="H29" i="2"/>
  <c r="H28" i="2"/>
  <c r="H27" i="2"/>
  <c r="H26" i="2"/>
  <c r="H25" i="2"/>
  <c r="H24" i="2"/>
  <c r="H23" i="2"/>
  <c r="H44" i="2"/>
  <c r="G31" i="2"/>
  <c r="G29" i="2"/>
  <c r="G27" i="2"/>
  <c r="G25" i="2"/>
  <c r="G23" i="2"/>
  <c r="F31" i="2"/>
  <c r="F29" i="2"/>
  <c r="F28" i="2"/>
  <c r="F26" i="2"/>
  <c r="F24" i="2"/>
  <c r="F44" i="2"/>
  <c r="E30" i="2"/>
  <c r="E29" i="2"/>
  <c r="E28" i="2"/>
  <c r="E27" i="2"/>
  <c r="E26" i="2"/>
  <c r="E25" i="2"/>
  <c r="E24" i="2"/>
  <c r="E23" i="2"/>
  <c r="D31" i="2"/>
  <c r="D30" i="2"/>
  <c r="D29" i="2"/>
  <c r="D28" i="2"/>
  <c r="D27" i="2"/>
  <c r="D26" i="2"/>
  <c r="D25" i="2"/>
  <c r="D24" i="2"/>
  <c r="D23" i="2"/>
  <c r="D44" i="2"/>
  <c r="K56" i="2"/>
  <c r="K54" i="2"/>
  <c r="K53" i="2"/>
  <c r="K49" i="2"/>
  <c r="K44" i="2"/>
  <c r="G30" i="2"/>
  <c r="G28" i="2"/>
  <c r="G26" i="2"/>
  <c r="G24" i="2"/>
  <c r="G44" i="2"/>
  <c r="F30" i="2"/>
  <c r="F27" i="2"/>
  <c r="F25" i="2"/>
  <c r="F23" i="2"/>
  <c r="K51" i="2"/>
  <c r="J31" i="2"/>
  <c r="K24" i="2"/>
  <c r="J56" i="6"/>
  <c r="J44" i="6"/>
  <c r="I31" i="6"/>
  <c r="H30" i="6"/>
  <c r="G29" i="6"/>
  <c r="F28" i="6"/>
  <c r="E27" i="6"/>
  <c r="D26" i="6"/>
  <c r="J24" i="6"/>
  <c r="I23" i="6"/>
  <c r="J57" i="6"/>
  <c r="J49" i="6"/>
  <c r="I44" i="6"/>
  <c r="H31" i="6"/>
  <c r="G30" i="6"/>
  <c r="F29" i="6"/>
  <c r="E28" i="6"/>
  <c r="D27" i="6"/>
  <c r="J25" i="6"/>
  <c r="I24" i="6"/>
  <c r="H23" i="6"/>
  <c r="J50" i="6"/>
  <c r="H44" i="6"/>
  <c r="G31" i="6"/>
  <c r="F30" i="6"/>
  <c r="E29" i="6"/>
  <c r="D28" i="6"/>
  <c r="J26" i="6"/>
  <c r="I25" i="6"/>
  <c r="H24" i="6"/>
  <c r="G23" i="6"/>
  <c r="J51" i="6"/>
  <c r="G44" i="6"/>
  <c r="F31" i="6"/>
  <c r="E30" i="6"/>
  <c r="D29" i="6"/>
  <c r="J27" i="6"/>
  <c r="I26" i="6"/>
  <c r="H25" i="6"/>
  <c r="G24" i="6"/>
  <c r="F23" i="6"/>
  <c r="J52" i="6"/>
  <c r="F44" i="6"/>
  <c r="E31" i="6"/>
  <c r="D30" i="6"/>
  <c r="J28" i="6"/>
  <c r="I27" i="6"/>
  <c r="H26" i="6"/>
  <c r="G25" i="6"/>
  <c r="F24" i="6"/>
  <c r="E23" i="6"/>
  <c r="J53" i="6"/>
  <c r="E44" i="6"/>
  <c r="D31" i="6"/>
  <c r="J29" i="6"/>
  <c r="I28" i="6"/>
  <c r="H27" i="6"/>
  <c r="G26" i="6"/>
  <c r="F25" i="6"/>
  <c r="E24" i="6"/>
  <c r="D23" i="6"/>
  <c r="J54" i="6"/>
  <c r="D44" i="6"/>
  <c r="J30" i="6"/>
  <c r="I29" i="6"/>
  <c r="H28" i="6"/>
  <c r="G27" i="6"/>
  <c r="F26" i="6"/>
  <c r="E25" i="6"/>
  <c r="D24" i="6"/>
  <c r="J55" i="6"/>
  <c r="J31" i="6"/>
  <c r="I30" i="6"/>
  <c r="H29" i="6"/>
  <c r="G28" i="6"/>
  <c r="F27" i="6"/>
  <c r="E26" i="6"/>
  <c r="D25" i="6"/>
  <c r="J23" i="6"/>
  <c r="I30" i="4"/>
  <c r="I29" i="4"/>
  <c r="I28" i="4"/>
  <c r="I27" i="4"/>
  <c r="I26" i="4"/>
  <c r="I25" i="4"/>
  <c r="I24" i="4"/>
  <c r="I23" i="4"/>
  <c r="F30" i="4"/>
  <c r="F29" i="4"/>
  <c r="F28" i="4"/>
  <c r="F27" i="4"/>
  <c r="F26" i="4"/>
  <c r="F25" i="4"/>
  <c r="F24" i="4"/>
  <c r="F23" i="4"/>
  <c r="E44" i="4"/>
  <c r="E30" i="4"/>
  <c r="E28" i="4"/>
  <c r="E26" i="4"/>
  <c r="E24" i="4"/>
  <c r="D31" i="4"/>
  <c r="D30" i="4"/>
  <c r="D28" i="4"/>
  <c r="D26" i="4"/>
  <c r="D24" i="4"/>
  <c r="K56" i="4"/>
  <c r="K53" i="4"/>
  <c r="K50" i="4"/>
  <c r="K44" i="4"/>
  <c r="K30" i="4"/>
  <c r="K26" i="4"/>
  <c r="K24" i="4"/>
  <c r="J30" i="4"/>
  <c r="J28" i="4"/>
  <c r="J26" i="4"/>
  <c r="J24" i="4"/>
  <c r="H30" i="4"/>
  <c r="H29" i="4"/>
  <c r="H28" i="4"/>
  <c r="H27" i="4"/>
  <c r="H26" i="4"/>
  <c r="H25" i="4"/>
  <c r="H24" i="4"/>
  <c r="H23" i="4"/>
  <c r="G44" i="4"/>
  <c r="G31" i="4"/>
  <c r="G30" i="4"/>
  <c r="G29" i="4"/>
  <c r="G28" i="4"/>
  <c r="G27" i="4"/>
  <c r="G26" i="4"/>
  <c r="G25" i="4"/>
  <c r="G24" i="4"/>
  <c r="G23" i="4"/>
  <c r="E31" i="4"/>
  <c r="E29" i="4"/>
  <c r="E27" i="4"/>
  <c r="E25" i="4"/>
  <c r="E23" i="4"/>
  <c r="D44" i="4"/>
  <c r="D29" i="4"/>
  <c r="D27" i="4"/>
  <c r="D25" i="4"/>
  <c r="D23" i="4"/>
  <c r="K57" i="4"/>
  <c r="K52" i="4"/>
  <c r="K51" i="4"/>
  <c r="K49" i="4"/>
  <c r="K31" i="4"/>
  <c r="K27" i="4"/>
  <c r="K25" i="4"/>
  <c r="K23" i="4"/>
  <c r="J44" i="4"/>
  <c r="J31" i="4"/>
  <c r="J29" i="4"/>
  <c r="J27" i="4"/>
  <c r="J25" i="4"/>
  <c r="J23" i="4"/>
  <c r="I44" i="4"/>
  <c r="F31" i="4"/>
  <c r="I31" i="4"/>
  <c r="F44" i="4"/>
  <c r="K55" i="4"/>
  <c r="K54" i="4"/>
</calcChain>
</file>

<file path=xl/sharedStrings.xml><?xml version="1.0" encoding="utf-8"?>
<sst xmlns="http://schemas.openxmlformats.org/spreadsheetml/2006/main" count="738" uniqueCount="102">
  <si>
    <t>Glosario de términos</t>
  </si>
  <si>
    <t xml:space="preserve">Contenido </t>
  </si>
  <si>
    <t xml:space="preserve">1. </t>
  </si>
  <si>
    <t>Matriz de Transición Laboral</t>
  </si>
  <si>
    <t>1.1. Matriz de Transición Laboral - Nacional</t>
  </si>
  <si>
    <t>1.2. Matriz de Transición Laboral - Urbano</t>
  </si>
  <si>
    <t>Empleo adecuado</t>
  </si>
  <si>
    <t>Empleo no remunerado</t>
  </si>
  <si>
    <t>Empleo no clasificado</t>
  </si>
  <si>
    <t>Población económicamente inactiva</t>
  </si>
  <si>
    <t>Condición de actividad</t>
  </si>
  <si>
    <t>3. Perfil Fila</t>
  </si>
  <si>
    <t>4. Perfil Columna</t>
  </si>
  <si>
    <t>Índice</t>
  </si>
  <si>
    <t>Se clasifican en esta categoría:</t>
  </si>
  <si>
    <t>a)      las personas con empleo y «trabajando», es decir, que trabajaron en un puesto de trabajo por lo menos una hora, y</t>
  </si>
  <si>
    <t xml:space="preserve">b)      las personas con empleo pero «sin trabajar» debido a una ausencia temporal del puesto de trabajo o debido a disposiciones sobre el ordenamiento </t>
  </si>
  <si>
    <t>del tiempo de trabajo (como trabajo en turnos, horarios flexibles y licencias compensatorias por horas extraordinarias) (OIT, 2013).</t>
  </si>
  <si>
    <t>normativo. Lo conforman aquellas personas con empleo que, durante la semana de referencia, trabajan igual o más de 40 horas, perciben ingresos laborales</t>
  </si>
  <si>
    <t>mensuales iguales o superiores al salario mínimo, independientemente del deseo y disponibilidad de trabajar horas adicionales. También forman parte de esta</t>
  </si>
  <si>
    <t>categoría las personas ocupadas que, durante la semana de referencia, perciben ingresos laborales iguales o superiores al salario mínimo, trabajan menos de</t>
  </si>
  <si>
    <t>40 horas, pero no están disponibles para trabajar horas adicionales.</t>
  </si>
  <si>
    <t>salario mínimo y tienen el deseo y disponibilidad de trabajar horas adicionales. Es la sumatoria del subempleo por insuficiencia de tiempo de trabajo y por</t>
  </si>
  <si>
    <t>insuficiencia de ingresos.</t>
  </si>
  <si>
    <t>es inferior a 40 horas, y que, durante la semana de referencia, desean y están disponibles para trabajar horas adicionales de tener la oportunidad.</t>
  </si>
  <si>
    <t>mínimo, trabajan igual o más de 40 horas, y desean y están disponibles para trabajar horas adicionales.</t>
  </si>
  <si>
    <t xml:space="preserve">adicionales. Constituyen aquellas personas que, durante la semana de referencia, trabajaron menos de 40 horas y que, en el mes anterior al levantamiento de la encuesta, </t>
  </si>
  <si>
    <t>percibieron ingresos inferiores al salario mínimo, y no tienen el deseo y la disponibilidad de trabajar horas adicionales. También se incluyen en este grupo las personas con empleo que, durante la semana de referencia, trabajan igual o más de 40 horas; perciben ingresos laborales inferiores al salario mínimo durante el mes pasado, y no tienen el deseo y la disponibilidad de trabajar horas adicionales.</t>
  </si>
  <si>
    <t xml:space="preserve">  </t>
  </si>
  <si>
    <t xml:space="preserve">Subempleo </t>
  </si>
  <si>
    <t xml:space="preserve">Desempleo </t>
  </si>
  <si>
    <t>Total (PET)</t>
  </si>
  <si>
    <t>Categoría de Ocupación</t>
  </si>
  <si>
    <t>1.3. Matriz de Transición - Rural</t>
  </si>
  <si>
    <t>2.</t>
  </si>
  <si>
    <t>Matriz de Transición de Categoría de Ocupación</t>
  </si>
  <si>
    <t>2.1. Matriz de Transición de Categoría de Ocupación - Nacional</t>
  </si>
  <si>
    <t>2.2.Matriz de Transición de Categoría de Ocupación - Urbano</t>
  </si>
  <si>
    <t>2.3.Matriz de Transición de Categoría de Ocupación - Rural</t>
  </si>
  <si>
    <t>Empleado/Obrero de Gobierno/Estado</t>
  </si>
  <si>
    <t>Empleado/Obrero privado</t>
  </si>
  <si>
    <t>Patrono/Cuentra propia</t>
  </si>
  <si>
    <t>Empleado/Obrero tercerizado, Jornalero, Peón</t>
  </si>
  <si>
    <t>Empleado no remunerado</t>
  </si>
  <si>
    <t>Empleado(a) doméstico(a)</t>
  </si>
  <si>
    <t>3.</t>
  </si>
  <si>
    <t>Empleado</t>
  </si>
  <si>
    <t>Desempleo</t>
  </si>
  <si>
    <t>Población Económicamente Inactiva</t>
  </si>
  <si>
    <t>Total</t>
  </si>
  <si>
    <t>Perfil Fila</t>
  </si>
  <si>
    <t>Hombre</t>
  </si>
  <si>
    <t>Mujer</t>
  </si>
  <si>
    <t>4.</t>
  </si>
  <si>
    <t>3.1. Matriz de Transición de la Sectorización de la población empleada - Nacional</t>
  </si>
  <si>
    <t>3.2.Matriz de Transición de Sectorización de la población empleada - Urbano</t>
  </si>
  <si>
    <t>3.3.Matriz de Transición de Sectorización de la población empleada - Rural</t>
  </si>
  <si>
    <t>Matriz de Transición Laboral de los jefes de hogar por sexo</t>
  </si>
  <si>
    <t>Matriz de Transición de la Sectorización de la población empleada</t>
  </si>
  <si>
    <t>CONDICIÓN DE ACTIVIDAD</t>
  </si>
  <si>
    <t>Otro empleo no pleno</t>
  </si>
  <si>
    <r>
      <rPr>
        <b/>
        <sz val="9"/>
        <rFont val="Century Gothic"/>
        <family val="2"/>
      </rPr>
      <t>Población en edad de trabajar (PET)</t>
    </r>
    <r>
      <rPr>
        <sz val="9"/>
        <rFont val="Century Gothic"/>
        <family val="2"/>
      </rPr>
      <t>.- Comprende a todas las personas de 15 años y más.</t>
    </r>
  </si>
  <si>
    <r>
      <rPr>
        <b/>
        <sz val="9"/>
        <rFont val="Century Gothic"/>
        <family val="2"/>
      </rPr>
      <t>Empleo adecuado/pleno</t>
    </r>
    <r>
      <rPr>
        <sz val="9"/>
        <rFont val="Century Gothic"/>
        <family val="2"/>
      </rPr>
      <t>.- El empleo adecuado es una condición laboral en la cual las personas satisfacen ciertas condiciones mínimas, desde un punto de vista</t>
    </r>
  </si>
  <si>
    <r>
      <rPr>
        <b/>
        <sz val="9"/>
        <rFont val="Century Gothic"/>
        <family val="2"/>
      </rPr>
      <t>Subempleo</t>
    </r>
    <r>
      <rPr>
        <sz val="9"/>
        <rFont val="Century Gothic"/>
        <family val="2"/>
      </rPr>
      <t>.- Son personas con</t>
    </r>
    <r>
      <rPr>
        <sz val="9"/>
        <color rgb="FFFFC000"/>
        <rFont val="Century Gothic"/>
        <family val="2"/>
      </rPr>
      <t xml:space="preserve"> </t>
    </r>
    <r>
      <rPr>
        <sz val="9"/>
        <rFont val="Century Gothic"/>
        <family val="2"/>
      </rPr>
      <t>empleo que, durante la semana de referencia, trabajaron menos de la jornada legal y/o percibieron ingresos inferiores al</t>
    </r>
  </si>
  <si>
    <r>
      <rPr>
        <b/>
        <sz val="9"/>
        <rFont val="Century Gothic"/>
        <family val="2"/>
      </rPr>
      <t>Subempleo por insuficiencia de tiempo de trabajo</t>
    </r>
    <r>
      <rPr>
        <sz val="9"/>
        <rFont val="Century Gothic"/>
        <family val="2"/>
      </rPr>
      <t>.- Son todas aquellas personas con empleo cuyo tiempo de trabajo, en todos los puestos de trabajo,</t>
    </r>
  </si>
  <si>
    <r>
      <rPr>
        <b/>
        <sz val="9"/>
        <rFont val="Century Gothic"/>
        <family val="2"/>
      </rPr>
      <t>Subempleo por insuficiencia de ingresos</t>
    </r>
    <r>
      <rPr>
        <sz val="9"/>
        <rFont val="Century Gothic"/>
        <family val="2"/>
      </rPr>
      <t xml:space="preserve">.- Son personas con empleo que, durante la semana de referencia, perciben ingresos laborales inferiores al salario </t>
    </r>
  </si>
  <si>
    <r>
      <rPr>
        <b/>
        <sz val="9"/>
        <rFont val="Century Gothic"/>
        <family val="2"/>
      </rPr>
      <t>Otro empleo no pleno</t>
    </r>
    <r>
      <rPr>
        <sz val="9"/>
        <rFont val="Century Gothic"/>
        <family val="2"/>
      </rPr>
      <t xml:space="preserve">.- Son personas con empleo que poseen una insuficiencia en horas y/o ingresos y no tienen el deseo y disponibilidad de trabajar horas </t>
    </r>
  </si>
  <si>
    <r>
      <rPr>
        <b/>
        <sz val="9"/>
        <rFont val="Century Gothic"/>
        <family val="2"/>
      </rPr>
      <t>Empleo no remunerado</t>
    </r>
    <r>
      <rPr>
        <sz val="9"/>
        <rFont val="Century Gothic"/>
        <family val="2"/>
      </rPr>
      <t>.- Lo conforman aquellas personas con empleo que, en el mes anterior al levantamiento de la encuesta, no perciben ingresos laborales. En esta  categoría están los trabajadores del hogar no remunerados, trabajadores no remunerados en otro hogar y los ayudantes no remunerados de asalariados/jornaleros.</t>
    </r>
  </si>
  <si>
    <r>
      <rPr>
        <b/>
        <sz val="9"/>
        <rFont val="Century Gothic"/>
        <family val="2"/>
      </rPr>
      <t>Empleo no clasificado</t>
    </r>
    <r>
      <rPr>
        <sz val="9"/>
        <rFont val="Century Gothic"/>
        <family val="2"/>
      </rPr>
      <t>.- Son aquellas personas con empleo que no se pueden clasificar dentro del empleo adecuado, subempleo,otro empleo no pleno, o no remunerado por falta de información en los factores determinantes. Se construye como residuo de las categorías mencionadas antes.</t>
    </r>
  </si>
  <si>
    <r>
      <rPr>
        <b/>
        <sz val="9"/>
        <rFont val="Century Gothic"/>
        <family val="2"/>
      </rPr>
      <t>Desempleo</t>
    </r>
    <r>
      <rPr>
        <sz val="9"/>
        <rFont val="Century Gothic"/>
        <family val="2"/>
      </rPr>
      <t>.- Personas de 15 años y más que, en el período de referencia, presentan simultáneamente las siguientes características: i) no tuvieron empleo, ii) estaban disponibles para trabajar y iii) buscaron trabajo o realizaron gestiones concretas para conseguir empleo o para establecer algún negocio en las cuatro semanas anteriores. La tercera condición se suprime según el tipo de desempleo, como se define a continuación:</t>
    </r>
  </si>
  <si>
    <r>
      <t xml:space="preserve">Desempleo abierto.- </t>
    </r>
    <r>
      <rPr>
        <sz val="9"/>
        <color theme="1"/>
        <rFont val="Century Gothic"/>
        <family val="2"/>
      </rPr>
      <t>Personas sin empleo en la semana pasada, que buscaron trabajo e hicieron gestiones concretas para conseguir empleo o para establecer algún negocio en las cuatro semanas anteriores a la entrevista.</t>
    </r>
  </si>
  <si>
    <r>
      <rPr>
        <b/>
        <sz val="9"/>
        <rFont val="Century Gothic"/>
        <family val="2"/>
      </rPr>
      <t>Desempleo oculto.</t>
    </r>
    <r>
      <rPr>
        <sz val="9"/>
        <rFont val="Century Gothic"/>
        <family val="2"/>
      </rPr>
      <t>-Personas sin empleo en la semana pasada, que no hicieron gestiones concretas para conseguir empleo o para establecer algún negocio en las cuatro semanas por alguna de las siguientes razones: tienen un trabajo esporádico u ocasional; tienen un trabajo para empezar inmediatamente; esperan respuesta por una gestión en una empresa o negocio propio; esperan respuesta de un empleador o de otras gestiones efectuadas para conseguir empleo; esperan cosecha o temporada de trabajo o piensan que no le darán trabajo o se cansaron de buscar.</t>
    </r>
  </si>
  <si>
    <r>
      <rPr>
        <b/>
        <sz val="9"/>
        <rFont val="Century Gothic"/>
        <family val="2"/>
      </rPr>
      <t xml:space="preserve">Población con empleo  en el sector formal.- </t>
    </r>
    <r>
      <rPr>
        <sz val="9"/>
        <rFont val="Century Gothic"/>
        <family val="2"/>
      </rPr>
      <t xml:space="preserve">Personas con empleo que trabajan en empresas que tienen Registro Único de Contribuyentes.
Para efectos del cálculo en la Encuesta Nacional de Empleo, Desempleo y Subempleo, las personas que trabajan en establecimientos de 100 trabajadores y más son parte del sector formal pues se considera que estos establecimientos tienes todos los registros de ley (incluyendo el RUC). 
</t>
    </r>
    <r>
      <rPr>
        <b/>
        <sz val="9"/>
        <rFont val="Century Gothic"/>
        <family val="2"/>
      </rPr>
      <t xml:space="preserve">Población con  empleo en el sector informal.- </t>
    </r>
    <r>
      <rPr>
        <sz val="9"/>
        <rFont val="Century Gothic"/>
        <family val="2"/>
      </rPr>
      <t xml:space="preserve">Personas con empleo que trabajan en empresas que no  tienen Registro Único de Contribuyentes.
</t>
    </r>
    <r>
      <rPr>
        <b/>
        <sz val="9"/>
        <rFont val="Century Gothic"/>
        <family val="2"/>
      </rPr>
      <t xml:space="preserve">Población con empleo doméstico.- </t>
    </r>
    <r>
      <rPr>
        <sz val="9"/>
        <rFont val="Century Gothic"/>
        <family val="2"/>
      </rPr>
      <t xml:space="preserve">Personas con empleo y que en su categoría de ocupación sea empleado doméstico.
</t>
    </r>
    <r>
      <rPr>
        <b/>
        <sz val="9"/>
        <rFont val="Century Gothic"/>
        <family val="2"/>
      </rPr>
      <t xml:space="preserve">Población con empleo no clasificadas por Sector.- </t>
    </r>
    <r>
      <rPr>
        <sz val="9"/>
        <rFont val="Century Gothic"/>
        <family val="2"/>
      </rPr>
      <t xml:space="preserve">Personas con empleo que trabajan en empresas  que no saben o no responden si su empresa tiene Registro Único de Contribuyentes.
</t>
    </r>
  </si>
  <si>
    <t>2. Porcentaje de la población en edad de trabajar</t>
  </si>
  <si>
    <t>Población en edad de trabajar (PET)</t>
  </si>
  <si>
    <t>SECTORIZACIÓN DE LA POBLACIÓN CON EMPLEO</t>
  </si>
  <si>
    <t>Condición de actividad de Jefes de hogar</t>
  </si>
  <si>
    <t>Menores de 15 años</t>
  </si>
  <si>
    <t>Sectorización del empleo</t>
  </si>
  <si>
    <t>Sector Formal</t>
  </si>
  <si>
    <t>Sector Informal</t>
  </si>
  <si>
    <t>Empleo Doméstico</t>
  </si>
  <si>
    <t>No Clasificados por Sector</t>
  </si>
  <si>
    <t>Desempleados</t>
  </si>
  <si>
    <r>
      <t>1. Población en edad de trabajar (PET)</t>
    </r>
    <r>
      <rPr>
        <b/>
        <sz val="10"/>
        <rFont val="Calibri"/>
        <family val="2"/>
      </rPr>
      <t>¹</t>
    </r>
  </si>
  <si>
    <r>
      <rPr>
        <b/>
        <sz val="9"/>
        <rFont val="Century Gothic"/>
        <family val="2"/>
      </rPr>
      <t>Población económicamente inactiva (PEI)</t>
    </r>
    <r>
      <rPr>
        <sz val="9"/>
        <rFont val="Century Gothic"/>
        <family val="2"/>
      </rPr>
      <t xml:space="preserve">.- Son todas aquellas personas de 15 años y más que no están empleadas, tampoco buscan trabajo y no estaban disponibles para trabajar. Típicamente las categorías de inactividad son: rentista, jubilados, estudiantes, amas de casa, entre otros. </t>
    </r>
  </si>
  <si>
    <r>
      <rPr>
        <b/>
        <sz val="9"/>
        <rFont val="Century Gothic"/>
        <family val="2"/>
      </rPr>
      <t>Población económicamente activa (PEA)</t>
    </r>
    <r>
      <rPr>
        <sz val="9"/>
        <rFont val="Century Gothic"/>
        <family val="2"/>
      </rPr>
      <t xml:space="preserve">.- Personas de 15 años y más que trabajaron al menos 1 hora en la semana de referencia o aunque no trabajaron, tuvieron trabajo (empleados); y personas que no tenían empleo pero estaban disponibles para trabajar y buscan empleo (desempleados). </t>
    </r>
  </si>
  <si>
    <r>
      <rPr>
        <b/>
        <sz val="9"/>
        <rFont val="Century Gothic"/>
        <family val="2"/>
      </rPr>
      <t>Empleo</t>
    </r>
    <r>
      <rPr>
        <sz val="9"/>
        <rFont val="Century Gothic"/>
        <family val="2"/>
      </rPr>
      <t>.- Personas de 15 años y más que, durante la semana de referencia, se dedicaban a alguna actividad para producir bienes o prestar servicios a cambio de remuneración o beneficios.</t>
    </r>
  </si>
  <si>
    <t>Matriz de Transición Laboral jun18-jun19 - Nacional</t>
  </si>
  <si>
    <t>Matriz de Transición Laboral jun18-jun19 - Urbano</t>
  </si>
  <si>
    <t>Matriz de Transición Laboral jun18-jun19 - Rural</t>
  </si>
  <si>
    <t>Matriz de Transición de Categoría de Ocupación jun18-jun19 - Nacional</t>
  </si>
  <si>
    <t>Matriz de Transición de Categoría de Ocupación jun18-jun19 - Urbano</t>
  </si>
  <si>
    <t>Matriz de Transición de Categoría de Ocupación jun18-jun19- Rural</t>
  </si>
  <si>
    <t>Matriz de Transición de la Sectorizacion de la Población con empleo jun18-jun19 - Nacional</t>
  </si>
  <si>
    <t>Matriz de Transición de la Sectorizacion de la Población con empleo jun18-jun19 - Urbano</t>
  </si>
  <si>
    <t>Matriz de Transición de la Sectorizacion de la Población con empleo jun18-jun19 - Rural</t>
  </si>
  <si>
    <t>Matriz de Transición Laboral de los jefes de hogar jun18-jun19 - Nacional</t>
  </si>
  <si>
    <t>1. Población con empleo a junio 2019</t>
  </si>
  <si>
    <t>2. Porcentaje de la población con empleo a junio 2019</t>
  </si>
  <si>
    <t>1. Población con empleo a  junio 2019</t>
  </si>
  <si>
    <t>2. Porcentaje de la población con empleo a  junio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</si>
</sst>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0.0"/>
    <numFmt numFmtId="165" formatCode="_(* #,##0_);_(* \(#,##0\);_(* &quot;-&quot;??_);_(@_)"/>
  </numFmts>
  <fonts count="22" x14ac:knownFonts="1">
    <font>
      <sz val="11"/>
      <color theme="1"/>
      <name val="Calibri"/>
      <family val="2"/>
      <scheme val="minor"/>
    </font>
    <font>
      <sz val="11"/>
      <color theme="1"/>
      <name val="Calibri"/>
      <family val="2"/>
      <scheme val="minor"/>
    </font>
    <font>
      <u/>
      <sz val="11"/>
      <color theme="10"/>
      <name val="Calibri"/>
      <family val="2"/>
    </font>
    <font>
      <sz val="10"/>
      <name val="Arial"/>
      <family val="2"/>
    </font>
    <font>
      <sz val="11"/>
      <color indexed="8"/>
      <name val="Calibri"/>
      <family val="2"/>
    </font>
    <font>
      <sz val="18"/>
      <color theme="3"/>
      <name val="Cambria"/>
      <family val="2"/>
      <scheme val="major"/>
    </font>
    <font>
      <sz val="12"/>
      <name val="Arial Narrow"/>
      <family val="2"/>
    </font>
    <font>
      <b/>
      <sz val="10"/>
      <color theme="1"/>
      <name val="Century Gothic"/>
      <family val="2"/>
    </font>
    <font>
      <sz val="10"/>
      <color theme="1"/>
      <name val="Century Gothic"/>
      <family val="2"/>
    </font>
    <font>
      <b/>
      <u/>
      <sz val="10"/>
      <name val="Century Gothic"/>
      <family val="2"/>
    </font>
    <font>
      <sz val="10"/>
      <name val="Century Gothic"/>
      <family val="2"/>
    </font>
    <font>
      <sz val="9"/>
      <color theme="1"/>
      <name val="Century Gothic"/>
      <family val="2"/>
    </font>
    <font>
      <b/>
      <sz val="9"/>
      <color theme="1"/>
      <name val="Century Gothic"/>
      <family val="2"/>
    </font>
    <font>
      <b/>
      <sz val="9"/>
      <name val="Century Gothic"/>
      <family val="2"/>
    </font>
    <font>
      <sz val="9"/>
      <name val="Century Gothic"/>
      <family val="2"/>
    </font>
    <font>
      <b/>
      <sz val="14"/>
      <color theme="1"/>
      <name val="Century Gothic"/>
      <family val="2"/>
    </font>
    <font>
      <b/>
      <u/>
      <sz val="14"/>
      <color theme="1"/>
      <name val="Century Gothic"/>
      <family val="2"/>
    </font>
    <font>
      <sz val="9"/>
      <color rgb="FFFFC000"/>
      <name val="Century Gothic"/>
      <family val="2"/>
    </font>
    <font>
      <b/>
      <sz val="10"/>
      <color theme="4" tint="-0.499984740745262"/>
      <name val="Century Gothic"/>
      <family val="2"/>
    </font>
    <font>
      <sz val="10"/>
      <color theme="4" tint="-0.499984740745262"/>
      <name val="Century Gothic"/>
      <family val="2"/>
    </font>
    <font>
      <b/>
      <sz val="10"/>
      <name val="Century Gothic"/>
      <family val="2"/>
    </font>
    <font>
      <b/>
      <sz val="10"/>
      <name val="Calibri"/>
      <family val="2"/>
    </font>
  </fonts>
  <fills count="4">
    <fill>
      <patternFill patternType="none"/>
    </fill>
    <fill>
      <patternFill patternType="gray125"/>
    </fill>
    <fill>
      <patternFill patternType="solid">
        <fgColor theme="0"/>
        <bgColor indexed="64"/>
      </patternFill>
    </fill>
    <fill>
      <patternFill patternType="solid">
        <fgColor theme="8" tint="0.59999389629810485"/>
        <bgColor indexed="64"/>
      </patternFill>
    </fill>
  </fills>
  <borders count="20">
    <border>
      <left/>
      <right/>
      <top/>
      <bottom/>
      <diagonal/>
    </border>
    <border>
      <left style="medium">
        <color theme="4" tint="-0.249977111117893"/>
      </left>
      <right/>
      <top/>
      <bottom/>
      <diagonal/>
    </border>
    <border>
      <left/>
      <right style="medium">
        <color theme="4" tint="-0.249977111117893"/>
      </right>
      <top/>
      <bottom/>
      <diagonal/>
    </border>
    <border>
      <left style="medium">
        <color theme="4" tint="-0.249977111117893"/>
      </left>
      <right/>
      <top/>
      <bottom style="medium">
        <color theme="4" tint="-0.249977111117893"/>
      </bottom>
      <diagonal/>
    </border>
    <border>
      <left/>
      <right style="medium">
        <color theme="4" tint="-0.249977111117893"/>
      </right>
      <top/>
      <bottom style="medium">
        <color theme="4" tint="-0.249977111117893"/>
      </bottom>
      <diagonal/>
    </border>
    <border>
      <left style="medium">
        <color theme="4" tint="-0.249977111117893"/>
      </left>
      <right/>
      <top style="medium">
        <color theme="4" tint="-0.249977111117893"/>
      </top>
      <bottom style="medium">
        <color theme="4" tint="-0.249977111117893"/>
      </bottom>
      <diagonal/>
    </border>
    <border>
      <left/>
      <right style="medium">
        <color theme="4" tint="-0.249977111117893"/>
      </right>
      <top style="medium">
        <color theme="4" tint="-0.249977111117893"/>
      </top>
      <bottom style="medium">
        <color theme="4" tint="-0.249977111117893"/>
      </bottom>
      <diagonal/>
    </border>
    <border>
      <left style="thin">
        <color theme="4" tint="-0.249977111117893"/>
      </left>
      <right style="thin">
        <color theme="4" tint="-0.249977111117893"/>
      </right>
      <top style="thin">
        <color theme="4" tint="-0.249977111117893"/>
      </top>
      <bottom style="thin">
        <color theme="4" tint="-0.249977111117893"/>
      </bottom>
      <diagonal/>
    </border>
    <border>
      <left style="medium">
        <color theme="4" tint="-0.249977111117893"/>
      </left>
      <right style="medium">
        <color theme="4" tint="-0.249977111117893"/>
      </right>
      <top style="medium">
        <color theme="4" tint="-0.249977111117893"/>
      </top>
      <bottom/>
      <diagonal/>
    </border>
    <border>
      <left style="medium">
        <color theme="4" tint="-0.249977111117893"/>
      </left>
      <right style="medium">
        <color theme="4" tint="-0.249977111117893"/>
      </right>
      <top/>
      <bottom/>
      <diagonal/>
    </border>
    <border>
      <left style="medium">
        <color theme="4" tint="-0.249977111117893"/>
      </left>
      <right style="medium">
        <color theme="4" tint="-0.249977111117893"/>
      </right>
      <top/>
      <bottom style="medium">
        <color theme="4" tint="-0.249977111117893"/>
      </bottom>
      <diagonal/>
    </border>
    <border>
      <left style="thin">
        <color theme="4" tint="-0.249977111117893"/>
      </left>
      <right/>
      <top style="thin">
        <color theme="4" tint="-0.249977111117893"/>
      </top>
      <bottom/>
      <diagonal/>
    </border>
    <border>
      <left/>
      <right style="thin">
        <color theme="4" tint="-0.249977111117893"/>
      </right>
      <top style="thin">
        <color theme="4" tint="-0.249977111117893"/>
      </top>
      <bottom/>
      <diagonal/>
    </border>
    <border>
      <left style="thin">
        <color theme="4" tint="-0.249977111117893"/>
      </left>
      <right/>
      <top/>
      <bottom/>
      <diagonal/>
    </border>
    <border>
      <left/>
      <right style="thin">
        <color theme="4" tint="-0.249977111117893"/>
      </right>
      <top/>
      <bottom/>
      <diagonal/>
    </border>
    <border>
      <left style="thin">
        <color theme="4" tint="-0.249977111117893"/>
      </left>
      <right/>
      <top/>
      <bottom style="thin">
        <color theme="4" tint="-0.249977111117893"/>
      </bottom>
      <diagonal/>
    </border>
    <border>
      <left/>
      <right style="thin">
        <color theme="4" tint="-0.249977111117893"/>
      </right>
      <top/>
      <bottom style="thin">
        <color theme="4" tint="-0.249977111117893"/>
      </bottom>
      <diagonal/>
    </border>
    <border>
      <left style="thin">
        <color theme="4" tint="-0.249977111117893"/>
      </left>
      <right style="thin">
        <color theme="4" tint="-0.249977111117893"/>
      </right>
      <top style="thin">
        <color theme="4" tint="-0.249977111117893"/>
      </top>
      <bottom/>
      <diagonal/>
    </border>
    <border>
      <left style="thin">
        <color theme="4" tint="-0.249977111117893"/>
      </left>
      <right style="thin">
        <color theme="4" tint="-0.249977111117893"/>
      </right>
      <top/>
      <bottom/>
      <diagonal/>
    </border>
    <border>
      <left style="thin">
        <color theme="4" tint="-0.249977111117893"/>
      </left>
      <right style="thin">
        <color theme="4" tint="-0.249977111117893"/>
      </right>
      <top/>
      <bottom style="thin">
        <color theme="4" tint="-0.249977111117893"/>
      </bottom>
      <diagonal/>
    </border>
  </borders>
  <cellStyleXfs count="390">
    <xf numFmtId="0" fontId="0" fillId="0" borderId="0"/>
    <xf numFmtId="9" fontId="1" fillId="0" borderId="0" applyFont="0" applyFill="0" applyBorder="0" applyAlignment="0" applyProtection="0"/>
    <xf numFmtId="0" fontId="2" fillId="0" borderId="0" applyNumberFormat="0" applyFill="0" applyBorder="0" applyAlignment="0" applyProtection="0">
      <alignment vertical="top"/>
      <protection locked="0"/>
    </xf>
    <xf numFmtId="0" fontId="3" fillId="0" borderId="0" applyNumberFormat="0" applyFill="0" applyBorder="0" applyAlignment="0" applyProtection="0"/>
    <xf numFmtId="0" fontId="3" fillId="0" borderId="0"/>
    <xf numFmtId="9" fontId="4"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applyNumberFormat="0" applyFill="0" applyBorder="0" applyAlignment="0" applyProtection="0"/>
    <xf numFmtId="43" fontId="1" fillId="0" borderId="0" applyFont="0" applyFill="0" applyBorder="0" applyAlignment="0" applyProtection="0"/>
  </cellStyleXfs>
  <cellXfs count="71">
    <xf numFmtId="0" fontId="0" fillId="0" borderId="0" xfId="0"/>
    <xf numFmtId="0" fontId="6" fillId="0" borderId="0" xfId="0" applyFont="1" applyAlignment="1">
      <alignment horizontal="justify" vertical="justify" wrapText="1"/>
    </xf>
    <xf numFmtId="0" fontId="6" fillId="0" borderId="0" xfId="0" applyFont="1" applyAlignment="1">
      <alignment vertical="center"/>
    </xf>
    <xf numFmtId="0" fontId="6" fillId="0" borderId="0" xfId="0" applyFont="1" applyAlignment="1">
      <alignment horizontal="left" vertical="center"/>
    </xf>
    <xf numFmtId="0" fontId="8" fillId="0" borderId="0" xfId="0" applyFont="1"/>
    <xf numFmtId="0" fontId="9" fillId="0" borderId="0" xfId="2" applyFont="1" applyAlignment="1" applyProtection="1">
      <alignment horizontal="center"/>
    </xf>
    <xf numFmtId="0" fontId="7" fillId="0" borderId="0" xfId="0" applyFont="1"/>
    <xf numFmtId="3" fontId="8" fillId="0" borderId="0" xfId="0" applyNumberFormat="1" applyFont="1"/>
    <xf numFmtId="164" fontId="8" fillId="0" borderId="0" xfId="0" applyNumberFormat="1" applyFont="1"/>
    <xf numFmtId="0" fontId="8" fillId="2" borderId="0" xfId="0" applyFont="1" applyFill="1"/>
    <xf numFmtId="0" fontId="8" fillId="0" borderId="1" xfId="0" applyFont="1" applyBorder="1" applyAlignment="1">
      <alignment vertical="center"/>
    </xf>
    <xf numFmtId="0" fontId="8" fillId="0" borderId="2" xfId="0" applyFont="1" applyBorder="1" applyAlignment="1">
      <alignment vertical="center"/>
    </xf>
    <xf numFmtId="0" fontId="7" fillId="0" borderId="1" xfId="0" applyFont="1" applyBorder="1" applyAlignment="1">
      <alignment horizontal="right" vertical="center"/>
    </xf>
    <xf numFmtId="0" fontId="10" fillId="0" borderId="2" xfId="2" applyFont="1" applyBorder="1" applyAlignment="1" applyProtection="1">
      <alignment vertical="center"/>
    </xf>
    <xf numFmtId="0" fontId="10" fillId="0" borderId="1" xfId="0" applyFont="1" applyBorder="1" applyAlignment="1">
      <alignment vertical="center"/>
    </xf>
    <xf numFmtId="0" fontId="8" fillId="0" borderId="3" xfId="0" applyFont="1" applyBorder="1" applyAlignment="1">
      <alignment vertical="center"/>
    </xf>
    <xf numFmtId="0" fontId="8" fillId="0" borderId="4" xfId="0" applyFont="1" applyBorder="1" applyAlignment="1">
      <alignment vertical="center"/>
    </xf>
    <xf numFmtId="0" fontId="16" fillId="0" borderId="0" xfId="0" applyFont="1"/>
    <xf numFmtId="3" fontId="8" fillId="3" borderId="7" xfId="1" applyNumberFormat="1" applyFont="1" applyFill="1" applyBorder="1" applyAlignment="1">
      <alignment horizontal="right"/>
    </xf>
    <xf numFmtId="3" fontId="8" fillId="0" borderId="7" xfId="1" applyNumberFormat="1" applyFont="1" applyBorder="1" applyAlignment="1">
      <alignment horizontal="right"/>
    </xf>
    <xf numFmtId="3" fontId="7" fillId="0" borderId="7" xfId="1" applyNumberFormat="1" applyFont="1" applyBorder="1" applyAlignment="1">
      <alignment horizontal="right"/>
    </xf>
    <xf numFmtId="3" fontId="7" fillId="3" borderId="7" xfId="1" applyNumberFormat="1" applyFont="1" applyFill="1" applyBorder="1" applyAlignment="1">
      <alignment horizontal="right"/>
    </xf>
    <xf numFmtId="2" fontId="7" fillId="0" borderId="7" xfId="1" applyNumberFormat="1" applyFont="1" applyBorder="1" applyAlignment="1">
      <alignment horizontal="right"/>
    </xf>
    <xf numFmtId="2" fontId="7" fillId="3" borderId="7" xfId="1" applyNumberFormat="1" applyFont="1" applyFill="1" applyBorder="1" applyAlignment="1">
      <alignment horizontal="right"/>
    </xf>
    <xf numFmtId="43" fontId="8" fillId="3" borderId="7" xfId="389" applyFont="1" applyFill="1" applyBorder="1" applyAlignment="1">
      <alignment horizontal="right"/>
    </xf>
    <xf numFmtId="43" fontId="8" fillId="0" borderId="7" xfId="389" applyFont="1" applyBorder="1" applyAlignment="1">
      <alignment horizontal="right"/>
    </xf>
    <xf numFmtId="0" fontId="13" fillId="0" borderId="8" xfId="0" applyFont="1" applyBorder="1" applyAlignment="1">
      <alignment horizontal="justify" vertical="justify" wrapText="1"/>
    </xf>
    <xf numFmtId="0" fontId="13" fillId="0" borderId="9" xfId="0" applyFont="1" applyBorder="1" applyAlignment="1">
      <alignment horizontal="justify" vertical="justify" wrapText="1"/>
    </xf>
    <xf numFmtId="0" fontId="14" fillId="0" borderId="9" xfId="0" applyFont="1" applyBorder="1" applyAlignment="1">
      <alignment horizontal="justify" vertical="justify" wrapText="1"/>
    </xf>
    <xf numFmtId="0" fontId="14" fillId="0" borderId="9" xfId="0" applyFont="1" applyBorder="1" applyAlignment="1">
      <alignment horizontal="left" vertical="justify" wrapText="1"/>
    </xf>
    <xf numFmtId="0" fontId="14" fillId="0" borderId="9" xfId="0" applyFont="1" applyBorder="1" applyAlignment="1">
      <alignment horizontal="left" vertical="justify" wrapText="1" indent="7"/>
    </xf>
    <xf numFmtId="0" fontId="14" fillId="0" borderId="9" xfId="0" applyFont="1" applyBorder="1" applyAlignment="1">
      <alignment vertical="justify" wrapText="1"/>
    </xf>
    <xf numFmtId="0" fontId="12" fillId="0" borderId="9" xfId="0" applyFont="1" applyBorder="1" applyAlignment="1">
      <alignment horizontal="left" vertical="justify" wrapText="1" indent="8"/>
    </xf>
    <xf numFmtId="0" fontId="14" fillId="0" borderId="9" xfId="0" applyFont="1" applyBorder="1" applyAlignment="1">
      <alignment horizontal="left" vertical="justify" wrapText="1" indent="8"/>
    </xf>
    <xf numFmtId="0" fontId="12" fillId="0" borderId="10" xfId="0" applyFont="1" applyBorder="1" applyAlignment="1">
      <alignment horizontal="left" vertical="justify" wrapText="1" indent="8"/>
    </xf>
    <xf numFmtId="0" fontId="18" fillId="0" borderId="7" xfId="0" applyFont="1" applyBorder="1" applyAlignment="1">
      <alignment horizontal="center" vertical="center" wrapText="1"/>
    </xf>
    <xf numFmtId="0" fontId="18" fillId="0" borderId="7" xfId="0" applyFont="1" applyBorder="1" applyAlignment="1">
      <alignment horizontal="left" vertical="center" wrapText="1"/>
    </xf>
    <xf numFmtId="1" fontId="18" fillId="0" borderId="7" xfId="1" applyNumberFormat="1" applyFont="1" applyBorder="1" applyAlignment="1">
      <alignment horizontal="left"/>
    </xf>
    <xf numFmtId="0" fontId="18" fillId="0" borderId="2" xfId="2" applyFont="1" applyBorder="1" applyAlignment="1" applyProtection="1">
      <alignment vertical="center"/>
    </xf>
    <xf numFmtId="0" fontId="19" fillId="0" borderId="0" xfId="0" applyFont="1"/>
    <xf numFmtId="3" fontId="8" fillId="0" borderId="7" xfId="1" applyNumberFormat="1" applyFont="1" applyFill="1" applyBorder="1" applyAlignment="1">
      <alignment horizontal="right"/>
    </xf>
    <xf numFmtId="43" fontId="8" fillId="0" borderId="7" xfId="389" applyFont="1" applyFill="1" applyBorder="1" applyAlignment="1">
      <alignment horizontal="right"/>
    </xf>
    <xf numFmtId="0" fontId="20" fillId="0" borderId="0" xfId="0" applyFont="1"/>
    <xf numFmtId="43" fontId="7" fillId="0" borderId="7" xfId="389" applyFont="1" applyBorder="1" applyAlignment="1">
      <alignment horizontal="right"/>
    </xf>
    <xf numFmtId="43" fontId="7" fillId="3" borderId="7" xfId="389" applyFont="1" applyFill="1" applyBorder="1" applyAlignment="1">
      <alignment horizontal="right"/>
    </xf>
    <xf numFmtId="165" fontId="8" fillId="3" borderId="7" xfId="389" applyNumberFormat="1" applyFont="1" applyFill="1" applyBorder="1" applyAlignment="1">
      <alignment horizontal="right"/>
    </xf>
    <xf numFmtId="165" fontId="8" fillId="0" borderId="7" xfId="389" applyNumberFormat="1" applyFont="1" applyBorder="1" applyAlignment="1">
      <alignment horizontal="right"/>
    </xf>
    <xf numFmtId="165" fontId="7" fillId="0" borderId="7" xfId="389" applyNumberFormat="1" applyFont="1" applyBorder="1" applyAlignment="1">
      <alignment horizontal="right"/>
    </xf>
    <xf numFmtId="165" fontId="8" fillId="0" borderId="7" xfId="389" applyNumberFormat="1" applyFont="1" applyFill="1" applyBorder="1" applyAlignment="1">
      <alignment horizontal="right"/>
    </xf>
    <xf numFmtId="165" fontId="7" fillId="3" borderId="7" xfId="389" applyNumberFormat="1" applyFont="1" applyFill="1" applyBorder="1" applyAlignment="1">
      <alignment horizontal="right"/>
    </xf>
    <xf numFmtId="43" fontId="8" fillId="3" borderId="7" xfId="389" applyNumberFormat="1" applyFont="1" applyFill="1" applyBorder="1" applyAlignment="1">
      <alignment horizontal="right"/>
    </xf>
    <xf numFmtId="43" fontId="8" fillId="0" borderId="7" xfId="389" applyNumberFormat="1" applyFont="1" applyBorder="1" applyAlignment="1">
      <alignment horizontal="right"/>
    </xf>
    <xf numFmtId="43" fontId="7" fillId="0" borderId="7" xfId="389" applyNumberFormat="1" applyFont="1" applyBorder="1" applyAlignment="1">
      <alignment horizontal="right"/>
    </xf>
    <xf numFmtId="43" fontId="7" fillId="3" borderId="7" xfId="389" applyNumberFormat="1" applyFont="1" applyFill="1" applyBorder="1" applyAlignment="1">
      <alignment horizontal="right"/>
    </xf>
    <xf numFmtId="0" fontId="7" fillId="2" borderId="0" xfId="0" applyFont="1" applyFill="1" applyAlignment="1">
      <alignment horizontal="center" wrapText="1"/>
    </xf>
    <xf numFmtId="0" fontId="15" fillId="0" borderId="5" xfId="0" applyFont="1" applyBorder="1" applyAlignment="1">
      <alignment horizontal="left" vertical="center"/>
    </xf>
    <xf numFmtId="0" fontId="15" fillId="0" borderId="6" xfId="0" applyFont="1" applyBorder="1" applyAlignment="1">
      <alignment horizontal="left" vertical="center"/>
    </xf>
    <xf numFmtId="17" fontId="7" fillId="0" borderId="17" xfId="0" quotePrefix="1" applyNumberFormat="1" applyFont="1" applyBorder="1" applyAlignment="1">
      <alignment horizontal="center" vertical="center" textRotation="90"/>
    </xf>
    <xf numFmtId="17" fontId="7" fillId="0" borderId="18" xfId="0" quotePrefix="1" applyNumberFormat="1" applyFont="1" applyBorder="1" applyAlignment="1">
      <alignment horizontal="center" vertical="center" textRotation="90"/>
    </xf>
    <xf numFmtId="17" fontId="7" fillId="0" borderId="19" xfId="0" quotePrefix="1" applyNumberFormat="1" applyFont="1" applyBorder="1" applyAlignment="1">
      <alignment horizontal="center" vertical="center" textRotation="90"/>
    </xf>
    <xf numFmtId="0" fontId="7" fillId="0" borderId="7" xfId="0" applyFont="1" applyBorder="1" applyAlignment="1">
      <alignment horizontal="center" vertical="center"/>
    </xf>
    <xf numFmtId="17" fontId="7" fillId="0" borderId="7" xfId="0" quotePrefix="1" applyNumberFormat="1" applyFont="1" applyBorder="1" applyAlignment="1">
      <alignment horizontal="center"/>
    </xf>
    <xf numFmtId="0" fontId="7" fillId="0" borderId="7" xfId="0" applyFont="1" applyBorder="1" applyAlignment="1">
      <alignment horizontal="center"/>
    </xf>
    <xf numFmtId="17" fontId="7" fillId="0" borderId="7" xfId="0" quotePrefix="1" applyNumberFormat="1" applyFont="1" applyBorder="1" applyAlignment="1">
      <alignment horizontal="center" vertical="center" textRotation="90"/>
    </xf>
    <xf numFmtId="0" fontId="7" fillId="0" borderId="7" xfId="0" applyFont="1" applyBorder="1" applyAlignment="1">
      <alignment horizontal="center" vertical="center" textRotation="90"/>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cellXfs>
  <cellStyles count="390">
    <cellStyle name="ANCLAS,REZONES Y SUS PARTES,DE FUNDICION,DE HIERRO O DE ACERO" xfId="3"/>
    <cellStyle name="Hipervínculo" xfId="2" builtinId="8"/>
    <cellStyle name="Millares" xfId="389" builtinId="3"/>
    <cellStyle name="Normal" xfId="0" builtinId="0"/>
    <cellStyle name="Normal 2 2" xfId="4"/>
    <cellStyle name="Porcentaje" xfId="1" builtinId="5"/>
    <cellStyle name="Porcentual 2" xfId="5"/>
    <cellStyle name="style1412024752564" xfId="6"/>
    <cellStyle name="style1412024752626" xfId="7"/>
    <cellStyle name="style1412024752673" xfId="8"/>
    <cellStyle name="style1412024752720" xfId="9"/>
    <cellStyle name="style1412024752751" xfId="10"/>
    <cellStyle name="style1412024752829" xfId="11"/>
    <cellStyle name="style1412024752923" xfId="12"/>
    <cellStyle name="style1412024752954" xfId="13"/>
    <cellStyle name="style1412024752985" xfId="14"/>
    <cellStyle name="style1412024753032" xfId="15"/>
    <cellStyle name="style1412024753094" xfId="16"/>
    <cellStyle name="style1412024753188" xfId="17"/>
    <cellStyle name="style1412024753219" xfId="18"/>
    <cellStyle name="style1412024753250" xfId="19"/>
    <cellStyle name="style1412024753313" xfId="20"/>
    <cellStyle name="style1412024753360" xfId="21"/>
    <cellStyle name="style1412024753391" xfId="22"/>
    <cellStyle name="style1412024753422" xfId="23"/>
    <cellStyle name="style1412024753484" xfId="24"/>
    <cellStyle name="style1412024753531" xfId="25"/>
    <cellStyle name="style1412024753547" xfId="26"/>
    <cellStyle name="style1412024755310" xfId="27"/>
    <cellStyle name="style1412024755341" xfId="28"/>
    <cellStyle name="style1412024755450" xfId="29"/>
    <cellStyle name="style1412024755481" xfId="30"/>
    <cellStyle name="style1412024755512" xfId="31"/>
    <cellStyle name="style1412271628268" xfId="32"/>
    <cellStyle name="style1412271628299" xfId="33"/>
    <cellStyle name="style1412271628362" xfId="34"/>
    <cellStyle name="style1412271628409" xfId="35"/>
    <cellStyle name="style1412271628502" xfId="36"/>
    <cellStyle name="style1412271628689" xfId="37"/>
    <cellStyle name="style1412271628783" xfId="38"/>
    <cellStyle name="style1412271628830" xfId="39"/>
    <cellStyle name="style1412271628845" xfId="40"/>
    <cellStyle name="style1412271628861" xfId="41"/>
    <cellStyle name="style1412271628892" xfId="42"/>
    <cellStyle name="style1412271628908" xfId="43"/>
    <cellStyle name="style1412271628939" xfId="44"/>
    <cellStyle name="style1412713427744" xfId="45"/>
    <cellStyle name="style1412713427775" xfId="46"/>
    <cellStyle name="style1412713427822" xfId="47"/>
    <cellStyle name="style1412713427853" xfId="48"/>
    <cellStyle name="style1412713427900" xfId="49"/>
    <cellStyle name="style1412713427931" xfId="50"/>
    <cellStyle name="style1412713427948" xfId="51"/>
    <cellStyle name="style1412713427989" xfId="52"/>
    <cellStyle name="style1412713428159" xfId="53"/>
    <cellStyle name="style1412713428209" xfId="54"/>
    <cellStyle name="style1412713428249" xfId="55"/>
    <cellStyle name="style1412713448288" xfId="56"/>
    <cellStyle name="style1412713448335" xfId="57"/>
    <cellStyle name="style1412713448366" xfId="58"/>
    <cellStyle name="style1412713448398" xfId="59"/>
    <cellStyle name="style1412713448429" xfId="60"/>
    <cellStyle name="style1412713448460" xfId="61"/>
    <cellStyle name="style1412713448585" xfId="62"/>
    <cellStyle name="style1412713448616" xfId="63"/>
    <cellStyle name="style1412713448647" xfId="64"/>
    <cellStyle name="style1412713483950" xfId="65"/>
    <cellStyle name="style1412713483966" xfId="66"/>
    <cellStyle name="style1412713483997" xfId="67"/>
    <cellStyle name="style1412713484028" xfId="68"/>
    <cellStyle name="style1412713484059" xfId="69"/>
    <cellStyle name="style1412713484091" xfId="70"/>
    <cellStyle name="style1412713484122" xfId="71"/>
    <cellStyle name="style1412713484153" xfId="72"/>
    <cellStyle name="style1412713484247" xfId="73"/>
    <cellStyle name="style1412713484293" xfId="74"/>
    <cellStyle name="style1412713484340" xfId="75"/>
    <cellStyle name="style1412713484371" xfId="76"/>
    <cellStyle name="style1412713498770" xfId="77"/>
    <cellStyle name="style1412713498802" xfId="78"/>
    <cellStyle name="style1412713498848" xfId="79"/>
    <cellStyle name="style1412713498911" xfId="80"/>
    <cellStyle name="style1412713498942" xfId="81"/>
    <cellStyle name="style1412713498989" xfId="82"/>
    <cellStyle name="style1412713499129" xfId="83"/>
    <cellStyle name="style1412713499160" xfId="84"/>
    <cellStyle name="style1412713499192" xfId="85"/>
    <cellStyle name="style1412713519612" xfId="86"/>
    <cellStyle name="style1412713519721" xfId="87"/>
    <cellStyle name="style1412713519784" xfId="88"/>
    <cellStyle name="style1412713519815" xfId="89"/>
    <cellStyle name="style1412713519862" xfId="90"/>
    <cellStyle name="style1412713519893" xfId="91"/>
    <cellStyle name="style1412713519924" xfId="92"/>
    <cellStyle name="style1412713519940" xfId="93"/>
    <cellStyle name="style1412713531999" xfId="94"/>
    <cellStyle name="style1412713532092" xfId="95"/>
    <cellStyle name="style1412713532123" xfId="96"/>
    <cellStyle name="style1412713532201" xfId="97"/>
    <cellStyle name="style1412713532248" xfId="98"/>
    <cellStyle name="style1412713532279" xfId="99"/>
    <cellStyle name="style1415110502098" xfId="100"/>
    <cellStyle name="style1415110502129" xfId="101"/>
    <cellStyle name="style1415110502270" xfId="102"/>
    <cellStyle name="style1415110502348" xfId="103"/>
    <cellStyle name="style1415110502394" xfId="104"/>
    <cellStyle name="style1415110502441" xfId="105"/>
    <cellStyle name="style1415110502519" xfId="106"/>
    <cellStyle name="style1415110503564" xfId="107"/>
    <cellStyle name="style1415110504968" xfId="108"/>
    <cellStyle name="style1415110505031" xfId="109"/>
    <cellStyle name="style1415111181507" xfId="110"/>
    <cellStyle name="style1415111181569" xfId="111"/>
    <cellStyle name="style1415111181647" xfId="112"/>
    <cellStyle name="style1415111181709" xfId="113"/>
    <cellStyle name="style1415111184127" xfId="114"/>
    <cellStyle name="style1415111184190" xfId="115"/>
    <cellStyle name="style1415760949615" xfId="116"/>
    <cellStyle name="style1415760949662" xfId="117"/>
    <cellStyle name="style1415761707729" xfId="118"/>
    <cellStyle name="style1415761707776" xfId="119"/>
    <cellStyle name="style1427328137440" xfId="120"/>
    <cellStyle name="style1427328137487" xfId="121"/>
    <cellStyle name="style1427328137549" xfId="122"/>
    <cellStyle name="style1427328137612" xfId="123"/>
    <cellStyle name="style1427328137674" xfId="124"/>
    <cellStyle name="style1427328137752" xfId="125"/>
    <cellStyle name="style1427328137986" xfId="126"/>
    <cellStyle name="style1427328138049" xfId="127"/>
    <cellStyle name="style1427328138111" xfId="128"/>
    <cellStyle name="style1427336245964" xfId="129"/>
    <cellStyle name="style1427336245995" xfId="130"/>
    <cellStyle name="style1427336246027" xfId="131"/>
    <cellStyle name="style1427336246058" xfId="132"/>
    <cellStyle name="style1427336246073" xfId="133"/>
    <cellStyle name="style1427336246120" xfId="134"/>
    <cellStyle name="style1427336246151" xfId="135"/>
    <cellStyle name="style1427336246183" xfId="136"/>
    <cellStyle name="style1427336246229" xfId="137"/>
    <cellStyle name="style1427336246261" xfId="138"/>
    <cellStyle name="style1427336246292" xfId="139"/>
    <cellStyle name="style1427336248694" xfId="140"/>
    <cellStyle name="style1427336248725" xfId="141"/>
    <cellStyle name="style1427336248757" xfId="142"/>
    <cellStyle name="style1427336248772" xfId="143"/>
    <cellStyle name="style1427336248803" xfId="144"/>
    <cellStyle name="style1427336248819" xfId="145"/>
    <cellStyle name="style1427336248866" xfId="146"/>
    <cellStyle name="style1427336248881" xfId="147"/>
    <cellStyle name="style1427336248913" xfId="148"/>
    <cellStyle name="style1427336248944" xfId="149"/>
    <cellStyle name="style1427336248959" xfId="150"/>
    <cellStyle name="style1427336250831" xfId="151"/>
    <cellStyle name="style1427336250863" xfId="152"/>
    <cellStyle name="style1427336250878" xfId="153"/>
    <cellStyle name="style1427336250909" xfId="154"/>
    <cellStyle name="style1427336250925" xfId="155"/>
    <cellStyle name="style1427336250956" xfId="156"/>
    <cellStyle name="style1427336250987" xfId="157"/>
    <cellStyle name="style1427336251003" xfId="158"/>
    <cellStyle name="style1427336251034" xfId="159"/>
    <cellStyle name="style1427336251050" xfId="160"/>
    <cellStyle name="style1427336251081" xfId="161"/>
    <cellStyle name="style1427336253546" xfId="162"/>
    <cellStyle name="style1427336253561" xfId="163"/>
    <cellStyle name="style1427336253593" xfId="164"/>
    <cellStyle name="style1427336253686" xfId="165"/>
    <cellStyle name="style1427336253702" xfId="166"/>
    <cellStyle name="style1427336253733" xfId="167"/>
    <cellStyle name="style1427336253827" xfId="168"/>
    <cellStyle name="style1427336253858" xfId="169"/>
    <cellStyle name="style1427336253873" xfId="170"/>
    <cellStyle name="style1427336256089" xfId="171"/>
    <cellStyle name="style1427336256104" xfId="172"/>
    <cellStyle name="style1427336256135" xfId="173"/>
    <cellStyle name="style1427336256167" xfId="174"/>
    <cellStyle name="style1427336256182" xfId="175"/>
    <cellStyle name="style1427336256213" xfId="176"/>
    <cellStyle name="style1427336256323" xfId="177"/>
    <cellStyle name="style1427336256338" xfId="178"/>
    <cellStyle name="style1427336256369" xfId="179"/>
    <cellStyle name="style1427336258195" xfId="180"/>
    <cellStyle name="style1427336258226" xfId="181"/>
    <cellStyle name="style1427336258257" xfId="182"/>
    <cellStyle name="style1427336258273" xfId="183"/>
    <cellStyle name="style1427336258304" xfId="184"/>
    <cellStyle name="style1427336258319" xfId="185"/>
    <cellStyle name="style1427336258366" xfId="186"/>
    <cellStyle name="style1427336258397" xfId="187"/>
    <cellStyle name="style1427336258413" xfId="188"/>
    <cellStyle name="style1427337758225" xfId="189"/>
    <cellStyle name="style1427337758272" xfId="190"/>
    <cellStyle name="style1427337758303" xfId="191"/>
    <cellStyle name="style1427337758334" xfId="192"/>
    <cellStyle name="style1427337758365" xfId="193"/>
    <cellStyle name="style1427337758412" xfId="194"/>
    <cellStyle name="style1427337758474" xfId="195"/>
    <cellStyle name="style1427337758521" xfId="196"/>
    <cellStyle name="style1427337758584" xfId="197"/>
    <cellStyle name="style1427337758630" xfId="198"/>
    <cellStyle name="style1427337758662" xfId="199"/>
    <cellStyle name="style1427337758708" xfId="200"/>
    <cellStyle name="style1427337761548" xfId="201"/>
    <cellStyle name="style1427337761594" xfId="202"/>
    <cellStyle name="style1427337761610" xfId="203"/>
    <cellStyle name="style1427337761641" xfId="204"/>
    <cellStyle name="style1427337761672" xfId="205"/>
    <cellStyle name="style1427337761704" xfId="206"/>
    <cellStyle name="style1427337761735" xfId="207"/>
    <cellStyle name="style1427337761766" xfId="208"/>
    <cellStyle name="style1427337761797" xfId="209"/>
    <cellStyle name="style1427337761828" xfId="210"/>
    <cellStyle name="style1427337761860" xfId="211"/>
    <cellStyle name="style1427337761875" xfId="212"/>
    <cellStyle name="style1427337763981" xfId="213"/>
    <cellStyle name="style1427337764012" xfId="214"/>
    <cellStyle name="style1427337764044" xfId="215"/>
    <cellStyle name="style1427337764075" xfId="216"/>
    <cellStyle name="style1427337764106" xfId="217"/>
    <cellStyle name="style1427337764122" xfId="218"/>
    <cellStyle name="style1427337764153" xfId="219"/>
    <cellStyle name="style1427337764184" xfId="220"/>
    <cellStyle name="style1427337764215" xfId="221"/>
    <cellStyle name="style1427337764246" xfId="222"/>
    <cellStyle name="style1427337764278" xfId="223"/>
    <cellStyle name="style1427337764324" xfId="224"/>
    <cellStyle name="style1427337766945" xfId="225"/>
    <cellStyle name="style1427337766976" xfId="226"/>
    <cellStyle name="style1427337767023" xfId="227"/>
    <cellStyle name="style1427337767054" xfId="228"/>
    <cellStyle name="style1427337767070" xfId="229"/>
    <cellStyle name="style1427337767117" xfId="230"/>
    <cellStyle name="style1427337767273" xfId="231"/>
    <cellStyle name="style1427337767304" xfId="232"/>
    <cellStyle name="style1427337767335" xfId="233"/>
    <cellStyle name="style1427337769800" xfId="234"/>
    <cellStyle name="style1427337769831" xfId="235"/>
    <cellStyle name="style1427337769878" xfId="236"/>
    <cellStyle name="style1427337769909" xfId="237"/>
    <cellStyle name="style1427337769940" xfId="238"/>
    <cellStyle name="style1427337769972" xfId="239"/>
    <cellStyle name="style1427337770018" xfId="240"/>
    <cellStyle name="style1427337770050" xfId="241"/>
    <cellStyle name="style1427337770081" xfId="242"/>
    <cellStyle name="style1427337772093" xfId="243"/>
    <cellStyle name="style1427337772124" xfId="244"/>
    <cellStyle name="style1427337772156" xfId="245"/>
    <cellStyle name="style1427337772187" xfId="246"/>
    <cellStyle name="style1427337772218" xfId="247"/>
    <cellStyle name="style1427337772249" xfId="248"/>
    <cellStyle name="style1427337772296" xfId="249"/>
    <cellStyle name="style1427337772374" xfId="250"/>
    <cellStyle name="style1427337772405" xfId="251"/>
    <cellStyle name="style1427337774355" xfId="252"/>
    <cellStyle name="style1427337774386" xfId="253"/>
    <cellStyle name="style1427337774418" xfId="254"/>
    <cellStyle name="style1427337774433" xfId="255"/>
    <cellStyle name="style1427337774464" xfId="256"/>
    <cellStyle name="style1427337774480" xfId="257"/>
    <cellStyle name="style1427337774511" xfId="258"/>
    <cellStyle name="style1427337774527" xfId="259"/>
    <cellStyle name="style1427337774558" xfId="260"/>
    <cellStyle name="style1427337774589" xfId="261"/>
    <cellStyle name="style1427337774620" xfId="262"/>
    <cellStyle name="style1427337774636" xfId="263"/>
    <cellStyle name="style1427337776243" xfId="264"/>
    <cellStyle name="style1427337776258" xfId="265"/>
    <cellStyle name="style1427337776290" xfId="266"/>
    <cellStyle name="style1427337776305" xfId="267"/>
    <cellStyle name="style1427337776336" xfId="268"/>
    <cellStyle name="style1427337776368" xfId="269"/>
    <cellStyle name="style1427337776383" xfId="270"/>
    <cellStyle name="style1427337776414" xfId="271"/>
    <cellStyle name="style1427337776430" xfId="272"/>
    <cellStyle name="style1427337776461" xfId="273"/>
    <cellStyle name="style1427337776492" xfId="274"/>
    <cellStyle name="style1427337776508" xfId="275"/>
    <cellStyle name="style1427337778286" xfId="276"/>
    <cellStyle name="style1427337778349" xfId="277"/>
    <cellStyle name="style1427337778380" xfId="278"/>
    <cellStyle name="style1427337778442" xfId="279"/>
    <cellStyle name="style1427337778739" xfId="280"/>
    <cellStyle name="style1427337778770" xfId="281"/>
    <cellStyle name="style1427337778786" xfId="282"/>
    <cellStyle name="style1427337778817" xfId="283"/>
    <cellStyle name="style1427420764389" xfId="284"/>
    <cellStyle name="style1427420764436" xfId="285"/>
    <cellStyle name="style1427420764467" xfId="286"/>
    <cellStyle name="style1427420764514" xfId="287"/>
    <cellStyle name="style1427420764763" xfId="288"/>
    <cellStyle name="style1427420764779" xfId="289"/>
    <cellStyle name="style1427420764810" xfId="290"/>
    <cellStyle name="style1427420764826" xfId="291"/>
    <cellStyle name="style1427420768773" xfId="292"/>
    <cellStyle name="style1427420768882" xfId="293"/>
    <cellStyle name="style1427430534719" xfId="294"/>
    <cellStyle name="style1427430534750" xfId="295"/>
    <cellStyle name="style1427430534828" xfId="296"/>
    <cellStyle name="style1427430534843" xfId="297"/>
    <cellStyle name="style1427430534921" xfId="298"/>
    <cellStyle name="style1427430534953" xfId="299"/>
    <cellStyle name="style1427430536450" xfId="300"/>
    <cellStyle name="style1427430536528" xfId="301"/>
    <cellStyle name="style1427430536559" xfId="302"/>
    <cellStyle name="style1427430536669" xfId="303"/>
    <cellStyle name="style1427430538400" xfId="304"/>
    <cellStyle name="style1427430540475" xfId="305"/>
    <cellStyle name="style1427430540522" xfId="306"/>
    <cellStyle name="style1427430540553" xfId="307"/>
    <cellStyle name="style1427430540631" xfId="308"/>
    <cellStyle name="style1427430540912" xfId="309"/>
    <cellStyle name="style1427430540943" xfId="310"/>
    <cellStyle name="style1427430540959" xfId="311"/>
    <cellStyle name="style1427430540974" xfId="312"/>
    <cellStyle name="style1427430542550" xfId="313"/>
    <cellStyle name="style1427430542877" xfId="314"/>
    <cellStyle name="style1427430542909" xfId="315"/>
    <cellStyle name="style1427430542924" xfId="316"/>
    <cellStyle name="style1427430542940" xfId="317"/>
    <cellStyle name="style1427430544375" xfId="318"/>
    <cellStyle name="style1427430544422" xfId="319"/>
    <cellStyle name="style1427430544484" xfId="320"/>
    <cellStyle name="style1436546144341" xfId="321"/>
    <cellStyle name="style1436546144450" xfId="322"/>
    <cellStyle name="style1436546145027" xfId="323"/>
    <cellStyle name="style1436546145089" xfId="324"/>
    <cellStyle name="style1436546145121" xfId="325"/>
    <cellStyle name="style1436546145136" xfId="326"/>
    <cellStyle name="style1436546145183" xfId="327"/>
    <cellStyle name="style1436546145214" xfId="328"/>
    <cellStyle name="style1436546157991" xfId="329"/>
    <cellStyle name="style1436546158022" xfId="330"/>
    <cellStyle name="style1436546158038" xfId="331"/>
    <cellStyle name="style1436546158100" xfId="332"/>
    <cellStyle name="style1436546158209" xfId="333"/>
    <cellStyle name="style1436546158240" xfId="334"/>
    <cellStyle name="style1436546158287" xfId="335"/>
    <cellStyle name="style1436546158318" xfId="336"/>
    <cellStyle name="style1436546158506" xfId="337"/>
    <cellStyle name="style1436546158552" xfId="338"/>
    <cellStyle name="style1436546158849" xfId="339"/>
    <cellStyle name="style1436546158911" xfId="340"/>
    <cellStyle name="style1436546158927" xfId="341"/>
    <cellStyle name="style1436546158942" xfId="342"/>
    <cellStyle name="style1436546158989" xfId="343"/>
    <cellStyle name="style1436546159036" xfId="344"/>
    <cellStyle name="style1436546172171" xfId="345"/>
    <cellStyle name="style1436546172202" xfId="346"/>
    <cellStyle name="style1436546172234" xfId="347"/>
    <cellStyle name="style1436546172280" xfId="348"/>
    <cellStyle name="style1436546172312" xfId="349"/>
    <cellStyle name="style1436546172343" xfId="350"/>
    <cellStyle name="style1436546172390" xfId="351"/>
    <cellStyle name="style1436546172436" xfId="352"/>
    <cellStyle name="style1436546172608" xfId="353"/>
    <cellStyle name="style1436546172717" xfId="354"/>
    <cellStyle name="style1436546172936" xfId="355"/>
    <cellStyle name="style1436546172998" xfId="356"/>
    <cellStyle name="style1436546173014" xfId="357"/>
    <cellStyle name="style1436546173045" xfId="358"/>
    <cellStyle name="style1436546173076" xfId="359"/>
    <cellStyle name="style1436546173123" xfId="360"/>
    <cellStyle name="style1436555828191" xfId="361"/>
    <cellStyle name="style1436555828206" xfId="362"/>
    <cellStyle name="style1436555828237" xfId="363"/>
    <cellStyle name="style1436555828253" xfId="364"/>
    <cellStyle name="style1436555828284" xfId="365"/>
    <cellStyle name="style1436555828300" xfId="366"/>
    <cellStyle name="style1436555828331" xfId="367"/>
    <cellStyle name="style1436555828347" xfId="368"/>
    <cellStyle name="style1436555828378" xfId="369"/>
    <cellStyle name="style1436555828393" xfId="370"/>
    <cellStyle name="style1436555828425" xfId="371"/>
    <cellStyle name="style1436555828440" xfId="372"/>
    <cellStyle name="style1436555830172" xfId="373"/>
    <cellStyle name="style1436555830203" xfId="374"/>
    <cellStyle name="style1436555830234" xfId="375"/>
    <cellStyle name="style1436555830250" xfId="376"/>
    <cellStyle name="style1436555830281" xfId="377"/>
    <cellStyle name="style1436555830297" xfId="378"/>
    <cellStyle name="style1436555830328" xfId="379"/>
    <cellStyle name="style1436555830343" xfId="380"/>
    <cellStyle name="style1436555830375" xfId="381"/>
    <cellStyle name="style1436555830390" xfId="382"/>
    <cellStyle name="style1436555830421" xfId="383"/>
    <cellStyle name="style1436555830437" xfId="384"/>
    <cellStyle name="style1436629135424" xfId="385"/>
    <cellStyle name="style1436630971510" xfId="386"/>
    <cellStyle name="style1436630977900" xfId="387"/>
    <cellStyle name="Título 4" xfId="38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4.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4.jpeg"/></Relationships>
</file>

<file path=xl/drawings/_rels/drawing12.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hyperlink" Target="#&#205;ndice!A1"/><Relationship Id="rId1" Type="http://schemas.openxmlformats.org/officeDocument/2006/relationships/image" Target="../media/image5.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1" Type="http://schemas.openxmlformats.org/officeDocument/2006/relationships/image" Target="../media/image4.jpeg"/></Relationships>
</file>

<file path=xl/drawings/_rels/drawing6.xml.rels><?xml version="1.0" encoding="UTF-8" standalone="yes"?>
<Relationships xmlns="http://schemas.openxmlformats.org/package/2006/relationships"><Relationship Id="rId1" Type="http://schemas.openxmlformats.org/officeDocument/2006/relationships/image" Target="../media/image4.jpeg"/></Relationships>
</file>

<file path=xl/drawings/_rels/drawing7.xml.rels><?xml version="1.0" encoding="UTF-8" standalone="yes"?>
<Relationships xmlns="http://schemas.openxmlformats.org/package/2006/relationships"><Relationship Id="rId1" Type="http://schemas.openxmlformats.org/officeDocument/2006/relationships/image" Target="../media/image4.jpeg"/></Relationships>
</file>

<file path=xl/drawings/_rels/drawing8.xml.rels><?xml version="1.0" encoding="UTF-8" standalone="yes"?>
<Relationships xmlns="http://schemas.openxmlformats.org/package/2006/relationships"><Relationship Id="rId1" Type="http://schemas.openxmlformats.org/officeDocument/2006/relationships/image" Target="../media/image4.jpeg"/></Relationships>
</file>

<file path=xl/drawings/_rels/drawing9.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1</xdr:col>
      <xdr:colOff>0</xdr:colOff>
      <xdr:row>2</xdr:row>
      <xdr:rowOff>9525</xdr:rowOff>
    </xdr:from>
    <xdr:to>
      <xdr:col>3</xdr:col>
      <xdr:colOff>9525</xdr:colOff>
      <xdr:row>7</xdr:row>
      <xdr:rowOff>38100</xdr:rowOff>
    </xdr:to>
    <xdr:sp macro="" textlink="">
      <xdr:nvSpPr>
        <xdr:cNvPr id="2" name="1 Rectángulo"/>
        <xdr:cNvSpPr/>
      </xdr:nvSpPr>
      <xdr:spPr>
        <a:xfrm>
          <a:off x="247650" y="1028700"/>
          <a:ext cx="6800850" cy="1143000"/>
        </a:xfrm>
        <a:prstGeom prst="rect">
          <a:avLst/>
        </a:prstGeom>
        <a:noFill/>
        <a:ln>
          <a:solidFill>
            <a:schemeClr val="accent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es-ES" sz="1400" b="1" baseline="0">
              <a:solidFill>
                <a:sysClr val="windowText" lastClr="000000"/>
              </a:solidFill>
              <a:latin typeface="Century Gothic" panose="020B0502020202020204" pitchFamily="34" charset="0"/>
              <a:cs typeface="Arial" pitchFamily="34" charset="0"/>
            </a:rPr>
            <a:t>INSTITUTO NACIONAL DE ESTADÍSTICA Y CENSOS (INEC)</a:t>
          </a:r>
        </a:p>
        <a:p>
          <a:pPr algn="ctr"/>
          <a:r>
            <a:rPr lang="es-ES" sz="1400" baseline="0">
              <a:solidFill>
                <a:sysClr val="windowText" lastClr="000000"/>
              </a:solidFill>
              <a:latin typeface="Century Gothic" panose="020B0502020202020204" pitchFamily="34" charset="0"/>
              <a:cs typeface="Arial" pitchFamily="34" charset="0"/>
            </a:rPr>
            <a:t>Tabulados Encuesta Nacional de Empleo, Desempleo y </a:t>
          </a:r>
          <a:r>
            <a:rPr lang="es-ES" sz="1400" baseline="0">
              <a:solidFill>
                <a:sysClr val="windowText" lastClr="000000"/>
              </a:solidFill>
              <a:latin typeface="Century Gothic" panose="020B0502020202020204" pitchFamily="34" charset="0"/>
              <a:ea typeface="+mn-ea"/>
              <a:cs typeface="Arial" pitchFamily="34" charset="0"/>
            </a:rPr>
            <a:t>Subempleo </a:t>
          </a:r>
          <a:r>
            <a:rPr lang="es-ES" sz="1400" baseline="0">
              <a:solidFill>
                <a:sysClr val="windowText" lastClr="000000"/>
              </a:solidFill>
              <a:latin typeface="Century Gothic" panose="020B0502020202020204" pitchFamily="34" charset="0"/>
              <a:cs typeface="Arial" pitchFamily="34" charset="0"/>
            </a:rPr>
            <a:t> (ENEMDU)</a:t>
          </a:r>
        </a:p>
        <a:p>
          <a:pPr algn="ctr"/>
          <a:r>
            <a:rPr lang="es-ES" sz="1400" baseline="0">
              <a:solidFill>
                <a:sysClr val="windowText" lastClr="000000"/>
              </a:solidFill>
              <a:latin typeface="Century Gothic" panose="020B0502020202020204" pitchFamily="34" charset="0"/>
              <a:cs typeface="Arial" pitchFamily="34" charset="0"/>
            </a:rPr>
            <a:t>Matrices de Transición: </a:t>
          </a:r>
          <a:r>
            <a:rPr lang="es-ES" sz="1400" b="1" baseline="0">
              <a:solidFill>
                <a:sysClr val="windowText" lastClr="000000"/>
              </a:solidFill>
              <a:latin typeface="Century Gothic" panose="020B0502020202020204" pitchFamily="34" charset="0"/>
              <a:cs typeface="Arial" pitchFamily="34" charset="0"/>
            </a:rPr>
            <a:t>junio 2018 - junio 2019</a:t>
          </a:r>
        </a:p>
      </xdr:txBody>
    </xdr:sp>
    <xdr:clientData/>
  </xdr:twoCellAnchor>
  <xdr:oneCellAnchor>
    <xdr:from>
      <xdr:col>1</xdr:col>
      <xdr:colOff>19053</xdr:colOff>
      <xdr:row>2</xdr:row>
      <xdr:rowOff>51274</xdr:rowOff>
    </xdr:from>
    <xdr:ext cx="0" cy="491651"/>
    <xdr:pic>
      <xdr:nvPicPr>
        <xdr:cNvPr id="3" name="2 Imagen" descr="C:\Users\dzambonino\Documents\DIANA\1. ESTUDIOS ANÁLITICOS 2014\6. FORMATOS\Logo_inec.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6703" y="432274"/>
          <a:ext cx="0" cy="4916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514350</xdr:colOff>
      <xdr:row>0</xdr:row>
      <xdr:rowOff>28575</xdr:rowOff>
    </xdr:from>
    <xdr:ext cx="0" cy="800100"/>
    <xdr:pic>
      <xdr:nvPicPr>
        <xdr:cNvPr id="4" name="2 Imagen"/>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47650" y="28575"/>
          <a:ext cx="0"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1</xdr:col>
      <xdr:colOff>0</xdr:colOff>
      <xdr:row>0</xdr:row>
      <xdr:rowOff>0</xdr:rowOff>
    </xdr:from>
    <xdr:to>
      <xdr:col>2</xdr:col>
      <xdr:colOff>6210299</xdr:colOff>
      <xdr:row>1</xdr:row>
      <xdr:rowOff>66675</xdr:rowOff>
    </xdr:to>
    <xdr:pic>
      <xdr:nvPicPr>
        <xdr:cNvPr id="6" name="Imagen 1"/>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47650" y="0"/>
          <a:ext cx="6972299" cy="89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6</xdr:col>
      <xdr:colOff>657225</xdr:colOff>
      <xdr:row>1</xdr:row>
      <xdr:rowOff>200025</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7650" y="0"/>
          <a:ext cx="6781800"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142875</xdr:colOff>
      <xdr:row>53</xdr:row>
      <xdr:rowOff>0</xdr:rowOff>
    </xdr:from>
    <xdr:to>
      <xdr:col>8</xdr:col>
      <xdr:colOff>555381</xdr:colOff>
      <xdr:row>58</xdr:row>
      <xdr:rowOff>95250</xdr:rowOff>
    </xdr:to>
    <xdr:sp macro="" textlink="">
      <xdr:nvSpPr>
        <xdr:cNvPr id="5" name="4 CuadroTexto"/>
        <xdr:cNvSpPr txBox="1"/>
      </xdr:nvSpPr>
      <xdr:spPr>
        <a:xfrm>
          <a:off x="142875" y="11096625"/>
          <a:ext cx="8632581" cy="952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r>
            <a:rPr lang="es-EC" sz="900">
              <a:latin typeface="Century Gothic" panose="020B0502020202020204" pitchFamily="34" charset="0"/>
            </a:rPr>
            <a:t>Encuesta de Empleo, Desempleo y Subempleo - ENEMDU</a:t>
          </a:r>
        </a:p>
        <a:p>
          <a:endParaRPr lang="es-EC" sz="900" baseline="0">
            <a:solidFill>
              <a:schemeClr val="dk1"/>
            </a:solidFill>
            <a:latin typeface="Century Gothic" panose="020B0502020202020204" pitchFamily="34" charset="0"/>
            <a:ea typeface="+mn-ea"/>
            <a:cs typeface="+mn-cs"/>
          </a:endParaRPr>
        </a:p>
        <a:p>
          <a:r>
            <a:rPr lang="es-EC" sz="900" b="1" baseline="0">
              <a:solidFill>
                <a:schemeClr val="dk1"/>
              </a:solidFill>
              <a:effectLst/>
              <a:latin typeface="Century Gothic" panose="020B0502020202020204" pitchFamily="34" charset="0"/>
              <a:ea typeface="+mn-ea"/>
              <a:cs typeface="+mn-cs"/>
            </a:rPr>
            <a:t>Nota:</a:t>
          </a:r>
          <a:r>
            <a:rPr lang="es-EC" sz="900" baseline="0">
              <a:solidFill>
                <a:schemeClr val="dk1"/>
              </a:solidFill>
              <a:effectLst/>
              <a:latin typeface="Century Gothic" panose="020B0502020202020204" pitchFamily="34" charset="0"/>
              <a:ea typeface="+mn-ea"/>
              <a:cs typeface="+mn-cs"/>
            </a:rPr>
            <a:t> </a:t>
          </a:r>
          <a:endParaRPr lang="es-EC" sz="900">
            <a:effectLst/>
            <a:latin typeface="Century Gothic" panose="020B0502020202020204" pitchFamily="34" charset="0"/>
          </a:endParaRPr>
        </a:p>
        <a:p>
          <a:r>
            <a:rPr lang="es-EC" sz="900" baseline="0">
              <a:solidFill>
                <a:schemeClr val="dk1"/>
              </a:solidFill>
              <a:effectLst/>
              <a:latin typeface="Century Gothic" panose="020B0502020202020204" pitchFamily="34" charset="0"/>
              <a:ea typeface="+mn-ea"/>
              <a:cs typeface="+mn-cs"/>
            </a:rPr>
            <a:t>(1) </a:t>
          </a:r>
          <a:r>
            <a:rPr lang="es-EC" sz="900" b="1" baseline="0">
              <a:solidFill>
                <a:schemeClr val="dk1"/>
              </a:solidFill>
              <a:effectLst/>
              <a:latin typeface="Century Gothic" panose="020B0502020202020204" pitchFamily="34" charset="0"/>
              <a:ea typeface="+mn-ea"/>
              <a:cs typeface="+mn-cs"/>
            </a:rPr>
            <a:t>Población con empleo a junio 2019.- </a:t>
          </a:r>
          <a:r>
            <a:rPr lang="es-EC" sz="900" b="0" baseline="0">
              <a:solidFill>
                <a:schemeClr val="dk1"/>
              </a:solidFill>
              <a:effectLst/>
              <a:latin typeface="Century Gothic" panose="020B0502020202020204" pitchFamily="34" charset="0"/>
              <a:ea typeface="+mn-ea"/>
              <a:cs typeface="+mn-cs"/>
            </a:rPr>
            <a:t>Incluye a la población que en  junio 2018 se encontraba dentro de la Población Económicamente Inactiva, Ocupados, Desempleados o eran Menores de 15 años y para junio 2019 pasó a formar parte de la población empleada.</a:t>
          </a:r>
        </a:p>
        <a:p>
          <a:endParaRPr lang="es-EC" sz="900" b="0" baseline="0">
            <a:solidFill>
              <a:schemeClr val="dk1"/>
            </a:solidFill>
            <a:effectLst/>
            <a:latin typeface="Century Gothic" panose="020B0502020202020204" pitchFamily="34" charset="0"/>
            <a:ea typeface="+mn-ea"/>
            <a:cs typeface="+mn-cs"/>
          </a:endParaRPr>
        </a:p>
        <a:p>
          <a:r>
            <a:rPr lang="es-EC" sz="900" baseline="0">
              <a:solidFill>
                <a:schemeClr val="dk1"/>
              </a:solidFill>
              <a:effectLst/>
              <a:latin typeface="+mn-lt"/>
              <a:ea typeface="+mn-ea"/>
              <a:cs typeface="+mn-cs"/>
            </a:rPr>
            <a:t>.</a:t>
          </a:r>
          <a:endParaRPr lang="es-EC" sz="900">
            <a:effectLst/>
          </a:endParaRPr>
        </a:p>
        <a:p>
          <a:endParaRPr lang="es-EC" sz="900" baseline="0">
            <a:latin typeface="Arial Narrow" pitchFamily="34" charset="0"/>
          </a:endParaRPr>
        </a:p>
      </xdr:txBody>
    </xdr:sp>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7</xdr:col>
      <xdr:colOff>161925</xdr:colOff>
      <xdr:row>1</xdr:row>
      <xdr:rowOff>200025</xdr:rowOff>
    </xdr:to>
    <xdr:pic>
      <xdr:nvPicPr>
        <xdr:cNvPr id="3"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7650" y="0"/>
          <a:ext cx="6781800"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133350</xdr:colOff>
      <xdr:row>24</xdr:row>
      <xdr:rowOff>0</xdr:rowOff>
    </xdr:from>
    <xdr:to>
      <xdr:col>9</xdr:col>
      <xdr:colOff>50556</xdr:colOff>
      <xdr:row>25</xdr:row>
      <xdr:rowOff>142875</xdr:rowOff>
    </xdr:to>
    <xdr:sp macro="" textlink="">
      <xdr:nvSpPr>
        <xdr:cNvPr id="4" name="3 CuadroTexto"/>
        <xdr:cNvSpPr txBox="1"/>
      </xdr:nvSpPr>
      <xdr:spPr>
        <a:xfrm>
          <a:off x="133350" y="5410200"/>
          <a:ext cx="8632581" cy="3143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r>
            <a:rPr lang="es-EC" sz="900">
              <a:latin typeface="Century Gothic" panose="020B0502020202020204" pitchFamily="34" charset="0"/>
            </a:rPr>
            <a:t>Encuesta de Empleo, Desempleo y Subempleo - ENEMDU</a:t>
          </a:r>
        </a:p>
        <a:p>
          <a:endParaRPr lang="es-EC" sz="900" baseline="0">
            <a:latin typeface="Arial Narrow" pitchFamily="34" charset="0"/>
          </a:endParaRPr>
        </a:p>
      </xdr:txBody>
    </xdr:sp>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285749</xdr:colOff>
      <xdr:row>0</xdr:row>
      <xdr:rowOff>0</xdr:rowOff>
    </xdr:from>
    <xdr:to>
      <xdr:col>0</xdr:col>
      <xdr:colOff>285749</xdr:colOff>
      <xdr:row>2</xdr:row>
      <xdr:rowOff>0</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49" y="0"/>
          <a:ext cx="842962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8686801</xdr:colOff>
      <xdr:row>1</xdr:row>
      <xdr:rowOff>9525</xdr:rowOff>
    </xdr:from>
    <xdr:to>
      <xdr:col>2</xdr:col>
      <xdr:colOff>219076</xdr:colOff>
      <xdr:row>1</xdr:row>
      <xdr:rowOff>323850</xdr:rowOff>
    </xdr:to>
    <xdr:sp macro="" textlink="">
      <xdr:nvSpPr>
        <xdr:cNvPr id="4" name="3 CuadroTexto">
          <a:hlinkClick xmlns:r="http://schemas.openxmlformats.org/officeDocument/2006/relationships" r:id="rId2"/>
        </xdr:cNvPr>
        <xdr:cNvSpPr txBox="1"/>
      </xdr:nvSpPr>
      <xdr:spPr>
        <a:xfrm>
          <a:off x="8972551" y="571500"/>
          <a:ext cx="790575" cy="3143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400" b="1" u="sng">
              <a:solidFill>
                <a:schemeClr val="accent1">
                  <a:lumMod val="75000"/>
                </a:schemeClr>
              </a:solidFill>
            </a:rPr>
            <a:t>Índice</a:t>
          </a:r>
        </a:p>
      </xdr:txBody>
    </xdr:sp>
    <xdr:clientData/>
  </xdr:twoCellAnchor>
  <xdr:twoCellAnchor editAs="oneCell">
    <xdr:from>
      <xdr:col>1</xdr:col>
      <xdr:colOff>0</xdr:colOff>
      <xdr:row>0</xdr:row>
      <xdr:rowOff>19050</xdr:rowOff>
    </xdr:from>
    <xdr:to>
      <xdr:col>1</xdr:col>
      <xdr:colOff>8429625</xdr:colOff>
      <xdr:row>1</xdr:row>
      <xdr:rowOff>219075</xdr:rowOff>
    </xdr:to>
    <xdr:pic>
      <xdr:nvPicPr>
        <xdr:cNvPr id="5" name="Imagen 1"/>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85750" y="19050"/>
          <a:ext cx="842962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7</xdr:col>
      <xdr:colOff>447675</xdr:colOff>
      <xdr:row>2</xdr:row>
      <xdr:rowOff>28575</xdr:rowOff>
    </xdr:to>
    <xdr:pic>
      <xdr:nvPicPr>
        <xdr:cNvPr id="3"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7650" y="0"/>
          <a:ext cx="6781800"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57</xdr:row>
      <xdr:rowOff>0</xdr:rowOff>
    </xdr:from>
    <xdr:to>
      <xdr:col>9</xdr:col>
      <xdr:colOff>450606</xdr:colOff>
      <xdr:row>63</xdr:row>
      <xdr:rowOff>0</xdr:rowOff>
    </xdr:to>
    <xdr:sp macro="" textlink="">
      <xdr:nvSpPr>
        <xdr:cNvPr id="4" name="3 CuadroTexto"/>
        <xdr:cNvSpPr txBox="1"/>
      </xdr:nvSpPr>
      <xdr:spPr>
        <a:xfrm>
          <a:off x="247650" y="11811000"/>
          <a:ext cx="8632581" cy="1028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r>
            <a:rPr lang="es-EC" sz="900">
              <a:latin typeface="Century Gothic" panose="020B0502020202020204" pitchFamily="34" charset="0"/>
            </a:rPr>
            <a:t>Encuesta de Empleo, Desempleo y Subempleo - ENEMDU</a:t>
          </a:r>
        </a:p>
        <a:p>
          <a:endParaRPr lang="es-EC" sz="900" baseline="0">
            <a:solidFill>
              <a:schemeClr val="dk1"/>
            </a:solidFill>
            <a:latin typeface="Arial Narrow" pitchFamily="34" charset="0"/>
            <a:ea typeface="+mn-ea"/>
            <a:cs typeface="+mn-cs"/>
          </a:endParaRPr>
        </a:p>
        <a:p>
          <a:r>
            <a:rPr lang="es-EC" sz="900" b="1" baseline="0">
              <a:solidFill>
                <a:schemeClr val="dk1"/>
              </a:solidFill>
              <a:latin typeface="Century Gothic" panose="020B0502020202020204" pitchFamily="34" charset="0"/>
              <a:ea typeface="+mn-ea"/>
              <a:cs typeface="+mn-cs"/>
            </a:rPr>
            <a:t>Nota:</a:t>
          </a:r>
          <a:r>
            <a:rPr lang="es-EC" sz="900" baseline="0">
              <a:solidFill>
                <a:schemeClr val="dk1"/>
              </a:solidFill>
              <a:latin typeface="Century Gothic" panose="020B0502020202020204" pitchFamily="34" charset="0"/>
              <a:ea typeface="+mn-ea"/>
              <a:cs typeface="+mn-cs"/>
            </a:rPr>
            <a:t> </a:t>
          </a:r>
        </a:p>
        <a:p>
          <a:r>
            <a:rPr lang="es-EC" sz="900" baseline="0">
              <a:solidFill>
                <a:schemeClr val="dk1"/>
              </a:solidFill>
              <a:latin typeface="Century Gothic" panose="020B0502020202020204" pitchFamily="34" charset="0"/>
              <a:ea typeface="+mn-ea"/>
              <a:cs typeface="+mn-cs"/>
            </a:rPr>
            <a:t>(1) </a:t>
          </a:r>
          <a:r>
            <a:rPr lang="es-EC" sz="900" b="1" baseline="0">
              <a:solidFill>
                <a:schemeClr val="dk1"/>
              </a:solidFill>
              <a:latin typeface="Century Gothic" panose="020B0502020202020204" pitchFamily="34" charset="0"/>
              <a:ea typeface="+mn-ea"/>
              <a:cs typeface="+mn-cs"/>
            </a:rPr>
            <a:t>Población en edad de trabajar (PET).- </a:t>
          </a:r>
          <a:r>
            <a:rPr lang="es-EC" sz="900" b="0" baseline="0">
              <a:solidFill>
                <a:schemeClr val="dk1"/>
              </a:solidFill>
              <a:latin typeface="Century Gothic" panose="020B0502020202020204" pitchFamily="34" charset="0"/>
              <a:ea typeface="+mn-ea"/>
              <a:cs typeface="+mn-cs"/>
            </a:rPr>
            <a:t>Se</a:t>
          </a:r>
          <a:r>
            <a:rPr lang="es-EC" sz="900" b="1" baseline="0">
              <a:solidFill>
                <a:schemeClr val="dk1"/>
              </a:solidFill>
              <a:latin typeface="Century Gothic" panose="020B0502020202020204" pitchFamily="34" charset="0"/>
              <a:ea typeface="+mn-ea"/>
              <a:cs typeface="+mn-cs"/>
            </a:rPr>
            <a:t> </a:t>
          </a:r>
          <a:r>
            <a:rPr lang="es-EC" sz="900" baseline="0">
              <a:solidFill>
                <a:schemeClr val="dk1"/>
              </a:solidFill>
              <a:latin typeface="Century Gothic" panose="020B0502020202020204" pitchFamily="34" charset="0"/>
              <a:ea typeface="+mn-ea"/>
              <a:cs typeface="+mn-cs"/>
            </a:rPr>
            <a:t>incluye a la población menor de 15 años de edad de junio 2018, que pasaron a formar parte de la población en edad de trabajar en junio 2019.</a:t>
          </a:r>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7</xdr:col>
      <xdr:colOff>447675</xdr:colOff>
      <xdr:row>2</xdr:row>
      <xdr:rowOff>28575</xdr:rowOff>
    </xdr:to>
    <xdr:pic>
      <xdr:nvPicPr>
        <xdr:cNvPr id="3"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7650" y="0"/>
          <a:ext cx="6781800"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142875</xdr:colOff>
      <xdr:row>57</xdr:row>
      <xdr:rowOff>0</xdr:rowOff>
    </xdr:from>
    <xdr:to>
      <xdr:col>9</xdr:col>
      <xdr:colOff>345831</xdr:colOff>
      <xdr:row>63</xdr:row>
      <xdr:rowOff>0</xdr:rowOff>
    </xdr:to>
    <xdr:sp macro="" textlink="">
      <xdr:nvSpPr>
        <xdr:cNvPr id="4" name="3 CuadroTexto"/>
        <xdr:cNvSpPr txBox="1"/>
      </xdr:nvSpPr>
      <xdr:spPr>
        <a:xfrm>
          <a:off x="142875" y="11820525"/>
          <a:ext cx="8632581" cy="1028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r>
            <a:rPr lang="es-EC" sz="900">
              <a:latin typeface="Century Gothic" panose="020B0502020202020204" pitchFamily="34" charset="0"/>
            </a:rPr>
            <a:t>Encuesta de Empleo, Desempleo y Subempleo - ENEMDU</a:t>
          </a:r>
        </a:p>
        <a:p>
          <a:endParaRPr lang="es-EC" sz="900" baseline="0">
            <a:solidFill>
              <a:schemeClr val="dk1"/>
            </a:solidFill>
            <a:latin typeface="Arial Narrow" pitchFamily="34" charset="0"/>
            <a:ea typeface="+mn-ea"/>
            <a:cs typeface="+mn-cs"/>
          </a:endParaRPr>
        </a:p>
        <a:p>
          <a:r>
            <a:rPr lang="es-EC" sz="900" b="1" baseline="0">
              <a:solidFill>
                <a:schemeClr val="dk1"/>
              </a:solidFill>
              <a:latin typeface="Century Gothic" panose="020B0502020202020204" pitchFamily="34" charset="0"/>
              <a:ea typeface="+mn-ea"/>
              <a:cs typeface="+mn-cs"/>
            </a:rPr>
            <a:t>Nota:</a:t>
          </a:r>
          <a:r>
            <a:rPr lang="es-EC" sz="900" baseline="0">
              <a:solidFill>
                <a:schemeClr val="dk1"/>
              </a:solidFill>
              <a:latin typeface="Century Gothic" panose="020B0502020202020204" pitchFamily="34" charset="0"/>
              <a:ea typeface="+mn-ea"/>
              <a:cs typeface="+mn-cs"/>
            </a:rPr>
            <a:t> </a:t>
          </a:r>
        </a:p>
        <a:p>
          <a:r>
            <a:rPr lang="es-EC" sz="900" baseline="0">
              <a:solidFill>
                <a:schemeClr val="dk1"/>
              </a:solidFill>
              <a:latin typeface="Century Gothic" panose="020B0502020202020204" pitchFamily="34" charset="0"/>
              <a:ea typeface="+mn-ea"/>
              <a:cs typeface="+mn-cs"/>
            </a:rPr>
            <a:t>(1) </a:t>
          </a:r>
          <a:r>
            <a:rPr lang="es-EC" sz="900" b="1" baseline="0">
              <a:solidFill>
                <a:schemeClr val="dk1"/>
              </a:solidFill>
              <a:latin typeface="Century Gothic" panose="020B0502020202020204" pitchFamily="34" charset="0"/>
              <a:ea typeface="+mn-ea"/>
              <a:cs typeface="+mn-cs"/>
            </a:rPr>
            <a:t>Población en edad de trabajar (PET).- </a:t>
          </a:r>
          <a:r>
            <a:rPr lang="es-EC" sz="900" b="0" baseline="0">
              <a:solidFill>
                <a:schemeClr val="dk1"/>
              </a:solidFill>
              <a:latin typeface="Century Gothic" panose="020B0502020202020204" pitchFamily="34" charset="0"/>
              <a:ea typeface="+mn-ea"/>
              <a:cs typeface="+mn-cs"/>
            </a:rPr>
            <a:t>Se</a:t>
          </a:r>
          <a:r>
            <a:rPr lang="es-EC" sz="900" b="1" baseline="0">
              <a:solidFill>
                <a:schemeClr val="dk1"/>
              </a:solidFill>
              <a:latin typeface="Century Gothic" panose="020B0502020202020204" pitchFamily="34" charset="0"/>
              <a:ea typeface="+mn-ea"/>
              <a:cs typeface="+mn-cs"/>
            </a:rPr>
            <a:t> </a:t>
          </a:r>
          <a:r>
            <a:rPr lang="es-EC" sz="900" baseline="0">
              <a:solidFill>
                <a:schemeClr val="dk1"/>
              </a:solidFill>
              <a:latin typeface="Century Gothic" panose="020B0502020202020204" pitchFamily="34" charset="0"/>
              <a:ea typeface="+mn-ea"/>
              <a:cs typeface="+mn-cs"/>
            </a:rPr>
            <a:t>incluye a la población menor de 15 años de edad de junio 2018, que pasaron a formar parte de la población en edad de trabajar de junio 2019.</a:t>
          </a:r>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7</xdr:col>
      <xdr:colOff>447675</xdr:colOff>
      <xdr:row>2</xdr:row>
      <xdr:rowOff>28575</xdr:rowOff>
    </xdr:to>
    <xdr:pic>
      <xdr:nvPicPr>
        <xdr:cNvPr id="3"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7650" y="0"/>
          <a:ext cx="6781800"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161925</xdr:colOff>
      <xdr:row>57</xdr:row>
      <xdr:rowOff>0</xdr:rowOff>
    </xdr:from>
    <xdr:to>
      <xdr:col>9</xdr:col>
      <xdr:colOff>364881</xdr:colOff>
      <xdr:row>63</xdr:row>
      <xdr:rowOff>0</xdr:rowOff>
    </xdr:to>
    <xdr:sp macro="" textlink="">
      <xdr:nvSpPr>
        <xdr:cNvPr id="4" name="3 CuadroTexto"/>
        <xdr:cNvSpPr txBox="1"/>
      </xdr:nvSpPr>
      <xdr:spPr>
        <a:xfrm>
          <a:off x="161925" y="11820525"/>
          <a:ext cx="8632581" cy="1028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r>
            <a:rPr lang="es-EC" sz="900">
              <a:latin typeface="Century Gothic" panose="020B0502020202020204" pitchFamily="34" charset="0"/>
            </a:rPr>
            <a:t>Encuesta de Empleo, Desempleo y Subempleo - ENEMDU</a:t>
          </a:r>
        </a:p>
        <a:p>
          <a:endParaRPr lang="es-EC" sz="900" baseline="0">
            <a:solidFill>
              <a:schemeClr val="dk1"/>
            </a:solidFill>
            <a:latin typeface="Arial Narrow" pitchFamily="34" charset="0"/>
            <a:ea typeface="+mn-ea"/>
            <a:cs typeface="+mn-cs"/>
          </a:endParaRPr>
        </a:p>
        <a:p>
          <a:r>
            <a:rPr lang="es-EC" sz="900" b="1" baseline="0">
              <a:solidFill>
                <a:schemeClr val="dk1"/>
              </a:solidFill>
              <a:latin typeface="Century Gothic" panose="020B0502020202020204" pitchFamily="34" charset="0"/>
              <a:ea typeface="+mn-ea"/>
              <a:cs typeface="+mn-cs"/>
            </a:rPr>
            <a:t>Nota:</a:t>
          </a:r>
          <a:r>
            <a:rPr lang="es-EC" sz="900" baseline="0">
              <a:solidFill>
                <a:schemeClr val="dk1"/>
              </a:solidFill>
              <a:latin typeface="Century Gothic" panose="020B0502020202020204" pitchFamily="34" charset="0"/>
              <a:ea typeface="+mn-ea"/>
              <a:cs typeface="+mn-cs"/>
            </a:rPr>
            <a:t> </a:t>
          </a:r>
        </a:p>
        <a:p>
          <a:r>
            <a:rPr lang="es-EC" sz="900" baseline="0">
              <a:solidFill>
                <a:schemeClr val="dk1"/>
              </a:solidFill>
              <a:latin typeface="Century Gothic" panose="020B0502020202020204" pitchFamily="34" charset="0"/>
              <a:ea typeface="+mn-ea"/>
              <a:cs typeface="+mn-cs"/>
            </a:rPr>
            <a:t>(1) </a:t>
          </a:r>
          <a:r>
            <a:rPr lang="es-EC" sz="900" b="1" baseline="0">
              <a:solidFill>
                <a:schemeClr val="dk1"/>
              </a:solidFill>
              <a:latin typeface="Century Gothic" panose="020B0502020202020204" pitchFamily="34" charset="0"/>
              <a:ea typeface="+mn-ea"/>
              <a:cs typeface="+mn-cs"/>
            </a:rPr>
            <a:t>Población en edad de trabajar (PET).- </a:t>
          </a:r>
          <a:r>
            <a:rPr lang="es-EC" sz="900" b="0" baseline="0">
              <a:solidFill>
                <a:schemeClr val="dk1"/>
              </a:solidFill>
              <a:latin typeface="Century Gothic" panose="020B0502020202020204" pitchFamily="34" charset="0"/>
              <a:ea typeface="+mn-ea"/>
              <a:cs typeface="+mn-cs"/>
            </a:rPr>
            <a:t>Se</a:t>
          </a:r>
          <a:r>
            <a:rPr lang="es-EC" sz="900" b="1" baseline="0">
              <a:solidFill>
                <a:schemeClr val="dk1"/>
              </a:solidFill>
              <a:latin typeface="Century Gothic" panose="020B0502020202020204" pitchFamily="34" charset="0"/>
              <a:ea typeface="+mn-ea"/>
              <a:cs typeface="+mn-cs"/>
            </a:rPr>
            <a:t> </a:t>
          </a:r>
          <a:r>
            <a:rPr lang="es-EC" sz="900" baseline="0">
              <a:solidFill>
                <a:schemeClr val="dk1"/>
              </a:solidFill>
              <a:latin typeface="Century Gothic" panose="020B0502020202020204" pitchFamily="34" charset="0"/>
              <a:ea typeface="+mn-ea"/>
              <a:cs typeface="+mn-cs"/>
            </a:rPr>
            <a:t>incluye a la población menor de 15 años de edad de junio 2018, que pasaron a formar parte de la población en edad de trabajar de junio 2019.</a:t>
          </a:r>
          <a:endParaRPr lang="es-EC" sz="900" baseline="0">
            <a:latin typeface="Arial Narrow" pitchFamily="34" charset="0"/>
          </a:endParaRPr>
        </a:p>
        <a:p>
          <a:endParaRPr lang="es-EC" sz="900" baseline="0">
            <a:latin typeface="Arial Narrow"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5</xdr:col>
      <xdr:colOff>914400</xdr:colOff>
      <xdr:row>2</xdr:row>
      <xdr:rowOff>28575</xdr:rowOff>
    </xdr:to>
    <xdr:pic>
      <xdr:nvPicPr>
        <xdr:cNvPr id="3"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7650" y="0"/>
          <a:ext cx="6781800"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133350</xdr:colOff>
      <xdr:row>57</xdr:row>
      <xdr:rowOff>28575</xdr:rowOff>
    </xdr:from>
    <xdr:to>
      <xdr:col>7</xdr:col>
      <xdr:colOff>374406</xdr:colOff>
      <xdr:row>62</xdr:row>
      <xdr:rowOff>0</xdr:rowOff>
    </xdr:to>
    <xdr:sp macro="" textlink="">
      <xdr:nvSpPr>
        <xdr:cNvPr id="5" name="4 CuadroTexto"/>
        <xdr:cNvSpPr txBox="1"/>
      </xdr:nvSpPr>
      <xdr:spPr>
        <a:xfrm>
          <a:off x="133350" y="11553825"/>
          <a:ext cx="8632581" cy="8286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r>
            <a:rPr lang="es-EC" sz="900">
              <a:latin typeface="Century Gothic" panose="020B0502020202020204" pitchFamily="34" charset="0"/>
            </a:rPr>
            <a:t>Encuesta de Empleo, Desempleo y Subempleo - ENEMDU</a:t>
          </a:r>
        </a:p>
        <a:p>
          <a:endParaRPr lang="es-EC" sz="900" baseline="0">
            <a:solidFill>
              <a:schemeClr val="dk1"/>
            </a:solidFill>
            <a:latin typeface="Century Gothic" panose="020B0502020202020204" pitchFamily="34" charset="0"/>
            <a:ea typeface="+mn-ea"/>
            <a:cs typeface="+mn-cs"/>
          </a:endParaRPr>
        </a:p>
        <a:p>
          <a:r>
            <a:rPr lang="es-EC" sz="900" b="1" baseline="0">
              <a:solidFill>
                <a:schemeClr val="dk1"/>
              </a:solidFill>
              <a:effectLst/>
              <a:latin typeface="Century Gothic" panose="020B0502020202020204" pitchFamily="34" charset="0"/>
              <a:ea typeface="+mn-ea"/>
              <a:cs typeface="+mn-cs"/>
            </a:rPr>
            <a:t>Nota:</a:t>
          </a:r>
          <a:r>
            <a:rPr lang="es-EC" sz="900" baseline="0">
              <a:solidFill>
                <a:schemeClr val="dk1"/>
              </a:solidFill>
              <a:effectLst/>
              <a:latin typeface="Century Gothic" panose="020B0502020202020204" pitchFamily="34" charset="0"/>
              <a:ea typeface="+mn-ea"/>
              <a:cs typeface="+mn-cs"/>
            </a:rPr>
            <a:t> </a:t>
          </a:r>
          <a:endParaRPr lang="es-EC" sz="900">
            <a:effectLst/>
            <a:latin typeface="Century Gothic" panose="020B0502020202020204" pitchFamily="34" charset="0"/>
          </a:endParaRPr>
        </a:p>
        <a:p>
          <a:r>
            <a:rPr lang="es-EC" sz="900" baseline="0">
              <a:solidFill>
                <a:schemeClr val="dk1"/>
              </a:solidFill>
              <a:effectLst/>
              <a:latin typeface="Century Gothic" panose="020B0502020202020204" pitchFamily="34" charset="0"/>
              <a:ea typeface="+mn-ea"/>
              <a:cs typeface="+mn-cs"/>
            </a:rPr>
            <a:t>(1) </a:t>
          </a:r>
          <a:r>
            <a:rPr lang="es-EC" sz="900" b="1" baseline="0">
              <a:solidFill>
                <a:schemeClr val="dk1"/>
              </a:solidFill>
              <a:effectLst/>
              <a:latin typeface="Century Gothic" panose="020B0502020202020204" pitchFamily="34" charset="0"/>
              <a:ea typeface="+mn-ea"/>
              <a:cs typeface="+mn-cs"/>
            </a:rPr>
            <a:t>Población con empleo a junio 2019.- </a:t>
          </a:r>
          <a:r>
            <a:rPr lang="es-EC" sz="900" b="0" baseline="0">
              <a:solidFill>
                <a:schemeClr val="dk1"/>
              </a:solidFill>
              <a:effectLst/>
              <a:latin typeface="Century Gothic" panose="020B0502020202020204" pitchFamily="34" charset="0"/>
              <a:ea typeface="+mn-ea"/>
              <a:cs typeface="+mn-cs"/>
            </a:rPr>
            <a:t>Incluye a la población que en junio 2018 se encontraba en edad de trabajar como: ocupados, desempleados o Población Económicamente Inactiva y para  junio 2019 pasó a formar parte de la población empleada.</a:t>
          </a:r>
          <a:endParaRPr lang="es-EC" sz="900">
            <a:effectLst/>
          </a:endParaRPr>
        </a:p>
        <a:p>
          <a:endParaRPr lang="es-EC" sz="900" baseline="0">
            <a:latin typeface="Arial Narrow"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5</xdr:col>
      <xdr:colOff>914400</xdr:colOff>
      <xdr:row>2</xdr:row>
      <xdr:rowOff>28575</xdr:rowOff>
    </xdr:to>
    <xdr:pic>
      <xdr:nvPicPr>
        <xdr:cNvPr id="3"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7650" y="0"/>
          <a:ext cx="6781800"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142875</xdr:colOff>
      <xdr:row>57</xdr:row>
      <xdr:rowOff>19050</xdr:rowOff>
    </xdr:from>
    <xdr:to>
      <xdr:col>7</xdr:col>
      <xdr:colOff>383931</xdr:colOff>
      <xdr:row>62</xdr:row>
      <xdr:rowOff>114300</xdr:rowOff>
    </xdr:to>
    <xdr:sp macro="" textlink="">
      <xdr:nvSpPr>
        <xdr:cNvPr id="7" name="6 CuadroTexto"/>
        <xdr:cNvSpPr txBox="1"/>
      </xdr:nvSpPr>
      <xdr:spPr>
        <a:xfrm>
          <a:off x="142875" y="11544300"/>
          <a:ext cx="8632581" cy="952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r>
            <a:rPr lang="es-EC" sz="900">
              <a:latin typeface="Century Gothic" panose="020B0502020202020204" pitchFamily="34" charset="0"/>
            </a:rPr>
            <a:t>Encuesta de Empleo, Desempleo y Subempleo - ENEMDU</a:t>
          </a:r>
        </a:p>
        <a:p>
          <a:endParaRPr lang="es-EC" sz="900" baseline="0">
            <a:solidFill>
              <a:schemeClr val="dk1"/>
            </a:solidFill>
            <a:latin typeface="Century Gothic" panose="020B0502020202020204" pitchFamily="34" charset="0"/>
            <a:ea typeface="+mn-ea"/>
            <a:cs typeface="+mn-cs"/>
          </a:endParaRPr>
        </a:p>
        <a:p>
          <a:r>
            <a:rPr lang="es-EC" sz="900" b="1" baseline="0">
              <a:solidFill>
                <a:schemeClr val="dk1"/>
              </a:solidFill>
              <a:effectLst/>
              <a:latin typeface="Century Gothic" panose="020B0502020202020204" pitchFamily="34" charset="0"/>
              <a:ea typeface="+mn-ea"/>
              <a:cs typeface="+mn-cs"/>
            </a:rPr>
            <a:t>Nota:</a:t>
          </a:r>
          <a:r>
            <a:rPr lang="es-EC" sz="900" baseline="0">
              <a:solidFill>
                <a:schemeClr val="dk1"/>
              </a:solidFill>
              <a:effectLst/>
              <a:latin typeface="Century Gothic" panose="020B0502020202020204" pitchFamily="34" charset="0"/>
              <a:ea typeface="+mn-ea"/>
              <a:cs typeface="+mn-cs"/>
            </a:rPr>
            <a:t> </a:t>
          </a:r>
          <a:endParaRPr lang="es-EC" sz="900">
            <a:effectLst/>
            <a:latin typeface="Century Gothic" panose="020B0502020202020204" pitchFamily="34" charset="0"/>
          </a:endParaRPr>
        </a:p>
        <a:p>
          <a:r>
            <a:rPr lang="es-EC" sz="900" baseline="0">
              <a:solidFill>
                <a:schemeClr val="dk1"/>
              </a:solidFill>
              <a:effectLst/>
              <a:latin typeface="Century Gothic" panose="020B0502020202020204" pitchFamily="34" charset="0"/>
              <a:ea typeface="+mn-ea"/>
              <a:cs typeface="+mn-cs"/>
            </a:rPr>
            <a:t>(1) </a:t>
          </a:r>
          <a:r>
            <a:rPr lang="es-EC" sz="900" b="1" baseline="0">
              <a:solidFill>
                <a:schemeClr val="dk1"/>
              </a:solidFill>
              <a:effectLst/>
              <a:latin typeface="Century Gothic" panose="020B0502020202020204" pitchFamily="34" charset="0"/>
              <a:ea typeface="+mn-ea"/>
              <a:cs typeface="+mn-cs"/>
            </a:rPr>
            <a:t>Población con empleo a junio 2019.- </a:t>
          </a:r>
          <a:r>
            <a:rPr lang="es-EC" sz="900" b="0" baseline="0">
              <a:solidFill>
                <a:schemeClr val="dk1"/>
              </a:solidFill>
              <a:effectLst/>
              <a:latin typeface="Century Gothic" panose="020B0502020202020204" pitchFamily="34" charset="0"/>
              <a:ea typeface="+mn-ea"/>
              <a:cs typeface="+mn-cs"/>
            </a:rPr>
            <a:t>Incluye a la población que en junio 2018 se encontraba en edad de trabajar como: ocupados, desempleados o Población Económicamente Inactiva y para  junio 2019 pasó a formar parte de la población empleada.</a:t>
          </a:r>
          <a:endParaRPr lang="es-EC" sz="900">
            <a:effectLst/>
            <a:latin typeface="Century Gothic" panose="020B0502020202020204" pitchFamily="34" charset="0"/>
          </a:endParaRPr>
        </a:p>
        <a:p>
          <a:r>
            <a:rPr lang="es-EC" sz="900" baseline="0">
              <a:solidFill>
                <a:schemeClr val="dk1"/>
              </a:solidFill>
              <a:effectLst/>
              <a:latin typeface="+mn-lt"/>
              <a:ea typeface="+mn-ea"/>
              <a:cs typeface="+mn-cs"/>
            </a:rPr>
            <a:t>.</a:t>
          </a:r>
          <a:endParaRPr lang="es-EC" sz="900">
            <a:effectLst/>
          </a:endParaRPr>
        </a:p>
        <a:p>
          <a:endParaRPr lang="es-EC" sz="900" baseline="0">
            <a:latin typeface="Arial Narrow" pitchFamily="34"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5</xdr:col>
      <xdr:colOff>914400</xdr:colOff>
      <xdr:row>2</xdr:row>
      <xdr:rowOff>28575</xdr:rowOff>
    </xdr:to>
    <xdr:pic>
      <xdr:nvPicPr>
        <xdr:cNvPr id="3"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7650" y="0"/>
          <a:ext cx="6781800"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57</xdr:row>
      <xdr:rowOff>0</xdr:rowOff>
    </xdr:from>
    <xdr:to>
      <xdr:col>7</xdr:col>
      <xdr:colOff>393456</xdr:colOff>
      <xdr:row>62</xdr:row>
      <xdr:rowOff>95250</xdr:rowOff>
    </xdr:to>
    <xdr:sp macro="" textlink="">
      <xdr:nvSpPr>
        <xdr:cNvPr id="5" name="4 CuadroTexto"/>
        <xdr:cNvSpPr txBox="1"/>
      </xdr:nvSpPr>
      <xdr:spPr>
        <a:xfrm>
          <a:off x="152400" y="11525250"/>
          <a:ext cx="8632581" cy="952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r>
            <a:rPr lang="es-EC" sz="900">
              <a:latin typeface="Century Gothic" panose="020B0502020202020204" pitchFamily="34" charset="0"/>
            </a:rPr>
            <a:t>Encuesta de Empleo, Desempleo y Subempleo - ENEMDU</a:t>
          </a:r>
        </a:p>
        <a:p>
          <a:endParaRPr lang="es-EC" sz="900" baseline="0">
            <a:solidFill>
              <a:schemeClr val="dk1"/>
            </a:solidFill>
            <a:latin typeface="Century Gothic" panose="020B0502020202020204" pitchFamily="34" charset="0"/>
            <a:ea typeface="+mn-ea"/>
            <a:cs typeface="+mn-cs"/>
          </a:endParaRPr>
        </a:p>
        <a:p>
          <a:r>
            <a:rPr lang="es-EC" sz="900" b="1" baseline="0">
              <a:solidFill>
                <a:schemeClr val="dk1"/>
              </a:solidFill>
              <a:effectLst/>
              <a:latin typeface="Century Gothic" panose="020B0502020202020204" pitchFamily="34" charset="0"/>
              <a:ea typeface="+mn-ea"/>
              <a:cs typeface="+mn-cs"/>
            </a:rPr>
            <a:t>Nota:</a:t>
          </a:r>
          <a:r>
            <a:rPr lang="es-EC" sz="900" baseline="0">
              <a:solidFill>
                <a:schemeClr val="dk1"/>
              </a:solidFill>
              <a:effectLst/>
              <a:latin typeface="Century Gothic" panose="020B0502020202020204" pitchFamily="34" charset="0"/>
              <a:ea typeface="+mn-ea"/>
              <a:cs typeface="+mn-cs"/>
            </a:rPr>
            <a:t> </a:t>
          </a:r>
          <a:endParaRPr lang="es-EC" sz="900">
            <a:effectLst/>
            <a:latin typeface="Century Gothic" panose="020B0502020202020204" pitchFamily="34" charset="0"/>
          </a:endParaRPr>
        </a:p>
        <a:p>
          <a:r>
            <a:rPr lang="es-EC" sz="900" baseline="0">
              <a:solidFill>
                <a:schemeClr val="dk1"/>
              </a:solidFill>
              <a:effectLst/>
              <a:latin typeface="Century Gothic" panose="020B0502020202020204" pitchFamily="34" charset="0"/>
              <a:ea typeface="+mn-ea"/>
              <a:cs typeface="+mn-cs"/>
            </a:rPr>
            <a:t>(1) </a:t>
          </a:r>
          <a:r>
            <a:rPr lang="es-EC" sz="900" b="1" baseline="0">
              <a:solidFill>
                <a:schemeClr val="dk1"/>
              </a:solidFill>
              <a:effectLst/>
              <a:latin typeface="Century Gothic" panose="020B0502020202020204" pitchFamily="34" charset="0"/>
              <a:ea typeface="+mn-ea"/>
              <a:cs typeface="+mn-cs"/>
            </a:rPr>
            <a:t>Población con empleo a junio 2019.- </a:t>
          </a:r>
          <a:r>
            <a:rPr lang="es-EC" sz="900" b="0" baseline="0">
              <a:solidFill>
                <a:schemeClr val="dk1"/>
              </a:solidFill>
              <a:effectLst/>
              <a:latin typeface="Century Gothic" panose="020B0502020202020204" pitchFamily="34" charset="0"/>
              <a:ea typeface="+mn-ea"/>
              <a:cs typeface="+mn-cs"/>
            </a:rPr>
            <a:t>Incluye a la población que en junio 2018 se encontraba en edad de trabajar como: ocupados, desempleados o Población Económicamente Inactiva y para  junio 2019 pasó a formar parte de la población empleada.</a:t>
          </a:r>
          <a:endParaRPr lang="es-EC" sz="900">
            <a:effectLst/>
            <a:latin typeface="Century Gothic" panose="020B0502020202020204" pitchFamily="34" charset="0"/>
          </a:endParaRPr>
        </a:p>
        <a:p>
          <a:r>
            <a:rPr lang="es-EC" sz="900" baseline="0">
              <a:solidFill>
                <a:schemeClr val="dk1"/>
              </a:solidFill>
              <a:effectLst/>
              <a:latin typeface="+mn-lt"/>
              <a:ea typeface="+mn-ea"/>
              <a:cs typeface="+mn-cs"/>
            </a:rPr>
            <a:t>.</a:t>
          </a:r>
          <a:endParaRPr lang="es-EC" sz="900">
            <a:effectLst/>
          </a:endParaRPr>
        </a:p>
        <a:p>
          <a:endParaRPr lang="es-EC" sz="900" baseline="0">
            <a:latin typeface="Arial Narrow" pitchFamily="34" charset="0"/>
          </a:endParaRPr>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6</xdr:col>
      <xdr:colOff>533400</xdr:colOff>
      <xdr:row>1</xdr:row>
      <xdr:rowOff>200025</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7650" y="0"/>
          <a:ext cx="6781800"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53</xdr:row>
      <xdr:rowOff>28575</xdr:rowOff>
    </xdr:from>
    <xdr:to>
      <xdr:col>8</xdr:col>
      <xdr:colOff>441081</xdr:colOff>
      <xdr:row>58</xdr:row>
      <xdr:rowOff>123825</xdr:rowOff>
    </xdr:to>
    <xdr:sp macro="" textlink="">
      <xdr:nvSpPr>
        <xdr:cNvPr id="4" name="3 CuadroTexto"/>
        <xdr:cNvSpPr txBox="1"/>
      </xdr:nvSpPr>
      <xdr:spPr>
        <a:xfrm>
          <a:off x="152400" y="11096625"/>
          <a:ext cx="8632581" cy="952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r>
            <a:rPr lang="es-EC" sz="900">
              <a:latin typeface="Century Gothic" panose="020B0502020202020204" pitchFamily="34" charset="0"/>
            </a:rPr>
            <a:t>Encuesta de Empleo, Desempleo y Subempleo - ENEMDU</a:t>
          </a:r>
        </a:p>
        <a:p>
          <a:endParaRPr lang="es-EC" sz="900" baseline="0">
            <a:solidFill>
              <a:schemeClr val="dk1"/>
            </a:solidFill>
            <a:latin typeface="Century Gothic" panose="020B0502020202020204" pitchFamily="34" charset="0"/>
            <a:ea typeface="+mn-ea"/>
            <a:cs typeface="+mn-cs"/>
          </a:endParaRPr>
        </a:p>
        <a:p>
          <a:r>
            <a:rPr lang="es-EC" sz="900" b="1" baseline="0">
              <a:solidFill>
                <a:schemeClr val="dk1"/>
              </a:solidFill>
              <a:effectLst/>
              <a:latin typeface="Century Gothic" panose="020B0502020202020204" pitchFamily="34" charset="0"/>
              <a:ea typeface="+mn-ea"/>
              <a:cs typeface="+mn-cs"/>
            </a:rPr>
            <a:t>Nota:</a:t>
          </a:r>
          <a:r>
            <a:rPr lang="es-EC" sz="900" baseline="0">
              <a:solidFill>
                <a:schemeClr val="dk1"/>
              </a:solidFill>
              <a:effectLst/>
              <a:latin typeface="Century Gothic" panose="020B0502020202020204" pitchFamily="34" charset="0"/>
              <a:ea typeface="+mn-ea"/>
              <a:cs typeface="+mn-cs"/>
            </a:rPr>
            <a:t> </a:t>
          </a:r>
          <a:endParaRPr lang="es-EC" sz="900">
            <a:effectLst/>
            <a:latin typeface="Century Gothic" panose="020B0502020202020204" pitchFamily="34" charset="0"/>
          </a:endParaRPr>
        </a:p>
        <a:p>
          <a:r>
            <a:rPr lang="es-EC" sz="900" baseline="0">
              <a:solidFill>
                <a:schemeClr val="dk1"/>
              </a:solidFill>
              <a:effectLst/>
              <a:latin typeface="Century Gothic" panose="020B0502020202020204" pitchFamily="34" charset="0"/>
              <a:ea typeface="+mn-ea"/>
              <a:cs typeface="+mn-cs"/>
            </a:rPr>
            <a:t>(1) </a:t>
          </a:r>
          <a:r>
            <a:rPr lang="es-EC" sz="900" b="1" baseline="0">
              <a:solidFill>
                <a:schemeClr val="dk1"/>
              </a:solidFill>
              <a:effectLst/>
              <a:latin typeface="Century Gothic" panose="020B0502020202020204" pitchFamily="34" charset="0"/>
              <a:ea typeface="+mn-ea"/>
              <a:cs typeface="+mn-cs"/>
            </a:rPr>
            <a:t>Población con empleo a junio 2019.- </a:t>
          </a:r>
          <a:r>
            <a:rPr lang="es-EC" sz="900" b="0" baseline="0">
              <a:solidFill>
                <a:schemeClr val="dk1"/>
              </a:solidFill>
              <a:effectLst/>
              <a:latin typeface="Century Gothic" panose="020B0502020202020204" pitchFamily="34" charset="0"/>
              <a:ea typeface="+mn-ea"/>
              <a:cs typeface="+mn-cs"/>
            </a:rPr>
            <a:t>Incluye a la población que en  junio 2018 se encontraba dentro de la Población Económicamente Inactiva, Ocupados, Desempleados o eran Menores de 15 años y para junio 2019 pasó a formar parte de la población empleada.</a:t>
          </a:r>
        </a:p>
        <a:p>
          <a:r>
            <a:rPr lang="es-EC" sz="900" baseline="0">
              <a:solidFill>
                <a:schemeClr val="dk1"/>
              </a:solidFill>
              <a:effectLst/>
              <a:latin typeface="+mn-lt"/>
              <a:ea typeface="+mn-ea"/>
              <a:cs typeface="+mn-cs"/>
            </a:rPr>
            <a:t>.</a:t>
          </a:r>
          <a:endParaRPr lang="es-EC" sz="900">
            <a:effectLst/>
          </a:endParaRPr>
        </a:p>
        <a:p>
          <a:endParaRPr lang="es-EC" sz="900" baseline="0">
            <a:latin typeface="Arial Narrow" pitchFamily="34" charset="0"/>
          </a:endParaRPr>
        </a:p>
      </xdr:txBody>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6</xdr:col>
      <xdr:colOff>847725</xdr:colOff>
      <xdr:row>1</xdr:row>
      <xdr:rowOff>200025</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7650" y="0"/>
          <a:ext cx="6781800"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85725</xdr:colOff>
      <xdr:row>53</xdr:row>
      <xdr:rowOff>9525</xdr:rowOff>
    </xdr:from>
    <xdr:to>
      <xdr:col>8</xdr:col>
      <xdr:colOff>688731</xdr:colOff>
      <xdr:row>58</xdr:row>
      <xdr:rowOff>104775</xdr:rowOff>
    </xdr:to>
    <xdr:sp macro="" textlink="">
      <xdr:nvSpPr>
        <xdr:cNvPr id="5" name="4 CuadroTexto"/>
        <xdr:cNvSpPr txBox="1"/>
      </xdr:nvSpPr>
      <xdr:spPr>
        <a:xfrm>
          <a:off x="85725" y="11077575"/>
          <a:ext cx="8632581" cy="952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1">
              <a:latin typeface="Century Gothic" panose="020B0502020202020204" pitchFamily="34" charset="0"/>
            </a:rPr>
            <a:t>Fuente: </a:t>
          </a:r>
          <a:r>
            <a:rPr lang="es-EC" sz="900">
              <a:latin typeface="Century Gothic" panose="020B0502020202020204" pitchFamily="34" charset="0"/>
            </a:rPr>
            <a:t>Encuesta de Empleo, Desempleo y Subempleo - ENEMDU</a:t>
          </a:r>
        </a:p>
        <a:p>
          <a:endParaRPr lang="es-EC" sz="900" baseline="0">
            <a:solidFill>
              <a:schemeClr val="dk1"/>
            </a:solidFill>
            <a:latin typeface="Century Gothic" panose="020B0502020202020204" pitchFamily="34" charset="0"/>
            <a:ea typeface="+mn-ea"/>
            <a:cs typeface="+mn-cs"/>
          </a:endParaRPr>
        </a:p>
        <a:p>
          <a:r>
            <a:rPr lang="es-EC" sz="900" b="1" baseline="0">
              <a:solidFill>
                <a:schemeClr val="dk1"/>
              </a:solidFill>
              <a:effectLst/>
              <a:latin typeface="Century Gothic" panose="020B0502020202020204" pitchFamily="34" charset="0"/>
              <a:ea typeface="+mn-ea"/>
              <a:cs typeface="+mn-cs"/>
            </a:rPr>
            <a:t>Nota:</a:t>
          </a:r>
          <a:r>
            <a:rPr lang="es-EC" sz="900" baseline="0">
              <a:solidFill>
                <a:schemeClr val="dk1"/>
              </a:solidFill>
              <a:effectLst/>
              <a:latin typeface="Century Gothic" panose="020B0502020202020204" pitchFamily="34" charset="0"/>
              <a:ea typeface="+mn-ea"/>
              <a:cs typeface="+mn-cs"/>
            </a:rPr>
            <a:t> </a:t>
          </a:r>
          <a:endParaRPr lang="es-EC" sz="900">
            <a:effectLst/>
            <a:latin typeface="Century Gothic" panose="020B0502020202020204" pitchFamily="34" charset="0"/>
          </a:endParaRPr>
        </a:p>
        <a:p>
          <a:r>
            <a:rPr lang="es-EC" sz="900" baseline="0">
              <a:solidFill>
                <a:schemeClr val="dk1"/>
              </a:solidFill>
              <a:effectLst/>
              <a:latin typeface="Century Gothic" panose="020B0502020202020204" pitchFamily="34" charset="0"/>
              <a:ea typeface="+mn-ea"/>
              <a:cs typeface="+mn-cs"/>
            </a:rPr>
            <a:t>(1) </a:t>
          </a:r>
          <a:r>
            <a:rPr lang="es-EC" sz="900" b="1" baseline="0">
              <a:solidFill>
                <a:schemeClr val="dk1"/>
              </a:solidFill>
              <a:effectLst/>
              <a:latin typeface="Century Gothic" panose="020B0502020202020204" pitchFamily="34" charset="0"/>
              <a:ea typeface="+mn-ea"/>
              <a:cs typeface="+mn-cs"/>
            </a:rPr>
            <a:t>Población con empleo a junio 2019.- </a:t>
          </a:r>
          <a:r>
            <a:rPr lang="es-EC" sz="900" b="0" baseline="0">
              <a:solidFill>
                <a:schemeClr val="dk1"/>
              </a:solidFill>
              <a:effectLst/>
              <a:latin typeface="Century Gothic" panose="020B0502020202020204" pitchFamily="34" charset="0"/>
              <a:ea typeface="+mn-ea"/>
              <a:cs typeface="+mn-cs"/>
            </a:rPr>
            <a:t>Incluye a la población que en  junio 2018 se encontraba dentro de la Población Económicamente Inactiva, Ocupados, Desempleados o eran Menores de 15 años y para junio 2019 pasó a formar parte de la población empleada.</a:t>
          </a:r>
        </a:p>
        <a:p>
          <a:endParaRPr lang="es-EC" sz="900" b="0" baseline="0">
            <a:solidFill>
              <a:schemeClr val="dk1"/>
            </a:solidFill>
            <a:effectLst/>
            <a:latin typeface="Century Gothic" panose="020B0502020202020204" pitchFamily="34" charset="0"/>
            <a:ea typeface="+mn-ea"/>
            <a:cs typeface="+mn-cs"/>
          </a:endParaRPr>
        </a:p>
        <a:p>
          <a:r>
            <a:rPr lang="es-EC" sz="900" baseline="0">
              <a:solidFill>
                <a:schemeClr val="dk1"/>
              </a:solidFill>
              <a:effectLst/>
              <a:latin typeface="+mn-lt"/>
              <a:ea typeface="+mn-ea"/>
              <a:cs typeface="+mn-cs"/>
            </a:rPr>
            <a:t>.</a:t>
          </a:r>
          <a:endParaRPr lang="es-EC" sz="900">
            <a:effectLst/>
          </a:endParaRPr>
        </a:p>
        <a:p>
          <a:endParaRPr lang="es-EC" sz="900" baseline="0">
            <a:latin typeface="Arial Narrow"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urcuango/AppData/Local/Microsoft/Windows/Temporary%20Internet%20Files/Content.Outlook/5XLLRC9W/201412_Tabulados_antiguomarco.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Índice"/>
      <sheetName val="Hoja1"/>
      <sheetName val="Hoja2"/>
      <sheetName val="1.-Poblaciones Nacional"/>
      <sheetName val="1.-Poblaciones Urbano"/>
      <sheetName val="1.-Poblaciones Rural"/>
      <sheetName val="2.-Tasas Nacional"/>
      <sheetName val="Hoja3"/>
      <sheetName val="2.-Tasas Urbano"/>
      <sheetName val="Hoja4"/>
      <sheetName val="2.-Tasas Rural"/>
      <sheetName val="3.- Intervalos Area"/>
      <sheetName val="4.- Intervalos_Ciudades"/>
      <sheetName val="5.1 Caracterización Ocupados"/>
      <sheetName val="5.2 Caracterización Ocup Plenos"/>
      <sheetName val="5.3 Caracterización Subempleo"/>
      <sheetName val="5.4 Caracterización Desempleo"/>
      <sheetName val="Desempleo_Internacional"/>
      <sheetName val="Enlaces"/>
      <sheetName val="Gráfico2"/>
      <sheetName val="Grafico2"/>
      <sheetName val="6.- Glosario"/>
      <sheetName val="Gráfico1"/>
      <sheetName val="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sheetData sheetId="21"/>
      <sheetData sheetId="22"/>
      <sheetData sheetId="23"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showGridLines="0" tabSelected="1" workbookViewId="0"/>
  </sheetViews>
  <sheetFormatPr baseColWidth="10" defaultColWidth="0" defaultRowHeight="0" customHeight="1" zeroHeight="1" x14ac:dyDescent="0.25"/>
  <cols>
    <col min="1" max="1" width="3.6640625" style="4" customWidth="1"/>
    <col min="2" max="2" width="11.44140625" style="4" customWidth="1"/>
    <col min="3" max="3" width="93.109375" style="4" customWidth="1"/>
    <col min="4" max="4" width="7.88671875" style="4" customWidth="1"/>
    <col min="5" max="5" width="11.44140625" style="4" hidden="1" customWidth="1"/>
    <col min="6" max="11" width="0" style="4" hidden="1" customWidth="1"/>
    <col min="12" max="16384" width="11.44140625" style="4" hidden="1"/>
  </cols>
  <sheetData>
    <row r="1" spans="1:4" ht="65.25" customHeight="1" x14ac:dyDescent="0.25">
      <c r="A1" s="9"/>
      <c r="B1" s="9"/>
      <c r="C1" s="9"/>
      <c r="D1" s="9"/>
    </row>
    <row r="2" spans="1:4" ht="15" customHeight="1" x14ac:dyDescent="0.25">
      <c r="A2" s="9"/>
      <c r="B2" s="9"/>
      <c r="C2" s="9"/>
      <c r="D2" s="9"/>
    </row>
    <row r="3" spans="1:4" ht="42.75" customHeight="1" x14ac:dyDescent="0.25">
      <c r="A3" s="9"/>
      <c r="B3" s="54"/>
      <c r="C3" s="54"/>
      <c r="D3" s="9"/>
    </row>
    <row r="4" spans="1:4" ht="13.2" x14ac:dyDescent="0.25">
      <c r="A4" s="9"/>
      <c r="B4" s="9"/>
      <c r="C4" s="9"/>
      <c r="D4" s="9"/>
    </row>
    <row r="5" spans="1:4" ht="13.2" x14ac:dyDescent="0.25">
      <c r="A5" s="9"/>
      <c r="B5" s="9"/>
      <c r="C5" s="9"/>
      <c r="D5" s="9"/>
    </row>
    <row r="6" spans="1:4" ht="6.75" customHeight="1" x14ac:dyDescent="0.25">
      <c r="A6" s="9"/>
      <c r="B6" s="9"/>
      <c r="C6" s="9"/>
      <c r="D6" s="9"/>
    </row>
    <row r="7" spans="1:4" ht="8.25" customHeight="1" x14ac:dyDescent="0.25">
      <c r="A7" s="9"/>
      <c r="B7" s="9"/>
      <c r="C7" s="9"/>
      <c r="D7" s="9"/>
    </row>
    <row r="8" spans="1:4" ht="13.8" thickBot="1" x14ac:dyDescent="0.3">
      <c r="A8" s="9"/>
      <c r="B8" s="9"/>
      <c r="C8" s="9"/>
      <c r="D8" s="9"/>
    </row>
    <row r="9" spans="1:4" ht="18" thickBot="1" x14ac:dyDescent="0.3">
      <c r="A9" s="9"/>
      <c r="B9" s="55" t="s">
        <v>1</v>
      </c>
      <c r="C9" s="56"/>
      <c r="D9" s="9"/>
    </row>
    <row r="10" spans="1:4" ht="13.2" x14ac:dyDescent="0.25">
      <c r="A10" s="9"/>
      <c r="B10" s="10"/>
      <c r="C10" s="11"/>
      <c r="D10" s="9"/>
    </row>
    <row r="11" spans="1:4" ht="13.2" x14ac:dyDescent="0.25">
      <c r="A11" s="9"/>
      <c r="B11" s="12" t="s">
        <v>2</v>
      </c>
      <c r="C11" s="38" t="s">
        <v>3</v>
      </c>
      <c r="D11" s="9"/>
    </row>
    <row r="12" spans="1:4" ht="13.2" x14ac:dyDescent="0.25">
      <c r="A12" s="9"/>
      <c r="B12" s="10"/>
      <c r="C12" s="13"/>
      <c r="D12" s="9"/>
    </row>
    <row r="13" spans="1:4" ht="13.2" x14ac:dyDescent="0.25">
      <c r="A13" s="9"/>
      <c r="B13" s="10"/>
      <c r="C13" s="13" t="s">
        <v>4</v>
      </c>
      <c r="D13" s="9"/>
    </row>
    <row r="14" spans="1:4" ht="13.2" x14ac:dyDescent="0.25">
      <c r="A14" s="9"/>
      <c r="B14" s="10"/>
      <c r="C14" s="13"/>
      <c r="D14" s="9"/>
    </row>
    <row r="15" spans="1:4" ht="13.2" x14ac:dyDescent="0.25">
      <c r="A15" s="9"/>
      <c r="B15" s="14"/>
      <c r="C15" s="13" t="s">
        <v>5</v>
      </c>
      <c r="D15" s="9"/>
    </row>
    <row r="16" spans="1:4" ht="13.2" x14ac:dyDescent="0.25">
      <c r="A16" s="9"/>
      <c r="B16" s="14"/>
      <c r="C16" s="13"/>
      <c r="D16" s="9"/>
    </row>
    <row r="17" spans="1:4" ht="13.2" x14ac:dyDescent="0.25">
      <c r="A17" s="9"/>
      <c r="B17" s="14"/>
      <c r="C17" s="13" t="s">
        <v>33</v>
      </c>
      <c r="D17" s="9"/>
    </row>
    <row r="18" spans="1:4" ht="13.2" x14ac:dyDescent="0.25">
      <c r="A18" s="9"/>
      <c r="B18" s="14"/>
      <c r="C18" s="13"/>
      <c r="D18" s="9"/>
    </row>
    <row r="19" spans="1:4" ht="13.2" x14ac:dyDescent="0.25">
      <c r="A19" s="9"/>
      <c r="B19" s="12" t="s">
        <v>34</v>
      </c>
      <c r="C19" s="38" t="s">
        <v>35</v>
      </c>
      <c r="D19" s="9"/>
    </row>
    <row r="20" spans="1:4" ht="13.2" x14ac:dyDescent="0.25">
      <c r="A20" s="9"/>
      <c r="B20" s="14"/>
      <c r="C20" s="13"/>
      <c r="D20" s="9"/>
    </row>
    <row r="21" spans="1:4" ht="13.2" x14ac:dyDescent="0.25">
      <c r="A21" s="9"/>
      <c r="B21" s="14"/>
      <c r="C21" s="13" t="s">
        <v>36</v>
      </c>
      <c r="D21" s="9"/>
    </row>
    <row r="22" spans="1:4" ht="13.2" x14ac:dyDescent="0.25">
      <c r="A22" s="9"/>
      <c r="B22" s="14"/>
      <c r="C22" s="13"/>
      <c r="D22" s="9"/>
    </row>
    <row r="23" spans="1:4" ht="13.2" x14ac:dyDescent="0.25">
      <c r="A23" s="9"/>
      <c r="B23" s="14"/>
      <c r="C23" s="13" t="s">
        <v>37</v>
      </c>
      <c r="D23" s="9"/>
    </row>
    <row r="24" spans="1:4" ht="13.2" x14ac:dyDescent="0.25">
      <c r="A24" s="9"/>
      <c r="B24" s="14"/>
      <c r="C24" s="13"/>
      <c r="D24" s="9"/>
    </row>
    <row r="25" spans="1:4" ht="13.2" x14ac:dyDescent="0.25">
      <c r="A25" s="9"/>
      <c r="B25" s="14"/>
      <c r="C25" s="13" t="s">
        <v>38</v>
      </c>
      <c r="D25" s="9"/>
    </row>
    <row r="26" spans="1:4" ht="13.2" x14ac:dyDescent="0.25">
      <c r="A26" s="9"/>
      <c r="B26" s="14"/>
      <c r="C26" s="13"/>
      <c r="D26" s="9"/>
    </row>
    <row r="27" spans="1:4" ht="13.2" x14ac:dyDescent="0.25">
      <c r="A27" s="9"/>
      <c r="B27" s="12" t="s">
        <v>45</v>
      </c>
      <c r="C27" s="38" t="s">
        <v>58</v>
      </c>
      <c r="D27" s="9"/>
    </row>
    <row r="28" spans="1:4" ht="13.2" x14ac:dyDescent="0.25">
      <c r="A28" s="9"/>
      <c r="B28" s="14"/>
      <c r="C28" s="13"/>
      <c r="D28" s="9"/>
    </row>
    <row r="29" spans="1:4" ht="13.2" x14ac:dyDescent="0.25">
      <c r="A29" s="9"/>
      <c r="B29" s="14"/>
      <c r="C29" s="13" t="s">
        <v>54</v>
      </c>
      <c r="D29" s="9"/>
    </row>
    <row r="30" spans="1:4" ht="13.2" x14ac:dyDescent="0.25">
      <c r="A30" s="9"/>
      <c r="B30" s="14"/>
      <c r="C30" s="13"/>
      <c r="D30" s="9"/>
    </row>
    <row r="31" spans="1:4" ht="13.2" x14ac:dyDescent="0.25">
      <c r="A31" s="9"/>
      <c r="B31" s="14"/>
      <c r="C31" s="13" t="s">
        <v>55</v>
      </c>
      <c r="D31" s="9"/>
    </row>
    <row r="32" spans="1:4" ht="13.2" x14ac:dyDescent="0.25">
      <c r="A32" s="9"/>
      <c r="B32" s="14"/>
      <c r="C32" s="13"/>
      <c r="D32" s="9"/>
    </row>
    <row r="33" spans="1:4" ht="13.2" x14ac:dyDescent="0.25">
      <c r="A33" s="9"/>
      <c r="B33" s="14"/>
      <c r="C33" s="13" t="s">
        <v>56</v>
      </c>
      <c r="D33" s="9"/>
    </row>
    <row r="34" spans="1:4" ht="13.2" x14ac:dyDescent="0.25">
      <c r="A34" s="9"/>
      <c r="B34" s="14"/>
      <c r="C34" s="13"/>
      <c r="D34" s="9"/>
    </row>
    <row r="35" spans="1:4" ht="13.2" x14ac:dyDescent="0.25">
      <c r="A35" s="9"/>
      <c r="B35" s="12" t="s">
        <v>53</v>
      </c>
      <c r="C35" s="38" t="s">
        <v>57</v>
      </c>
      <c r="D35" s="9"/>
    </row>
    <row r="36" spans="1:4" ht="13.2" x14ac:dyDescent="0.25">
      <c r="A36" s="9"/>
      <c r="B36" s="14"/>
      <c r="C36" s="13"/>
      <c r="D36" s="9"/>
    </row>
    <row r="37" spans="1:4" ht="13.2" x14ac:dyDescent="0.25">
      <c r="A37" s="9"/>
      <c r="B37" s="14"/>
      <c r="C37" s="13" t="s">
        <v>0</v>
      </c>
      <c r="D37" s="9"/>
    </row>
    <row r="38" spans="1:4" ht="13.8" thickBot="1" x14ac:dyDescent="0.3">
      <c r="A38" s="9"/>
      <c r="B38" s="15"/>
      <c r="C38" s="16"/>
      <c r="D38" s="9"/>
    </row>
    <row r="39" spans="1:4" ht="13.2" x14ac:dyDescent="0.25">
      <c r="A39" s="9"/>
      <c r="B39" s="9"/>
      <c r="C39" s="9"/>
      <c r="D39" s="9"/>
    </row>
    <row r="40" spans="1:4" ht="13.2" hidden="1" x14ac:dyDescent="0.25">
      <c r="A40" s="9"/>
      <c r="B40" s="9"/>
      <c r="C40" s="9"/>
      <c r="D40" s="9"/>
    </row>
    <row r="41" spans="1:4" ht="13.2" hidden="1" x14ac:dyDescent="0.25">
      <c r="A41" s="9"/>
      <c r="B41" s="9"/>
      <c r="C41" s="9"/>
      <c r="D41" s="9"/>
    </row>
    <row r="42" spans="1:4" ht="13.2" hidden="1" x14ac:dyDescent="0.25">
      <c r="A42" s="9"/>
      <c r="B42" s="9"/>
      <c r="C42" s="9"/>
      <c r="D42" s="9"/>
    </row>
    <row r="43" spans="1:4" ht="13.2" hidden="1" x14ac:dyDescent="0.25">
      <c r="A43" s="9"/>
      <c r="B43" s="9"/>
      <c r="C43" s="9"/>
      <c r="D43" s="9"/>
    </row>
    <row r="44" spans="1:4" ht="13.2" hidden="1" x14ac:dyDescent="0.25">
      <c r="A44" s="9"/>
      <c r="B44" s="9"/>
      <c r="C44" s="9"/>
      <c r="D44" s="9"/>
    </row>
    <row r="45" spans="1:4" ht="13.2" hidden="1" x14ac:dyDescent="0.25">
      <c r="A45" s="9"/>
      <c r="B45" s="9"/>
      <c r="C45" s="9"/>
      <c r="D45" s="9"/>
    </row>
    <row r="46" spans="1:4" ht="13.2" hidden="1" x14ac:dyDescent="0.25">
      <c r="A46" s="9"/>
      <c r="B46" s="9"/>
      <c r="C46" s="9"/>
      <c r="D46" s="9"/>
    </row>
    <row r="47" spans="1:4" ht="13.2" hidden="1" x14ac:dyDescent="0.25">
      <c r="A47" s="9"/>
      <c r="B47" s="9"/>
      <c r="C47" s="9"/>
      <c r="D47" s="9"/>
    </row>
    <row r="48" spans="1:4" ht="13.2" hidden="1" x14ac:dyDescent="0.25">
      <c r="A48" s="9"/>
      <c r="B48" s="9"/>
      <c r="C48" s="9"/>
      <c r="D48" s="9"/>
    </row>
    <row r="49" spans="1:4" ht="13.2" hidden="1" x14ac:dyDescent="0.25">
      <c r="A49" s="9"/>
      <c r="B49" s="9"/>
      <c r="C49" s="9"/>
      <c r="D49" s="9"/>
    </row>
    <row r="50" spans="1:4" ht="13.2" hidden="1" x14ac:dyDescent="0.25">
      <c r="A50" s="9"/>
      <c r="B50" s="9"/>
      <c r="C50" s="9"/>
      <c r="D50" s="9"/>
    </row>
    <row r="51" spans="1:4" ht="13.2" x14ac:dyDescent="0.25">
      <c r="A51" s="9"/>
      <c r="B51" s="9"/>
      <c r="C51" s="9"/>
      <c r="D51" s="9"/>
    </row>
    <row r="52" spans="1:4" ht="15" hidden="1" customHeight="1" x14ac:dyDescent="0.25"/>
    <row r="53" spans="1:4" ht="15" hidden="1" customHeight="1" x14ac:dyDescent="0.25"/>
  </sheetData>
  <mergeCells count="2">
    <mergeCell ref="B3:C3"/>
    <mergeCell ref="B9:C9"/>
  </mergeCells>
  <hyperlinks>
    <hyperlink ref="C15" location="'1.2. MTL - Urbano'!A1" display="1.2. Matriz de Transición Laboral - Urbano"/>
    <hyperlink ref="C13" location="'1.1. MTL - Nacional'!A1" display="1.1. Matriz de Transición Laboral - Nacional"/>
    <hyperlink ref="C17" location="'1.3. MTL - Rural'!A1" display="1.3. Matriz de Transición Rural"/>
    <hyperlink ref="C23" location="'2.2. MTO- Urbano'!A1" display="2.2.Matriz de Transición de Condición de Ocupación - Urbano"/>
    <hyperlink ref="C21" location="'2.1. MTO- Nacional'!A1" display="2.1. Matriz de Transición de Condición de Ocupación - Nacional"/>
    <hyperlink ref="C25" location="'2.3. MTO- Rural'!A1" display="2.3.Matriz de Transición de Condición de Ocupación - Rural"/>
    <hyperlink ref="C37" location="Glosario!A1" display="Glosario de términos"/>
    <hyperlink ref="C35" location="'4. Jefe de hogar'!A1" display="Matriz de Transición Laboral de los jefes de hogar por sexo"/>
    <hyperlink ref="C33" location="'3.3. SECEMP- Rural'!A1" display="3.3.Matriz de Transición de Sectorización de la población empleada - Rural"/>
    <hyperlink ref="C29" location="'3.1. SECEMP- Nacional'!A1" display="3.1. Matriz de Transición de Pobreza - Nacional"/>
    <hyperlink ref="C31" location="'3.2. SECEMP- Urbano'!A1" display="3.2.Matriz de Transición de Sectorización de la población empleada - Urbano"/>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53"/>
  <sheetViews>
    <sheetView showGridLines="0" zoomScaleNormal="100" workbookViewId="0">
      <selection activeCell="H13" sqref="H13"/>
    </sheetView>
  </sheetViews>
  <sheetFormatPr baseColWidth="10" defaultColWidth="11.44140625" defaultRowHeight="13.2" x14ac:dyDescent="0.25"/>
  <cols>
    <col min="1" max="2" width="3.6640625" style="4" customWidth="1"/>
    <col min="3" max="3" width="46.5546875" style="4" customWidth="1"/>
    <col min="4" max="11" width="13.88671875" style="4" customWidth="1"/>
    <col min="12" max="16384" width="11.44140625" style="4"/>
  </cols>
  <sheetData>
    <row r="1" spans="2:9" ht="44.25" customHeight="1" x14ac:dyDescent="0.25"/>
    <row r="2" spans="2:9" ht="24.75" customHeight="1" x14ac:dyDescent="0.25">
      <c r="I2" s="5" t="s">
        <v>13</v>
      </c>
    </row>
    <row r="5" spans="2:9" ht="17.399999999999999" x14ac:dyDescent="0.3">
      <c r="B5" s="17" t="s">
        <v>96</v>
      </c>
    </row>
    <row r="6" spans="2:9" x14ac:dyDescent="0.25">
      <c r="C6" s="6"/>
    </row>
    <row r="7" spans="2:9" x14ac:dyDescent="0.25">
      <c r="B7" s="6" t="s">
        <v>98</v>
      </c>
    </row>
    <row r="8" spans="2:9" ht="15" customHeight="1" x14ac:dyDescent="0.25">
      <c r="B8" s="60" t="s">
        <v>78</v>
      </c>
      <c r="C8" s="60"/>
      <c r="D8" s="61">
        <v>43617</v>
      </c>
      <c r="E8" s="62"/>
      <c r="F8" s="62"/>
      <c r="G8" s="62"/>
      <c r="H8" s="62"/>
    </row>
    <row r="9" spans="2:9" ht="41.25" customHeight="1" x14ac:dyDescent="0.25">
      <c r="B9" s="60"/>
      <c r="C9" s="60"/>
      <c r="D9" s="35" t="s">
        <v>79</v>
      </c>
      <c r="E9" s="35" t="s">
        <v>80</v>
      </c>
      <c r="F9" s="35" t="s">
        <v>81</v>
      </c>
      <c r="G9" s="35" t="s">
        <v>82</v>
      </c>
      <c r="H9" s="35" t="s">
        <v>49</v>
      </c>
    </row>
    <row r="10" spans="2:9" ht="15" customHeight="1" x14ac:dyDescent="0.25">
      <c r="B10" s="63">
        <v>43252</v>
      </c>
      <c r="C10" s="36" t="s">
        <v>79</v>
      </c>
      <c r="D10" s="18">
        <v>450594.97746372223</v>
      </c>
      <c r="E10" s="19">
        <v>162863.92630195618</v>
      </c>
      <c r="F10" s="19">
        <v>3726.3282470703125</v>
      </c>
      <c r="G10" s="19">
        <v>25731.203870773315</v>
      </c>
      <c r="H10" s="20">
        <f>SUM(D10:G10)</f>
        <v>642916.43588352203</v>
      </c>
    </row>
    <row r="11" spans="2:9" x14ac:dyDescent="0.25">
      <c r="B11" s="64"/>
      <c r="C11" s="36" t="s">
        <v>80</v>
      </c>
      <c r="D11" s="19">
        <v>163147.19149017334</v>
      </c>
      <c r="E11" s="18">
        <v>1401984.2048110962</v>
      </c>
      <c r="F11" s="19">
        <v>9167.3288497924805</v>
      </c>
      <c r="G11" s="19">
        <v>97445.666224479675</v>
      </c>
      <c r="H11" s="20">
        <f t="shared" ref="H11:H16" si="0">SUM(D11:G11)</f>
        <v>1671744.3913755417</v>
      </c>
    </row>
    <row r="12" spans="2:9" x14ac:dyDescent="0.25">
      <c r="B12" s="64"/>
      <c r="C12" s="36" t="s">
        <v>81</v>
      </c>
      <c r="D12" s="19">
        <v>4196.8718872070312</v>
      </c>
      <c r="E12" s="19">
        <v>10225.29407119751</v>
      </c>
      <c r="F12" s="18">
        <v>18279.646883010864</v>
      </c>
      <c r="G12" s="19">
        <v>567.51131439208984</v>
      </c>
      <c r="H12" s="20">
        <f t="shared" si="0"/>
        <v>33269.324155807495</v>
      </c>
    </row>
    <row r="13" spans="2:9" x14ac:dyDescent="0.25">
      <c r="B13" s="64"/>
      <c r="C13" s="36" t="s">
        <v>82</v>
      </c>
      <c r="D13" s="19">
        <v>27047.755766868591</v>
      </c>
      <c r="E13" s="19">
        <v>76721.102528572083</v>
      </c>
      <c r="F13" s="19">
        <v>1093.8336334228516</v>
      </c>
      <c r="G13" s="18">
        <v>16498.239242553711</v>
      </c>
      <c r="H13" s="20">
        <f t="shared" si="0"/>
        <v>121360.93117141724</v>
      </c>
    </row>
    <row r="14" spans="2:9" x14ac:dyDescent="0.25">
      <c r="B14" s="64"/>
      <c r="C14" s="36" t="s">
        <v>48</v>
      </c>
      <c r="D14" s="19">
        <v>54362.037155151367</v>
      </c>
      <c r="E14" s="19">
        <v>235345.64942264557</v>
      </c>
      <c r="F14" s="19">
        <v>6804.1944351196289</v>
      </c>
      <c r="G14" s="40">
        <v>11884.192600250244</v>
      </c>
      <c r="H14" s="20">
        <f t="shared" si="0"/>
        <v>308396.07361316681</v>
      </c>
    </row>
    <row r="15" spans="2:9" x14ac:dyDescent="0.25">
      <c r="B15" s="64"/>
      <c r="C15" s="36" t="s">
        <v>83</v>
      </c>
      <c r="D15" s="19">
        <v>7836.3868007659912</v>
      </c>
      <c r="E15" s="19">
        <v>11643.520023345947</v>
      </c>
      <c r="F15" s="19">
        <v>2276.6472625732422</v>
      </c>
      <c r="G15" s="40">
        <v>2351.0679721832275</v>
      </c>
      <c r="H15" s="20">
        <f t="shared" si="0"/>
        <v>24107.622058868408</v>
      </c>
    </row>
    <row r="16" spans="2:9" x14ac:dyDescent="0.25">
      <c r="B16" s="64"/>
      <c r="C16" s="36" t="s">
        <v>77</v>
      </c>
      <c r="D16" s="19">
        <v>4745.1900949478149</v>
      </c>
      <c r="E16" s="19">
        <v>30742.796874046326</v>
      </c>
      <c r="F16" s="19">
        <v>85.036842346191406</v>
      </c>
      <c r="G16" s="40">
        <v>1373.7686309814453</v>
      </c>
      <c r="H16" s="20">
        <f t="shared" si="0"/>
        <v>36946.792442321777</v>
      </c>
    </row>
    <row r="17" spans="2:9" x14ac:dyDescent="0.25">
      <c r="B17" s="64"/>
      <c r="C17" s="37" t="s">
        <v>49</v>
      </c>
      <c r="D17" s="20">
        <f>SUM(D10:D16)</f>
        <v>711930.41065883636</v>
      </c>
      <c r="E17" s="20">
        <f t="shared" ref="E17:H17" si="1">SUM(E10:E16)</f>
        <v>1929526.4940328598</v>
      </c>
      <c r="F17" s="20">
        <f t="shared" si="1"/>
        <v>41433.016153335571</v>
      </c>
      <c r="G17" s="20">
        <f t="shared" si="1"/>
        <v>155851.64985561371</v>
      </c>
      <c r="H17" s="21">
        <f t="shared" si="1"/>
        <v>2838741.5707006454</v>
      </c>
      <c r="I17" s="7"/>
    </row>
    <row r="19" spans="2:9" x14ac:dyDescent="0.25">
      <c r="B19" s="6" t="s">
        <v>99</v>
      </c>
    </row>
    <row r="20" spans="2:9" x14ac:dyDescent="0.25">
      <c r="B20" s="60" t="s">
        <v>78</v>
      </c>
      <c r="C20" s="60"/>
      <c r="D20" s="61">
        <f>D8</f>
        <v>43617</v>
      </c>
      <c r="E20" s="61"/>
      <c r="F20" s="61"/>
      <c r="G20" s="61"/>
      <c r="H20" s="61"/>
    </row>
    <row r="21" spans="2:9" ht="37.799999999999997" x14ac:dyDescent="0.25">
      <c r="B21" s="60"/>
      <c r="C21" s="60"/>
      <c r="D21" s="35" t="s">
        <v>79</v>
      </c>
      <c r="E21" s="35" t="s">
        <v>80</v>
      </c>
      <c r="F21" s="35" t="s">
        <v>81</v>
      </c>
      <c r="G21" s="35" t="s">
        <v>82</v>
      </c>
      <c r="H21" s="35" t="s">
        <v>49</v>
      </c>
    </row>
    <row r="22" spans="2:9" ht="15" customHeight="1" x14ac:dyDescent="0.25">
      <c r="B22" s="63">
        <f>B10</f>
        <v>43252</v>
      </c>
      <c r="C22" s="36" t="s">
        <v>79</v>
      </c>
      <c r="D22" s="24">
        <f>(IFERROR((D10/$H$17),"-")*100)</f>
        <v>15.873053824780126</v>
      </c>
      <c r="E22" s="25">
        <f t="shared" ref="E22:H22" si="2">(IFERROR((E10/$H$17),"-")*100)</f>
        <v>5.7371874912079024</v>
      </c>
      <c r="F22" s="25">
        <f t="shared" si="2"/>
        <v>0.13126690662970764</v>
      </c>
      <c r="G22" s="25">
        <f t="shared" si="2"/>
        <v>0.90642995249555092</v>
      </c>
      <c r="H22" s="22">
        <f t="shared" si="2"/>
        <v>22.647938175113289</v>
      </c>
    </row>
    <row r="23" spans="2:9" x14ac:dyDescent="0.25">
      <c r="B23" s="63"/>
      <c r="C23" s="36" t="s">
        <v>80</v>
      </c>
      <c r="D23" s="25">
        <f t="shared" ref="D23:H29" si="3">(IFERROR((D11/$H$17),"-")*100)</f>
        <v>5.7471660391370563</v>
      </c>
      <c r="E23" s="24">
        <f t="shared" si="3"/>
        <v>49.387525066787418</v>
      </c>
      <c r="F23" s="25">
        <f t="shared" si="3"/>
        <v>0.32293636533916126</v>
      </c>
      <c r="G23" s="25">
        <f t="shared" si="3"/>
        <v>3.4327064932659077</v>
      </c>
      <c r="H23" s="22">
        <f t="shared" si="3"/>
        <v>58.890333964529539</v>
      </c>
    </row>
    <row r="24" spans="2:9" x14ac:dyDescent="0.25">
      <c r="B24" s="63"/>
      <c r="C24" s="36" t="s">
        <v>81</v>
      </c>
      <c r="D24" s="25">
        <f t="shared" si="3"/>
        <v>0.1478426895397589</v>
      </c>
      <c r="E24" s="25">
        <f t="shared" si="3"/>
        <v>0.36020517600951429</v>
      </c>
      <c r="F24" s="24">
        <f t="shared" si="3"/>
        <v>0.64393487141202366</v>
      </c>
      <c r="G24" s="25">
        <f t="shared" si="3"/>
        <v>1.9991651239038968E-2</v>
      </c>
      <c r="H24" s="22">
        <f t="shared" si="3"/>
        <v>1.1719743882003359</v>
      </c>
    </row>
    <row r="25" spans="2:9" x14ac:dyDescent="0.25">
      <c r="B25" s="63"/>
      <c r="C25" s="36" t="s">
        <v>82</v>
      </c>
      <c r="D25" s="25">
        <f t="shared" si="3"/>
        <v>0.95280796413576963</v>
      </c>
      <c r="E25" s="25">
        <f t="shared" si="3"/>
        <v>2.7026448381363624</v>
      </c>
      <c r="F25" s="25">
        <f t="shared" si="3"/>
        <v>3.8532342806847211E-2</v>
      </c>
      <c r="G25" s="24">
        <f t="shared" si="3"/>
        <v>0.58118144366631053</v>
      </c>
      <c r="H25" s="22">
        <f t="shared" si="3"/>
        <v>4.2751665887452894</v>
      </c>
    </row>
    <row r="26" spans="2:9" x14ac:dyDescent="0.25">
      <c r="B26" s="63"/>
      <c r="C26" s="36" t="s">
        <v>48</v>
      </c>
      <c r="D26" s="25">
        <f t="shared" si="3"/>
        <v>1.9150047935407508</v>
      </c>
      <c r="E26" s="25">
        <f t="shared" si="3"/>
        <v>8.290492232604274</v>
      </c>
      <c r="F26" s="25">
        <f t="shared" si="3"/>
        <v>0.23969052010043482</v>
      </c>
      <c r="G26" s="41">
        <f t="shared" si="3"/>
        <v>0.41864299036269936</v>
      </c>
      <c r="H26" s="22">
        <f t="shared" si="3"/>
        <v>10.863830536608159</v>
      </c>
    </row>
    <row r="27" spans="2:9" x14ac:dyDescent="0.25">
      <c r="B27" s="63"/>
      <c r="C27" s="36" t="s">
        <v>83</v>
      </c>
      <c r="D27" s="25">
        <f t="shared" si="3"/>
        <v>0.27605143355236272</v>
      </c>
      <c r="E27" s="25">
        <f t="shared" si="3"/>
        <v>0.41016484711118478</v>
      </c>
      <c r="F27" s="25">
        <f t="shared" si="3"/>
        <v>8.019917297407704E-2</v>
      </c>
      <c r="G27" s="41">
        <f t="shared" si="3"/>
        <v>8.2820782153936873E-2</v>
      </c>
      <c r="H27" s="22">
        <f t="shared" si="3"/>
        <v>0.84923623579156138</v>
      </c>
    </row>
    <row r="28" spans="2:9" x14ac:dyDescent="0.25">
      <c r="B28" s="63"/>
      <c r="C28" s="36" t="s">
        <v>77</v>
      </c>
      <c r="D28" s="25">
        <f t="shared" si="3"/>
        <v>0.1671582275725306</v>
      </c>
      <c r="E28" s="25">
        <f t="shared" si="3"/>
        <v>1.0829727225384074</v>
      </c>
      <c r="F28" s="25">
        <f t="shared" si="3"/>
        <v>2.9955823814283664E-3</v>
      </c>
      <c r="G28" s="41">
        <f t="shared" si="3"/>
        <v>4.8393578519455645E-2</v>
      </c>
      <c r="H28" s="22">
        <f t="shared" si="3"/>
        <v>1.301520111011822</v>
      </c>
    </row>
    <row r="29" spans="2:9" x14ac:dyDescent="0.25">
      <c r="B29" s="63"/>
      <c r="C29" s="37" t="s">
        <v>49</v>
      </c>
      <c r="D29" s="22">
        <f t="shared" si="3"/>
        <v>25.079084972258354</v>
      </c>
      <c r="E29" s="22">
        <f t="shared" si="3"/>
        <v>67.971192374395059</v>
      </c>
      <c r="F29" s="22">
        <f t="shared" si="3"/>
        <v>1.4595557616436801</v>
      </c>
      <c r="G29" s="22">
        <f t="shared" si="3"/>
        <v>5.4901668917029003</v>
      </c>
      <c r="H29" s="23">
        <f t="shared" si="3"/>
        <v>100</v>
      </c>
    </row>
    <row r="31" spans="2:9" x14ac:dyDescent="0.25">
      <c r="B31" s="6" t="s">
        <v>11</v>
      </c>
    </row>
    <row r="32" spans="2:9" x14ac:dyDescent="0.25">
      <c r="B32" s="60" t="s">
        <v>78</v>
      </c>
      <c r="C32" s="60"/>
      <c r="D32" s="61">
        <f>D20</f>
        <v>43617</v>
      </c>
      <c r="E32" s="61"/>
      <c r="F32" s="61"/>
      <c r="G32" s="61"/>
      <c r="H32" s="61"/>
    </row>
    <row r="33" spans="2:9" ht="37.799999999999997" x14ac:dyDescent="0.25">
      <c r="B33" s="60"/>
      <c r="C33" s="60"/>
      <c r="D33" s="35" t="s">
        <v>79</v>
      </c>
      <c r="E33" s="35" t="s">
        <v>80</v>
      </c>
      <c r="F33" s="35" t="s">
        <v>81</v>
      </c>
      <c r="G33" s="35" t="s">
        <v>82</v>
      </c>
      <c r="H33" s="35" t="s">
        <v>49</v>
      </c>
    </row>
    <row r="34" spans="2:9" ht="15" customHeight="1" x14ac:dyDescent="0.25">
      <c r="B34" s="63">
        <f>B22</f>
        <v>43252</v>
      </c>
      <c r="C34" s="36" t="s">
        <v>79</v>
      </c>
      <c r="D34" s="24">
        <f>(IFERROR((D10/$H10),"-")*100)</f>
        <v>70.086087757967519</v>
      </c>
      <c r="E34" s="25">
        <f t="shared" ref="E34:H34" si="4">(IFERROR((E10/$H10),"-")*100)</f>
        <v>25.332052069588475</v>
      </c>
      <c r="F34" s="25">
        <f t="shared" si="4"/>
        <v>0.57959760228394841</v>
      </c>
      <c r="G34" s="25">
        <f t="shared" si="4"/>
        <v>4.0022625701600614</v>
      </c>
      <c r="H34" s="22">
        <f t="shared" si="4"/>
        <v>100</v>
      </c>
      <c r="I34" s="8"/>
    </row>
    <row r="35" spans="2:9" x14ac:dyDescent="0.25">
      <c r="B35" s="63"/>
      <c r="C35" s="36" t="s">
        <v>80</v>
      </c>
      <c r="D35" s="25">
        <f t="shared" ref="D35:H41" si="5">(IFERROR((D11/$H11),"-")*100)</f>
        <v>9.7590990782946712</v>
      </c>
      <c r="E35" s="24">
        <f t="shared" si="5"/>
        <v>83.863550674605108</v>
      </c>
      <c r="F35" s="25">
        <f t="shared" si="5"/>
        <v>0.54836905074043263</v>
      </c>
      <c r="G35" s="25">
        <f t="shared" si="5"/>
        <v>5.828981196359786</v>
      </c>
      <c r="H35" s="22">
        <f t="shared" si="5"/>
        <v>100</v>
      </c>
      <c r="I35" s="8"/>
    </row>
    <row r="36" spans="2:9" x14ac:dyDescent="0.25">
      <c r="B36" s="63"/>
      <c r="C36" s="36" t="s">
        <v>81</v>
      </c>
      <c r="D36" s="25">
        <f t="shared" si="5"/>
        <v>12.614839626895231</v>
      </c>
      <c r="E36" s="25">
        <f t="shared" si="5"/>
        <v>30.734901686942091</v>
      </c>
      <c r="F36" s="24">
        <f t="shared" si="5"/>
        <v>54.944449118964044</v>
      </c>
      <c r="G36" s="25">
        <f t="shared" si="5"/>
        <v>1.7058095671986324</v>
      </c>
      <c r="H36" s="22">
        <f t="shared" si="5"/>
        <v>100</v>
      </c>
      <c r="I36" s="8"/>
    </row>
    <row r="37" spans="2:9" x14ac:dyDescent="0.25">
      <c r="B37" s="63"/>
      <c r="C37" s="36" t="s">
        <v>82</v>
      </c>
      <c r="D37" s="25">
        <f t="shared" si="5"/>
        <v>22.287037109714301</v>
      </c>
      <c r="E37" s="25">
        <f t="shared" si="5"/>
        <v>63.217298835822824</v>
      </c>
      <c r="F37" s="25">
        <f t="shared" si="5"/>
        <v>0.90130622999081755</v>
      </c>
      <c r="G37" s="24">
        <f t="shared" si="5"/>
        <v>13.594357824472061</v>
      </c>
      <c r="H37" s="22">
        <f t="shared" si="5"/>
        <v>100</v>
      </c>
      <c r="I37" s="8"/>
    </row>
    <row r="38" spans="2:9" x14ac:dyDescent="0.25">
      <c r="B38" s="63"/>
      <c r="C38" s="36" t="s">
        <v>48</v>
      </c>
      <c r="D38" s="25">
        <f t="shared" si="5"/>
        <v>17.627344122201695</v>
      </c>
      <c r="E38" s="25">
        <f t="shared" si="5"/>
        <v>76.312790453308025</v>
      </c>
      <c r="F38" s="25">
        <f t="shared" si="5"/>
        <v>2.2063168170079863</v>
      </c>
      <c r="G38" s="41">
        <f t="shared" si="5"/>
        <v>3.8535486074822893</v>
      </c>
      <c r="H38" s="22">
        <f t="shared" si="5"/>
        <v>100</v>
      </c>
      <c r="I38" s="8"/>
    </row>
    <row r="39" spans="2:9" x14ac:dyDescent="0.25">
      <c r="B39" s="63"/>
      <c r="C39" s="36" t="s">
        <v>83</v>
      </c>
      <c r="D39" s="25">
        <f t="shared" si="5"/>
        <v>32.505847244619638</v>
      </c>
      <c r="E39" s="25">
        <f t="shared" si="5"/>
        <v>48.298085953536322</v>
      </c>
      <c r="F39" s="25">
        <f t="shared" si="5"/>
        <v>9.4436824047344725</v>
      </c>
      <c r="G39" s="41">
        <f t="shared" si="5"/>
        <v>9.7523843971095694</v>
      </c>
      <c r="H39" s="22">
        <f t="shared" si="5"/>
        <v>100</v>
      </c>
      <c r="I39" s="8"/>
    </row>
    <row r="40" spans="2:9" x14ac:dyDescent="0.25">
      <c r="B40" s="63"/>
      <c r="C40" s="36" t="s">
        <v>77</v>
      </c>
      <c r="D40" s="25">
        <f t="shared" si="5"/>
        <v>12.84330731106254</v>
      </c>
      <c r="E40" s="25">
        <f t="shared" si="5"/>
        <v>83.208297234568846</v>
      </c>
      <c r="F40" s="25">
        <f t="shared" si="5"/>
        <v>0.23016028381609518</v>
      </c>
      <c r="G40" s="41">
        <f t="shared" si="5"/>
        <v>3.7182351705525107</v>
      </c>
      <c r="H40" s="22">
        <f t="shared" si="5"/>
        <v>100</v>
      </c>
      <c r="I40" s="8"/>
    </row>
    <row r="41" spans="2:9" x14ac:dyDescent="0.25">
      <c r="B41" s="63"/>
      <c r="C41" s="37" t="s">
        <v>49</v>
      </c>
      <c r="D41" s="22">
        <f t="shared" si="5"/>
        <v>25.079084972258354</v>
      </c>
      <c r="E41" s="22">
        <f t="shared" si="5"/>
        <v>67.971192374395059</v>
      </c>
      <c r="F41" s="22">
        <f t="shared" si="5"/>
        <v>1.4595557616436801</v>
      </c>
      <c r="G41" s="22">
        <f t="shared" si="5"/>
        <v>5.4901668917029003</v>
      </c>
      <c r="H41" s="23">
        <f t="shared" si="5"/>
        <v>100</v>
      </c>
      <c r="I41" s="8"/>
    </row>
    <row r="43" spans="2:9" x14ac:dyDescent="0.25">
      <c r="B43" s="6" t="s">
        <v>12</v>
      </c>
    </row>
    <row r="44" spans="2:9" x14ac:dyDescent="0.25">
      <c r="B44" s="60" t="s">
        <v>78</v>
      </c>
      <c r="C44" s="60"/>
      <c r="D44" s="61">
        <f>D32</f>
        <v>43617</v>
      </c>
      <c r="E44" s="61"/>
      <c r="F44" s="61"/>
      <c r="G44" s="61"/>
      <c r="H44" s="61"/>
    </row>
    <row r="45" spans="2:9" ht="37.799999999999997" x14ac:dyDescent="0.25">
      <c r="B45" s="60"/>
      <c r="C45" s="60"/>
      <c r="D45" s="35" t="s">
        <v>79</v>
      </c>
      <c r="E45" s="35" t="s">
        <v>80</v>
      </c>
      <c r="F45" s="35" t="s">
        <v>81</v>
      </c>
      <c r="G45" s="35" t="s">
        <v>82</v>
      </c>
      <c r="H45" s="35" t="s">
        <v>49</v>
      </c>
    </row>
    <row r="46" spans="2:9" ht="15" customHeight="1" x14ac:dyDescent="0.25">
      <c r="B46" s="63">
        <f>B34</f>
        <v>43252</v>
      </c>
      <c r="C46" s="36" t="s">
        <v>79</v>
      </c>
      <c r="D46" s="24">
        <f>(IFERROR((D10/D$17),"-")*100)</f>
        <v>63.291997464574038</v>
      </c>
      <c r="E46" s="25">
        <f t="shared" ref="E46:H46" si="6">(IFERROR((E10/E$17),"-")*100)</f>
        <v>8.4406162240124498</v>
      </c>
      <c r="F46" s="25">
        <f t="shared" si="6"/>
        <v>8.9936205302551304</v>
      </c>
      <c r="G46" s="25">
        <f t="shared" si="6"/>
        <v>16.510061904773917</v>
      </c>
      <c r="H46" s="22">
        <f t="shared" si="6"/>
        <v>22.647938175113289</v>
      </c>
      <c r="I46" s="8"/>
    </row>
    <row r="47" spans="2:9" x14ac:dyDescent="0.25">
      <c r="B47" s="63"/>
      <c r="C47" s="36" t="s">
        <v>80</v>
      </c>
      <c r="D47" s="25">
        <f t="shared" ref="D47:H53" si="7">(IFERROR((D11/D$17),"-")*100)</f>
        <v>22.91617116611064</v>
      </c>
      <c r="E47" s="24">
        <f t="shared" si="7"/>
        <v>72.659494914777795</v>
      </c>
      <c r="F47" s="25">
        <f t="shared" si="7"/>
        <v>22.125661370791764</v>
      </c>
      <c r="G47" s="25">
        <f t="shared" si="7"/>
        <v>62.524629232193995</v>
      </c>
      <c r="H47" s="22">
        <f t="shared" si="7"/>
        <v>58.890333964529539</v>
      </c>
      <c r="I47" s="8"/>
    </row>
    <row r="48" spans="2:9" x14ac:dyDescent="0.25">
      <c r="B48" s="63"/>
      <c r="C48" s="36" t="s">
        <v>81</v>
      </c>
      <c r="D48" s="25">
        <f t="shared" si="7"/>
        <v>0.58950591579915113</v>
      </c>
      <c r="E48" s="25">
        <f t="shared" si="7"/>
        <v>0.52993799788806495</v>
      </c>
      <c r="F48" s="24">
        <f t="shared" si="7"/>
        <v>44.118552256397244</v>
      </c>
      <c r="G48" s="25">
        <f t="shared" si="7"/>
        <v>0.36413558336908958</v>
      </c>
      <c r="H48" s="22">
        <f t="shared" si="7"/>
        <v>1.1719743882003359</v>
      </c>
      <c r="I48" s="8"/>
    </row>
    <row r="49" spans="2:9" x14ac:dyDescent="0.25">
      <c r="B49" s="63"/>
      <c r="C49" s="36" t="s">
        <v>82</v>
      </c>
      <c r="D49" s="25">
        <f t="shared" si="7"/>
        <v>3.7992134289976449</v>
      </c>
      <c r="E49" s="25">
        <f t="shared" si="7"/>
        <v>3.9761621706587218</v>
      </c>
      <c r="F49" s="25">
        <f t="shared" si="7"/>
        <v>2.6400048439022279</v>
      </c>
      <c r="G49" s="24">
        <f t="shared" si="7"/>
        <v>10.585861142848499</v>
      </c>
      <c r="H49" s="22">
        <f t="shared" si="7"/>
        <v>4.2751665887452894</v>
      </c>
      <c r="I49" s="8"/>
    </row>
    <row r="50" spans="2:9" x14ac:dyDescent="0.25">
      <c r="B50" s="63"/>
      <c r="C50" s="36" t="s">
        <v>48</v>
      </c>
      <c r="D50" s="25">
        <f t="shared" si="7"/>
        <v>7.6358638908040914</v>
      </c>
      <c r="E50" s="25">
        <f t="shared" si="7"/>
        <v>12.197067526694331</v>
      </c>
      <c r="F50" s="25">
        <f t="shared" si="7"/>
        <v>16.422155727062261</v>
      </c>
      <c r="G50" s="41">
        <f t="shared" si="7"/>
        <v>7.6253235761444715</v>
      </c>
      <c r="H50" s="22">
        <f t="shared" si="7"/>
        <v>10.863830536608159</v>
      </c>
      <c r="I50" s="8"/>
    </row>
    <row r="51" spans="2:9" x14ac:dyDescent="0.25">
      <c r="B51" s="63"/>
      <c r="C51" s="36" t="s">
        <v>83</v>
      </c>
      <c r="D51" s="25">
        <f t="shared" si="7"/>
        <v>1.1007237060591391</v>
      </c>
      <c r="E51" s="25">
        <f t="shared" si="7"/>
        <v>0.60343924062996868</v>
      </c>
      <c r="F51" s="25">
        <f t="shared" si="7"/>
        <v>5.4947659473976298</v>
      </c>
      <c r="G51" s="41">
        <f t="shared" si="7"/>
        <v>1.5085294088072454</v>
      </c>
      <c r="H51" s="22">
        <f t="shared" si="7"/>
        <v>0.84923623579156138</v>
      </c>
      <c r="I51" s="8"/>
    </row>
    <row r="52" spans="2:9" x14ac:dyDescent="0.25">
      <c r="B52" s="63"/>
      <c r="C52" s="36" t="s">
        <v>77</v>
      </c>
      <c r="D52" s="25">
        <f t="shared" si="7"/>
        <v>0.66652442765529707</v>
      </c>
      <c r="E52" s="25">
        <f t="shared" si="7"/>
        <v>1.5932819253386619</v>
      </c>
      <c r="F52" s="25">
        <f t="shared" si="7"/>
        <v>0.20523932419374566</v>
      </c>
      <c r="G52" s="41">
        <f t="shared" si="7"/>
        <v>0.88145915186278201</v>
      </c>
      <c r="H52" s="22">
        <f t="shared" si="7"/>
        <v>1.301520111011822</v>
      </c>
      <c r="I52" s="8"/>
    </row>
    <row r="53" spans="2:9" x14ac:dyDescent="0.25">
      <c r="B53" s="63"/>
      <c r="C53" s="37" t="s">
        <v>49</v>
      </c>
      <c r="D53" s="22">
        <f t="shared" si="7"/>
        <v>100</v>
      </c>
      <c r="E53" s="22">
        <f t="shared" si="7"/>
        <v>100</v>
      </c>
      <c r="F53" s="22">
        <f t="shared" si="7"/>
        <v>100</v>
      </c>
      <c r="G53" s="22">
        <f t="shared" si="7"/>
        <v>100</v>
      </c>
      <c r="H53" s="23">
        <f t="shared" si="7"/>
        <v>100</v>
      </c>
      <c r="I53" s="8"/>
    </row>
  </sheetData>
  <mergeCells count="12">
    <mergeCell ref="B46:B53"/>
    <mergeCell ref="B8:C9"/>
    <mergeCell ref="D8:H8"/>
    <mergeCell ref="B10:B17"/>
    <mergeCell ref="B20:C21"/>
    <mergeCell ref="D20:H20"/>
    <mergeCell ref="B22:B29"/>
    <mergeCell ref="B32:C33"/>
    <mergeCell ref="D32:H32"/>
    <mergeCell ref="B34:B41"/>
    <mergeCell ref="B44:C45"/>
    <mergeCell ref="D44:H44"/>
  </mergeCells>
  <hyperlinks>
    <hyperlink ref="I2" location="Índice!A1" display="Índice"/>
  </hyperlinks>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24"/>
  <sheetViews>
    <sheetView showGridLines="0" workbookViewId="0">
      <selection activeCell="K7" sqref="K7"/>
    </sheetView>
  </sheetViews>
  <sheetFormatPr baseColWidth="10" defaultColWidth="11.44140625" defaultRowHeight="13.2" x14ac:dyDescent="0.25"/>
  <cols>
    <col min="1" max="2" width="3.6640625" style="4" customWidth="1"/>
    <col min="3" max="3" width="36.109375" style="4" customWidth="1"/>
    <col min="4" max="5" width="13.88671875" style="4" customWidth="1"/>
    <col min="6" max="6" width="17.88671875" style="4" customWidth="1"/>
    <col min="7" max="9" width="13.88671875" style="4" customWidth="1"/>
    <col min="10" max="10" width="17.88671875" style="4" customWidth="1"/>
    <col min="11" max="11" width="13.88671875" style="4" customWidth="1"/>
    <col min="12" max="13" width="11.44140625" style="4"/>
    <col min="14" max="14" width="17.88671875" style="4" customWidth="1"/>
    <col min="15" max="16384" width="11.44140625" style="4"/>
  </cols>
  <sheetData>
    <row r="1" spans="2:15" ht="44.25" customHeight="1" x14ac:dyDescent="0.25"/>
    <row r="2" spans="2:15" ht="24.75" customHeight="1" x14ac:dyDescent="0.25">
      <c r="G2" s="5"/>
      <c r="I2" s="5" t="s">
        <v>13</v>
      </c>
    </row>
    <row r="5" spans="2:15" ht="17.399999999999999" x14ac:dyDescent="0.3">
      <c r="B5" s="17" t="s">
        <v>97</v>
      </c>
    </row>
    <row r="6" spans="2:15" x14ac:dyDescent="0.25">
      <c r="C6" s="6"/>
    </row>
    <row r="7" spans="2:15" x14ac:dyDescent="0.25">
      <c r="B7" s="6" t="s">
        <v>74</v>
      </c>
    </row>
    <row r="8" spans="2:15" ht="15" customHeight="1" x14ac:dyDescent="0.25">
      <c r="B8" s="65" t="s">
        <v>76</v>
      </c>
      <c r="C8" s="66"/>
      <c r="D8" s="61">
        <v>43617</v>
      </c>
      <c r="E8" s="62"/>
      <c r="F8" s="62"/>
      <c r="G8" s="62"/>
      <c r="H8" s="61">
        <f>D8</f>
        <v>43617</v>
      </c>
      <c r="I8" s="62"/>
      <c r="J8" s="62"/>
      <c r="K8" s="62"/>
      <c r="L8" s="61">
        <f>H8</f>
        <v>43617</v>
      </c>
      <c r="M8" s="62"/>
      <c r="N8" s="62"/>
      <c r="O8" s="62"/>
    </row>
    <row r="9" spans="2:15" ht="15" customHeight="1" x14ac:dyDescent="0.25">
      <c r="B9" s="67"/>
      <c r="C9" s="68"/>
      <c r="D9" s="61" t="s">
        <v>49</v>
      </c>
      <c r="E9" s="61"/>
      <c r="F9" s="61"/>
      <c r="G9" s="61"/>
      <c r="H9" s="61" t="s">
        <v>51</v>
      </c>
      <c r="I9" s="61"/>
      <c r="J9" s="61"/>
      <c r="K9" s="61"/>
      <c r="L9" s="61" t="s">
        <v>52</v>
      </c>
      <c r="M9" s="61"/>
      <c r="N9" s="61"/>
      <c r="O9" s="61"/>
    </row>
    <row r="10" spans="2:15" ht="37.799999999999997" x14ac:dyDescent="0.25">
      <c r="B10" s="69"/>
      <c r="C10" s="70"/>
      <c r="D10" s="35" t="s">
        <v>46</v>
      </c>
      <c r="E10" s="35" t="s">
        <v>47</v>
      </c>
      <c r="F10" s="35" t="s">
        <v>48</v>
      </c>
      <c r="G10" s="35" t="s">
        <v>31</v>
      </c>
      <c r="H10" s="35" t="s">
        <v>46</v>
      </c>
      <c r="I10" s="35" t="s">
        <v>47</v>
      </c>
      <c r="J10" s="35" t="s">
        <v>48</v>
      </c>
      <c r="K10" s="35" t="s">
        <v>31</v>
      </c>
      <c r="L10" s="35" t="s">
        <v>46</v>
      </c>
      <c r="M10" s="35" t="s">
        <v>47</v>
      </c>
      <c r="N10" s="35" t="s">
        <v>48</v>
      </c>
      <c r="O10" s="35" t="s">
        <v>31</v>
      </c>
    </row>
    <row r="11" spans="2:15" ht="15" customHeight="1" x14ac:dyDescent="0.25">
      <c r="B11" s="63">
        <v>43252</v>
      </c>
      <c r="C11" s="36" t="s">
        <v>46</v>
      </c>
      <c r="D11" s="18">
        <v>3506184.8855028152</v>
      </c>
      <c r="E11" s="19">
        <v>53541.417867660522</v>
      </c>
      <c r="F11" s="19">
        <v>228733.54741096497</v>
      </c>
      <c r="G11" s="20">
        <f>SUM(D11:F11)</f>
        <v>3788459.8507814407</v>
      </c>
      <c r="H11" s="18">
        <v>2827922.2008361816</v>
      </c>
      <c r="I11" s="19">
        <v>34948.538396835327</v>
      </c>
      <c r="J11" s="19">
        <v>121962.37986564636</v>
      </c>
      <c r="K11" s="20">
        <f>SUM(H11:J11)</f>
        <v>2984833.1190986633</v>
      </c>
      <c r="L11" s="18">
        <v>678262.68466663361</v>
      </c>
      <c r="M11" s="19">
        <v>18592.879470825195</v>
      </c>
      <c r="N11" s="19">
        <v>106771.1675453186</v>
      </c>
      <c r="O11" s="20">
        <f>SUM(L11:N11)</f>
        <v>803626.7316827774</v>
      </c>
    </row>
    <row r="12" spans="2:15" x14ac:dyDescent="0.25">
      <c r="B12" s="64"/>
      <c r="C12" s="36" t="s">
        <v>47</v>
      </c>
      <c r="D12" s="19">
        <v>45775.616025924683</v>
      </c>
      <c r="E12" s="18">
        <v>17801.159210205078</v>
      </c>
      <c r="F12" s="19">
        <v>10921.567626953125</v>
      </c>
      <c r="G12" s="20">
        <f t="shared" ref="G12:G14" si="0">SUM(D12:F12)</f>
        <v>74498.342863082886</v>
      </c>
      <c r="H12" s="19">
        <v>33923.384803771973</v>
      </c>
      <c r="I12" s="18">
        <v>13920.310729980469</v>
      </c>
      <c r="J12" s="19">
        <v>4053.1422729492187</v>
      </c>
      <c r="K12" s="20">
        <f t="shared" ref="K12:K14" si="1">SUM(H12:J12)</f>
        <v>51896.83780670166</v>
      </c>
      <c r="L12" s="19">
        <v>11852.23122215271</v>
      </c>
      <c r="M12" s="18">
        <v>3880.8484802246094</v>
      </c>
      <c r="N12" s="19">
        <v>6868.4253540039062</v>
      </c>
      <c r="O12" s="20">
        <f t="shared" ref="O12:O14" si="2">SUM(L12:N12)</f>
        <v>22601.505056381226</v>
      </c>
    </row>
    <row r="13" spans="2:15" x14ac:dyDescent="0.25">
      <c r="B13" s="64"/>
      <c r="C13" s="36" t="s">
        <v>48</v>
      </c>
      <c r="D13" s="19">
        <v>152887.55178833008</v>
      </c>
      <c r="E13" s="19">
        <v>11842.610378265381</v>
      </c>
      <c r="F13" s="18">
        <v>599639.72291946411</v>
      </c>
      <c r="G13" s="20">
        <f t="shared" si="0"/>
        <v>764369.88508605957</v>
      </c>
      <c r="H13" s="19">
        <v>69539.870849609375</v>
      </c>
      <c r="I13" s="19">
        <v>6185.5205345153809</v>
      </c>
      <c r="J13" s="18">
        <v>280327.50447368622</v>
      </c>
      <c r="K13" s="20">
        <f t="shared" si="1"/>
        <v>356052.89585781097</v>
      </c>
      <c r="L13" s="19">
        <v>83347.680938720703</v>
      </c>
      <c r="M13" s="19">
        <v>5657.08984375</v>
      </c>
      <c r="N13" s="18">
        <v>319312.21844577789</v>
      </c>
      <c r="O13" s="20">
        <f t="shared" si="2"/>
        <v>408316.9892282486</v>
      </c>
    </row>
    <row r="14" spans="2:15" x14ac:dyDescent="0.25">
      <c r="B14" s="64"/>
      <c r="C14" s="37" t="s">
        <v>31</v>
      </c>
      <c r="D14" s="20">
        <f>SUM(D11:D13)</f>
        <v>3704848.05331707</v>
      </c>
      <c r="E14" s="20">
        <f t="shared" ref="E14:N14" si="3">SUM(E11:E13)</f>
        <v>83185.187456130981</v>
      </c>
      <c r="F14" s="20">
        <f t="shared" si="3"/>
        <v>839294.8379573822</v>
      </c>
      <c r="G14" s="21">
        <f t="shared" si="0"/>
        <v>4627328.0787305832</v>
      </c>
      <c r="H14" s="20">
        <f t="shared" si="3"/>
        <v>2931385.456489563</v>
      </c>
      <c r="I14" s="20">
        <f t="shared" si="3"/>
        <v>55054.369661331177</v>
      </c>
      <c r="J14" s="20">
        <f t="shared" si="3"/>
        <v>406343.0266122818</v>
      </c>
      <c r="K14" s="21">
        <f t="shared" si="1"/>
        <v>3392782.852763176</v>
      </c>
      <c r="L14" s="20">
        <f t="shared" si="3"/>
        <v>773462.59682750702</v>
      </c>
      <c r="M14" s="20">
        <f t="shared" si="3"/>
        <v>28130.817794799805</v>
      </c>
      <c r="N14" s="20">
        <f t="shared" si="3"/>
        <v>432951.8113451004</v>
      </c>
      <c r="O14" s="21">
        <f t="shared" si="2"/>
        <v>1234545.2259674072</v>
      </c>
    </row>
    <row r="17" spans="2:15" x14ac:dyDescent="0.25">
      <c r="B17" s="6" t="s">
        <v>50</v>
      </c>
    </row>
    <row r="18" spans="2:15" x14ac:dyDescent="0.25">
      <c r="B18" s="65" t="s">
        <v>76</v>
      </c>
      <c r="C18" s="66"/>
      <c r="D18" s="61">
        <f>D8</f>
        <v>43617</v>
      </c>
      <c r="E18" s="61"/>
      <c r="F18" s="61"/>
      <c r="G18" s="61"/>
      <c r="H18" s="61">
        <f>H8</f>
        <v>43617</v>
      </c>
      <c r="I18" s="61"/>
      <c r="J18" s="61"/>
      <c r="K18" s="61"/>
      <c r="L18" s="61">
        <f>L8</f>
        <v>43617</v>
      </c>
      <c r="M18" s="61"/>
      <c r="N18" s="61"/>
      <c r="O18" s="61"/>
    </row>
    <row r="19" spans="2:15" x14ac:dyDescent="0.25">
      <c r="B19" s="67"/>
      <c r="C19" s="68"/>
      <c r="D19" s="61" t="s">
        <v>49</v>
      </c>
      <c r="E19" s="61"/>
      <c r="F19" s="61"/>
      <c r="G19" s="61"/>
      <c r="H19" s="61" t="s">
        <v>51</v>
      </c>
      <c r="I19" s="61"/>
      <c r="J19" s="61"/>
      <c r="K19" s="61"/>
      <c r="L19" s="61" t="s">
        <v>52</v>
      </c>
      <c r="M19" s="61"/>
      <c r="N19" s="61"/>
      <c r="O19" s="61"/>
    </row>
    <row r="20" spans="2:15" ht="37.799999999999997" x14ac:dyDescent="0.25">
      <c r="B20" s="69"/>
      <c r="C20" s="70"/>
      <c r="D20" s="35" t="s">
        <v>46</v>
      </c>
      <c r="E20" s="35" t="s">
        <v>47</v>
      </c>
      <c r="F20" s="35" t="s">
        <v>48</v>
      </c>
      <c r="G20" s="35" t="s">
        <v>31</v>
      </c>
      <c r="H20" s="35" t="s">
        <v>46</v>
      </c>
      <c r="I20" s="35" t="s">
        <v>47</v>
      </c>
      <c r="J20" s="35" t="s">
        <v>48</v>
      </c>
      <c r="K20" s="35" t="s">
        <v>31</v>
      </c>
      <c r="L20" s="35" t="s">
        <v>46</v>
      </c>
      <c r="M20" s="35" t="s">
        <v>47</v>
      </c>
      <c r="N20" s="35" t="s">
        <v>48</v>
      </c>
      <c r="O20" s="35" t="s">
        <v>31</v>
      </c>
    </row>
    <row r="21" spans="2:15" ht="15" customHeight="1" x14ac:dyDescent="0.25">
      <c r="B21" s="63">
        <f>B11</f>
        <v>43252</v>
      </c>
      <c r="C21" s="36" t="s">
        <v>46</v>
      </c>
      <c r="D21" s="24">
        <f>(IFERROR((D11/$G11),"-")*100)</f>
        <v>92.549083891692803</v>
      </c>
      <c r="E21" s="25">
        <f t="shared" ref="E21:G21" si="4">(IFERROR((E11/$G11),"-")*100)</f>
        <v>1.4132766342136793</v>
      </c>
      <c r="F21" s="25">
        <f t="shared" si="4"/>
        <v>6.0376394740935266</v>
      </c>
      <c r="G21" s="25">
        <f t="shared" si="4"/>
        <v>100</v>
      </c>
      <c r="H21" s="24">
        <f>(IFERROR((H11/$K11),"-")*100)</f>
        <v>94.743058924853244</v>
      </c>
      <c r="I21" s="25">
        <f t="shared" ref="I21:K21" si="5">(IFERROR((I11/$K11),"-")*100)</f>
        <v>1.1708707657126511</v>
      </c>
      <c r="J21" s="25">
        <f t="shared" si="5"/>
        <v>4.0860703094341044</v>
      </c>
      <c r="K21" s="25">
        <f t="shared" si="5"/>
        <v>100</v>
      </c>
      <c r="L21" s="24">
        <f>(IFERROR((L11/$O11),"-")*100)</f>
        <v>84.400214418747112</v>
      </c>
      <c r="M21" s="25">
        <f t="shared" ref="M21:O21" si="6">(IFERROR((M11/$O11),"-")*100)</f>
        <v>2.3136213291327552</v>
      </c>
      <c r="N21" s="25">
        <f t="shared" si="6"/>
        <v>13.286164252120139</v>
      </c>
      <c r="O21" s="25">
        <f t="shared" si="6"/>
        <v>100</v>
      </c>
    </row>
    <row r="22" spans="2:15" x14ac:dyDescent="0.25">
      <c r="B22" s="64"/>
      <c r="C22" s="36" t="s">
        <v>47</v>
      </c>
      <c r="D22" s="25">
        <f t="shared" ref="D22:G22" si="7">(IFERROR((D12/$G12),"-")*100)</f>
        <v>61.445146652528372</v>
      </c>
      <c r="E22" s="24">
        <f t="shared" si="7"/>
        <v>23.894704937156817</v>
      </c>
      <c r="F22" s="25">
        <f t="shared" si="7"/>
        <v>14.660148410314813</v>
      </c>
      <c r="G22" s="25">
        <f t="shared" si="7"/>
        <v>100</v>
      </c>
      <c r="H22" s="25">
        <f t="shared" ref="H22:K22" si="8">(IFERROR((H12/$K12),"-")*100)</f>
        <v>65.366959216523398</v>
      </c>
      <c r="I22" s="24">
        <f t="shared" si="8"/>
        <v>26.823042247446683</v>
      </c>
      <c r="J22" s="25">
        <f t="shared" si="8"/>
        <v>7.8099985360299149</v>
      </c>
      <c r="K22" s="25">
        <f t="shared" si="8"/>
        <v>100</v>
      </c>
      <c r="L22" s="25">
        <f t="shared" ref="L22:O22" si="9">(IFERROR((L12/$O12),"-")*100)</f>
        <v>52.440008718828189</v>
      </c>
      <c r="M22" s="24">
        <f t="shared" si="9"/>
        <v>17.170752436811306</v>
      </c>
      <c r="N22" s="25">
        <f t="shared" si="9"/>
        <v>30.389238844360499</v>
      </c>
      <c r="O22" s="25">
        <f t="shared" si="9"/>
        <v>100</v>
      </c>
    </row>
    <row r="23" spans="2:15" x14ac:dyDescent="0.25">
      <c r="B23" s="64"/>
      <c r="C23" s="36" t="s">
        <v>48</v>
      </c>
      <c r="D23" s="25">
        <f t="shared" ref="D23:G23" si="10">(IFERROR((D13/$G13),"-")*100)</f>
        <v>20.001775942692539</v>
      </c>
      <c r="E23" s="25">
        <f t="shared" si="10"/>
        <v>1.5493297956043932</v>
      </c>
      <c r="F23" s="24">
        <f t="shared" si="10"/>
        <v>78.44889426170306</v>
      </c>
      <c r="G23" s="25">
        <f t="shared" si="10"/>
        <v>100</v>
      </c>
      <c r="H23" s="25">
        <f t="shared" ref="H23:K23" si="11">(IFERROR((H13/$K13),"-")*100)</f>
        <v>19.530769629628285</v>
      </c>
      <c r="I23" s="25">
        <f t="shared" si="11"/>
        <v>1.7372476411441844</v>
      </c>
      <c r="J23" s="24">
        <f t="shared" si="11"/>
        <v>78.731982729227539</v>
      </c>
      <c r="K23" s="25">
        <f t="shared" si="11"/>
        <v>100</v>
      </c>
      <c r="L23" s="25">
        <f t="shared" ref="L23:O23" si="12">(IFERROR((L13/$O13),"-")*100)</f>
        <v>20.412494002822271</v>
      </c>
      <c r="M23" s="25">
        <f t="shared" si="12"/>
        <v>1.3854652128098679</v>
      </c>
      <c r="N23" s="24">
        <f t="shared" si="12"/>
        <v>78.202040784367867</v>
      </c>
      <c r="O23" s="25">
        <f t="shared" si="12"/>
        <v>100</v>
      </c>
    </row>
    <row r="24" spans="2:15" x14ac:dyDescent="0.25">
      <c r="B24" s="64"/>
      <c r="C24" s="37" t="s">
        <v>31</v>
      </c>
      <c r="D24" s="43">
        <f t="shared" ref="D24:G24" si="13">(IFERROR((D14/$G14),"-")*100)</f>
        <v>80.064520826745067</v>
      </c>
      <c r="E24" s="43">
        <f t="shared" si="13"/>
        <v>1.797693745522172</v>
      </c>
      <c r="F24" s="43">
        <f t="shared" si="13"/>
        <v>18.137785427732762</v>
      </c>
      <c r="G24" s="44">
        <f t="shared" si="13"/>
        <v>100</v>
      </c>
      <c r="H24" s="43">
        <f t="shared" ref="H24:K24" si="14">(IFERROR((H14/$K14),"-")*100)</f>
        <v>86.400621074294861</v>
      </c>
      <c r="I24" s="43">
        <f t="shared" si="14"/>
        <v>1.622690636286769</v>
      </c>
      <c r="J24" s="43">
        <f t="shared" si="14"/>
        <v>11.976688289418371</v>
      </c>
      <c r="K24" s="44">
        <f t="shared" si="14"/>
        <v>100</v>
      </c>
      <c r="L24" s="43">
        <f t="shared" ref="L24:O24" si="15">(IFERROR((L14/$O14),"-")*100)</f>
        <v>62.651621063247056</v>
      </c>
      <c r="M24" s="43">
        <f t="shared" si="15"/>
        <v>2.2786380930480776</v>
      </c>
      <c r="N24" s="43">
        <f t="shared" si="15"/>
        <v>35.069740843704871</v>
      </c>
      <c r="O24" s="44">
        <f t="shared" si="15"/>
        <v>100</v>
      </c>
    </row>
  </sheetData>
  <mergeCells count="16">
    <mergeCell ref="H8:K8"/>
    <mergeCell ref="L8:O8"/>
    <mergeCell ref="D9:G9"/>
    <mergeCell ref="H9:K9"/>
    <mergeCell ref="L9:O9"/>
    <mergeCell ref="H18:K18"/>
    <mergeCell ref="L18:O18"/>
    <mergeCell ref="H19:K19"/>
    <mergeCell ref="L19:O19"/>
    <mergeCell ref="B18:C20"/>
    <mergeCell ref="D18:G18"/>
    <mergeCell ref="B21:B24"/>
    <mergeCell ref="D19:G19"/>
    <mergeCell ref="B8:C10"/>
    <mergeCell ref="D8:G8"/>
    <mergeCell ref="B11:B14"/>
  </mergeCells>
  <hyperlinks>
    <hyperlink ref="I2" location="Índice!A1" display="Índice"/>
  </hyperlinks>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7"/>
  <sheetViews>
    <sheetView showGridLines="0" workbookViewId="0">
      <selection activeCell="B1" sqref="B1"/>
    </sheetView>
  </sheetViews>
  <sheetFormatPr baseColWidth="10" defaultColWidth="0" defaultRowHeight="15.75" customHeight="1" zeroHeight="1" x14ac:dyDescent="0.3"/>
  <cols>
    <col min="1" max="1" width="4.33203125" style="2" customWidth="1"/>
    <col min="2" max="2" width="138.88671875" style="3" customWidth="1"/>
    <col min="3" max="3" width="11.44140625" style="2" customWidth="1"/>
    <col min="4" max="11" width="13.88671875" style="2" hidden="1" customWidth="1"/>
    <col min="12" max="16384" width="11.44140625" style="2" hidden="1"/>
  </cols>
  <sheetData>
    <row r="1" spans="2:4" ht="44.25" customHeight="1" x14ac:dyDescent="0.3"/>
    <row r="2" spans="2:4" ht="54" customHeight="1" thickBot="1" x14ac:dyDescent="0.35"/>
    <row r="3" spans="2:4" ht="15.6" x14ac:dyDescent="0.3">
      <c r="B3" s="26" t="s">
        <v>0</v>
      </c>
      <c r="D3" s="3"/>
    </row>
    <row r="4" spans="2:4" ht="15.6" x14ac:dyDescent="0.3">
      <c r="B4" s="27"/>
    </row>
    <row r="5" spans="2:4" ht="15.6" x14ac:dyDescent="0.3">
      <c r="B5" s="27" t="s">
        <v>59</v>
      </c>
    </row>
    <row r="6" spans="2:4" ht="15.6" x14ac:dyDescent="0.3">
      <c r="B6" s="28"/>
    </row>
    <row r="7" spans="2:4" ht="15.6" x14ac:dyDescent="0.3">
      <c r="B7" s="28" t="s">
        <v>61</v>
      </c>
    </row>
    <row r="8" spans="2:4" ht="15.6" x14ac:dyDescent="0.3">
      <c r="B8" s="28"/>
    </row>
    <row r="9" spans="2:4" ht="26.4" x14ac:dyDescent="0.3">
      <c r="B9" s="28" t="s">
        <v>85</v>
      </c>
    </row>
    <row r="10" spans="2:4" ht="7.5" customHeight="1" x14ac:dyDescent="0.3">
      <c r="B10" s="28"/>
    </row>
    <row r="11" spans="2:4" ht="26.4" x14ac:dyDescent="0.3">
      <c r="B11" s="28" t="s">
        <v>86</v>
      </c>
    </row>
    <row r="12" spans="2:4" ht="7.5" customHeight="1" x14ac:dyDescent="0.3">
      <c r="B12" s="28"/>
    </row>
    <row r="13" spans="2:4" ht="26.4" x14ac:dyDescent="0.3">
      <c r="B13" s="28" t="s">
        <v>87</v>
      </c>
    </row>
    <row r="14" spans="2:4" ht="15.75" customHeight="1" x14ac:dyDescent="0.3">
      <c r="B14" s="28" t="s">
        <v>14</v>
      </c>
    </row>
    <row r="15" spans="2:4" ht="15.75" customHeight="1" x14ac:dyDescent="0.3">
      <c r="B15" s="28" t="s">
        <v>15</v>
      </c>
    </row>
    <row r="16" spans="2:4" ht="15.75" customHeight="1" x14ac:dyDescent="0.3">
      <c r="B16" s="28" t="s">
        <v>16</v>
      </c>
    </row>
    <row r="17" spans="2:2" ht="15.75" customHeight="1" x14ac:dyDescent="0.3">
      <c r="B17" s="28" t="s">
        <v>17</v>
      </c>
    </row>
    <row r="18" spans="2:2" ht="7.5" customHeight="1" x14ac:dyDescent="0.3">
      <c r="B18" s="28"/>
    </row>
    <row r="19" spans="2:2" ht="15.75" customHeight="1" x14ac:dyDescent="0.3">
      <c r="B19" s="28" t="s">
        <v>62</v>
      </c>
    </row>
    <row r="20" spans="2:2" ht="15.75" customHeight="1" x14ac:dyDescent="0.3">
      <c r="B20" s="28" t="s">
        <v>18</v>
      </c>
    </row>
    <row r="21" spans="2:2" ht="15.75" customHeight="1" x14ac:dyDescent="0.3">
      <c r="B21" s="28" t="s">
        <v>19</v>
      </c>
    </row>
    <row r="22" spans="2:2" ht="15.75" customHeight="1" x14ac:dyDescent="0.3">
      <c r="B22" s="28" t="s">
        <v>20</v>
      </c>
    </row>
    <row r="23" spans="2:2" ht="15.75" customHeight="1" x14ac:dyDescent="0.3">
      <c r="B23" s="28" t="s">
        <v>21</v>
      </c>
    </row>
    <row r="24" spans="2:2" ht="7.5" customHeight="1" x14ac:dyDescent="0.3">
      <c r="B24" s="28"/>
    </row>
    <row r="25" spans="2:2" ht="15.6" x14ac:dyDescent="0.3">
      <c r="B25" s="29" t="s">
        <v>63</v>
      </c>
    </row>
    <row r="26" spans="2:2" ht="15.75" customHeight="1" x14ac:dyDescent="0.3">
      <c r="B26" s="29" t="s">
        <v>22</v>
      </c>
    </row>
    <row r="27" spans="2:2" ht="15.75" customHeight="1" x14ac:dyDescent="0.3">
      <c r="B27" s="29" t="s">
        <v>23</v>
      </c>
    </row>
    <row r="28" spans="2:2" ht="15.75" customHeight="1" x14ac:dyDescent="0.3">
      <c r="B28" s="28"/>
    </row>
    <row r="29" spans="2:2" ht="15.75" customHeight="1" x14ac:dyDescent="0.3">
      <c r="B29" s="30" t="s">
        <v>64</v>
      </c>
    </row>
    <row r="30" spans="2:2" ht="12.75" customHeight="1" x14ac:dyDescent="0.3">
      <c r="B30" s="30" t="s">
        <v>24</v>
      </c>
    </row>
    <row r="31" spans="2:2" ht="15.75" customHeight="1" x14ac:dyDescent="0.3">
      <c r="B31" s="30"/>
    </row>
    <row r="32" spans="2:2" ht="15.75" customHeight="1" x14ac:dyDescent="0.3">
      <c r="B32" s="30" t="s">
        <v>65</v>
      </c>
    </row>
    <row r="33" spans="2:2" ht="15.6" x14ac:dyDescent="0.3">
      <c r="B33" s="30" t="s">
        <v>25</v>
      </c>
    </row>
    <row r="34" spans="2:2" ht="15.6" x14ac:dyDescent="0.3">
      <c r="B34" s="30"/>
    </row>
    <row r="35" spans="2:2" ht="16.5" customHeight="1" x14ac:dyDescent="0.3">
      <c r="B35" s="31" t="s">
        <v>66</v>
      </c>
    </row>
    <row r="36" spans="2:2" ht="17.25" customHeight="1" x14ac:dyDescent="0.3">
      <c r="B36" s="31" t="s">
        <v>26</v>
      </c>
    </row>
    <row r="37" spans="2:2" ht="39.6" x14ac:dyDescent="0.3">
      <c r="B37" s="31" t="s">
        <v>27</v>
      </c>
    </row>
    <row r="38" spans="2:2" ht="15" customHeight="1" x14ac:dyDescent="0.3">
      <c r="B38" s="31"/>
    </row>
    <row r="39" spans="2:2" ht="39.6" x14ac:dyDescent="0.3">
      <c r="B39" s="31" t="s">
        <v>67</v>
      </c>
    </row>
    <row r="40" spans="2:2" ht="15.6" customHeight="1" x14ac:dyDescent="0.3">
      <c r="B40" s="28"/>
    </row>
    <row r="41" spans="2:2" ht="26.4" x14ac:dyDescent="0.3">
      <c r="B41" s="28" t="s">
        <v>68</v>
      </c>
    </row>
    <row r="42" spans="2:2" ht="15.6" x14ac:dyDescent="0.3">
      <c r="B42" s="28"/>
    </row>
    <row r="43" spans="2:2" ht="39.6" x14ac:dyDescent="0.3">
      <c r="B43" s="28" t="s">
        <v>69</v>
      </c>
    </row>
    <row r="44" spans="2:2" ht="15.6" x14ac:dyDescent="0.3">
      <c r="B44" s="28"/>
    </row>
    <row r="45" spans="2:2" ht="26.4" x14ac:dyDescent="0.3">
      <c r="B45" s="32" t="s">
        <v>70</v>
      </c>
    </row>
    <row r="46" spans="2:2" ht="15.6" x14ac:dyDescent="0.3">
      <c r="B46" s="33"/>
    </row>
    <row r="47" spans="2:2" ht="52.8" x14ac:dyDescent="0.3">
      <c r="B47" s="33" t="s">
        <v>71</v>
      </c>
    </row>
    <row r="48" spans="2:2" ht="15.6" x14ac:dyDescent="0.3">
      <c r="B48" s="33"/>
    </row>
    <row r="49" spans="2:2" ht="15.6" x14ac:dyDescent="0.3">
      <c r="B49" s="27" t="s">
        <v>75</v>
      </c>
    </row>
    <row r="50" spans="2:2" ht="15.6" x14ac:dyDescent="0.3">
      <c r="B50" s="33"/>
    </row>
    <row r="51" spans="2:2" ht="158.4" x14ac:dyDescent="0.3">
      <c r="B51" s="28" t="s">
        <v>72</v>
      </c>
    </row>
    <row r="52" spans="2:2" ht="16.2" thickBot="1" x14ac:dyDescent="0.35">
      <c r="B52" s="34"/>
    </row>
    <row r="53" spans="2:2" ht="15.6" x14ac:dyDescent="0.3">
      <c r="B53" s="1"/>
    </row>
    <row r="54" spans="2:2" ht="15.6" hidden="1" x14ac:dyDescent="0.3">
      <c r="B54" s="1"/>
    </row>
    <row r="55" spans="2:2" ht="15.6" hidden="1" x14ac:dyDescent="0.3">
      <c r="B55" s="1" t="s">
        <v>28</v>
      </c>
    </row>
    <row r="56" spans="2:2" ht="15.6" hidden="1" x14ac:dyDescent="0.3"/>
    <row r="57" spans="2:2" ht="15.6" hidden="1" x14ac:dyDescent="0.3"/>
    <row r="58" spans="2:2" ht="15.6" hidden="1" x14ac:dyDescent="0.3"/>
    <row r="59" spans="2:2" ht="15.6" hidden="1" x14ac:dyDescent="0.3"/>
    <row r="60" spans="2:2" ht="15.6" hidden="1" x14ac:dyDescent="0.3"/>
    <row r="61" spans="2:2" ht="15.6" hidden="1" x14ac:dyDescent="0.3">
      <c r="B61" s="2"/>
    </row>
    <row r="62" spans="2:2" ht="15.6" hidden="1" x14ac:dyDescent="0.3">
      <c r="B62" s="2"/>
    </row>
    <row r="63" spans="2:2" ht="15.6" hidden="1" x14ac:dyDescent="0.3">
      <c r="B63" s="2"/>
    </row>
    <row r="64" spans="2:2" ht="15.6" hidden="1" x14ac:dyDescent="0.3">
      <c r="B64" s="2"/>
    </row>
    <row r="65" spans="2:2" ht="15.6" hidden="1" x14ac:dyDescent="0.3">
      <c r="B65" s="2"/>
    </row>
    <row r="66" spans="2:2" ht="15.6" hidden="1" x14ac:dyDescent="0.3">
      <c r="B66" s="2"/>
    </row>
    <row r="67" spans="2:2" ht="15.6" hidden="1" x14ac:dyDescent="0.3">
      <c r="B67" s="2"/>
    </row>
    <row r="68" spans="2:2" ht="15.6" hidden="1" x14ac:dyDescent="0.3">
      <c r="B68" s="2"/>
    </row>
    <row r="69" spans="2:2" ht="15.6" hidden="1" x14ac:dyDescent="0.3">
      <c r="B69" s="2"/>
    </row>
    <row r="70" spans="2:2" ht="15.6" hidden="1" x14ac:dyDescent="0.3">
      <c r="B70" s="2"/>
    </row>
    <row r="71" spans="2:2" ht="15.6" hidden="1" x14ac:dyDescent="0.3">
      <c r="B71" s="2"/>
    </row>
    <row r="72" spans="2:2" ht="15.6" hidden="1" x14ac:dyDescent="0.3">
      <c r="B72" s="2"/>
    </row>
    <row r="73" spans="2:2" ht="15.6" hidden="1" x14ac:dyDescent="0.3">
      <c r="B73" s="2"/>
    </row>
    <row r="74" spans="2:2" ht="15.6" hidden="1" x14ac:dyDescent="0.3">
      <c r="B74" s="2"/>
    </row>
    <row r="75" spans="2:2" ht="15.6" hidden="1" x14ac:dyDescent="0.3">
      <c r="B75" s="2"/>
    </row>
    <row r="76" spans="2:2" ht="15.6" hidden="1" x14ac:dyDescent="0.3">
      <c r="B76" s="2"/>
    </row>
    <row r="77" spans="2:2" ht="15.6" hidden="1" x14ac:dyDescent="0.3">
      <c r="B77" s="2"/>
    </row>
    <row r="78" spans="2:2" ht="15.6" hidden="1" x14ac:dyDescent="0.3">
      <c r="B78" s="2"/>
    </row>
    <row r="79" spans="2:2" ht="15.6" hidden="1" x14ac:dyDescent="0.3">
      <c r="B79" s="2"/>
    </row>
    <row r="80" spans="2:2" ht="15.6" hidden="1" x14ac:dyDescent="0.3">
      <c r="B80" s="2"/>
    </row>
    <row r="81" spans="2:2" ht="15.6" hidden="1" x14ac:dyDescent="0.3">
      <c r="B81" s="2"/>
    </row>
    <row r="82" spans="2:2" ht="15.6" hidden="1" x14ac:dyDescent="0.3">
      <c r="B82" s="2"/>
    </row>
    <row r="83" spans="2:2" ht="15.6" hidden="1" x14ac:dyDescent="0.3">
      <c r="B83" s="2"/>
    </row>
    <row r="84" spans="2:2" ht="15.6" hidden="1" x14ac:dyDescent="0.3"/>
    <row r="85" spans="2:2" ht="15.6" x14ac:dyDescent="0.3"/>
    <row r="86" spans="2:2" ht="15.6" x14ac:dyDescent="0.3"/>
    <row r="87" spans="2:2" ht="15.6" x14ac:dyDescent="0.3"/>
  </sheetData>
  <hyperlinks>
    <hyperlink ref="B39" location="_ftn1" display="_ftn1"/>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57"/>
  <sheetViews>
    <sheetView showGridLines="0" zoomScaleNormal="100" workbookViewId="0">
      <selection activeCell="I18" sqref="I18"/>
    </sheetView>
  </sheetViews>
  <sheetFormatPr baseColWidth="10" defaultColWidth="11.44140625" defaultRowHeight="13.2" x14ac:dyDescent="0.25"/>
  <cols>
    <col min="1" max="2" width="3.6640625" style="4" customWidth="1"/>
    <col min="3" max="3" width="35.88671875" style="4" customWidth="1"/>
    <col min="4" max="9" width="13.88671875" style="4" customWidth="1"/>
    <col min="10" max="10" width="17.44140625" style="4" customWidth="1"/>
    <col min="11" max="11" width="13.88671875" style="4" customWidth="1"/>
    <col min="12" max="16384" width="11.44140625" style="4"/>
  </cols>
  <sheetData>
    <row r="1" spans="2:13" ht="44.25" customHeight="1" x14ac:dyDescent="0.25"/>
    <row r="2" spans="2:13" x14ac:dyDescent="0.25">
      <c r="J2" s="5" t="s">
        <v>13</v>
      </c>
    </row>
    <row r="5" spans="2:13" ht="17.399999999999999" x14ac:dyDescent="0.3">
      <c r="B5" s="17" t="s">
        <v>88</v>
      </c>
    </row>
    <row r="6" spans="2:13" x14ac:dyDescent="0.25">
      <c r="C6" s="6"/>
    </row>
    <row r="7" spans="2:13" ht="13.8" x14ac:dyDescent="0.3">
      <c r="B7" s="42" t="s">
        <v>84</v>
      </c>
    </row>
    <row r="8" spans="2:13" ht="15" customHeight="1" x14ac:dyDescent="0.25">
      <c r="B8" s="60" t="s">
        <v>10</v>
      </c>
      <c r="C8" s="60"/>
      <c r="D8" s="61">
        <v>43617</v>
      </c>
      <c r="E8" s="62"/>
      <c r="F8" s="62"/>
      <c r="G8" s="62"/>
      <c r="H8" s="62"/>
      <c r="I8" s="62"/>
      <c r="J8" s="62"/>
      <c r="K8" s="62"/>
    </row>
    <row r="9" spans="2:13" ht="51" customHeight="1" x14ac:dyDescent="0.25">
      <c r="B9" s="60"/>
      <c r="C9" s="60"/>
      <c r="D9" s="35" t="s">
        <v>6</v>
      </c>
      <c r="E9" s="35" t="s">
        <v>29</v>
      </c>
      <c r="F9" s="35" t="s">
        <v>60</v>
      </c>
      <c r="G9" s="35" t="s">
        <v>7</v>
      </c>
      <c r="H9" s="35" t="s">
        <v>8</v>
      </c>
      <c r="I9" s="35" t="s">
        <v>30</v>
      </c>
      <c r="J9" s="35" t="s">
        <v>9</v>
      </c>
      <c r="K9" s="35" t="s">
        <v>31</v>
      </c>
    </row>
    <row r="10" spans="2:13" ht="15" customHeight="1" x14ac:dyDescent="0.25">
      <c r="B10" s="57">
        <v>43252</v>
      </c>
      <c r="C10" s="36" t="s">
        <v>77</v>
      </c>
      <c r="D10" s="46">
        <v>0</v>
      </c>
      <c r="E10" s="46">
        <v>5700.7359924316406</v>
      </c>
      <c r="F10" s="46">
        <v>4705.9243860244751</v>
      </c>
      <c r="G10" s="46">
        <v>34910.425372123718</v>
      </c>
      <c r="H10" s="46">
        <v>0</v>
      </c>
      <c r="I10" s="46">
        <v>856.71453857421875</v>
      </c>
      <c r="J10" s="46">
        <v>179584.84156990051</v>
      </c>
      <c r="K10" s="47">
        <f>SUM(D10:J10)</f>
        <v>225758.64185905457</v>
      </c>
    </row>
    <row r="11" spans="2:13" ht="15" customHeight="1" x14ac:dyDescent="0.25">
      <c r="B11" s="58"/>
      <c r="C11" s="36" t="s">
        <v>6</v>
      </c>
      <c r="D11" s="45">
        <v>2265392.9808855057</v>
      </c>
      <c r="E11" s="46">
        <v>254448.10712432861</v>
      </c>
      <c r="F11" s="46">
        <v>361240.50114250183</v>
      </c>
      <c r="G11" s="46">
        <v>40269.076711654663</v>
      </c>
      <c r="H11" s="46">
        <v>29878.388370513916</v>
      </c>
      <c r="I11" s="46">
        <v>55255.14183807373</v>
      </c>
      <c r="J11" s="46">
        <v>114970.52073097229</v>
      </c>
      <c r="K11" s="47">
        <f t="shared" ref="K11:K17" si="0">SUM(D11:J11)</f>
        <v>3121454.7168035507</v>
      </c>
    </row>
    <row r="12" spans="2:13" x14ac:dyDescent="0.25">
      <c r="B12" s="58"/>
      <c r="C12" s="36" t="s">
        <v>29</v>
      </c>
      <c r="D12" s="46">
        <v>242831.21605110168</v>
      </c>
      <c r="E12" s="45">
        <v>587522.95366191864</v>
      </c>
      <c r="F12" s="46">
        <v>412328.45062351227</v>
      </c>
      <c r="G12" s="46">
        <v>80764.581289291382</v>
      </c>
      <c r="H12" s="46">
        <v>3880.9051208496094</v>
      </c>
      <c r="I12" s="46">
        <v>48870.976491928101</v>
      </c>
      <c r="J12" s="46">
        <v>175925.7110376358</v>
      </c>
      <c r="K12" s="47">
        <f t="shared" si="0"/>
        <v>1552124.7942762375</v>
      </c>
      <c r="M12" s="7"/>
    </row>
    <row r="13" spans="2:13" x14ac:dyDescent="0.25">
      <c r="B13" s="58"/>
      <c r="C13" s="36" t="s">
        <v>60</v>
      </c>
      <c r="D13" s="46">
        <v>341814.46595096588</v>
      </c>
      <c r="E13" s="46">
        <v>422042.20782756805</v>
      </c>
      <c r="F13" s="45">
        <v>894219.13739204407</v>
      </c>
      <c r="G13" s="46">
        <v>100194.31704521179</v>
      </c>
      <c r="H13" s="46">
        <v>5840.4056091308594</v>
      </c>
      <c r="I13" s="46">
        <v>37549.895706176758</v>
      </c>
      <c r="J13" s="46">
        <v>327585.23887825012</v>
      </c>
      <c r="K13" s="47">
        <f t="shared" si="0"/>
        <v>2129245.6684093475</v>
      </c>
    </row>
    <row r="14" spans="2:13" x14ac:dyDescent="0.25">
      <c r="B14" s="58"/>
      <c r="C14" s="36" t="s">
        <v>7</v>
      </c>
      <c r="D14" s="46">
        <v>34414.331389427185</v>
      </c>
      <c r="E14" s="46">
        <v>82410.193159103394</v>
      </c>
      <c r="F14" s="46">
        <v>119931.90026283264</v>
      </c>
      <c r="G14" s="45">
        <v>410295.47090625763</v>
      </c>
      <c r="H14" s="46">
        <v>1387.7733840942383</v>
      </c>
      <c r="I14" s="46">
        <v>9164.4836006164551</v>
      </c>
      <c r="J14" s="46">
        <v>182468.04655075073</v>
      </c>
      <c r="K14" s="47">
        <f t="shared" si="0"/>
        <v>840072.19925308228</v>
      </c>
    </row>
    <row r="15" spans="2:13" x14ac:dyDescent="0.25">
      <c r="B15" s="58"/>
      <c r="C15" s="36" t="s">
        <v>8</v>
      </c>
      <c r="D15" s="46">
        <v>29867.831649780273</v>
      </c>
      <c r="E15" s="46">
        <v>2287.8962554931641</v>
      </c>
      <c r="F15" s="46">
        <v>3644.057785987854</v>
      </c>
      <c r="G15" s="46">
        <v>1001.2931289672852</v>
      </c>
      <c r="H15" s="45">
        <v>4271.6455078125</v>
      </c>
      <c r="I15" s="46">
        <v>0</v>
      </c>
      <c r="J15" s="46">
        <v>2474.0032806396484</v>
      </c>
      <c r="K15" s="47">
        <f t="shared" si="0"/>
        <v>43546.727608680725</v>
      </c>
    </row>
    <row r="16" spans="2:13" x14ac:dyDescent="0.25">
      <c r="B16" s="58"/>
      <c r="C16" s="36" t="s">
        <v>30</v>
      </c>
      <c r="D16" s="46">
        <v>77330.148334503174</v>
      </c>
      <c r="E16" s="46">
        <v>70773.269374847412</v>
      </c>
      <c r="F16" s="46">
        <v>31782.27791595459</v>
      </c>
      <c r="G16" s="46">
        <v>3628.9600639343262</v>
      </c>
      <c r="H16" s="46">
        <v>461.79419708251953</v>
      </c>
      <c r="I16" s="45">
        <v>68863.747478485107</v>
      </c>
      <c r="J16" s="46">
        <v>79308.097661972046</v>
      </c>
      <c r="K16" s="47">
        <f t="shared" si="0"/>
        <v>332148.29502677917</v>
      </c>
    </row>
    <row r="17" spans="2:13" x14ac:dyDescent="0.25">
      <c r="B17" s="58"/>
      <c r="C17" s="36" t="s">
        <v>9</v>
      </c>
      <c r="D17" s="46">
        <v>132092.02562332153</v>
      </c>
      <c r="E17" s="46">
        <v>242092.63673019409</v>
      </c>
      <c r="F17" s="46">
        <v>341888.75178623199</v>
      </c>
      <c r="G17" s="46">
        <v>184676.87441444397</v>
      </c>
      <c r="H17" s="46">
        <v>3561.087890625</v>
      </c>
      <c r="I17" s="46">
        <v>145603.04047012329</v>
      </c>
      <c r="J17" s="45">
        <v>3021928.5411462784</v>
      </c>
      <c r="K17" s="47">
        <f t="shared" si="0"/>
        <v>4071842.9580612183</v>
      </c>
    </row>
    <row r="18" spans="2:13" x14ac:dyDescent="0.25">
      <c r="B18" s="59"/>
      <c r="C18" s="37" t="s">
        <v>31</v>
      </c>
      <c r="D18" s="47">
        <f>SUM(D10:D17)</f>
        <v>3123742.9998846054</v>
      </c>
      <c r="E18" s="47">
        <f t="shared" ref="E18:K18" si="1">SUM(E10:E17)</f>
        <v>1667278.000125885</v>
      </c>
      <c r="F18" s="47">
        <f t="shared" si="1"/>
        <v>2169741.0012950897</v>
      </c>
      <c r="G18" s="47">
        <f t="shared" si="1"/>
        <v>855740.99893188477</v>
      </c>
      <c r="H18" s="47">
        <f t="shared" si="1"/>
        <v>49282.000080108643</v>
      </c>
      <c r="I18" s="47">
        <f t="shared" si="1"/>
        <v>366164.00012397766</v>
      </c>
      <c r="J18" s="47">
        <f t="shared" si="1"/>
        <v>4084245.0008563995</v>
      </c>
      <c r="K18" s="49">
        <f t="shared" si="1"/>
        <v>12316194.001297951</v>
      </c>
      <c r="L18" s="7"/>
      <c r="M18" s="7"/>
    </row>
    <row r="19" spans="2:13" x14ac:dyDescent="0.25">
      <c r="D19" s="7"/>
    </row>
    <row r="20" spans="2:13" x14ac:dyDescent="0.25">
      <c r="B20" s="6" t="s">
        <v>73</v>
      </c>
    </row>
    <row r="21" spans="2:13" x14ac:dyDescent="0.25">
      <c r="B21" s="60" t="s">
        <v>10</v>
      </c>
      <c r="C21" s="60"/>
      <c r="D21" s="61">
        <f>D8</f>
        <v>43617</v>
      </c>
      <c r="E21" s="62"/>
      <c r="F21" s="62"/>
      <c r="G21" s="62"/>
      <c r="H21" s="62"/>
      <c r="I21" s="62"/>
      <c r="J21" s="62"/>
      <c r="K21" s="62"/>
    </row>
    <row r="22" spans="2:13" ht="37.799999999999997" x14ac:dyDescent="0.25">
      <c r="B22" s="60"/>
      <c r="C22" s="60"/>
      <c r="D22" s="35" t="s">
        <v>6</v>
      </c>
      <c r="E22" s="35" t="s">
        <v>29</v>
      </c>
      <c r="F22" s="35" t="s">
        <v>60</v>
      </c>
      <c r="G22" s="35" t="s">
        <v>7</v>
      </c>
      <c r="H22" s="35" t="s">
        <v>8</v>
      </c>
      <c r="I22" s="35" t="s">
        <v>30</v>
      </c>
      <c r="J22" s="35" t="s">
        <v>9</v>
      </c>
      <c r="K22" s="35" t="s">
        <v>31</v>
      </c>
    </row>
    <row r="23" spans="2:13" ht="15" customHeight="1" x14ac:dyDescent="0.25">
      <c r="B23" s="57">
        <f>B10</f>
        <v>43252</v>
      </c>
      <c r="C23" s="36" t="s">
        <v>77</v>
      </c>
      <c r="D23" s="51">
        <f>(IFERROR((D10/$K$18),"-")*100)</f>
        <v>0</v>
      </c>
      <c r="E23" s="51">
        <f t="shared" ref="E23:K23" si="2">(IFERROR((E10/$K$18),"-")*100)</f>
        <v>4.628650695036847E-2</v>
      </c>
      <c r="F23" s="51">
        <f t="shared" si="2"/>
        <v>3.8209242120808895E-2</v>
      </c>
      <c r="G23" s="51">
        <f t="shared" si="2"/>
        <v>0.28345140851503847</v>
      </c>
      <c r="H23" s="51">
        <f t="shared" si="2"/>
        <v>0</v>
      </c>
      <c r="I23" s="51">
        <f t="shared" si="2"/>
        <v>6.9560006807617139E-3</v>
      </c>
      <c r="J23" s="51">
        <f t="shared" si="2"/>
        <v>1.4581196232454186</v>
      </c>
      <c r="K23" s="52">
        <f t="shared" si="2"/>
        <v>1.8330227815123958</v>
      </c>
    </row>
    <row r="24" spans="2:13" ht="15" customHeight="1" x14ac:dyDescent="0.25">
      <c r="B24" s="58"/>
      <c r="C24" s="36" t="s">
        <v>6</v>
      </c>
      <c r="D24" s="50">
        <f t="shared" ref="D24:K31" si="3">(IFERROR((D11/$K$18),"-")*100)</f>
        <v>18.393612350103982</v>
      </c>
      <c r="E24" s="51">
        <f t="shared" si="3"/>
        <v>2.0659637798618098</v>
      </c>
      <c r="F24" s="51">
        <f t="shared" si="3"/>
        <v>2.9330530284309604</v>
      </c>
      <c r="G24" s="51">
        <f t="shared" si="3"/>
        <v>0.32696039626698703</v>
      </c>
      <c r="H24" s="51">
        <f t="shared" si="3"/>
        <v>0.24259433041867612</v>
      </c>
      <c r="I24" s="51">
        <f t="shared" si="3"/>
        <v>0.44863812499422001</v>
      </c>
      <c r="J24" s="51">
        <f t="shared" si="3"/>
        <v>0.93349066049833274</v>
      </c>
      <c r="K24" s="52">
        <f t="shared" si="3"/>
        <v>25.344312670574968</v>
      </c>
    </row>
    <row r="25" spans="2:13" x14ac:dyDescent="0.25">
      <c r="B25" s="58"/>
      <c r="C25" s="36" t="s">
        <v>29</v>
      </c>
      <c r="D25" s="51">
        <f t="shared" si="3"/>
        <v>1.9716416940615804</v>
      </c>
      <c r="E25" s="50">
        <f t="shared" si="3"/>
        <v>4.7703288337290086</v>
      </c>
      <c r="F25" s="51">
        <f t="shared" si="3"/>
        <v>3.3478560875223202</v>
      </c>
      <c r="G25" s="51">
        <f t="shared" si="3"/>
        <v>0.65575924900809412</v>
      </c>
      <c r="H25" s="51">
        <f t="shared" si="3"/>
        <v>3.1510587771194719E-2</v>
      </c>
      <c r="I25" s="51">
        <f t="shared" si="3"/>
        <v>0.39680258760764725</v>
      </c>
      <c r="J25" s="51">
        <f t="shared" si="3"/>
        <v>1.4284097101677333</v>
      </c>
      <c r="K25" s="52">
        <f t="shared" si="3"/>
        <v>12.602308749867577</v>
      </c>
    </row>
    <row r="26" spans="2:13" x14ac:dyDescent="0.25">
      <c r="B26" s="58"/>
      <c r="C26" s="36" t="s">
        <v>60</v>
      </c>
      <c r="D26" s="51">
        <f t="shared" si="3"/>
        <v>2.7753254448163411</v>
      </c>
      <c r="E26" s="51">
        <f t="shared" si="3"/>
        <v>3.426725884498822</v>
      </c>
      <c r="F26" s="50">
        <f t="shared" si="3"/>
        <v>7.2605151989145842</v>
      </c>
      <c r="G26" s="51">
        <f t="shared" si="3"/>
        <v>0.81351687895345537</v>
      </c>
      <c r="H26" s="51">
        <f t="shared" si="3"/>
        <v>4.7420539238951287E-2</v>
      </c>
      <c r="I26" s="51">
        <f t="shared" si="3"/>
        <v>0.30488230131986827</v>
      </c>
      <c r="J26" s="51">
        <f t="shared" si="3"/>
        <v>2.6597927804947479</v>
      </c>
      <c r="K26" s="52">
        <f t="shared" si="3"/>
        <v>17.288179028236772</v>
      </c>
    </row>
    <row r="27" spans="2:13" x14ac:dyDescent="0.25">
      <c r="B27" s="58"/>
      <c r="C27" s="36" t="s">
        <v>7</v>
      </c>
      <c r="D27" s="51">
        <f t="shared" si="3"/>
        <v>0.27942342728443875</v>
      </c>
      <c r="E27" s="51">
        <f t="shared" si="3"/>
        <v>0.66912061591769778</v>
      </c>
      <c r="F27" s="51">
        <f t="shared" si="3"/>
        <v>0.97377404294048575</v>
      </c>
      <c r="G27" s="50">
        <f t="shared" si="3"/>
        <v>3.3313495294326994</v>
      </c>
      <c r="H27" s="51">
        <f t="shared" si="3"/>
        <v>1.1267875318852453E-2</v>
      </c>
      <c r="I27" s="51">
        <f t="shared" si="3"/>
        <v>7.4410029589097482E-2</v>
      </c>
      <c r="J27" s="51">
        <f t="shared" si="3"/>
        <v>1.4815294930521654</v>
      </c>
      <c r="K27" s="52">
        <f t="shared" si="3"/>
        <v>6.8208750135354368</v>
      </c>
    </row>
    <row r="28" spans="2:13" x14ac:dyDescent="0.25">
      <c r="B28" s="58"/>
      <c r="C28" s="36" t="s">
        <v>8</v>
      </c>
      <c r="D28" s="51">
        <f t="shared" si="3"/>
        <v>0.24250861627084336</v>
      </c>
      <c r="E28" s="51">
        <f t="shared" si="3"/>
        <v>1.8576325245055841E-2</v>
      </c>
      <c r="F28" s="51">
        <f t="shared" si="3"/>
        <v>2.9587531550768216E-2</v>
      </c>
      <c r="G28" s="51">
        <f t="shared" si="3"/>
        <v>8.1298908482747446E-3</v>
      </c>
      <c r="H28" s="50">
        <f t="shared" si="3"/>
        <v>3.4683161919683382E-2</v>
      </c>
      <c r="I28" s="51">
        <f t="shared" si="3"/>
        <v>0</v>
      </c>
      <c r="J28" s="51">
        <f t="shared" si="3"/>
        <v>2.008740102972496E-2</v>
      </c>
      <c r="K28" s="52">
        <f t="shared" si="3"/>
        <v>0.35357292686435049</v>
      </c>
    </row>
    <row r="29" spans="2:13" x14ac:dyDescent="0.25">
      <c r="B29" s="58"/>
      <c r="C29" s="36" t="s">
        <v>30</v>
      </c>
      <c r="D29" s="51">
        <f t="shared" si="3"/>
        <v>0.62787374351486902</v>
      </c>
      <c r="E29" s="51">
        <f t="shared" si="3"/>
        <v>0.57463587669525928</v>
      </c>
      <c r="F29" s="51">
        <f t="shared" si="3"/>
        <v>0.25805275487382867</v>
      </c>
      <c r="G29" s="51">
        <f t="shared" si="3"/>
        <v>2.9464947235744141E-2</v>
      </c>
      <c r="H29" s="51">
        <f t="shared" si="3"/>
        <v>3.7494878453023148E-3</v>
      </c>
      <c r="I29" s="50">
        <f t="shared" si="3"/>
        <v>0.55913172097831398</v>
      </c>
      <c r="J29" s="51">
        <f t="shared" si="3"/>
        <v>0.64393348832938246</v>
      </c>
      <c r="K29" s="52">
        <f t="shared" si="3"/>
        <v>2.6968420194726996</v>
      </c>
    </row>
    <row r="30" spans="2:13" x14ac:dyDescent="0.25">
      <c r="B30" s="58"/>
      <c r="C30" s="36" t="s">
        <v>9</v>
      </c>
      <c r="D30" s="51">
        <f t="shared" si="3"/>
        <v>1.0725068605561177</v>
      </c>
      <c r="E30" s="51">
        <f t="shared" si="3"/>
        <v>1.9656448794544887</v>
      </c>
      <c r="F30" s="51">
        <f t="shared" si="3"/>
        <v>2.7759286005904245</v>
      </c>
      <c r="G30" s="51">
        <f t="shared" si="3"/>
        <v>1.4994638310746133</v>
      </c>
      <c r="H30" s="51">
        <f t="shared" si="3"/>
        <v>2.8913866493575146E-2</v>
      </c>
      <c r="I30" s="51">
        <f t="shared" si="3"/>
        <v>1.1822080786871236</v>
      </c>
      <c r="J30" s="50">
        <f t="shared" si="3"/>
        <v>24.536220693079454</v>
      </c>
      <c r="K30" s="52">
        <f t="shared" si="3"/>
        <v>33.060886809935795</v>
      </c>
    </row>
    <row r="31" spans="2:13" x14ac:dyDescent="0.25">
      <c r="B31" s="59"/>
      <c r="C31" s="37" t="s">
        <v>31</v>
      </c>
      <c r="D31" s="52">
        <f t="shared" si="3"/>
        <v>25.362892136608174</v>
      </c>
      <c r="E31" s="52">
        <f t="shared" si="3"/>
        <v>13.53728270235251</v>
      </c>
      <c r="F31" s="52">
        <f t="shared" si="3"/>
        <v>17.616976486944182</v>
      </c>
      <c r="G31" s="52">
        <f t="shared" si="3"/>
        <v>6.9480961313349061</v>
      </c>
      <c r="H31" s="52">
        <f t="shared" si="3"/>
        <v>0.40013984900623539</v>
      </c>
      <c r="I31" s="52">
        <f t="shared" si="3"/>
        <v>2.9730288438570325</v>
      </c>
      <c r="J31" s="52">
        <f t="shared" si="3"/>
        <v>33.161583849896957</v>
      </c>
      <c r="K31" s="53">
        <f t="shared" si="3"/>
        <v>100</v>
      </c>
    </row>
    <row r="33" spans="2:12" x14ac:dyDescent="0.25">
      <c r="B33" s="6" t="s">
        <v>11</v>
      </c>
    </row>
    <row r="34" spans="2:12" x14ac:dyDescent="0.25">
      <c r="B34" s="60" t="s">
        <v>10</v>
      </c>
      <c r="C34" s="60"/>
      <c r="D34" s="61">
        <f>D21</f>
        <v>43617</v>
      </c>
      <c r="E34" s="62"/>
      <c r="F34" s="62"/>
      <c r="G34" s="62"/>
      <c r="H34" s="62"/>
      <c r="I34" s="62"/>
      <c r="J34" s="62"/>
      <c r="K34" s="62"/>
    </row>
    <row r="35" spans="2:12" ht="37.799999999999997" x14ac:dyDescent="0.25">
      <c r="B35" s="60"/>
      <c r="C35" s="60"/>
      <c r="D35" s="35" t="s">
        <v>6</v>
      </c>
      <c r="E35" s="35" t="s">
        <v>29</v>
      </c>
      <c r="F35" s="35" t="s">
        <v>60</v>
      </c>
      <c r="G35" s="35" t="s">
        <v>7</v>
      </c>
      <c r="H35" s="35" t="s">
        <v>8</v>
      </c>
      <c r="I35" s="35" t="s">
        <v>30</v>
      </c>
      <c r="J35" s="35" t="s">
        <v>9</v>
      </c>
      <c r="K35" s="35" t="s">
        <v>31</v>
      </c>
    </row>
    <row r="36" spans="2:12" ht="15" customHeight="1" x14ac:dyDescent="0.25">
      <c r="B36" s="57">
        <f>B23</f>
        <v>43252</v>
      </c>
      <c r="C36" s="36" t="s">
        <v>77</v>
      </c>
      <c r="D36" s="25">
        <f>(IFERROR((D10/$K10),"-"))*100</f>
        <v>0</v>
      </c>
      <c r="E36" s="25">
        <f t="shared" ref="E36:K36" si="4">(IFERROR((E10/$K10),"-"))*100</f>
        <v>2.5251463002646513</v>
      </c>
      <c r="F36" s="25">
        <f t="shared" si="4"/>
        <v>2.0844935756490215</v>
      </c>
      <c r="G36" s="25">
        <f t="shared" si="4"/>
        <v>15.463605328525571</v>
      </c>
      <c r="H36" s="25">
        <f t="shared" si="4"/>
        <v>0</v>
      </c>
      <c r="I36" s="25">
        <f t="shared" si="4"/>
        <v>0.37948250021325075</v>
      </c>
      <c r="J36" s="25">
        <f t="shared" si="4"/>
        <v>79.547272295347511</v>
      </c>
      <c r="K36" s="43">
        <f t="shared" si="4"/>
        <v>100</v>
      </c>
    </row>
    <row r="37" spans="2:12" ht="15" customHeight="1" x14ac:dyDescent="0.25">
      <c r="B37" s="58"/>
      <c r="C37" s="36" t="s">
        <v>6</v>
      </c>
      <c r="D37" s="24">
        <f t="shared" ref="D37:K37" si="5">(IFERROR((D11/$K11),"-"))*100</f>
        <v>72.574910944257624</v>
      </c>
      <c r="E37" s="25">
        <f t="shared" si="5"/>
        <v>8.1515873273628632</v>
      </c>
      <c r="F37" s="25">
        <f t="shared" si="5"/>
        <v>11.572825298341067</v>
      </c>
      <c r="G37" s="25">
        <f t="shared" si="5"/>
        <v>1.2900740316646728</v>
      </c>
      <c r="H37" s="25">
        <f t="shared" si="5"/>
        <v>0.95719435587744639</v>
      </c>
      <c r="I37" s="25">
        <f t="shared" si="5"/>
        <v>1.7701727832417957</v>
      </c>
      <c r="J37" s="25">
        <f t="shared" si="5"/>
        <v>3.6832352592545385</v>
      </c>
      <c r="K37" s="43">
        <f t="shared" si="5"/>
        <v>100</v>
      </c>
      <c r="L37" s="8"/>
    </row>
    <row r="38" spans="2:12" x14ac:dyDescent="0.25">
      <c r="B38" s="58"/>
      <c r="C38" s="36" t="s">
        <v>29</v>
      </c>
      <c r="D38" s="25">
        <f t="shared" ref="D38:K38" si="6">(IFERROR((D12/$K12),"-"))*100</f>
        <v>15.645083239865059</v>
      </c>
      <c r="E38" s="24">
        <f t="shared" si="6"/>
        <v>37.852816721214943</v>
      </c>
      <c r="F38" s="25">
        <f t="shared" si="6"/>
        <v>26.565418717879759</v>
      </c>
      <c r="G38" s="25">
        <f t="shared" si="6"/>
        <v>5.2034850282094913</v>
      </c>
      <c r="H38" s="25">
        <f t="shared" si="6"/>
        <v>0.25003821439881657</v>
      </c>
      <c r="I38" s="25">
        <f t="shared" si="6"/>
        <v>3.1486499456840935</v>
      </c>
      <c r="J38" s="25">
        <f t="shared" si="6"/>
        <v>11.334508132747839</v>
      </c>
      <c r="K38" s="43">
        <f t="shared" si="6"/>
        <v>100</v>
      </c>
      <c r="L38" s="8"/>
    </row>
    <row r="39" spans="2:12" x14ac:dyDescent="0.25">
      <c r="B39" s="58"/>
      <c r="C39" s="36" t="s">
        <v>60</v>
      </c>
      <c r="D39" s="25">
        <f t="shared" ref="D39:K39" si="7">(IFERROR((D13/$K13),"-"))*100</f>
        <v>16.053312730527626</v>
      </c>
      <c r="E39" s="25">
        <f t="shared" si="7"/>
        <v>19.821207768047479</v>
      </c>
      <c r="F39" s="24">
        <f t="shared" si="7"/>
        <v>41.996992205228729</v>
      </c>
      <c r="G39" s="25">
        <f t="shared" si="7"/>
        <v>4.7056250263532027</v>
      </c>
      <c r="H39" s="25">
        <f t="shared" si="7"/>
        <v>0.27429458684746005</v>
      </c>
      <c r="I39" s="25">
        <f t="shared" si="7"/>
        <v>1.7635304494585822</v>
      </c>
      <c r="J39" s="25">
        <f t="shared" si="7"/>
        <v>15.385037233536917</v>
      </c>
      <c r="K39" s="43">
        <f t="shared" si="7"/>
        <v>100</v>
      </c>
      <c r="L39" s="8"/>
    </row>
    <row r="40" spans="2:12" x14ac:dyDescent="0.25">
      <c r="B40" s="58"/>
      <c r="C40" s="36" t="s">
        <v>7</v>
      </c>
      <c r="D40" s="25">
        <f t="shared" ref="D40:K40" si="8">(IFERROR((D14/$K14),"-"))*100</f>
        <v>4.0965921048244844</v>
      </c>
      <c r="E40" s="25">
        <f t="shared" si="8"/>
        <v>9.8098941058131945</v>
      </c>
      <c r="F40" s="25">
        <f t="shared" si="8"/>
        <v>14.276380097980324</v>
      </c>
      <c r="G40" s="24">
        <f t="shared" si="8"/>
        <v>48.840501003491845</v>
      </c>
      <c r="H40" s="25">
        <f t="shared" si="8"/>
        <v>0.16519691823251897</v>
      </c>
      <c r="I40" s="25">
        <f t="shared" si="8"/>
        <v>1.0909161865807131</v>
      </c>
      <c r="J40" s="25">
        <f t="shared" si="8"/>
        <v>21.720519583076925</v>
      </c>
      <c r="K40" s="43">
        <f t="shared" si="8"/>
        <v>100</v>
      </c>
      <c r="L40" s="8"/>
    </row>
    <row r="41" spans="2:12" x14ac:dyDescent="0.25">
      <c r="B41" s="58"/>
      <c r="C41" s="36" t="s">
        <v>8</v>
      </c>
      <c r="D41" s="25">
        <f t="shared" ref="D41:K41" si="9">(IFERROR((D15/$K15),"-"))*100</f>
        <v>68.588004862680734</v>
      </c>
      <c r="E41" s="25">
        <f t="shared" si="9"/>
        <v>5.2538879064636959</v>
      </c>
      <c r="F41" s="25">
        <f t="shared" si="9"/>
        <v>8.3681552807688764</v>
      </c>
      <c r="G41" s="25">
        <f t="shared" si="9"/>
        <v>2.299353324468139</v>
      </c>
      <c r="H41" s="24">
        <f t="shared" si="9"/>
        <v>9.8093375607883289</v>
      </c>
      <c r="I41" s="25">
        <f t="shared" si="9"/>
        <v>0</v>
      </c>
      <c r="J41" s="25">
        <f t="shared" si="9"/>
        <v>5.6812610648302169</v>
      </c>
      <c r="K41" s="43">
        <f t="shared" si="9"/>
        <v>100</v>
      </c>
      <c r="L41" s="8"/>
    </row>
    <row r="42" spans="2:12" x14ac:dyDescent="0.25">
      <c r="B42" s="58"/>
      <c r="C42" s="36" t="s">
        <v>30</v>
      </c>
      <c r="D42" s="25">
        <f t="shared" ref="D42:K42" si="10">(IFERROR((D16/$K16),"-"))*100</f>
        <v>23.281814024747138</v>
      </c>
      <c r="E42" s="25">
        <f t="shared" si="10"/>
        <v>21.307732249277805</v>
      </c>
      <c r="F42" s="25">
        <f t="shared" si="10"/>
        <v>9.5687012072099211</v>
      </c>
      <c r="G42" s="25">
        <f t="shared" si="10"/>
        <v>1.0925722390481469</v>
      </c>
      <c r="H42" s="25">
        <f t="shared" si="10"/>
        <v>0.13903253576697955</v>
      </c>
      <c r="I42" s="24">
        <f t="shared" si="10"/>
        <v>20.73283184335871</v>
      </c>
      <c r="J42" s="25">
        <f t="shared" si="10"/>
        <v>23.877315900591299</v>
      </c>
      <c r="K42" s="43">
        <f t="shared" si="10"/>
        <v>100</v>
      </c>
      <c r="L42" s="8"/>
    </row>
    <row r="43" spans="2:12" x14ac:dyDescent="0.25">
      <c r="B43" s="58"/>
      <c r="C43" s="36" t="s">
        <v>9</v>
      </c>
      <c r="D43" s="25">
        <f t="shared" ref="D43:K43" si="11">(IFERROR((D17/$K17),"-"))*100</f>
        <v>3.2440353663888919</v>
      </c>
      <c r="E43" s="25">
        <f t="shared" si="11"/>
        <v>5.945529806126534</v>
      </c>
      <c r="F43" s="25">
        <f t="shared" si="11"/>
        <v>8.3964130077604988</v>
      </c>
      <c r="G43" s="25">
        <f t="shared" si="11"/>
        <v>4.5354616156998517</v>
      </c>
      <c r="H43" s="25">
        <f t="shared" si="11"/>
        <v>8.7456415370218241E-2</v>
      </c>
      <c r="I43" s="25">
        <f t="shared" si="11"/>
        <v>3.5758510819251055</v>
      </c>
      <c r="J43" s="24">
        <f t="shared" si="11"/>
        <v>74.21525270672889</v>
      </c>
      <c r="K43" s="43">
        <f t="shared" si="11"/>
        <v>100</v>
      </c>
      <c r="L43" s="8"/>
    </row>
    <row r="44" spans="2:12" x14ac:dyDescent="0.25">
      <c r="B44" s="59"/>
      <c r="C44" s="37" t="s">
        <v>31</v>
      </c>
      <c r="D44" s="43">
        <f t="shared" ref="D44:K44" si="12">(IFERROR((D18/$K18),"-"))*100</f>
        <v>25.362892136608174</v>
      </c>
      <c r="E44" s="43">
        <f t="shared" si="12"/>
        <v>13.53728270235251</v>
      </c>
      <c r="F44" s="43">
        <f t="shared" si="12"/>
        <v>17.616976486944182</v>
      </c>
      <c r="G44" s="43">
        <f t="shared" si="12"/>
        <v>6.9480961313349061</v>
      </c>
      <c r="H44" s="43">
        <f t="shared" si="12"/>
        <v>0.40013984900623539</v>
      </c>
      <c r="I44" s="43">
        <f t="shared" si="12"/>
        <v>2.9730288438570325</v>
      </c>
      <c r="J44" s="43">
        <f t="shared" si="12"/>
        <v>33.161583849896957</v>
      </c>
      <c r="K44" s="44">
        <f t="shared" si="12"/>
        <v>100</v>
      </c>
      <c r="L44" s="8"/>
    </row>
    <row r="46" spans="2:12" x14ac:dyDescent="0.25">
      <c r="B46" s="6" t="s">
        <v>12</v>
      </c>
    </row>
    <row r="47" spans="2:12" x14ac:dyDescent="0.25">
      <c r="B47" s="60" t="s">
        <v>10</v>
      </c>
      <c r="C47" s="60"/>
      <c r="D47" s="61">
        <f>D34</f>
        <v>43617</v>
      </c>
      <c r="E47" s="62"/>
      <c r="F47" s="62"/>
      <c r="G47" s="62"/>
      <c r="H47" s="62"/>
      <c r="I47" s="62"/>
      <c r="J47" s="62"/>
      <c r="K47" s="62"/>
    </row>
    <row r="48" spans="2:12" ht="37.799999999999997" x14ac:dyDescent="0.25">
      <c r="B48" s="60"/>
      <c r="C48" s="60"/>
      <c r="D48" s="35" t="s">
        <v>6</v>
      </c>
      <c r="E48" s="35" t="s">
        <v>29</v>
      </c>
      <c r="F48" s="35" t="s">
        <v>60</v>
      </c>
      <c r="G48" s="35" t="s">
        <v>7</v>
      </c>
      <c r="H48" s="35" t="s">
        <v>8</v>
      </c>
      <c r="I48" s="35" t="s">
        <v>30</v>
      </c>
      <c r="J48" s="35" t="s">
        <v>9</v>
      </c>
      <c r="K48" s="35" t="s">
        <v>31</v>
      </c>
    </row>
    <row r="49" spans="2:12" ht="15" customHeight="1" x14ac:dyDescent="0.25">
      <c r="B49" s="57">
        <f>B36</f>
        <v>43252</v>
      </c>
      <c r="C49" s="36" t="s">
        <v>77</v>
      </c>
      <c r="D49" s="25">
        <f>(IFERROR((D10/D$18),"-")*100)</f>
        <v>0</v>
      </c>
      <c r="E49" s="25">
        <f t="shared" ref="E49:K49" si="13">(IFERROR((E10/E$18),"-")*100)</f>
        <v>0.34191874372487469</v>
      </c>
      <c r="F49" s="25">
        <f t="shared" si="13"/>
        <v>0.21688876152571074</v>
      </c>
      <c r="G49" s="25">
        <f t="shared" si="13"/>
        <v>4.0795550774940157</v>
      </c>
      <c r="H49" s="25">
        <f t="shared" si="13"/>
        <v>0</v>
      </c>
      <c r="I49" s="25">
        <f t="shared" si="13"/>
        <v>0.2339701713669689</v>
      </c>
      <c r="J49" s="25">
        <f t="shared" si="13"/>
        <v>4.3970144183868625</v>
      </c>
      <c r="K49" s="43">
        <f t="shared" si="13"/>
        <v>1.8330227815123958</v>
      </c>
    </row>
    <row r="50" spans="2:12" ht="15" customHeight="1" x14ac:dyDescent="0.25">
      <c r="B50" s="58"/>
      <c r="C50" s="36" t="s">
        <v>6</v>
      </c>
      <c r="D50" s="24">
        <f t="shared" ref="D50:K50" si="14">(IFERROR((D11/D$18),"-")*100)</f>
        <v>72.521746538341731</v>
      </c>
      <c r="E50" s="25">
        <f t="shared" si="14"/>
        <v>15.261288585653798</v>
      </c>
      <c r="F50" s="25">
        <f t="shared" si="14"/>
        <v>16.649014832963111</v>
      </c>
      <c r="G50" s="25">
        <f t="shared" si="14"/>
        <v>4.7057552182164404</v>
      </c>
      <c r="H50" s="25">
        <f t="shared" si="14"/>
        <v>60.627385905495188</v>
      </c>
      <c r="I50" s="25">
        <f t="shared" si="14"/>
        <v>15.090271522969262</v>
      </c>
      <c r="J50" s="25">
        <f t="shared" si="14"/>
        <v>2.8149761022383539</v>
      </c>
      <c r="K50" s="43">
        <f t="shared" si="14"/>
        <v>25.344312670574968</v>
      </c>
      <c r="L50" s="8"/>
    </row>
    <row r="51" spans="2:12" x14ac:dyDescent="0.25">
      <c r="B51" s="58"/>
      <c r="C51" s="36" t="s">
        <v>29</v>
      </c>
      <c r="D51" s="25">
        <f t="shared" ref="D51:K51" si="15">(IFERROR((D12/D$18),"-")*100)</f>
        <v>7.773725817395098</v>
      </c>
      <c r="E51" s="24">
        <f t="shared" si="15"/>
        <v>35.238451752950539</v>
      </c>
      <c r="F51" s="25">
        <f t="shared" si="15"/>
        <v>19.003579246435351</v>
      </c>
      <c r="G51" s="25">
        <f t="shared" si="15"/>
        <v>9.4379702959306346</v>
      </c>
      <c r="H51" s="25">
        <f t="shared" si="15"/>
        <v>7.8748937026523667</v>
      </c>
      <c r="I51" s="25">
        <f t="shared" si="15"/>
        <v>13.346745304120864</v>
      </c>
      <c r="J51" s="25">
        <f t="shared" si="15"/>
        <v>4.3074230610736386</v>
      </c>
      <c r="K51" s="43">
        <f t="shared" si="15"/>
        <v>12.602308749867577</v>
      </c>
      <c r="L51" s="8"/>
    </row>
    <row r="52" spans="2:12" x14ac:dyDescent="0.25">
      <c r="B52" s="58"/>
      <c r="C52" s="36" t="s">
        <v>60</v>
      </c>
      <c r="D52" s="25">
        <f t="shared" ref="D52:K52" si="16">(IFERROR((D13/D$18),"-")*100)</f>
        <v>10.942464407718333</v>
      </c>
      <c r="E52" s="25">
        <f t="shared" si="16"/>
        <v>25.31324756853401</v>
      </c>
      <c r="F52" s="24">
        <f t="shared" si="16"/>
        <v>41.213174146513175</v>
      </c>
      <c r="G52" s="25">
        <f t="shared" si="16"/>
        <v>11.708486232431532</v>
      </c>
      <c r="H52" s="25">
        <f t="shared" si="16"/>
        <v>11.850991436299644</v>
      </c>
      <c r="I52" s="25">
        <f t="shared" si="16"/>
        <v>10.254939233093074</v>
      </c>
      <c r="J52" s="25">
        <f t="shared" si="16"/>
        <v>8.0207048991811423</v>
      </c>
      <c r="K52" s="43">
        <f t="shared" si="16"/>
        <v>17.288179028236772</v>
      </c>
      <c r="L52" s="8"/>
    </row>
    <row r="53" spans="2:12" x14ac:dyDescent="0.25">
      <c r="B53" s="58"/>
      <c r="C53" s="36" t="s">
        <v>7</v>
      </c>
      <c r="D53" s="25">
        <f t="shared" ref="D53:K53" si="17">(IFERROR((D14/D$18),"-")*100)</f>
        <v>1.1017017530154847</v>
      </c>
      <c r="E53" s="25">
        <f t="shared" si="17"/>
        <v>4.9427985706571516</v>
      </c>
      <c r="F53" s="25">
        <f t="shared" si="17"/>
        <v>5.5274754079517727</v>
      </c>
      <c r="G53" s="24">
        <f t="shared" si="17"/>
        <v>47.946221043327185</v>
      </c>
      <c r="H53" s="25">
        <f t="shared" si="17"/>
        <v>2.8159842981989196</v>
      </c>
      <c r="I53" s="25">
        <f t="shared" si="17"/>
        <v>2.5028357778245534</v>
      </c>
      <c r="J53" s="25">
        <f t="shared" si="17"/>
        <v>4.4676077589001189</v>
      </c>
      <c r="K53" s="43">
        <f t="shared" si="17"/>
        <v>6.8208750135354368</v>
      </c>
      <c r="L53" s="8"/>
    </row>
    <row r="54" spans="2:12" x14ac:dyDescent="0.25">
      <c r="B54" s="58"/>
      <c r="C54" s="36" t="s">
        <v>8</v>
      </c>
      <c r="D54" s="25">
        <f t="shared" ref="D54:K54" si="18">(IFERROR((D15/D$18),"-")*100)</f>
        <v>0.95615521670264247</v>
      </c>
      <c r="E54" s="25">
        <f t="shared" si="18"/>
        <v>0.13722344176078735</v>
      </c>
      <c r="F54" s="25">
        <f t="shared" si="18"/>
        <v>0.16794897565252093</v>
      </c>
      <c r="G54" s="25">
        <f t="shared" si="18"/>
        <v>0.11700889991446888</v>
      </c>
      <c r="H54" s="24">
        <f t="shared" si="18"/>
        <v>8.6677600358525932</v>
      </c>
      <c r="I54" s="25">
        <f t="shared" si="18"/>
        <v>0</v>
      </c>
      <c r="J54" s="25">
        <f t="shared" si="18"/>
        <v>6.0574311289378825E-2</v>
      </c>
      <c r="K54" s="43">
        <f t="shared" si="18"/>
        <v>0.35357292686435049</v>
      </c>
      <c r="L54" s="8"/>
    </row>
    <row r="55" spans="2:12" x14ac:dyDescent="0.25">
      <c r="B55" s="58"/>
      <c r="C55" s="36" t="s">
        <v>30</v>
      </c>
      <c r="D55" s="25">
        <f t="shared" ref="D55:K55" si="19">(IFERROR((D16/D$18),"-")*100)</f>
        <v>2.4755605162575742</v>
      </c>
      <c r="E55" s="25">
        <f t="shared" si="19"/>
        <v>4.2448391551681119</v>
      </c>
      <c r="F55" s="25">
        <f t="shared" si="19"/>
        <v>1.4647959317256838</v>
      </c>
      <c r="G55" s="25">
        <f t="shared" si="19"/>
        <v>0.42407224481050998</v>
      </c>
      <c r="H55" s="25">
        <f t="shared" si="19"/>
        <v>0.93704434952288063</v>
      </c>
      <c r="I55" s="24">
        <f t="shared" si="19"/>
        <v>18.80680445242265</v>
      </c>
      <c r="J55" s="25">
        <f t="shared" si="19"/>
        <v>1.9418055881893086</v>
      </c>
      <c r="K55" s="43">
        <f t="shared" si="19"/>
        <v>2.6968420194726996</v>
      </c>
      <c r="L55" s="8"/>
    </row>
    <row r="56" spans="2:12" x14ac:dyDescent="0.25">
      <c r="B56" s="58"/>
      <c r="C56" s="36" t="s">
        <v>9</v>
      </c>
      <c r="D56" s="25">
        <f t="shared" ref="D56:K56" si="20">(IFERROR((D17/D$18),"-")*100)</f>
        <v>4.2286457505691457</v>
      </c>
      <c r="E56" s="25">
        <f t="shared" si="20"/>
        <v>14.520232181550725</v>
      </c>
      <c r="F56" s="25">
        <f t="shared" si="20"/>
        <v>15.757122697232671</v>
      </c>
      <c r="G56" s="25">
        <f t="shared" si="20"/>
        <v>21.580930987875206</v>
      </c>
      <c r="H56" s="25">
        <f t="shared" si="20"/>
        <v>7.2259402719784056</v>
      </c>
      <c r="I56" s="25">
        <f t="shared" si="20"/>
        <v>39.764433538202631</v>
      </c>
      <c r="J56" s="24">
        <f t="shared" si="20"/>
        <v>73.989893860741191</v>
      </c>
      <c r="K56" s="43">
        <f t="shared" si="20"/>
        <v>33.060886809935795</v>
      </c>
      <c r="L56" s="8"/>
    </row>
    <row r="57" spans="2:12" x14ac:dyDescent="0.25">
      <c r="B57" s="59"/>
      <c r="C57" s="37" t="s">
        <v>31</v>
      </c>
      <c r="D57" s="43">
        <f t="shared" ref="D57:K57" si="21">(IFERROR((D18/D$18),"-")*100)</f>
        <v>100</v>
      </c>
      <c r="E57" s="43">
        <f t="shared" si="21"/>
        <v>100</v>
      </c>
      <c r="F57" s="43">
        <f t="shared" si="21"/>
        <v>100</v>
      </c>
      <c r="G57" s="43">
        <f t="shared" si="21"/>
        <v>100</v>
      </c>
      <c r="H57" s="43">
        <f t="shared" si="21"/>
        <v>100</v>
      </c>
      <c r="I57" s="43">
        <f t="shared" si="21"/>
        <v>100</v>
      </c>
      <c r="J57" s="43">
        <f t="shared" si="21"/>
        <v>100</v>
      </c>
      <c r="K57" s="44">
        <f t="shared" si="21"/>
        <v>100</v>
      </c>
      <c r="L57" s="8"/>
    </row>
  </sheetData>
  <mergeCells count="12">
    <mergeCell ref="D8:K8"/>
    <mergeCell ref="B8:C9"/>
    <mergeCell ref="B21:C22"/>
    <mergeCell ref="D21:K21"/>
    <mergeCell ref="B10:B18"/>
    <mergeCell ref="B23:B31"/>
    <mergeCell ref="B36:B44"/>
    <mergeCell ref="B49:B57"/>
    <mergeCell ref="B34:C35"/>
    <mergeCell ref="D34:K34"/>
    <mergeCell ref="B47:C48"/>
    <mergeCell ref="D47:K47"/>
  </mergeCells>
  <hyperlinks>
    <hyperlink ref="J2" location="Índice!A1" display="Índice"/>
  </hyperlink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7"/>
  <sheetViews>
    <sheetView showGridLines="0" workbookViewId="0">
      <selection activeCell="K12" sqref="K12"/>
    </sheetView>
  </sheetViews>
  <sheetFormatPr baseColWidth="10" defaultColWidth="11.44140625" defaultRowHeight="13.2" x14ac:dyDescent="0.25"/>
  <cols>
    <col min="1" max="2" width="3.6640625" style="4" customWidth="1"/>
    <col min="3" max="3" width="35.88671875" style="4" customWidth="1"/>
    <col min="4" max="9" width="13.88671875" style="4" customWidth="1"/>
    <col min="10" max="10" width="17.44140625" style="4" customWidth="1"/>
    <col min="11" max="11" width="13.88671875" style="4" customWidth="1"/>
    <col min="12" max="16384" width="11.44140625" style="4"/>
  </cols>
  <sheetData>
    <row r="1" spans="2:11" ht="44.25" customHeight="1" x14ac:dyDescent="0.25"/>
    <row r="2" spans="2:11" x14ac:dyDescent="0.25">
      <c r="J2" s="5" t="s">
        <v>13</v>
      </c>
    </row>
    <row r="5" spans="2:11" ht="17.399999999999999" x14ac:dyDescent="0.3">
      <c r="B5" s="17" t="s">
        <v>89</v>
      </c>
    </row>
    <row r="6" spans="2:11" x14ac:dyDescent="0.25">
      <c r="C6" s="6"/>
    </row>
    <row r="7" spans="2:11" ht="13.8" x14ac:dyDescent="0.3">
      <c r="B7" s="42" t="s">
        <v>84</v>
      </c>
    </row>
    <row r="8" spans="2:11" ht="15" customHeight="1" x14ac:dyDescent="0.25">
      <c r="B8" s="60" t="s">
        <v>10</v>
      </c>
      <c r="C8" s="60"/>
      <c r="D8" s="61">
        <v>43617</v>
      </c>
      <c r="E8" s="62"/>
      <c r="F8" s="62"/>
      <c r="G8" s="62"/>
      <c r="H8" s="62"/>
      <c r="I8" s="62"/>
      <c r="J8" s="62"/>
      <c r="K8" s="62"/>
    </row>
    <row r="9" spans="2:11" ht="51" customHeight="1" x14ac:dyDescent="0.25">
      <c r="B9" s="60"/>
      <c r="C9" s="60"/>
      <c r="D9" s="35" t="s">
        <v>6</v>
      </c>
      <c r="E9" s="35" t="s">
        <v>29</v>
      </c>
      <c r="F9" s="35" t="s">
        <v>60</v>
      </c>
      <c r="G9" s="35" t="s">
        <v>7</v>
      </c>
      <c r="H9" s="35" t="s">
        <v>8</v>
      </c>
      <c r="I9" s="35" t="s">
        <v>30</v>
      </c>
      <c r="J9" s="35" t="s">
        <v>9</v>
      </c>
      <c r="K9" s="35" t="s">
        <v>31</v>
      </c>
    </row>
    <row r="10" spans="2:11" ht="15.75" customHeight="1" x14ac:dyDescent="0.25">
      <c r="B10" s="57">
        <v>43252</v>
      </c>
      <c r="C10" s="36" t="s">
        <v>77</v>
      </c>
      <c r="D10" s="46">
        <v>0</v>
      </c>
      <c r="E10" s="46">
        <v>1264.6621398925781</v>
      </c>
      <c r="F10" s="46">
        <v>2015.176628112793</v>
      </c>
      <c r="G10" s="46">
        <v>5090.4545402526855</v>
      </c>
      <c r="H10" s="46">
        <v>0</v>
      </c>
      <c r="I10" s="46">
        <v>0</v>
      </c>
      <c r="J10" s="46">
        <v>127477.41382980347</v>
      </c>
      <c r="K10" s="47">
        <f>SUM(D10:J10)</f>
        <v>135847.70713806152</v>
      </c>
    </row>
    <row r="11" spans="2:11" ht="15" customHeight="1" x14ac:dyDescent="0.25">
      <c r="B11" s="58"/>
      <c r="C11" s="36" t="s">
        <v>6</v>
      </c>
      <c r="D11" s="45">
        <v>1872921.904624939</v>
      </c>
      <c r="E11" s="46">
        <v>180819.45034217834</v>
      </c>
      <c r="F11" s="46">
        <v>238580.32649421692</v>
      </c>
      <c r="G11" s="46">
        <v>22090.353115081787</v>
      </c>
      <c r="H11" s="46">
        <v>28335.512577056885</v>
      </c>
      <c r="I11" s="46">
        <v>47515.949394226074</v>
      </c>
      <c r="J11" s="46">
        <v>101758.46693992615</v>
      </c>
      <c r="K11" s="47">
        <f t="shared" ref="K11:K17" si="0">SUM(D11:J11)</f>
        <v>2492021.9634876251</v>
      </c>
    </row>
    <row r="12" spans="2:11" x14ac:dyDescent="0.25">
      <c r="B12" s="58"/>
      <c r="C12" s="36" t="s">
        <v>29</v>
      </c>
      <c r="D12" s="46">
        <v>182248.80759429932</v>
      </c>
      <c r="E12" s="45">
        <v>329162.9370765686</v>
      </c>
      <c r="F12" s="46">
        <v>240575.00939941406</v>
      </c>
      <c r="G12" s="46">
        <v>21372.840965270996</v>
      </c>
      <c r="H12" s="46">
        <v>3285.7984161376953</v>
      </c>
      <c r="I12" s="46">
        <v>37182.971883773804</v>
      </c>
      <c r="J12" s="46">
        <v>132623.3380317688</v>
      </c>
      <c r="K12" s="47">
        <f t="shared" si="0"/>
        <v>946451.70336723328</v>
      </c>
    </row>
    <row r="13" spans="2:11" x14ac:dyDescent="0.25">
      <c r="B13" s="58"/>
      <c r="C13" s="36" t="s">
        <v>60</v>
      </c>
      <c r="D13" s="46">
        <v>231853.68000411987</v>
      </c>
      <c r="E13" s="46">
        <v>243602.74377822876</v>
      </c>
      <c r="F13" s="45">
        <v>422821.71228027344</v>
      </c>
      <c r="G13" s="46">
        <v>30730.825092315674</v>
      </c>
      <c r="H13" s="46">
        <v>5292.0636444091797</v>
      </c>
      <c r="I13" s="46">
        <v>30997.080741882324</v>
      </c>
      <c r="J13" s="46">
        <v>218299.27445220947</v>
      </c>
      <c r="K13" s="47">
        <f t="shared" si="0"/>
        <v>1183597.3799934387</v>
      </c>
    </row>
    <row r="14" spans="2:11" x14ac:dyDescent="0.25">
      <c r="B14" s="58"/>
      <c r="C14" s="36" t="s">
        <v>7</v>
      </c>
      <c r="D14" s="46">
        <v>20604.163656234741</v>
      </c>
      <c r="E14" s="46">
        <v>17844.775959014893</v>
      </c>
      <c r="F14" s="46">
        <v>38780.334323883057</v>
      </c>
      <c r="G14" s="45">
        <v>97159.069353103638</v>
      </c>
      <c r="H14" s="46">
        <v>1135.9181442260742</v>
      </c>
      <c r="I14" s="46">
        <v>2688.1954078674316</v>
      </c>
      <c r="J14" s="46">
        <v>76841.551918029785</v>
      </c>
      <c r="K14" s="47">
        <f t="shared" si="0"/>
        <v>255054.00876235962</v>
      </c>
    </row>
    <row r="15" spans="2:11" x14ac:dyDescent="0.25">
      <c r="B15" s="58"/>
      <c r="C15" s="36" t="s">
        <v>8</v>
      </c>
      <c r="D15" s="46">
        <v>26769.833892822266</v>
      </c>
      <c r="E15" s="46">
        <v>893.95965576171875</v>
      </c>
      <c r="F15" s="46">
        <v>1781.0620269775391</v>
      </c>
      <c r="G15" s="46">
        <v>543.16864013671875</v>
      </c>
      <c r="H15" s="45">
        <v>3682.7545928955078</v>
      </c>
      <c r="I15" s="46">
        <v>0</v>
      </c>
      <c r="J15" s="46">
        <v>2093.7892150878906</v>
      </c>
      <c r="K15" s="47">
        <f t="shared" si="0"/>
        <v>35764.568023681641</v>
      </c>
    </row>
    <row r="16" spans="2:11" x14ac:dyDescent="0.25">
      <c r="B16" s="58"/>
      <c r="C16" s="36" t="s">
        <v>30</v>
      </c>
      <c r="D16" s="46">
        <v>71479.422943115234</v>
      </c>
      <c r="E16" s="46">
        <v>61192.36043548584</v>
      </c>
      <c r="F16" s="46">
        <v>24417.428867340088</v>
      </c>
      <c r="G16" s="46">
        <v>2317.8213844299316</v>
      </c>
      <c r="H16" s="46">
        <v>461.79419708251953</v>
      </c>
      <c r="I16" s="45">
        <v>63436.674480438232</v>
      </c>
      <c r="J16" s="46">
        <v>68368.376842498779</v>
      </c>
      <c r="K16" s="47">
        <f t="shared" si="0"/>
        <v>291673.87915039063</v>
      </c>
    </row>
    <row r="17" spans="2:11" x14ac:dyDescent="0.25">
      <c r="B17" s="58"/>
      <c r="C17" s="36" t="s">
        <v>9</v>
      </c>
      <c r="D17" s="46">
        <v>117190.77563095093</v>
      </c>
      <c r="E17" s="46">
        <v>176350.4089050293</v>
      </c>
      <c r="F17" s="46">
        <v>223876.75740432739</v>
      </c>
      <c r="G17" s="46">
        <v>74936.273000717163</v>
      </c>
      <c r="H17" s="46">
        <v>3561.087890625</v>
      </c>
      <c r="I17" s="46">
        <v>121159.01722145081</v>
      </c>
      <c r="J17" s="45">
        <v>2384048.6288032532</v>
      </c>
      <c r="K17" s="47">
        <f t="shared" si="0"/>
        <v>3101122.9488563538</v>
      </c>
    </row>
    <row r="18" spans="2:11" x14ac:dyDescent="0.25">
      <c r="B18" s="59"/>
      <c r="C18" s="37" t="s">
        <v>31</v>
      </c>
      <c r="D18" s="47">
        <f>SUM(D10:D17)</f>
        <v>2523068.5883464813</v>
      </c>
      <c r="E18" s="47">
        <f t="shared" ref="E18:K18" si="1">SUM(E10:E17)</f>
        <v>1011131.29829216</v>
      </c>
      <c r="F18" s="47">
        <f t="shared" si="1"/>
        <v>1192847.8074245453</v>
      </c>
      <c r="G18" s="47">
        <f t="shared" si="1"/>
        <v>254240.80609130859</v>
      </c>
      <c r="H18" s="47">
        <f t="shared" si="1"/>
        <v>45754.929462432861</v>
      </c>
      <c r="I18" s="47">
        <f t="shared" si="1"/>
        <v>302979.88912963867</v>
      </c>
      <c r="J18" s="47">
        <f t="shared" si="1"/>
        <v>3111510.8400325775</v>
      </c>
      <c r="K18" s="49">
        <f t="shared" si="1"/>
        <v>8441534.1587791443</v>
      </c>
    </row>
    <row r="20" spans="2:11" x14ac:dyDescent="0.25">
      <c r="B20" s="6" t="s">
        <v>73</v>
      </c>
    </row>
    <row r="21" spans="2:11" x14ac:dyDescent="0.25">
      <c r="B21" s="60" t="s">
        <v>10</v>
      </c>
      <c r="C21" s="60"/>
      <c r="D21" s="61">
        <f>D8</f>
        <v>43617</v>
      </c>
      <c r="E21" s="62"/>
      <c r="F21" s="62"/>
      <c r="G21" s="62"/>
      <c r="H21" s="62"/>
      <c r="I21" s="62"/>
      <c r="J21" s="62"/>
      <c r="K21" s="62"/>
    </row>
    <row r="22" spans="2:11" ht="37.799999999999997" x14ac:dyDescent="0.25">
      <c r="B22" s="60"/>
      <c r="C22" s="60"/>
      <c r="D22" s="35" t="s">
        <v>6</v>
      </c>
      <c r="E22" s="35" t="s">
        <v>29</v>
      </c>
      <c r="F22" s="35" t="s">
        <v>60</v>
      </c>
      <c r="G22" s="35" t="s">
        <v>7</v>
      </c>
      <c r="H22" s="35" t="s">
        <v>8</v>
      </c>
      <c r="I22" s="35" t="s">
        <v>30</v>
      </c>
      <c r="J22" s="35" t="s">
        <v>9</v>
      </c>
      <c r="K22" s="35" t="s">
        <v>31</v>
      </c>
    </row>
    <row r="23" spans="2:11" ht="15" customHeight="1" x14ac:dyDescent="0.25">
      <c r="B23" s="57">
        <f>B10</f>
        <v>43252</v>
      </c>
      <c r="C23" s="36" t="s">
        <v>77</v>
      </c>
      <c r="D23" s="51">
        <f>(IFERROR((D10/$K$18),"-")*100)</f>
        <v>0</v>
      </c>
      <c r="E23" s="51">
        <f t="shared" ref="E23:K23" si="2">(IFERROR((E10/$K$18),"-")*100)</f>
        <v>1.4981425367773193E-2</v>
      </c>
      <c r="F23" s="51">
        <f t="shared" si="2"/>
        <v>2.3872161033868727E-2</v>
      </c>
      <c r="G23" s="51">
        <f t="shared" si="2"/>
        <v>6.0302481095318952E-2</v>
      </c>
      <c r="H23" s="51">
        <f t="shared" si="2"/>
        <v>0</v>
      </c>
      <c r="I23" s="51">
        <f t="shared" si="2"/>
        <v>0</v>
      </c>
      <c r="J23" s="51">
        <f t="shared" si="2"/>
        <v>1.510121400115733</v>
      </c>
      <c r="K23" s="52">
        <f t="shared" si="2"/>
        <v>1.6092774676126935</v>
      </c>
    </row>
    <row r="24" spans="2:11" ht="15" customHeight="1" x14ac:dyDescent="0.25">
      <c r="B24" s="58"/>
      <c r="C24" s="36" t="s">
        <v>6</v>
      </c>
      <c r="D24" s="50">
        <f t="shared" ref="D24:K24" si="3">(IFERROR((D11/$K$18),"-")*100)</f>
        <v>22.186984846553177</v>
      </c>
      <c r="E24" s="51">
        <f t="shared" si="3"/>
        <v>2.1420211888158649</v>
      </c>
      <c r="F24" s="51">
        <f t="shared" si="3"/>
        <v>2.8262673822873161</v>
      </c>
      <c r="G24" s="51">
        <f t="shared" si="3"/>
        <v>0.26168647427799546</v>
      </c>
      <c r="H24" s="51">
        <f t="shared" si="3"/>
        <v>0.33566780687119679</v>
      </c>
      <c r="I24" s="51">
        <f t="shared" si="3"/>
        <v>0.56288286584506408</v>
      </c>
      <c r="J24" s="51">
        <f t="shared" si="3"/>
        <v>1.2054499220867094</v>
      </c>
      <c r="K24" s="52">
        <f t="shared" si="3"/>
        <v>29.520960486737323</v>
      </c>
    </row>
    <row r="25" spans="2:11" x14ac:dyDescent="0.25">
      <c r="B25" s="58"/>
      <c r="C25" s="36" t="s">
        <v>29</v>
      </c>
      <c r="D25" s="51">
        <f t="shared" ref="D25:K25" si="4">(IFERROR((D12/$K$18),"-")*100)</f>
        <v>2.1589536234330304</v>
      </c>
      <c r="E25" s="50">
        <f t="shared" si="4"/>
        <v>3.8993260097661415</v>
      </c>
      <c r="F25" s="51">
        <f t="shared" si="4"/>
        <v>2.8498967708282921</v>
      </c>
      <c r="G25" s="51">
        <f t="shared" si="4"/>
        <v>0.25318669051458342</v>
      </c>
      <c r="H25" s="51">
        <f t="shared" si="4"/>
        <v>3.8924185513370041E-2</v>
      </c>
      <c r="I25" s="51">
        <f t="shared" si="4"/>
        <v>0.44047647245617955</v>
      </c>
      <c r="J25" s="51">
        <f t="shared" si="4"/>
        <v>1.5710809852477032</v>
      </c>
      <c r="K25" s="52">
        <f t="shared" si="4"/>
        <v>11.2118447377593</v>
      </c>
    </row>
    <row r="26" spans="2:11" x14ac:dyDescent="0.25">
      <c r="B26" s="58"/>
      <c r="C26" s="36" t="s">
        <v>60</v>
      </c>
      <c r="D26" s="51">
        <f t="shared" ref="D26:K26" si="5">(IFERROR((D13/$K$18),"-")*100)</f>
        <v>2.7465822638766846</v>
      </c>
      <c r="E26" s="51">
        <f t="shared" si="5"/>
        <v>2.8857638812594675</v>
      </c>
      <c r="F26" s="50">
        <f t="shared" si="5"/>
        <v>5.0088254614303898</v>
      </c>
      <c r="G26" s="51">
        <f t="shared" si="5"/>
        <v>0.36404312906032371</v>
      </c>
      <c r="H26" s="51">
        <f t="shared" si="5"/>
        <v>6.2690780430065138E-2</v>
      </c>
      <c r="I26" s="51">
        <f t="shared" si="5"/>
        <v>0.36719724352054595</v>
      </c>
      <c r="J26" s="51">
        <f t="shared" si="5"/>
        <v>2.5860142285295327</v>
      </c>
      <c r="K26" s="52">
        <f t="shared" si="5"/>
        <v>14.021116988107011</v>
      </c>
    </row>
    <row r="27" spans="2:11" x14ac:dyDescent="0.25">
      <c r="B27" s="58"/>
      <c r="C27" s="36" t="s">
        <v>7</v>
      </c>
      <c r="D27" s="51">
        <f t="shared" ref="D27:K27" si="6">(IFERROR((D14/$K$18),"-")*100)</f>
        <v>0.24408079465989646</v>
      </c>
      <c r="E27" s="51">
        <f t="shared" si="6"/>
        <v>0.21139256944730164</v>
      </c>
      <c r="F27" s="51">
        <f t="shared" si="6"/>
        <v>0.45939912810222711</v>
      </c>
      <c r="G27" s="50">
        <f t="shared" si="6"/>
        <v>1.1509645939424269</v>
      </c>
      <c r="H27" s="51">
        <f t="shared" si="6"/>
        <v>1.3456299801200547E-2</v>
      </c>
      <c r="I27" s="51">
        <f t="shared" si="6"/>
        <v>3.1844867974285512E-2</v>
      </c>
      <c r="J27" s="51">
        <f t="shared" si="6"/>
        <v>0.91027946428570738</v>
      </c>
      <c r="K27" s="52">
        <f t="shared" si="6"/>
        <v>3.0214177182130455</v>
      </c>
    </row>
    <row r="28" spans="2:11" x14ac:dyDescent="0.25">
      <c r="B28" s="58"/>
      <c r="C28" s="36" t="s">
        <v>8</v>
      </c>
      <c r="D28" s="51">
        <f t="shared" ref="D28:K28" si="7">(IFERROR((D15/$K$18),"-")*100)</f>
        <v>0.31712048295133416</v>
      </c>
      <c r="E28" s="51">
        <f t="shared" si="7"/>
        <v>1.0590014077381967E-2</v>
      </c>
      <c r="F28" s="51">
        <f t="shared" si="7"/>
        <v>2.1098795473394435E-2</v>
      </c>
      <c r="G28" s="51">
        <f t="shared" si="7"/>
        <v>6.4344777847262129E-3</v>
      </c>
      <c r="H28" s="50">
        <f t="shared" si="7"/>
        <v>4.3626602980282508E-2</v>
      </c>
      <c r="I28" s="51">
        <f t="shared" si="7"/>
        <v>0</v>
      </c>
      <c r="J28" s="51">
        <f t="shared" si="7"/>
        <v>2.4803420512257986E-2</v>
      </c>
      <c r="K28" s="52">
        <f t="shared" si="7"/>
        <v>0.42367379377937725</v>
      </c>
    </row>
    <row r="29" spans="2:11" x14ac:dyDescent="0.25">
      <c r="B29" s="58"/>
      <c r="C29" s="36" t="s">
        <v>30</v>
      </c>
      <c r="D29" s="51">
        <f t="shared" ref="D29:K29" si="8">(IFERROR((D16/$K$18),"-")*100)</f>
        <v>0.84675867678361605</v>
      </c>
      <c r="E29" s="51">
        <f t="shared" si="8"/>
        <v>0.72489620114663822</v>
      </c>
      <c r="F29" s="51">
        <f t="shared" si="8"/>
        <v>0.28925345094938826</v>
      </c>
      <c r="G29" s="51">
        <f t="shared" si="8"/>
        <v>2.7457347690993013E-2</v>
      </c>
      <c r="H29" s="51">
        <f t="shared" si="8"/>
        <v>5.4705008402087234E-3</v>
      </c>
      <c r="I29" s="50">
        <f t="shared" si="8"/>
        <v>0.75148276708048944</v>
      </c>
      <c r="J29" s="51">
        <f t="shared" si="8"/>
        <v>0.8099046400398211</v>
      </c>
      <c r="K29" s="52">
        <f t="shared" si="8"/>
        <v>3.4552235845311552</v>
      </c>
    </row>
    <row r="30" spans="2:11" x14ac:dyDescent="0.25">
      <c r="B30" s="58"/>
      <c r="C30" s="36" t="s">
        <v>9</v>
      </c>
      <c r="D30" s="51">
        <f t="shared" ref="D30:K30" si="9">(IFERROR((D17/$K$18),"-")*100)</f>
        <v>1.3882639509202628</v>
      </c>
      <c r="E30" s="51">
        <f t="shared" si="9"/>
        <v>2.0890800841174819</v>
      </c>
      <c r="F30" s="51">
        <f t="shared" si="9"/>
        <v>2.6520861397154558</v>
      </c>
      <c r="G30" s="51">
        <f t="shared" si="9"/>
        <v>0.88770917218624168</v>
      </c>
      <c r="H30" s="51">
        <f t="shared" si="9"/>
        <v>4.218531636126225E-2</v>
      </c>
      <c r="I30" s="51">
        <f t="shared" si="9"/>
        <v>1.4352724865236275</v>
      </c>
      <c r="J30" s="50">
        <f t="shared" si="9"/>
        <v>28.24188807343576</v>
      </c>
      <c r="K30" s="52">
        <f t="shared" si="9"/>
        <v>36.736485223260097</v>
      </c>
    </row>
    <row r="31" spans="2:11" x14ac:dyDescent="0.25">
      <c r="B31" s="59"/>
      <c r="C31" s="37" t="s">
        <v>31</v>
      </c>
      <c r="D31" s="52">
        <f t="shared" ref="D31:K31" si="10">(IFERROR((D18/$K$18),"-")*100)</f>
        <v>29.888744639178</v>
      </c>
      <c r="E31" s="52">
        <f t="shared" si="10"/>
        <v>11.978051373998049</v>
      </c>
      <c r="F31" s="52">
        <f t="shared" si="10"/>
        <v>14.130699289820331</v>
      </c>
      <c r="G31" s="52">
        <f t="shared" si="10"/>
        <v>3.0117843665526096</v>
      </c>
      <c r="H31" s="52">
        <f t="shared" si="10"/>
        <v>0.54202149279758594</v>
      </c>
      <c r="I31" s="52">
        <f t="shared" si="10"/>
        <v>3.5891567034001919</v>
      </c>
      <c r="J31" s="52">
        <f t="shared" si="10"/>
        <v>36.859542134253225</v>
      </c>
      <c r="K31" s="53">
        <f t="shared" si="10"/>
        <v>100</v>
      </c>
    </row>
    <row r="33" spans="2:11" x14ac:dyDescent="0.25">
      <c r="B33" s="6" t="s">
        <v>11</v>
      </c>
    </row>
    <row r="34" spans="2:11" x14ac:dyDescent="0.25">
      <c r="B34" s="60" t="s">
        <v>10</v>
      </c>
      <c r="C34" s="60"/>
      <c r="D34" s="61">
        <f>D21</f>
        <v>43617</v>
      </c>
      <c r="E34" s="62"/>
      <c r="F34" s="62"/>
      <c r="G34" s="62"/>
      <c r="H34" s="62"/>
      <c r="I34" s="62"/>
      <c r="J34" s="62"/>
      <c r="K34" s="62"/>
    </row>
    <row r="35" spans="2:11" ht="37.799999999999997" x14ac:dyDescent="0.25">
      <c r="B35" s="60"/>
      <c r="C35" s="60"/>
      <c r="D35" s="35" t="s">
        <v>6</v>
      </c>
      <c r="E35" s="35" t="s">
        <v>29</v>
      </c>
      <c r="F35" s="35" t="s">
        <v>60</v>
      </c>
      <c r="G35" s="35" t="s">
        <v>7</v>
      </c>
      <c r="H35" s="35" t="s">
        <v>8</v>
      </c>
      <c r="I35" s="35" t="s">
        <v>30</v>
      </c>
      <c r="J35" s="35" t="s">
        <v>9</v>
      </c>
      <c r="K35" s="35" t="s">
        <v>31</v>
      </c>
    </row>
    <row r="36" spans="2:11" ht="15" customHeight="1" x14ac:dyDescent="0.25">
      <c r="B36" s="57">
        <f>B23</f>
        <v>43252</v>
      </c>
      <c r="C36" s="36" t="s">
        <v>77</v>
      </c>
      <c r="D36" s="25">
        <f>(IFERROR((D10/$K10),"-")*100)</f>
        <v>0</v>
      </c>
      <c r="E36" s="25">
        <f t="shared" ref="E36:K36" si="11">(IFERROR((E10/$K10),"-")*100)</f>
        <v>0.93094110054232015</v>
      </c>
      <c r="F36" s="25">
        <f t="shared" si="11"/>
        <v>1.4834086423444575</v>
      </c>
      <c r="G36" s="25">
        <f t="shared" si="11"/>
        <v>3.7471773705236524</v>
      </c>
      <c r="H36" s="25">
        <f t="shared" si="11"/>
        <v>0</v>
      </c>
      <c r="I36" s="25">
        <f t="shared" si="11"/>
        <v>0</v>
      </c>
      <c r="J36" s="25">
        <f t="shared" si="11"/>
        <v>93.838472886589571</v>
      </c>
      <c r="K36" s="43">
        <f t="shared" si="11"/>
        <v>100</v>
      </c>
    </row>
    <row r="37" spans="2:11" ht="15" customHeight="1" x14ac:dyDescent="0.25">
      <c r="B37" s="58"/>
      <c r="C37" s="36" t="s">
        <v>6</v>
      </c>
      <c r="D37" s="24">
        <f t="shared" ref="D37:K37" si="12">(IFERROR((D11/$K11),"-")*100)</f>
        <v>75.156717399222046</v>
      </c>
      <c r="E37" s="25">
        <f t="shared" si="12"/>
        <v>7.2559332538593928</v>
      </c>
      <c r="F37" s="25">
        <f t="shared" si="12"/>
        <v>9.5737649984561077</v>
      </c>
      <c r="G37" s="25">
        <f t="shared" si="12"/>
        <v>0.88644295430550624</v>
      </c>
      <c r="H37" s="25">
        <f t="shared" si="12"/>
        <v>1.1370490706831844</v>
      </c>
      <c r="I37" s="25">
        <f t="shared" si="12"/>
        <v>1.9067227372156357</v>
      </c>
      <c r="J37" s="25">
        <f t="shared" si="12"/>
        <v>4.0833695862581214</v>
      </c>
      <c r="K37" s="43">
        <f t="shared" si="12"/>
        <v>100</v>
      </c>
    </row>
    <row r="38" spans="2:11" x14ac:dyDescent="0.25">
      <c r="B38" s="58"/>
      <c r="C38" s="36" t="s">
        <v>29</v>
      </c>
      <c r="D38" s="25">
        <f t="shared" ref="D38:K38" si="13">(IFERROR((D12/$K12),"-")*100)</f>
        <v>19.256007141822941</v>
      </c>
      <c r="E38" s="24">
        <f t="shared" si="13"/>
        <v>34.778630109227024</v>
      </c>
      <c r="F38" s="25">
        <f t="shared" si="13"/>
        <v>25.418625012085634</v>
      </c>
      <c r="G38" s="25">
        <f t="shared" si="13"/>
        <v>2.2582072481069968</v>
      </c>
      <c r="H38" s="25">
        <f t="shared" si="13"/>
        <v>0.34717021528385061</v>
      </c>
      <c r="I38" s="25">
        <f t="shared" si="13"/>
        <v>3.9286708187524297</v>
      </c>
      <c r="J38" s="25">
        <f t="shared" si="13"/>
        <v>14.012689454721128</v>
      </c>
      <c r="K38" s="43">
        <f t="shared" si="13"/>
        <v>100</v>
      </c>
    </row>
    <row r="39" spans="2:11" x14ac:dyDescent="0.25">
      <c r="B39" s="58"/>
      <c r="C39" s="36" t="s">
        <v>60</v>
      </c>
      <c r="D39" s="25">
        <f t="shared" ref="D39:K39" si="14">(IFERROR((D13/$K13),"-")*100)</f>
        <v>19.588897704843276</v>
      </c>
      <c r="E39" s="25">
        <f t="shared" si="14"/>
        <v>20.581554834092248</v>
      </c>
      <c r="F39" s="24">
        <f t="shared" si="14"/>
        <v>35.723441047378572</v>
      </c>
      <c r="G39" s="25">
        <f t="shared" si="14"/>
        <v>2.5963917808339549</v>
      </c>
      <c r="H39" s="25">
        <f t="shared" si="14"/>
        <v>0.44711687723054239</v>
      </c>
      <c r="I39" s="25">
        <f t="shared" si="14"/>
        <v>2.6188872386701427</v>
      </c>
      <c r="J39" s="25">
        <f t="shared" si="14"/>
        <v>18.443710516951263</v>
      </c>
      <c r="K39" s="43">
        <f t="shared" si="14"/>
        <v>100</v>
      </c>
    </row>
    <row r="40" spans="2:11" x14ac:dyDescent="0.25">
      <c r="B40" s="58"/>
      <c r="C40" s="36" t="s">
        <v>7</v>
      </c>
      <c r="D40" s="25">
        <f t="shared" ref="D40:K40" si="15">(IFERROR((D14/$K14),"-")*100)</f>
        <v>8.0783531912380848</v>
      </c>
      <c r="E40" s="25">
        <f t="shared" si="15"/>
        <v>6.9964695107542223</v>
      </c>
      <c r="F40" s="25">
        <f t="shared" si="15"/>
        <v>15.204753891955367</v>
      </c>
      <c r="G40" s="24">
        <f t="shared" si="15"/>
        <v>38.093527651090255</v>
      </c>
      <c r="H40" s="25">
        <f t="shared" si="15"/>
        <v>0.44536376814388295</v>
      </c>
      <c r="I40" s="25">
        <f t="shared" si="15"/>
        <v>1.0539710475094286</v>
      </c>
      <c r="J40" s="25">
        <f t="shared" si="15"/>
        <v>30.127560939308758</v>
      </c>
      <c r="K40" s="43">
        <f t="shared" si="15"/>
        <v>100</v>
      </c>
    </row>
    <row r="41" spans="2:11" x14ac:dyDescent="0.25">
      <c r="B41" s="58"/>
      <c r="C41" s="36" t="s">
        <v>8</v>
      </c>
      <c r="D41" s="25">
        <f t="shared" ref="D41:K41" si="16">(IFERROR((D15/$K15),"-")*100)</f>
        <v>74.850153020432188</v>
      </c>
      <c r="E41" s="25">
        <f t="shared" si="16"/>
        <v>2.4995678828548415</v>
      </c>
      <c r="F41" s="25">
        <f t="shared" si="16"/>
        <v>4.9799623633038212</v>
      </c>
      <c r="G41" s="25">
        <f t="shared" si="16"/>
        <v>1.5187339597588809</v>
      </c>
      <c r="H41" s="24">
        <f t="shared" si="16"/>
        <v>10.297215362581644</v>
      </c>
      <c r="I41" s="25">
        <f t="shared" si="16"/>
        <v>0</v>
      </c>
      <c r="J41" s="25">
        <f t="shared" si="16"/>
        <v>5.8543674110686315</v>
      </c>
      <c r="K41" s="43">
        <f t="shared" si="16"/>
        <v>100</v>
      </c>
    </row>
    <row r="42" spans="2:11" x14ac:dyDescent="0.25">
      <c r="B42" s="58"/>
      <c r="C42" s="36" t="s">
        <v>30</v>
      </c>
      <c r="D42" s="25">
        <f t="shared" ref="D42:K42" si="17">(IFERROR((D16/$K16),"-")*100)</f>
        <v>24.506624710901715</v>
      </c>
      <c r="E42" s="25">
        <f t="shared" si="17"/>
        <v>20.979719066284407</v>
      </c>
      <c r="F42" s="25">
        <f t="shared" si="17"/>
        <v>8.3714828830284667</v>
      </c>
      <c r="G42" s="25">
        <f t="shared" si="17"/>
        <v>0.7946619667079734</v>
      </c>
      <c r="H42" s="25">
        <f t="shared" si="17"/>
        <v>0.15832552384453075</v>
      </c>
      <c r="I42" s="24">
        <f t="shared" si="17"/>
        <v>21.749179139805491</v>
      </c>
      <c r="J42" s="25">
        <f t="shared" si="17"/>
        <v>23.440006709427415</v>
      </c>
      <c r="K42" s="43">
        <f t="shared" si="17"/>
        <v>100</v>
      </c>
    </row>
    <row r="43" spans="2:11" x14ac:dyDescent="0.25">
      <c r="B43" s="58"/>
      <c r="C43" s="36" t="s">
        <v>9</v>
      </c>
      <c r="D43" s="25">
        <f t="shared" ref="D43:K43" si="18">(IFERROR((D17/$K17),"-")*100)</f>
        <v>3.7789786978348952</v>
      </c>
      <c r="E43" s="25">
        <f t="shared" si="18"/>
        <v>5.6866629222186953</v>
      </c>
      <c r="F43" s="25">
        <f t="shared" si="18"/>
        <v>7.2192157839755984</v>
      </c>
      <c r="G43" s="25">
        <f t="shared" si="18"/>
        <v>2.416423799912625</v>
      </c>
      <c r="H43" s="25">
        <f t="shared" si="18"/>
        <v>0.11483220592522053</v>
      </c>
      <c r="I43" s="25">
        <f t="shared" si="18"/>
        <v>3.9069401381242361</v>
      </c>
      <c r="J43" s="24">
        <f t="shared" si="18"/>
        <v>76.876946452008738</v>
      </c>
      <c r="K43" s="43">
        <f t="shared" si="18"/>
        <v>100</v>
      </c>
    </row>
    <row r="44" spans="2:11" x14ac:dyDescent="0.25">
      <c r="B44" s="59"/>
      <c r="C44" s="37" t="s">
        <v>31</v>
      </c>
      <c r="D44" s="43">
        <f t="shared" ref="D44:K44" si="19">(IFERROR((D18/$K18),"-")*100)</f>
        <v>29.888744639178</v>
      </c>
      <c r="E44" s="43">
        <f t="shared" si="19"/>
        <v>11.978051373998049</v>
      </c>
      <c r="F44" s="43">
        <f t="shared" si="19"/>
        <v>14.130699289820331</v>
      </c>
      <c r="G44" s="43">
        <f t="shared" si="19"/>
        <v>3.0117843665526096</v>
      </c>
      <c r="H44" s="43">
        <f t="shared" si="19"/>
        <v>0.54202149279758594</v>
      </c>
      <c r="I44" s="43">
        <f t="shared" si="19"/>
        <v>3.5891567034001919</v>
      </c>
      <c r="J44" s="43">
        <f t="shared" si="19"/>
        <v>36.859542134253225</v>
      </c>
      <c r="K44" s="44">
        <f t="shared" si="19"/>
        <v>100</v>
      </c>
    </row>
    <row r="46" spans="2:11" x14ac:dyDescent="0.25">
      <c r="B46" s="6" t="s">
        <v>12</v>
      </c>
    </row>
    <row r="47" spans="2:11" x14ac:dyDescent="0.25">
      <c r="B47" s="60" t="s">
        <v>10</v>
      </c>
      <c r="C47" s="60"/>
      <c r="D47" s="61">
        <f>D34</f>
        <v>43617</v>
      </c>
      <c r="E47" s="62"/>
      <c r="F47" s="62"/>
      <c r="G47" s="62"/>
      <c r="H47" s="62"/>
      <c r="I47" s="62"/>
      <c r="J47" s="62"/>
      <c r="K47" s="62"/>
    </row>
    <row r="48" spans="2:11" ht="37.799999999999997" x14ac:dyDescent="0.25">
      <c r="B48" s="60"/>
      <c r="C48" s="60"/>
      <c r="D48" s="35" t="s">
        <v>6</v>
      </c>
      <c r="E48" s="35" t="s">
        <v>29</v>
      </c>
      <c r="F48" s="35" t="s">
        <v>60</v>
      </c>
      <c r="G48" s="35" t="s">
        <v>7</v>
      </c>
      <c r="H48" s="35" t="s">
        <v>8</v>
      </c>
      <c r="I48" s="35" t="s">
        <v>30</v>
      </c>
      <c r="J48" s="35" t="s">
        <v>9</v>
      </c>
      <c r="K48" s="35" t="s">
        <v>31</v>
      </c>
    </row>
    <row r="49" spans="2:11" ht="15" customHeight="1" x14ac:dyDescent="0.25">
      <c r="B49" s="57">
        <f>B36</f>
        <v>43252</v>
      </c>
      <c r="C49" s="36" t="s">
        <v>77</v>
      </c>
      <c r="D49" s="25">
        <f>(IFERROR((D10/D$18),"-")*100)</f>
        <v>0</v>
      </c>
      <c r="E49" s="25">
        <f t="shared" ref="E49:K49" si="20">(IFERROR((E10/E$18),"-")*100)</f>
        <v>0.12507397822900365</v>
      </c>
      <c r="F49" s="25">
        <f t="shared" si="20"/>
        <v>0.16893828496560026</v>
      </c>
      <c r="G49" s="25">
        <f t="shared" si="20"/>
        <v>2.0022177472268115</v>
      </c>
      <c r="H49" s="25">
        <f t="shared" si="20"/>
        <v>0</v>
      </c>
      <c r="I49" s="25">
        <f t="shared" si="20"/>
        <v>0</v>
      </c>
      <c r="J49" s="25">
        <f t="shared" si="20"/>
        <v>4.0969619064052099</v>
      </c>
      <c r="K49" s="43">
        <f t="shared" si="20"/>
        <v>1.6092774676126935</v>
      </c>
    </row>
    <row r="50" spans="2:11" ht="15" customHeight="1" x14ac:dyDescent="0.25">
      <c r="B50" s="58"/>
      <c r="C50" s="36" t="s">
        <v>6</v>
      </c>
      <c r="D50" s="24">
        <f t="shared" ref="D50:K50" si="21">(IFERROR((D11/D$18),"-")*100)</f>
        <v>74.231906071660831</v>
      </c>
      <c r="E50" s="25">
        <f t="shared" si="21"/>
        <v>17.882885303579211</v>
      </c>
      <c r="F50" s="25">
        <f t="shared" si="21"/>
        <v>20.000902462932896</v>
      </c>
      <c r="G50" s="25">
        <f t="shared" si="21"/>
        <v>8.6887519964628375</v>
      </c>
      <c r="H50" s="25">
        <f t="shared" si="21"/>
        <v>61.928873915807891</v>
      </c>
      <c r="I50" s="25">
        <f t="shared" si="21"/>
        <v>15.682872394839054</v>
      </c>
      <c r="J50" s="25">
        <f t="shared" si="21"/>
        <v>3.2703876724678462</v>
      </c>
      <c r="K50" s="43">
        <f t="shared" si="21"/>
        <v>29.520960486737323</v>
      </c>
    </row>
    <row r="51" spans="2:11" x14ac:dyDescent="0.25">
      <c r="B51" s="58"/>
      <c r="C51" s="36" t="s">
        <v>29</v>
      </c>
      <c r="D51" s="25">
        <f t="shared" ref="D51:K51" si="22">(IFERROR((D12/D$18),"-")*100)</f>
        <v>7.2232997721927941</v>
      </c>
      <c r="E51" s="24">
        <f t="shared" si="22"/>
        <v>32.553926244053329</v>
      </c>
      <c r="F51" s="25">
        <f t="shared" si="22"/>
        <v>20.168122697801234</v>
      </c>
      <c r="G51" s="25">
        <f t="shared" si="22"/>
        <v>8.4065344559972441</v>
      </c>
      <c r="H51" s="25">
        <f t="shared" si="22"/>
        <v>7.1812992714490012</v>
      </c>
      <c r="I51" s="25">
        <f t="shared" si="22"/>
        <v>12.272422433907487</v>
      </c>
      <c r="J51" s="25">
        <f t="shared" si="22"/>
        <v>4.2623453637198399</v>
      </c>
      <c r="K51" s="43">
        <f t="shared" si="22"/>
        <v>11.2118447377593</v>
      </c>
    </row>
    <row r="52" spans="2:11" x14ac:dyDescent="0.25">
      <c r="B52" s="58"/>
      <c r="C52" s="36" t="s">
        <v>60</v>
      </c>
      <c r="D52" s="25">
        <f t="shared" ref="D52:K52" si="23">(IFERROR((D13/D$18),"-")*100)</f>
        <v>9.1893530391921505</v>
      </c>
      <c r="E52" s="25">
        <f t="shared" si="23"/>
        <v>24.092098047966989</v>
      </c>
      <c r="F52" s="24">
        <f t="shared" si="23"/>
        <v>35.446408975943008</v>
      </c>
      <c r="G52" s="25">
        <f t="shared" si="23"/>
        <v>12.087290614268639</v>
      </c>
      <c r="H52" s="25">
        <f t="shared" si="23"/>
        <v>11.566106005592763</v>
      </c>
      <c r="I52" s="25">
        <f t="shared" si="23"/>
        <v>10.2307386905866</v>
      </c>
      <c r="J52" s="25">
        <f t="shared" si="23"/>
        <v>7.0158609651484891</v>
      </c>
      <c r="K52" s="43">
        <f t="shared" si="23"/>
        <v>14.021116988107011</v>
      </c>
    </row>
    <row r="53" spans="2:11" x14ac:dyDescent="0.25">
      <c r="B53" s="58"/>
      <c r="C53" s="36" t="s">
        <v>7</v>
      </c>
      <c r="D53" s="25">
        <f t="shared" ref="D53:K53" si="24">(IFERROR((D14/D$18),"-")*100)</f>
        <v>0.81663113525335795</v>
      </c>
      <c r="E53" s="25">
        <f t="shared" si="24"/>
        <v>1.7648327164983828</v>
      </c>
      <c r="F53" s="25">
        <f t="shared" si="24"/>
        <v>3.251071434470163</v>
      </c>
      <c r="G53" s="24">
        <f t="shared" si="24"/>
        <v>38.215371814943708</v>
      </c>
      <c r="H53" s="25">
        <f t="shared" si="24"/>
        <v>2.4826136933698502</v>
      </c>
      <c r="I53" s="25">
        <f t="shared" si="24"/>
        <v>0.88725209306456965</v>
      </c>
      <c r="J53" s="25">
        <f t="shared" si="24"/>
        <v>2.4695897224393168</v>
      </c>
      <c r="K53" s="43">
        <f t="shared" si="24"/>
        <v>3.0214177182130455</v>
      </c>
    </row>
    <row r="54" spans="2:11" x14ac:dyDescent="0.25">
      <c r="B54" s="58"/>
      <c r="C54" s="36" t="s">
        <v>8</v>
      </c>
      <c r="D54" s="25">
        <f t="shared" ref="D54:K54" si="25">(IFERROR((D15/D$18),"-")*100)</f>
        <v>1.0610030189613731</v>
      </c>
      <c r="E54" s="25">
        <f t="shared" si="25"/>
        <v>8.8411827155548572E-2</v>
      </c>
      <c r="F54" s="25">
        <f t="shared" si="25"/>
        <v>0.14931175761834997</v>
      </c>
      <c r="G54" s="25">
        <f t="shared" si="25"/>
        <v>0.21364337554123553</v>
      </c>
      <c r="H54" s="24">
        <f t="shared" si="25"/>
        <v>8.048869566981276</v>
      </c>
      <c r="I54" s="25">
        <f t="shared" si="25"/>
        <v>0</v>
      </c>
      <c r="J54" s="25">
        <f t="shared" si="25"/>
        <v>6.7291721698323523E-2</v>
      </c>
      <c r="K54" s="43">
        <f t="shared" si="25"/>
        <v>0.42367379377937725</v>
      </c>
    </row>
    <row r="55" spans="2:11" x14ac:dyDescent="0.25">
      <c r="B55" s="58"/>
      <c r="C55" s="36" t="s">
        <v>30</v>
      </c>
      <c r="D55" s="25">
        <f t="shared" ref="D55:K55" si="26">(IFERROR((D16/D$18),"-")*100)</f>
        <v>2.833035267977396</v>
      </c>
      <c r="E55" s="25">
        <f t="shared" si="26"/>
        <v>6.0518708637386762</v>
      </c>
      <c r="F55" s="25">
        <f t="shared" si="26"/>
        <v>2.0469861046279898</v>
      </c>
      <c r="G55" s="25">
        <f t="shared" si="26"/>
        <v>0.91166379625051386</v>
      </c>
      <c r="H55" s="25">
        <f t="shared" si="26"/>
        <v>1.0092774756907368</v>
      </c>
      <c r="I55" s="24">
        <f t="shared" si="26"/>
        <v>20.93758587828086</v>
      </c>
      <c r="J55" s="25">
        <f t="shared" si="26"/>
        <v>2.1972726549068669</v>
      </c>
      <c r="K55" s="43">
        <f t="shared" si="26"/>
        <v>3.4552235845311552</v>
      </c>
    </row>
    <row r="56" spans="2:11" x14ac:dyDescent="0.25">
      <c r="B56" s="58"/>
      <c r="C56" s="36" t="s">
        <v>9</v>
      </c>
      <c r="D56" s="25">
        <f t="shared" ref="D56:K56" si="27">(IFERROR((D17/D$18),"-")*100)</f>
        <v>4.6447716947620945</v>
      </c>
      <c r="E56" s="25">
        <f t="shared" si="27"/>
        <v>17.440901018778867</v>
      </c>
      <c r="F56" s="25">
        <f t="shared" si="27"/>
        <v>18.768258281640758</v>
      </c>
      <c r="G56" s="25">
        <f t="shared" si="27"/>
        <v>29.474526199309008</v>
      </c>
      <c r="H56" s="25">
        <f t="shared" si="27"/>
        <v>7.7829600711084819</v>
      </c>
      <c r="I56" s="25">
        <f t="shared" si="27"/>
        <v>39.989128509321432</v>
      </c>
      <c r="J56" s="24">
        <f t="shared" si="27"/>
        <v>76.620289993214101</v>
      </c>
      <c r="K56" s="43">
        <f t="shared" si="27"/>
        <v>36.736485223260097</v>
      </c>
    </row>
    <row r="57" spans="2:11" x14ac:dyDescent="0.25">
      <c r="B57" s="59"/>
      <c r="C57" s="37" t="s">
        <v>31</v>
      </c>
      <c r="D57" s="43">
        <f t="shared" ref="D57:K57" si="28">(IFERROR((D18/D$18),"-")*100)</f>
        <v>100</v>
      </c>
      <c r="E57" s="43">
        <f t="shared" si="28"/>
        <v>100</v>
      </c>
      <c r="F57" s="43">
        <f t="shared" si="28"/>
        <v>100</v>
      </c>
      <c r="G57" s="43">
        <f t="shared" si="28"/>
        <v>100</v>
      </c>
      <c r="H57" s="43">
        <f t="shared" si="28"/>
        <v>100</v>
      </c>
      <c r="I57" s="43">
        <f t="shared" si="28"/>
        <v>100</v>
      </c>
      <c r="J57" s="43">
        <f t="shared" si="28"/>
        <v>100</v>
      </c>
      <c r="K57" s="44">
        <f t="shared" si="28"/>
        <v>100</v>
      </c>
    </row>
  </sheetData>
  <mergeCells count="12">
    <mergeCell ref="B47:C48"/>
    <mergeCell ref="D47:K47"/>
    <mergeCell ref="B49:B57"/>
    <mergeCell ref="B36:B44"/>
    <mergeCell ref="B23:B31"/>
    <mergeCell ref="B8:C9"/>
    <mergeCell ref="D8:K8"/>
    <mergeCell ref="B21:C22"/>
    <mergeCell ref="D21:K21"/>
    <mergeCell ref="B34:C35"/>
    <mergeCell ref="D34:K34"/>
    <mergeCell ref="B10:B18"/>
  </mergeCells>
  <hyperlinks>
    <hyperlink ref="J2" location="Índice!A1" display="Índice"/>
  </hyperlink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57"/>
  <sheetViews>
    <sheetView showGridLines="0" workbookViewId="0">
      <selection activeCell="K13" sqref="K13"/>
    </sheetView>
  </sheetViews>
  <sheetFormatPr baseColWidth="10" defaultColWidth="11.44140625" defaultRowHeight="13.2" x14ac:dyDescent="0.25"/>
  <cols>
    <col min="1" max="2" width="3.6640625" style="4" customWidth="1"/>
    <col min="3" max="3" width="35.88671875" style="4" customWidth="1"/>
    <col min="4" max="9" width="13.88671875" style="4" customWidth="1"/>
    <col min="10" max="10" width="17.44140625" style="4" customWidth="1"/>
    <col min="11" max="11" width="13.88671875" style="4" customWidth="1"/>
    <col min="12" max="16384" width="11.44140625" style="4"/>
  </cols>
  <sheetData>
    <row r="1" spans="2:11" ht="44.25" customHeight="1" x14ac:dyDescent="0.25"/>
    <row r="2" spans="2:11" x14ac:dyDescent="0.25">
      <c r="J2" s="5" t="s">
        <v>13</v>
      </c>
    </row>
    <row r="5" spans="2:11" ht="17.399999999999999" x14ac:dyDescent="0.3">
      <c r="B5" s="17" t="s">
        <v>90</v>
      </c>
    </row>
    <row r="6" spans="2:11" x14ac:dyDescent="0.25">
      <c r="C6" s="6"/>
    </row>
    <row r="7" spans="2:11" ht="13.8" x14ac:dyDescent="0.3">
      <c r="B7" s="42" t="s">
        <v>84</v>
      </c>
    </row>
    <row r="8" spans="2:11" ht="15" customHeight="1" x14ac:dyDescent="0.25">
      <c r="B8" s="60" t="s">
        <v>10</v>
      </c>
      <c r="C8" s="60"/>
      <c r="D8" s="61">
        <v>43617</v>
      </c>
      <c r="E8" s="62"/>
      <c r="F8" s="62"/>
      <c r="G8" s="62"/>
      <c r="H8" s="62"/>
      <c r="I8" s="62"/>
      <c r="J8" s="62"/>
      <c r="K8" s="62"/>
    </row>
    <row r="9" spans="2:11" ht="51" customHeight="1" x14ac:dyDescent="0.25">
      <c r="B9" s="60"/>
      <c r="C9" s="60"/>
      <c r="D9" s="35" t="s">
        <v>6</v>
      </c>
      <c r="E9" s="35" t="s">
        <v>29</v>
      </c>
      <c r="F9" s="35" t="s">
        <v>60</v>
      </c>
      <c r="G9" s="35" t="s">
        <v>7</v>
      </c>
      <c r="H9" s="35" t="s">
        <v>8</v>
      </c>
      <c r="I9" s="35" t="s">
        <v>30</v>
      </c>
      <c r="J9" s="35" t="s">
        <v>9</v>
      </c>
      <c r="K9" s="35" t="s">
        <v>31</v>
      </c>
    </row>
    <row r="10" spans="2:11" ht="15.75" customHeight="1" x14ac:dyDescent="0.25">
      <c r="B10" s="57">
        <v>43252</v>
      </c>
      <c r="C10" s="36" t="s">
        <v>77</v>
      </c>
      <c r="D10" s="46">
        <v>0</v>
      </c>
      <c r="E10" s="46">
        <v>4436.0738525390625</v>
      </c>
      <c r="F10" s="46">
        <v>2690.7477579116821</v>
      </c>
      <c r="G10" s="46">
        <v>29819.970831871033</v>
      </c>
      <c r="H10" s="46">
        <v>0</v>
      </c>
      <c r="I10" s="46">
        <v>856.71453857421875</v>
      </c>
      <c r="J10" s="46">
        <v>52107.427740097046</v>
      </c>
      <c r="K10" s="47">
        <f>SUM(D10:J10)</f>
        <v>89910.934720993042</v>
      </c>
    </row>
    <row r="11" spans="2:11" ht="15" customHeight="1" x14ac:dyDescent="0.25">
      <c r="B11" s="58"/>
      <c r="C11" s="36" t="s">
        <v>6</v>
      </c>
      <c r="D11" s="45">
        <v>392471.07626056671</v>
      </c>
      <c r="E11" s="46">
        <v>73628.656782150269</v>
      </c>
      <c r="F11" s="46">
        <v>122660.17464828491</v>
      </c>
      <c r="G11" s="46">
        <v>18178.723596572876</v>
      </c>
      <c r="H11" s="46">
        <v>1542.8757934570312</v>
      </c>
      <c r="I11" s="46">
        <v>7739.1924438476562</v>
      </c>
      <c r="J11" s="46">
        <v>13212.053791046143</v>
      </c>
      <c r="K11" s="47">
        <f t="shared" ref="K11:K17" si="0">SUM(D11:J11)</f>
        <v>629432.7533159256</v>
      </c>
    </row>
    <row r="12" spans="2:11" x14ac:dyDescent="0.25">
      <c r="B12" s="58"/>
      <c r="C12" s="36" t="s">
        <v>29</v>
      </c>
      <c r="D12" s="46">
        <v>60582.408456802368</v>
      </c>
      <c r="E12" s="45">
        <v>258360.01658535004</v>
      </c>
      <c r="F12" s="46">
        <v>171753.44122409821</v>
      </c>
      <c r="G12" s="46">
        <v>59391.740324020386</v>
      </c>
      <c r="H12" s="46">
        <v>595.10670471191406</v>
      </c>
      <c r="I12" s="46">
        <v>11688.004608154297</v>
      </c>
      <c r="J12" s="46">
        <v>43302.373005867004</v>
      </c>
      <c r="K12" s="47">
        <f t="shared" si="0"/>
        <v>605673.09090900421</v>
      </c>
    </row>
    <row r="13" spans="2:11" x14ac:dyDescent="0.25">
      <c r="B13" s="58"/>
      <c r="C13" s="36" t="s">
        <v>60</v>
      </c>
      <c r="D13" s="46">
        <v>109960.78594684601</v>
      </c>
      <c r="E13" s="46">
        <v>178439.46404933929</v>
      </c>
      <c r="F13" s="45">
        <v>471397.42511177063</v>
      </c>
      <c r="G13" s="46">
        <v>69463.491952896118</v>
      </c>
      <c r="H13" s="46">
        <v>548.34196472167969</v>
      </c>
      <c r="I13" s="46">
        <v>6552.8149642944336</v>
      </c>
      <c r="J13" s="46">
        <v>109285.96442604065</v>
      </c>
      <c r="K13" s="47">
        <f t="shared" si="0"/>
        <v>945648.28841590881</v>
      </c>
    </row>
    <row r="14" spans="2:11" x14ac:dyDescent="0.25">
      <c r="B14" s="58"/>
      <c r="C14" s="36" t="s">
        <v>7</v>
      </c>
      <c r="D14" s="46">
        <v>13810.167733192444</v>
      </c>
      <c r="E14" s="46">
        <v>64565.417200088501</v>
      </c>
      <c r="F14" s="46">
        <v>81151.565938949585</v>
      </c>
      <c r="G14" s="45">
        <v>313136.40155315399</v>
      </c>
      <c r="H14" s="46">
        <v>251.85523986816406</v>
      </c>
      <c r="I14" s="46">
        <v>6476.2881927490234</v>
      </c>
      <c r="J14" s="46">
        <v>105626.49463272095</v>
      </c>
      <c r="K14" s="47">
        <f t="shared" si="0"/>
        <v>585018.19049072266</v>
      </c>
    </row>
    <row r="15" spans="2:11" x14ac:dyDescent="0.25">
      <c r="B15" s="58"/>
      <c r="C15" s="36" t="s">
        <v>8</v>
      </c>
      <c r="D15" s="46">
        <v>3097.9977569580078</v>
      </c>
      <c r="E15" s="46">
        <v>1393.9365997314453</v>
      </c>
      <c r="F15" s="46">
        <v>1862.9957590103149</v>
      </c>
      <c r="G15" s="46">
        <v>458.12448883056641</v>
      </c>
      <c r="H15" s="45">
        <v>588.89091491699219</v>
      </c>
      <c r="I15" s="46">
        <v>0</v>
      </c>
      <c r="J15" s="46">
        <v>380.21406555175781</v>
      </c>
      <c r="K15" s="47">
        <f t="shared" si="0"/>
        <v>7782.1595849990845</v>
      </c>
    </row>
    <row r="16" spans="2:11" x14ac:dyDescent="0.25">
      <c r="B16" s="58"/>
      <c r="C16" s="36" t="s">
        <v>30</v>
      </c>
      <c r="D16" s="46">
        <v>5850.7253913879395</v>
      </c>
      <c r="E16" s="46">
        <v>9580.9089393615723</v>
      </c>
      <c r="F16" s="46">
        <v>7364.849048614502</v>
      </c>
      <c r="G16" s="46">
        <v>1311.1386795043945</v>
      </c>
      <c r="H16" s="46">
        <v>0</v>
      </c>
      <c r="I16" s="45">
        <v>5427.072998046875</v>
      </c>
      <c r="J16" s="46">
        <v>10939.720819473267</v>
      </c>
      <c r="K16" s="47">
        <f t="shared" si="0"/>
        <v>40474.41587638855</v>
      </c>
    </row>
    <row r="17" spans="2:12" x14ac:dyDescent="0.25">
      <c r="B17" s="58"/>
      <c r="C17" s="36" t="s">
        <v>9</v>
      </c>
      <c r="D17" s="46">
        <v>14901.249992370605</v>
      </c>
      <c r="E17" s="46">
        <v>65742.227825164795</v>
      </c>
      <c r="F17" s="46">
        <v>118011.9943819046</v>
      </c>
      <c r="G17" s="46">
        <v>109740.60141372681</v>
      </c>
      <c r="H17" s="46">
        <v>0</v>
      </c>
      <c r="I17" s="46">
        <v>24444.023248672485</v>
      </c>
      <c r="J17" s="45">
        <v>637879.91234302521</v>
      </c>
      <c r="K17" s="47">
        <f t="shared" si="0"/>
        <v>970720.0092048645</v>
      </c>
    </row>
    <row r="18" spans="2:12" x14ac:dyDescent="0.25">
      <c r="B18" s="59"/>
      <c r="C18" s="37" t="s">
        <v>31</v>
      </c>
      <c r="D18" s="47">
        <f>SUM(D10:D17)</f>
        <v>600674.41153812408</v>
      </c>
      <c r="E18" s="47">
        <f t="shared" ref="E18:K18" si="1">SUM(E10:E17)</f>
        <v>656146.70183372498</v>
      </c>
      <c r="F18" s="47">
        <f t="shared" si="1"/>
        <v>976893.19387054443</v>
      </c>
      <c r="G18" s="47">
        <f t="shared" si="1"/>
        <v>601500.19284057617</v>
      </c>
      <c r="H18" s="47">
        <f t="shared" si="1"/>
        <v>3527.0706176757812</v>
      </c>
      <c r="I18" s="47">
        <f t="shared" si="1"/>
        <v>63184.110994338989</v>
      </c>
      <c r="J18" s="47">
        <f t="shared" si="1"/>
        <v>972734.16082382202</v>
      </c>
      <c r="K18" s="49">
        <f t="shared" si="1"/>
        <v>3874659.8425188065</v>
      </c>
      <c r="L18" s="7"/>
    </row>
    <row r="20" spans="2:12" x14ac:dyDescent="0.25">
      <c r="B20" s="6" t="s">
        <v>73</v>
      </c>
    </row>
    <row r="21" spans="2:12" x14ac:dyDescent="0.25">
      <c r="B21" s="60" t="s">
        <v>10</v>
      </c>
      <c r="C21" s="60"/>
      <c r="D21" s="61">
        <f>D8</f>
        <v>43617</v>
      </c>
      <c r="E21" s="62"/>
      <c r="F21" s="62"/>
      <c r="G21" s="62"/>
      <c r="H21" s="62"/>
      <c r="I21" s="62"/>
      <c r="J21" s="62"/>
      <c r="K21" s="62"/>
    </row>
    <row r="22" spans="2:12" ht="37.799999999999997" x14ac:dyDescent="0.25">
      <c r="B22" s="60"/>
      <c r="C22" s="60"/>
      <c r="D22" s="35" t="s">
        <v>6</v>
      </c>
      <c r="E22" s="35" t="s">
        <v>29</v>
      </c>
      <c r="F22" s="35" t="s">
        <v>60</v>
      </c>
      <c r="G22" s="35" t="s">
        <v>7</v>
      </c>
      <c r="H22" s="35" t="s">
        <v>8</v>
      </c>
      <c r="I22" s="35" t="s">
        <v>30</v>
      </c>
      <c r="J22" s="35" t="s">
        <v>9</v>
      </c>
      <c r="K22" s="35" t="s">
        <v>31</v>
      </c>
    </row>
    <row r="23" spans="2:12" ht="15" customHeight="1" x14ac:dyDescent="0.25">
      <c r="B23" s="57">
        <f>B10</f>
        <v>43252</v>
      </c>
      <c r="C23" s="36" t="s">
        <v>77</v>
      </c>
      <c r="D23" s="51">
        <f>(IFERROR((D10/$K$18),"-")*100)</f>
        <v>0</v>
      </c>
      <c r="E23" s="51">
        <f t="shared" ref="E23:K23" si="2">(IFERROR((E10/$K$18),"-")*100)</f>
        <v>0.11448937539908785</v>
      </c>
      <c r="F23" s="51">
        <f t="shared" si="2"/>
        <v>6.9444747855917685E-2</v>
      </c>
      <c r="G23" s="51">
        <f t="shared" si="2"/>
        <v>0.7696151931748908</v>
      </c>
      <c r="H23" s="51">
        <f t="shared" si="2"/>
        <v>0</v>
      </c>
      <c r="I23" s="51">
        <f t="shared" si="2"/>
        <v>2.2110703220267536E-2</v>
      </c>
      <c r="J23" s="51">
        <f t="shared" si="2"/>
        <v>1.3448258649260805</v>
      </c>
      <c r="K23" s="52">
        <f t="shared" si="2"/>
        <v>2.3204858845762444</v>
      </c>
    </row>
    <row r="24" spans="2:12" ht="15" customHeight="1" x14ac:dyDescent="0.25">
      <c r="B24" s="58"/>
      <c r="C24" s="36" t="s">
        <v>6</v>
      </c>
      <c r="D24" s="50">
        <f t="shared" ref="D24:K31" si="3">(IFERROR((D11/$K$18),"-")*100)</f>
        <v>10.129175004054868</v>
      </c>
      <c r="E24" s="51">
        <f t="shared" si="3"/>
        <v>1.9002611783925365</v>
      </c>
      <c r="F24" s="51">
        <f t="shared" si="3"/>
        <v>3.1657017553454967</v>
      </c>
      <c r="G24" s="51">
        <f t="shared" si="3"/>
        <v>0.46916953578963472</v>
      </c>
      <c r="H24" s="51">
        <f t="shared" si="3"/>
        <v>3.9819644979571973E-2</v>
      </c>
      <c r="I24" s="51">
        <f t="shared" si="3"/>
        <v>0.19973862889643046</v>
      </c>
      <c r="J24" s="51">
        <f t="shared" si="3"/>
        <v>0.340986159509098</v>
      </c>
      <c r="K24" s="52">
        <f t="shared" si="3"/>
        <v>16.244851906967639</v>
      </c>
    </row>
    <row r="25" spans="2:12" x14ac:dyDescent="0.25">
      <c r="B25" s="58"/>
      <c r="C25" s="36" t="s">
        <v>29</v>
      </c>
      <c r="D25" s="51">
        <f t="shared" si="3"/>
        <v>1.5635542452526481</v>
      </c>
      <c r="E25" s="50">
        <f t="shared" si="3"/>
        <v>6.6679405957194309</v>
      </c>
      <c r="F25" s="51">
        <f t="shared" si="3"/>
        <v>4.4327359872820775</v>
      </c>
      <c r="G25" s="51">
        <f t="shared" si="3"/>
        <v>1.5328246281720435</v>
      </c>
      <c r="H25" s="51">
        <f t="shared" si="3"/>
        <v>1.5358940627031975E-2</v>
      </c>
      <c r="I25" s="51">
        <f t="shared" si="3"/>
        <v>0.30165240519684577</v>
      </c>
      <c r="J25" s="51">
        <f t="shared" si="3"/>
        <v>1.1175786976365223</v>
      </c>
      <c r="K25" s="52">
        <f t="shared" si="3"/>
        <v>15.631645499886599</v>
      </c>
    </row>
    <row r="26" spans="2:12" x14ac:dyDescent="0.25">
      <c r="B26" s="58"/>
      <c r="C26" s="36" t="s">
        <v>60</v>
      </c>
      <c r="D26" s="51">
        <f t="shared" si="3"/>
        <v>2.8379468241362735</v>
      </c>
      <c r="E26" s="51">
        <f t="shared" si="3"/>
        <v>4.6052936593613554</v>
      </c>
      <c r="F26" s="50">
        <f t="shared" si="3"/>
        <v>12.16616281870381</v>
      </c>
      <c r="G26" s="51">
        <f t="shared" si="3"/>
        <v>1.7927636173538235</v>
      </c>
      <c r="H26" s="51">
        <f t="shared" si="3"/>
        <v>1.4152002679162105E-2</v>
      </c>
      <c r="I26" s="51">
        <f t="shared" si="3"/>
        <v>0.16911974807147545</v>
      </c>
      <c r="J26" s="51">
        <f t="shared" si="3"/>
        <v>2.8205305463665411</v>
      </c>
      <c r="K26" s="52">
        <f t="shared" si="3"/>
        <v>24.405969216672439</v>
      </c>
    </row>
    <row r="27" spans="2:12" x14ac:dyDescent="0.25">
      <c r="B27" s="58"/>
      <c r="C27" s="36" t="s">
        <v>7</v>
      </c>
      <c r="D27" s="51">
        <f t="shared" si="3"/>
        <v>0.35642271307653284</v>
      </c>
      <c r="E27" s="51">
        <f t="shared" si="3"/>
        <v>1.6663505913880778</v>
      </c>
      <c r="F27" s="51">
        <f t="shared" si="3"/>
        <v>2.0944178131052467</v>
      </c>
      <c r="G27" s="50">
        <f t="shared" si="3"/>
        <v>8.0816488228704202</v>
      </c>
      <c r="H27" s="51">
        <f t="shared" si="3"/>
        <v>6.5000606531808508E-3</v>
      </c>
      <c r="I27" s="51">
        <f t="shared" si="3"/>
        <v>0.16714469026883588</v>
      </c>
      <c r="J27" s="51">
        <f t="shared" si="3"/>
        <v>2.7260843254838121</v>
      </c>
      <c r="K27" s="52">
        <f t="shared" si="3"/>
        <v>15.098569016846106</v>
      </c>
    </row>
    <row r="28" spans="2:12" x14ac:dyDescent="0.25">
      <c r="B28" s="58"/>
      <c r="C28" s="36" t="s">
        <v>8</v>
      </c>
      <c r="D28" s="51">
        <f t="shared" si="3"/>
        <v>7.9955347898206408E-2</v>
      </c>
      <c r="E28" s="51">
        <f t="shared" si="3"/>
        <v>3.5975715453392849E-2</v>
      </c>
      <c r="F28" s="51">
        <f t="shared" si="3"/>
        <v>4.808153063055038E-2</v>
      </c>
      <c r="G28" s="51">
        <f t="shared" si="3"/>
        <v>1.1823605360225703E-2</v>
      </c>
      <c r="H28" s="50">
        <f t="shared" si="3"/>
        <v>1.5198519066235525E-2</v>
      </c>
      <c r="I28" s="51">
        <f t="shared" si="3"/>
        <v>0</v>
      </c>
      <c r="J28" s="51">
        <f t="shared" si="3"/>
        <v>9.812837281339035E-3</v>
      </c>
      <c r="K28" s="52">
        <f t="shared" si="3"/>
        <v>0.20084755568994989</v>
      </c>
    </row>
    <row r="29" spans="2:12" x14ac:dyDescent="0.25">
      <c r="B29" s="58"/>
      <c r="C29" s="36" t="s">
        <v>30</v>
      </c>
      <c r="D29" s="51">
        <f t="shared" si="3"/>
        <v>0.15099971685732672</v>
      </c>
      <c r="E29" s="51">
        <f t="shared" si="3"/>
        <v>0.24727096903384674</v>
      </c>
      <c r="F29" s="51">
        <f t="shared" si="3"/>
        <v>0.19007730608493423</v>
      </c>
      <c r="G29" s="51">
        <f t="shared" si="3"/>
        <v>3.3838807348106729E-2</v>
      </c>
      <c r="H29" s="51">
        <f t="shared" si="3"/>
        <v>0</v>
      </c>
      <c r="I29" s="50">
        <f t="shared" si="3"/>
        <v>0.14006579205979766</v>
      </c>
      <c r="J29" s="51">
        <f t="shared" si="3"/>
        <v>0.28234016053294791</v>
      </c>
      <c r="K29" s="52">
        <f t="shared" si="3"/>
        <v>1.04459275191696</v>
      </c>
    </row>
    <row r="30" spans="2:12" x14ac:dyDescent="0.25">
      <c r="B30" s="58"/>
      <c r="C30" s="36" t="s">
        <v>9</v>
      </c>
      <c r="D30" s="51">
        <f t="shared" si="3"/>
        <v>0.3845821465113109</v>
      </c>
      <c r="E30" s="51">
        <f t="shared" si="3"/>
        <v>1.6967225639716448</v>
      </c>
      <c r="F30" s="51">
        <f t="shared" si="3"/>
        <v>3.0457381855019392</v>
      </c>
      <c r="G30" s="51">
        <f t="shared" si="3"/>
        <v>2.8322641437961056</v>
      </c>
      <c r="H30" s="51">
        <f t="shared" si="3"/>
        <v>0</v>
      </c>
      <c r="I30" s="51">
        <f t="shared" si="3"/>
        <v>0.63086888248703965</v>
      </c>
      <c r="J30" s="50">
        <f t="shared" si="3"/>
        <v>16.462862245176019</v>
      </c>
      <c r="K30" s="52">
        <f t="shared" si="3"/>
        <v>25.053038167444058</v>
      </c>
    </row>
    <row r="31" spans="2:12" x14ac:dyDescent="0.25">
      <c r="B31" s="59"/>
      <c r="C31" s="37" t="s">
        <v>31</v>
      </c>
      <c r="D31" s="52">
        <f t="shared" si="3"/>
        <v>15.502635997787168</v>
      </c>
      <c r="E31" s="52">
        <f t="shared" si="3"/>
        <v>16.934304648719372</v>
      </c>
      <c r="F31" s="52">
        <f t="shared" si="3"/>
        <v>25.212360144509972</v>
      </c>
      <c r="G31" s="52">
        <f t="shared" si="3"/>
        <v>15.523948353865249</v>
      </c>
      <c r="H31" s="52">
        <f t="shared" si="3"/>
        <v>9.1029168005182418E-2</v>
      </c>
      <c r="I31" s="52">
        <f t="shared" si="3"/>
        <v>1.6307008502006923</v>
      </c>
      <c r="J31" s="52">
        <f t="shared" si="3"/>
        <v>25.105020836912363</v>
      </c>
      <c r="K31" s="53">
        <f t="shared" si="3"/>
        <v>100</v>
      </c>
    </row>
    <row r="33" spans="2:11" x14ac:dyDescent="0.25">
      <c r="B33" s="6" t="s">
        <v>11</v>
      </c>
    </row>
    <row r="34" spans="2:11" x14ac:dyDescent="0.25">
      <c r="B34" s="60" t="s">
        <v>10</v>
      </c>
      <c r="C34" s="60"/>
      <c r="D34" s="61">
        <f>D21</f>
        <v>43617</v>
      </c>
      <c r="E34" s="62"/>
      <c r="F34" s="62"/>
      <c r="G34" s="62"/>
      <c r="H34" s="62"/>
      <c r="I34" s="62"/>
      <c r="J34" s="62"/>
      <c r="K34" s="62"/>
    </row>
    <row r="35" spans="2:11" ht="37.799999999999997" x14ac:dyDescent="0.25">
      <c r="B35" s="60"/>
      <c r="C35" s="60"/>
      <c r="D35" s="35" t="s">
        <v>6</v>
      </c>
      <c r="E35" s="35" t="s">
        <v>29</v>
      </c>
      <c r="F35" s="35" t="s">
        <v>60</v>
      </c>
      <c r="G35" s="35" t="s">
        <v>7</v>
      </c>
      <c r="H35" s="35" t="s">
        <v>8</v>
      </c>
      <c r="I35" s="35" t="s">
        <v>30</v>
      </c>
      <c r="J35" s="35" t="s">
        <v>9</v>
      </c>
      <c r="K35" s="35" t="s">
        <v>31</v>
      </c>
    </row>
    <row r="36" spans="2:11" ht="15" customHeight="1" x14ac:dyDescent="0.25">
      <c r="B36" s="57">
        <f>B23</f>
        <v>43252</v>
      </c>
      <c r="C36" s="36" t="s">
        <v>77</v>
      </c>
      <c r="D36" s="25">
        <f>(IFERROR((D10/$K10),"-")*100)</f>
        <v>0</v>
      </c>
      <c r="E36" s="25">
        <f t="shared" ref="E36:K36" si="4">(IFERROR((E10/$K10),"-")*100)</f>
        <v>4.9338535588633983</v>
      </c>
      <c r="F36" s="25">
        <f t="shared" si="4"/>
        <v>2.9926813309876841</v>
      </c>
      <c r="G36" s="25">
        <f t="shared" si="4"/>
        <v>33.16612259054677</v>
      </c>
      <c r="H36" s="25">
        <f t="shared" si="4"/>
        <v>0</v>
      </c>
      <c r="I36" s="25">
        <f t="shared" si="4"/>
        <v>0.95284799477697668</v>
      </c>
      <c r="J36" s="25">
        <f t="shared" si="4"/>
        <v>57.954494524825172</v>
      </c>
      <c r="K36" s="43">
        <f t="shared" si="4"/>
        <v>100</v>
      </c>
    </row>
    <row r="37" spans="2:11" ht="15" customHeight="1" x14ac:dyDescent="0.25">
      <c r="B37" s="58"/>
      <c r="C37" s="36" t="s">
        <v>6</v>
      </c>
      <c r="D37" s="24">
        <f t="shared" ref="D37:K44" si="5">(IFERROR((D11/$K11),"-")*100)</f>
        <v>62.353138471581438</v>
      </c>
      <c r="E37" s="25">
        <f t="shared" si="5"/>
        <v>11.697620817198638</v>
      </c>
      <c r="F37" s="25">
        <f t="shared" si="5"/>
        <v>19.487415296089491</v>
      </c>
      <c r="G37" s="25">
        <f t="shared" si="5"/>
        <v>2.8881121137731123</v>
      </c>
      <c r="H37" s="25">
        <f t="shared" si="5"/>
        <v>0.24512162503920881</v>
      </c>
      <c r="I37" s="25">
        <f t="shared" si="5"/>
        <v>1.2295503217900057</v>
      </c>
      <c r="J37" s="25">
        <f t="shared" si="5"/>
        <v>2.0990413545281039</v>
      </c>
      <c r="K37" s="43">
        <f t="shared" si="5"/>
        <v>100</v>
      </c>
    </row>
    <row r="38" spans="2:11" x14ac:dyDescent="0.25">
      <c r="B38" s="58"/>
      <c r="C38" s="36" t="s">
        <v>29</v>
      </c>
      <c r="D38" s="25">
        <f t="shared" si="5"/>
        <v>10.002492989391239</v>
      </c>
      <c r="E38" s="24">
        <f t="shared" si="5"/>
        <v>42.65667741612873</v>
      </c>
      <c r="F38" s="25">
        <f t="shared" si="5"/>
        <v>28.357449555225873</v>
      </c>
      <c r="G38" s="25">
        <f t="shared" si="5"/>
        <v>9.805907050432813</v>
      </c>
      <c r="H38" s="25">
        <f t="shared" si="5"/>
        <v>9.825543079993336E-2</v>
      </c>
      <c r="I38" s="25">
        <f t="shared" si="5"/>
        <v>1.9297546454660461</v>
      </c>
      <c r="J38" s="25">
        <f t="shared" si="5"/>
        <v>7.149462912555367</v>
      </c>
      <c r="K38" s="43">
        <f t="shared" si="5"/>
        <v>100</v>
      </c>
    </row>
    <row r="39" spans="2:11" x14ac:dyDescent="0.25">
      <c r="B39" s="58"/>
      <c r="C39" s="36" t="s">
        <v>60</v>
      </c>
      <c r="D39" s="25">
        <f t="shared" si="5"/>
        <v>11.628084912102519</v>
      </c>
      <c r="E39" s="25">
        <f t="shared" si="5"/>
        <v>18.869538097324746</v>
      </c>
      <c r="F39" s="24">
        <f t="shared" si="5"/>
        <v>49.849127935442702</v>
      </c>
      <c r="G39" s="25">
        <f t="shared" si="5"/>
        <v>7.345594847874894</v>
      </c>
      <c r="H39" s="25">
        <f t="shared" si="5"/>
        <v>5.7985825326266706E-2</v>
      </c>
      <c r="I39" s="25">
        <f t="shared" si="5"/>
        <v>0.69294419971629218</v>
      </c>
      <c r="J39" s="25">
        <f t="shared" si="5"/>
        <v>11.556724182212575</v>
      </c>
      <c r="K39" s="43">
        <f t="shared" si="5"/>
        <v>100</v>
      </c>
    </row>
    <row r="40" spans="2:11" x14ac:dyDescent="0.25">
      <c r="B40" s="58"/>
      <c r="C40" s="36" t="s">
        <v>7</v>
      </c>
      <c r="D40" s="25">
        <f t="shared" si="5"/>
        <v>2.3606390292938162</v>
      </c>
      <c r="E40" s="25">
        <f t="shared" si="5"/>
        <v>11.036480275242381</v>
      </c>
      <c r="F40" s="25">
        <f t="shared" si="5"/>
        <v>13.871631217292293</v>
      </c>
      <c r="G40" s="24">
        <f t="shared" si="5"/>
        <v>53.525925628139895</v>
      </c>
      <c r="H40" s="25">
        <f t="shared" si="5"/>
        <v>4.305083909560211E-2</v>
      </c>
      <c r="I40" s="25">
        <f t="shared" si="5"/>
        <v>1.1070233879935611</v>
      </c>
      <c r="J40" s="25">
        <f t="shared" si="5"/>
        <v>18.055249622942451</v>
      </c>
      <c r="K40" s="43">
        <f t="shared" si="5"/>
        <v>100</v>
      </c>
    </row>
    <row r="41" spans="2:11" x14ac:dyDescent="0.25">
      <c r="B41" s="58"/>
      <c r="C41" s="36" t="s">
        <v>8</v>
      </c>
      <c r="D41" s="25">
        <f t="shared" si="5"/>
        <v>39.808972343997134</v>
      </c>
      <c r="E41" s="25">
        <f t="shared" si="5"/>
        <v>17.911950847402334</v>
      </c>
      <c r="F41" s="25">
        <f t="shared" si="5"/>
        <v>23.939315798681786</v>
      </c>
      <c r="G41" s="25">
        <f t="shared" si="5"/>
        <v>5.8868554907772461</v>
      </c>
      <c r="H41" s="24">
        <f t="shared" si="5"/>
        <v>7.5671914522562629</v>
      </c>
      <c r="I41" s="25">
        <f t="shared" si="5"/>
        <v>0</v>
      </c>
      <c r="J41" s="25">
        <f t="shared" si="5"/>
        <v>4.8857140668852344</v>
      </c>
      <c r="K41" s="43">
        <f t="shared" si="5"/>
        <v>100</v>
      </c>
    </row>
    <row r="42" spans="2:11" x14ac:dyDescent="0.25">
      <c r="B42" s="58"/>
      <c r="C42" s="36" t="s">
        <v>30</v>
      </c>
      <c r="D42" s="25">
        <f t="shared" si="5"/>
        <v>14.455367087338402</v>
      </c>
      <c r="E42" s="25">
        <f t="shared" si="5"/>
        <v>23.671518740683695</v>
      </c>
      <c r="F42" s="25">
        <f t="shared" si="5"/>
        <v>18.196307195901777</v>
      </c>
      <c r="G42" s="25">
        <f t="shared" si="5"/>
        <v>3.2394258227436703</v>
      </c>
      <c r="H42" s="25">
        <f t="shared" si="5"/>
        <v>0</v>
      </c>
      <c r="I42" s="24">
        <f t="shared" si="5"/>
        <v>13.408650577247371</v>
      </c>
      <c r="J42" s="25">
        <f t="shared" si="5"/>
        <v>27.028730576085081</v>
      </c>
      <c r="K42" s="43">
        <f t="shared" si="5"/>
        <v>100</v>
      </c>
    </row>
    <row r="43" spans="2:11" x14ac:dyDescent="0.25">
      <c r="B43" s="58"/>
      <c r="C43" s="36" t="s">
        <v>9</v>
      </c>
      <c r="D43" s="25">
        <f t="shared" si="5"/>
        <v>1.5350718900475233</v>
      </c>
      <c r="E43" s="25">
        <f t="shared" si="5"/>
        <v>6.7725221692932367</v>
      </c>
      <c r="F43" s="25">
        <f t="shared" si="5"/>
        <v>12.157161000376464</v>
      </c>
      <c r="G43" s="25">
        <f t="shared" si="5"/>
        <v>11.30507256192416</v>
      </c>
      <c r="H43" s="25">
        <f t="shared" si="5"/>
        <v>0</v>
      </c>
      <c r="I43" s="25">
        <f t="shared" si="5"/>
        <v>2.5181332430445167</v>
      </c>
      <c r="J43" s="24">
        <f t="shared" si="5"/>
        <v>65.7120391353141</v>
      </c>
      <c r="K43" s="43">
        <f t="shared" si="5"/>
        <v>100</v>
      </c>
    </row>
    <row r="44" spans="2:11" x14ac:dyDescent="0.25">
      <c r="B44" s="59"/>
      <c r="C44" s="37" t="s">
        <v>31</v>
      </c>
      <c r="D44" s="43">
        <f t="shared" si="5"/>
        <v>15.502635997787168</v>
      </c>
      <c r="E44" s="43">
        <f t="shared" si="5"/>
        <v>16.934304648719372</v>
      </c>
      <c r="F44" s="43">
        <f t="shared" si="5"/>
        <v>25.212360144509972</v>
      </c>
      <c r="G44" s="43">
        <f t="shared" si="5"/>
        <v>15.523948353865249</v>
      </c>
      <c r="H44" s="43">
        <f t="shared" si="5"/>
        <v>9.1029168005182418E-2</v>
      </c>
      <c r="I44" s="43">
        <f t="shared" si="5"/>
        <v>1.6307008502006923</v>
      </c>
      <c r="J44" s="43">
        <f t="shared" si="5"/>
        <v>25.105020836912363</v>
      </c>
      <c r="K44" s="44">
        <f t="shared" si="5"/>
        <v>100</v>
      </c>
    </row>
    <row r="46" spans="2:11" x14ac:dyDescent="0.25">
      <c r="B46" s="6" t="s">
        <v>12</v>
      </c>
    </row>
    <row r="47" spans="2:11" x14ac:dyDescent="0.25">
      <c r="B47" s="60" t="s">
        <v>10</v>
      </c>
      <c r="C47" s="60"/>
      <c r="D47" s="61">
        <f>D34</f>
        <v>43617</v>
      </c>
      <c r="E47" s="62"/>
      <c r="F47" s="62"/>
      <c r="G47" s="62"/>
      <c r="H47" s="62"/>
      <c r="I47" s="62"/>
      <c r="J47" s="62"/>
      <c r="K47" s="62"/>
    </row>
    <row r="48" spans="2:11" ht="37.799999999999997" x14ac:dyDescent="0.25">
      <c r="B48" s="60"/>
      <c r="C48" s="60"/>
      <c r="D48" s="35" t="s">
        <v>6</v>
      </c>
      <c r="E48" s="35" t="s">
        <v>29</v>
      </c>
      <c r="F48" s="35" t="s">
        <v>60</v>
      </c>
      <c r="G48" s="35" t="s">
        <v>7</v>
      </c>
      <c r="H48" s="35" t="s">
        <v>8</v>
      </c>
      <c r="I48" s="35" t="s">
        <v>30</v>
      </c>
      <c r="J48" s="35" t="s">
        <v>9</v>
      </c>
      <c r="K48" s="35" t="s">
        <v>31</v>
      </c>
    </row>
    <row r="49" spans="2:11" ht="15" customHeight="1" x14ac:dyDescent="0.25">
      <c r="B49" s="57">
        <f>B36</f>
        <v>43252</v>
      </c>
      <c r="C49" s="36" t="s">
        <v>77</v>
      </c>
      <c r="D49" s="25">
        <f>(IFERROR((D10/D$18),"-")*100)</f>
        <v>0</v>
      </c>
      <c r="E49" s="25">
        <f t="shared" ref="E49:K49" si="6">(IFERROR((E10/E$18),"-")*100)</f>
        <v>0.67607957795743279</v>
      </c>
      <c r="F49" s="25">
        <f t="shared" si="6"/>
        <v>0.27543929825641245</v>
      </c>
      <c r="G49" s="25">
        <f t="shared" si="6"/>
        <v>4.9575995464019122</v>
      </c>
      <c r="H49" s="25">
        <f t="shared" si="6"/>
        <v>0</v>
      </c>
      <c r="I49" s="25">
        <f t="shared" si="6"/>
        <v>1.3559018637628319</v>
      </c>
      <c r="J49" s="25">
        <f t="shared" si="6"/>
        <v>5.3568004331179804</v>
      </c>
      <c r="K49" s="43">
        <f t="shared" si="6"/>
        <v>2.3204858845762444</v>
      </c>
    </row>
    <row r="50" spans="2:11" ht="15" customHeight="1" x14ac:dyDescent="0.25">
      <c r="B50" s="58"/>
      <c r="C50" s="36" t="s">
        <v>6</v>
      </c>
      <c r="D50" s="24">
        <f t="shared" ref="D50:K57" si="7">(IFERROR((D11/D$18),"-")*100)</f>
        <v>65.338404420388244</v>
      </c>
      <c r="E50" s="25">
        <f t="shared" si="7"/>
        <v>11.22137116233019</v>
      </c>
      <c r="F50" s="25">
        <f t="shared" si="7"/>
        <v>12.556149988341463</v>
      </c>
      <c r="G50" s="25">
        <f t="shared" si="7"/>
        <v>3.0222307179527426</v>
      </c>
      <c r="H50" s="25">
        <f t="shared" si="7"/>
        <v>43.743830523975546</v>
      </c>
      <c r="I50" s="25">
        <f t="shared" si="7"/>
        <v>12.248637073553274</v>
      </c>
      <c r="J50" s="25">
        <f t="shared" si="7"/>
        <v>1.3582389025853343</v>
      </c>
      <c r="K50" s="43">
        <f t="shared" si="7"/>
        <v>16.244851906967639</v>
      </c>
    </row>
    <row r="51" spans="2:11" x14ac:dyDescent="0.25">
      <c r="B51" s="58"/>
      <c r="C51" s="36" t="s">
        <v>29</v>
      </c>
      <c r="D51" s="25">
        <f t="shared" si="7"/>
        <v>10.085731519954596</v>
      </c>
      <c r="E51" s="24">
        <f t="shared" si="7"/>
        <v>39.375343328452999</v>
      </c>
      <c r="F51" s="25">
        <f t="shared" si="7"/>
        <v>17.581598715371801</v>
      </c>
      <c r="G51" s="25">
        <f t="shared" si="7"/>
        <v>9.8739353754059049</v>
      </c>
      <c r="H51" s="25">
        <f t="shared" si="7"/>
        <v>16.872548616678081</v>
      </c>
      <c r="I51" s="25">
        <f t="shared" si="7"/>
        <v>18.498328811180851</v>
      </c>
      <c r="J51" s="25">
        <f t="shared" si="7"/>
        <v>4.4516143001694957</v>
      </c>
      <c r="K51" s="43">
        <f t="shared" si="7"/>
        <v>15.631645499886599</v>
      </c>
    </row>
    <row r="52" spans="2:11" x14ac:dyDescent="0.25">
      <c r="B52" s="58"/>
      <c r="C52" s="36" t="s">
        <v>60</v>
      </c>
      <c r="D52" s="25">
        <f t="shared" si="7"/>
        <v>18.306221113243964</v>
      </c>
      <c r="E52" s="25">
        <f t="shared" si="7"/>
        <v>27.195056159035282</v>
      </c>
      <c r="F52" s="24">
        <f t="shared" si="7"/>
        <v>48.25475579823101</v>
      </c>
      <c r="G52" s="25">
        <f t="shared" si="7"/>
        <v>11.548374012127205</v>
      </c>
      <c r="H52" s="25">
        <f t="shared" si="7"/>
        <v>15.5466681606454</v>
      </c>
      <c r="I52" s="25">
        <f t="shared" si="7"/>
        <v>10.370985460065326</v>
      </c>
      <c r="J52" s="25">
        <f t="shared" si="7"/>
        <v>11.234926131666318</v>
      </c>
      <c r="K52" s="43">
        <f t="shared" si="7"/>
        <v>24.405969216672439</v>
      </c>
    </row>
    <row r="53" spans="2:11" x14ac:dyDescent="0.25">
      <c r="B53" s="58"/>
      <c r="C53" s="36" t="s">
        <v>7</v>
      </c>
      <c r="D53" s="25">
        <f t="shared" si="7"/>
        <v>2.2991103779215889</v>
      </c>
      <c r="E53" s="25">
        <f t="shared" si="7"/>
        <v>9.8400886599975799</v>
      </c>
      <c r="F53" s="25">
        <f t="shared" si="7"/>
        <v>8.3071073120511052</v>
      </c>
      <c r="G53" s="24">
        <f t="shared" si="7"/>
        <v>52.059235438374799</v>
      </c>
      <c r="H53" s="25">
        <f t="shared" si="7"/>
        <v>7.1406350246008987</v>
      </c>
      <c r="I53" s="25">
        <f t="shared" si="7"/>
        <v>10.249868346377887</v>
      </c>
      <c r="J53" s="25">
        <f t="shared" si="7"/>
        <v>10.858721620639333</v>
      </c>
      <c r="K53" s="43">
        <f t="shared" si="7"/>
        <v>15.098569016846106</v>
      </c>
    </row>
    <row r="54" spans="2:11" x14ac:dyDescent="0.25">
      <c r="B54" s="58"/>
      <c r="C54" s="36" t="s">
        <v>8</v>
      </c>
      <c r="D54" s="25">
        <f t="shared" si="7"/>
        <v>0.51575324292990654</v>
      </c>
      <c r="E54" s="25">
        <f t="shared" si="7"/>
        <v>0.21244282655629118</v>
      </c>
      <c r="F54" s="25">
        <f t="shared" si="7"/>
        <v>0.19070618678680185</v>
      </c>
      <c r="G54" s="25">
        <f t="shared" si="7"/>
        <v>7.6163647873008972E-2</v>
      </c>
      <c r="H54" s="24">
        <f t="shared" si="7"/>
        <v>16.696317674100076</v>
      </c>
      <c r="I54" s="25">
        <f t="shared" si="7"/>
        <v>0</v>
      </c>
      <c r="J54" s="25">
        <f t="shared" si="7"/>
        <v>3.9087150514972073E-2</v>
      </c>
      <c r="K54" s="43">
        <f t="shared" si="7"/>
        <v>0.20084755568994989</v>
      </c>
    </row>
    <row r="55" spans="2:11" x14ac:dyDescent="0.25">
      <c r="B55" s="58"/>
      <c r="C55" s="36" t="s">
        <v>30</v>
      </c>
      <c r="D55" s="25">
        <f t="shared" si="7"/>
        <v>0.97402607452616641</v>
      </c>
      <c r="E55" s="25">
        <f t="shared" si="7"/>
        <v>1.4601778706782989</v>
      </c>
      <c r="F55" s="25">
        <f t="shared" si="7"/>
        <v>0.7539052472496266</v>
      </c>
      <c r="G55" s="25">
        <f t="shared" si="7"/>
        <v>0.2179780979474937</v>
      </c>
      <c r="H55" s="25">
        <f t="shared" si="7"/>
        <v>0</v>
      </c>
      <c r="I55" s="24">
        <f t="shared" si="7"/>
        <v>8.5893002412158914</v>
      </c>
      <c r="J55" s="25">
        <f t="shared" si="7"/>
        <v>1.1246362325970196</v>
      </c>
      <c r="K55" s="43">
        <f t="shared" si="7"/>
        <v>1.04459275191696</v>
      </c>
    </row>
    <row r="56" spans="2:11" x14ac:dyDescent="0.25">
      <c r="B56" s="58"/>
      <c r="C56" s="36" t="s">
        <v>9</v>
      </c>
      <c r="D56" s="25">
        <f t="shared" si="7"/>
        <v>2.480753251035539</v>
      </c>
      <c r="E56" s="25">
        <f t="shared" si="7"/>
        <v>10.019440414991925</v>
      </c>
      <c r="F56" s="25">
        <f t="shared" si="7"/>
        <v>12.080337453711779</v>
      </c>
      <c r="G56" s="25">
        <f t="shared" si="7"/>
        <v>18.244483163916932</v>
      </c>
      <c r="H56" s="25">
        <f t="shared" si="7"/>
        <v>0</v>
      </c>
      <c r="I56" s="25">
        <f t="shared" si="7"/>
        <v>38.686978203843935</v>
      </c>
      <c r="J56" s="24">
        <f t="shared" si="7"/>
        <v>65.575975228709552</v>
      </c>
      <c r="K56" s="43">
        <f t="shared" si="7"/>
        <v>25.053038167444058</v>
      </c>
    </row>
    <row r="57" spans="2:11" x14ac:dyDescent="0.25">
      <c r="B57" s="59"/>
      <c r="C57" s="37" t="s">
        <v>31</v>
      </c>
      <c r="D57" s="43">
        <f t="shared" si="7"/>
        <v>100</v>
      </c>
      <c r="E57" s="43">
        <f t="shared" si="7"/>
        <v>100</v>
      </c>
      <c r="F57" s="43">
        <f t="shared" si="7"/>
        <v>100</v>
      </c>
      <c r="G57" s="43">
        <f t="shared" si="7"/>
        <v>100</v>
      </c>
      <c r="H57" s="43">
        <f t="shared" si="7"/>
        <v>100</v>
      </c>
      <c r="I57" s="43">
        <f t="shared" si="7"/>
        <v>100</v>
      </c>
      <c r="J57" s="43">
        <f t="shared" si="7"/>
        <v>100</v>
      </c>
      <c r="K57" s="44">
        <f t="shared" si="7"/>
        <v>100</v>
      </c>
    </row>
  </sheetData>
  <mergeCells count="12">
    <mergeCell ref="B47:C48"/>
    <mergeCell ref="D47:K47"/>
    <mergeCell ref="B49:B57"/>
    <mergeCell ref="B36:B44"/>
    <mergeCell ref="B23:B31"/>
    <mergeCell ref="B8:C9"/>
    <mergeCell ref="D8:K8"/>
    <mergeCell ref="B21:C22"/>
    <mergeCell ref="D21:K21"/>
    <mergeCell ref="B34:C35"/>
    <mergeCell ref="D34:K34"/>
    <mergeCell ref="B10:B18"/>
  </mergeCells>
  <hyperlinks>
    <hyperlink ref="J2" location="Índice!A1" display="Índice"/>
  </hyperlink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7"/>
  <sheetViews>
    <sheetView showGridLines="0" zoomScaleNormal="100" workbookViewId="0">
      <selection activeCell="J13" sqref="J13"/>
    </sheetView>
  </sheetViews>
  <sheetFormatPr baseColWidth="10" defaultColWidth="11.44140625" defaultRowHeight="13.2" x14ac:dyDescent="0.25"/>
  <cols>
    <col min="1" max="2" width="3.6640625" style="4" customWidth="1"/>
    <col min="3" max="3" width="48.109375" style="4" customWidth="1"/>
    <col min="4" max="4" width="17.6640625" style="4" customWidth="1"/>
    <col min="5" max="5" width="18.44140625" style="4" customWidth="1"/>
    <col min="6" max="6" width="16.5546875" style="4" customWidth="1"/>
    <col min="7" max="7" width="17.5546875" style="4" customWidth="1"/>
    <col min="8" max="10" width="14.6640625" style="4" customWidth="1"/>
    <col min="11" max="11" width="13.88671875" style="4" customWidth="1"/>
    <col min="12" max="16384" width="11.44140625" style="4"/>
  </cols>
  <sheetData>
    <row r="1" spans="2:10" ht="44.25" customHeight="1" x14ac:dyDescent="0.25"/>
    <row r="2" spans="2:10" x14ac:dyDescent="0.25">
      <c r="H2" s="5" t="s">
        <v>13</v>
      </c>
    </row>
    <row r="5" spans="2:10" ht="17.399999999999999" x14ac:dyDescent="0.3">
      <c r="B5" s="17" t="s">
        <v>91</v>
      </c>
    </row>
    <row r="6" spans="2:10" x14ac:dyDescent="0.25">
      <c r="C6" s="6"/>
    </row>
    <row r="7" spans="2:10" x14ac:dyDescent="0.25">
      <c r="B7" s="6" t="s">
        <v>98</v>
      </c>
    </row>
    <row r="8" spans="2:10" ht="15" customHeight="1" x14ac:dyDescent="0.25">
      <c r="B8" s="60" t="s">
        <v>32</v>
      </c>
      <c r="C8" s="60"/>
      <c r="D8" s="61">
        <v>43617</v>
      </c>
      <c r="E8" s="62"/>
      <c r="F8" s="62"/>
      <c r="G8" s="62"/>
      <c r="H8" s="62"/>
      <c r="I8" s="62"/>
      <c r="J8" s="62"/>
    </row>
    <row r="9" spans="2:10" ht="37.799999999999997" x14ac:dyDescent="0.25">
      <c r="B9" s="60"/>
      <c r="C9" s="60"/>
      <c r="D9" s="35" t="s">
        <v>39</v>
      </c>
      <c r="E9" s="35" t="s">
        <v>40</v>
      </c>
      <c r="F9" s="35" t="s">
        <v>41</v>
      </c>
      <c r="G9" s="35" t="s">
        <v>42</v>
      </c>
      <c r="H9" s="35" t="s">
        <v>43</v>
      </c>
      <c r="I9" s="35" t="s">
        <v>44</v>
      </c>
      <c r="J9" s="35" t="s">
        <v>49</v>
      </c>
    </row>
    <row r="10" spans="2:10" x14ac:dyDescent="0.25">
      <c r="B10" s="63">
        <v>43252</v>
      </c>
      <c r="C10" s="36" t="s">
        <v>39</v>
      </c>
      <c r="D10" s="45">
        <v>520315.1688337326</v>
      </c>
      <c r="E10" s="46">
        <v>33817.030443191528</v>
      </c>
      <c r="F10" s="46">
        <v>21382.644888877869</v>
      </c>
      <c r="G10" s="46">
        <v>2908.4201431274414</v>
      </c>
      <c r="H10" s="46">
        <v>1047.8762893676758</v>
      </c>
      <c r="I10" s="46">
        <v>1277.6313209533691</v>
      </c>
      <c r="J10" s="47">
        <f>SUM(D10:I10)</f>
        <v>580748.77191925049</v>
      </c>
    </row>
    <row r="11" spans="2:10" x14ac:dyDescent="0.25">
      <c r="B11" s="64"/>
      <c r="C11" s="36" t="s">
        <v>40</v>
      </c>
      <c r="D11" s="46">
        <v>31117.290119171143</v>
      </c>
      <c r="E11" s="45">
        <v>1460921.1089439392</v>
      </c>
      <c r="F11" s="46">
        <v>219652.46667480469</v>
      </c>
      <c r="G11" s="46">
        <v>76585.748964309692</v>
      </c>
      <c r="H11" s="46">
        <v>42446.382217407227</v>
      </c>
      <c r="I11" s="46">
        <v>15089.831516265869</v>
      </c>
      <c r="J11" s="47">
        <f t="shared" ref="J11:J17" si="0">SUM(D11:I11)</f>
        <v>1845812.8284358978</v>
      </c>
    </row>
    <row r="12" spans="2:10" x14ac:dyDescent="0.25">
      <c r="B12" s="64"/>
      <c r="C12" s="36" t="s">
        <v>41</v>
      </c>
      <c r="D12" s="46">
        <v>17837.846801757813</v>
      </c>
      <c r="E12" s="46">
        <v>190843.24019813538</v>
      </c>
      <c r="F12" s="45">
        <v>2010652.347410202</v>
      </c>
      <c r="G12" s="46">
        <v>164521.61098670959</v>
      </c>
      <c r="H12" s="46">
        <v>136912.26863670349</v>
      </c>
      <c r="I12" s="46">
        <v>31423.889940261841</v>
      </c>
      <c r="J12" s="47">
        <f t="shared" si="0"/>
        <v>2552191.2039737701</v>
      </c>
    </row>
    <row r="13" spans="2:10" x14ac:dyDescent="0.25">
      <c r="B13" s="64"/>
      <c r="C13" s="36" t="s">
        <v>42</v>
      </c>
      <c r="D13" s="46">
        <v>837.93254852294922</v>
      </c>
      <c r="E13" s="46">
        <v>98693.825202941895</v>
      </c>
      <c r="F13" s="46">
        <v>152091.51393890381</v>
      </c>
      <c r="G13" s="45">
        <v>499617.97193431854</v>
      </c>
      <c r="H13" s="46">
        <v>43777.16499710083</v>
      </c>
      <c r="I13" s="46">
        <v>3476.0937004089355</v>
      </c>
      <c r="J13" s="47">
        <f t="shared" si="0"/>
        <v>798494.50232219696</v>
      </c>
    </row>
    <row r="14" spans="2:10" x14ac:dyDescent="0.25">
      <c r="B14" s="64"/>
      <c r="C14" s="36" t="s">
        <v>43</v>
      </c>
      <c r="D14" s="46">
        <v>3982.381290435791</v>
      </c>
      <c r="E14" s="46">
        <v>48267.377067565918</v>
      </c>
      <c r="F14" s="46">
        <v>160325.11285972595</v>
      </c>
      <c r="G14" s="46">
        <v>37698.709426879883</v>
      </c>
      <c r="H14" s="45">
        <v>525987.18061351776</v>
      </c>
      <c r="I14" s="46">
        <v>3492.4272766113281</v>
      </c>
      <c r="J14" s="47">
        <f t="shared" si="0"/>
        <v>779753.18853473663</v>
      </c>
    </row>
    <row r="15" spans="2:10" x14ac:dyDescent="0.25">
      <c r="B15" s="64"/>
      <c r="C15" s="36" t="s">
        <v>44</v>
      </c>
      <c r="D15" s="46">
        <v>916.60858154296875</v>
      </c>
      <c r="E15" s="46">
        <v>15391.070457458496</v>
      </c>
      <c r="F15" s="46">
        <v>33703.964550018311</v>
      </c>
      <c r="G15" s="46">
        <v>1466.9599533081055</v>
      </c>
      <c r="H15" s="46">
        <v>6423.3398704528809</v>
      </c>
      <c r="I15" s="45">
        <v>117277.64963722229</v>
      </c>
      <c r="J15" s="47">
        <f t="shared" si="0"/>
        <v>175179.59305000305</v>
      </c>
    </row>
    <row r="16" spans="2:10" x14ac:dyDescent="0.25">
      <c r="B16" s="64"/>
      <c r="C16" s="36" t="s">
        <v>48</v>
      </c>
      <c r="D16" s="46">
        <v>16336.812984466553</v>
      </c>
      <c r="E16" s="46">
        <v>182014.16213417053</v>
      </c>
      <c r="F16" s="46">
        <v>403754.80099201202</v>
      </c>
      <c r="G16" s="46">
        <v>48082.057474136353</v>
      </c>
      <c r="H16" s="46">
        <v>224244.78573036194</v>
      </c>
      <c r="I16" s="48">
        <v>29878.757129669189</v>
      </c>
      <c r="J16" s="47">
        <f t="shared" si="0"/>
        <v>904311.37644481659</v>
      </c>
    </row>
    <row r="17" spans="2:10" x14ac:dyDescent="0.25">
      <c r="B17" s="64"/>
      <c r="C17" s="36" t="s">
        <v>83</v>
      </c>
      <c r="D17" s="46">
        <v>14659.321041107178</v>
      </c>
      <c r="E17" s="46">
        <v>82298.081468582153</v>
      </c>
      <c r="F17" s="46">
        <v>48260.12707901001</v>
      </c>
      <c r="G17" s="46">
        <v>21362.872636795044</v>
      </c>
      <c r="H17" s="46">
        <v>11641.502151489258</v>
      </c>
      <c r="I17" s="48">
        <v>5754.5455093383789</v>
      </c>
      <c r="J17" s="47">
        <f t="shared" si="0"/>
        <v>183976.44988632202</v>
      </c>
    </row>
    <row r="18" spans="2:10" x14ac:dyDescent="0.25">
      <c r="B18" s="64"/>
      <c r="C18" s="37" t="s">
        <v>49</v>
      </c>
      <c r="D18" s="47">
        <f>SUM(D10:D17)</f>
        <v>606003.362200737</v>
      </c>
      <c r="E18" s="47">
        <f t="shared" ref="E18:J18" si="1">SUM(E10:E17)</f>
        <v>2112245.8959159851</v>
      </c>
      <c r="F18" s="47">
        <f t="shared" si="1"/>
        <v>3049822.9783935547</v>
      </c>
      <c r="G18" s="47">
        <f t="shared" si="1"/>
        <v>852244.35151958466</v>
      </c>
      <c r="H18" s="47">
        <f t="shared" si="1"/>
        <v>992480.50050640106</v>
      </c>
      <c r="I18" s="47">
        <f t="shared" si="1"/>
        <v>207670.8260307312</v>
      </c>
      <c r="J18" s="49">
        <f t="shared" si="1"/>
        <v>7820467.9145669937</v>
      </c>
    </row>
    <row r="20" spans="2:10" x14ac:dyDescent="0.25">
      <c r="B20" s="6" t="s">
        <v>99</v>
      </c>
    </row>
    <row r="21" spans="2:10" x14ac:dyDescent="0.25">
      <c r="B21" s="60" t="s">
        <v>32</v>
      </c>
      <c r="C21" s="60"/>
      <c r="D21" s="61">
        <f>D8</f>
        <v>43617</v>
      </c>
      <c r="E21" s="61"/>
      <c r="F21" s="61"/>
      <c r="G21" s="61"/>
      <c r="H21" s="61"/>
      <c r="I21" s="61"/>
      <c r="J21" s="61"/>
    </row>
    <row r="22" spans="2:10" ht="37.799999999999997" x14ac:dyDescent="0.25">
      <c r="B22" s="60"/>
      <c r="C22" s="60"/>
      <c r="D22" s="35" t="s">
        <v>39</v>
      </c>
      <c r="E22" s="35" t="s">
        <v>40</v>
      </c>
      <c r="F22" s="35" t="s">
        <v>41</v>
      </c>
      <c r="G22" s="35" t="s">
        <v>42</v>
      </c>
      <c r="H22" s="35" t="s">
        <v>43</v>
      </c>
      <c r="I22" s="35" t="s">
        <v>44</v>
      </c>
      <c r="J22" s="35" t="s">
        <v>49</v>
      </c>
    </row>
    <row r="23" spans="2:10" x14ac:dyDescent="0.25">
      <c r="B23" s="63">
        <f>B10</f>
        <v>43252</v>
      </c>
      <c r="C23" s="36" t="s">
        <v>39</v>
      </c>
      <c r="D23" s="24">
        <f>(IFERROR((D10/$J$18),"-")*100)</f>
        <v>6.6532485590095485</v>
      </c>
      <c r="E23" s="25">
        <f t="shared" ref="E23:J23" si="2">(IFERROR((E10/$J$18),"-")*100)</f>
        <v>0.43241697060352841</v>
      </c>
      <c r="F23" s="25">
        <f t="shared" si="2"/>
        <v>0.27341899643944501</v>
      </c>
      <c r="G23" s="25">
        <f t="shared" si="2"/>
        <v>3.7189848163816375E-2</v>
      </c>
      <c r="H23" s="25">
        <f t="shared" si="2"/>
        <v>1.3399150802931144E-2</v>
      </c>
      <c r="I23" s="25">
        <f t="shared" si="2"/>
        <v>1.6337018895935328E-2</v>
      </c>
      <c r="J23" s="43">
        <f t="shared" si="2"/>
        <v>7.4260105439152051</v>
      </c>
    </row>
    <row r="24" spans="2:10" x14ac:dyDescent="0.25">
      <c r="B24" s="63"/>
      <c r="C24" s="36" t="s">
        <v>40</v>
      </c>
      <c r="D24" s="25">
        <f t="shared" ref="D24:J24" si="3">(IFERROR((D11/$J$18),"-")*100)</f>
        <v>0.39789550266180024</v>
      </c>
      <c r="E24" s="24">
        <f t="shared" si="3"/>
        <v>18.680737839518748</v>
      </c>
      <c r="F24" s="25">
        <f t="shared" si="3"/>
        <v>2.8086870130323458</v>
      </c>
      <c r="G24" s="25">
        <f t="shared" si="3"/>
        <v>0.97929880668208225</v>
      </c>
      <c r="H24" s="25">
        <f t="shared" si="3"/>
        <v>0.54276013508531107</v>
      </c>
      <c r="I24" s="25">
        <f t="shared" si="3"/>
        <v>0.19295305192875239</v>
      </c>
      <c r="J24" s="43">
        <f t="shared" si="3"/>
        <v>23.602332348909041</v>
      </c>
    </row>
    <row r="25" spans="2:10" x14ac:dyDescent="0.25">
      <c r="B25" s="63"/>
      <c r="C25" s="36" t="s">
        <v>41</v>
      </c>
      <c r="D25" s="25">
        <f t="shared" ref="D25:J25" si="4">(IFERROR((D12/$J$18),"-")*100)</f>
        <v>0.22809180980759083</v>
      </c>
      <c r="E25" s="25">
        <f t="shared" si="4"/>
        <v>2.4403046247738751</v>
      </c>
      <c r="F25" s="24">
        <f t="shared" si="4"/>
        <v>25.710128465139654</v>
      </c>
      <c r="G25" s="25">
        <f t="shared" si="4"/>
        <v>2.1037310399325237</v>
      </c>
      <c r="H25" s="25">
        <f t="shared" si="4"/>
        <v>1.750691520409928</v>
      </c>
      <c r="I25" s="25">
        <f t="shared" si="4"/>
        <v>0.40181598190217405</v>
      </c>
      <c r="J25" s="43">
        <f t="shared" si="4"/>
        <v>32.634763441965745</v>
      </c>
    </row>
    <row r="26" spans="2:10" x14ac:dyDescent="0.25">
      <c r="B26" s="63"/>
      <c r="C26" s="36" t="s">
        <v>42</v>
      </c>
      <c r="D26" s="25">
        <f t="shared" ref="D26:J26" si="5">(IFERROR((D13/$J$18),"-")*100)</f>
        <v>1.0714608865821863E-2</v>
      </c>
      <c r="E26" s="25">
        <f t="shared" si="5"/>
        <v>1.2619938638084216</v>
      </c>
      <c r="F26" s="25">
        <f t="shared" si="5"/>
        <v>1.9447879027239108</v>
      </c>
      <c r="G26" s="24">
        <f t="shared" si="5"/>
        <v>6.3885943576814945</v>
      </c>
      <c r="H26" s="25">
        <f t="shared" si="5"/>
        <v>0.55977679948738335</v>
      </c>
      <c r="I26" s="25">
        <f t="shared" si="5"/>
        <v>4.444866647856327E-2</v>
      </c>
      <c r="J26" s="43">
        <f t="shared" si="5"/>
        <v>10.210316199045595</v>
      </c>
    </row>
    <row r="27" spans="2:10" x14ac:dyDescent="0.25">
      <c r="B27" s="63"/>
      <c r="C27" s="36" t="s">
        <v>43</v>
      </c>
      <c r="D27" s="25">
        <f t="shared" ref="D27:J27" si="6">(IFERROR((D14/$J$18),"-")*100)</f>
        <v>5.0922544967135622E-2</v>
      </c>
      <c r="E27" s="25">
        <f t="shared" si="6"/>
        <v>0.61719295564987176</v>
      </c>
      <c r="F27" s="25">
        <f t="shared" si="6"/>
        <v>2.0500705918259992</v>
      </c>
      <c r="G27" s="25">
        <f t="shared" si="6"/>
        <v>0.48205183933635765</v>
      </c>
      <c r="H27" s="24">
        <f t="shared" si="6"/>
        <v>6.7257763392107819</v>
      </c>
      <c r="I27" s="25">
        <f t="shared" si="6"/>
        <v>4.4657523242388981E-2</v>
      </c>
      <c r="J27" s="43">
        <f t="shared" si="6"/>
        <v>9.9706717942325351</v>
      </c>
    </row>
    <row r="28" spans="2:10" x14ac:dyDescent="0.25">
      <c r="B28" s="63"/>
      <c r="C28" s="36" t="s">
        <v>44</v>
      </c>
      <c r="D28" s="25">
        <f t="shared" ref="D28:J28" si="7">(IFERROR((D15/$J$18),"-")*100)</f>
        <v>1.1720636048331897E-2</v>
      </c>
      <c r="E28" s="25">
        <f t="shared" si="7"/>
        <v>0.19680498181943723</v>
      </c>
      <c r="F28" s="25">
        <f t="shared" si="7"/>
        <v>0.43097120170058834</v>
      </c>
      <c r="G28" s="25">
        <f t="shared" si="7"/>
        <v>1.8757956292815105E-2</v>
      </c>
      <c r="H28" s="25">
        <f t="shared" si="7"/>
        <v>8.2134981443863275E-2</v>
      </c>
      <c r="I28" s="24">
        <f t="shared" si="7"/>
        <v>1.4996244587714769</v>
      </c>
      <c r="J28" s="43">
        <f t="shared" si="7"/>
        <v>2.2400142160765126</v>
      </c>
    </row>
    <row r="29" spans="2:10" x14ac:dyDescent="0.25">
      <c r="B29" s="63"/>
      <c r="C29" s="36" t="s">
        <v>48</v>
      </c>
      <c r="D29" s="25">
        <f t="shared" ref="D29:J29" si="8">(IFERROR((D16/$J$18),"-")*100)</f>
        <v>0.20889815242431173</v>
      </c>
      <c r="E29" s="25">
        <f t="shared" si="8"/>
        <v>2.3274075684798503</v>
      </c>
      <c r="F29" s="25">
        <f t="shared" si="8"/>
        <v>5.162795952911563</v>
      </c>
      <c r="G29" s="25">
        <f t="shared" si="8"/>
        <v>0.6148232816680328</v>
      </c>
      <c r="H29" s="25">
        <f t="shared" si="8"/>
        <v>2.8674088069930788</v>
      </c>
      <c r="I29" s="41">
        <f t="shared" si="8"/>
        <v>0.38205843251418192</v>
      </c>
      <c r="J29" s="43">
        <f t="shared" si="8"/>
        <v>11.563392194991017</v>
      </c>
    </row>
    <row r="30" spans="2:10" x14ac:dyDescent="0.25">
      <c r="B30" s="63"/>
      <c r="C30" s="36" t="s">
        <v>83</v>
      </c>
      <c r="D30" s="25">
        <f t="shared" ref="D30:J30" si="9">(IFERROR((D17/$J$18),"-")*100)</f>
        <v>0.18744813227609591</v>
      </c>
      <c r="E30" s="25">
        <f t="shared" si="9"/>
        <v>1.052342166320861</v>
      </c>
      <c r="F30" s="25">
        <f t="shared" si="9"/>
        <v>0.61710025034585281</v>
      </c>
      <c r="G30" s="25">
        <f t="shared" si="9"/>
        <v>0.27316616946925826</v>
      </c>
      <c r="H30" s="25">
        <f t="shared" si="9"/>
        <v>0.14885940686240676</v>
      </c>
      <c r="I30" s="41">
        <f t="shared" si="9"/>
        <v>7.358313558987345E-2</v>
      </c>
      <c r="J30" s="43">
        <f t="shared" si="9"/>
        <v>2.3524992608643482</v>
      </c>
    </row>
    <row r="31" spans="2:10" x14ac:dyDescent="0.25">
      <c r="B31" s="63"/>
      <c r="C31" s="37" t="s">
        <v>49</v>
      </c>
      <c r="D31" s="43">
        <f t="shared" ref="D31:J31" si="10">(IFERROR((D18/$J$18),"-")*100)</f>
        <v>7.748939946060637</v>
      </c>
      <c r="E31" s="43">
        <f t="shared" si="10"/>
        <v>27.009200970974597</v>
      </c>
      <c r="F31" s="43">
        <f t="shared" si="10"/>
        <v>38.997960374119359</v>
      </c>
      <c r="G31" s="43">
        <f t="shared" si="10"/>
        <v>10.89761329922638</v>
      </c>
      <c r="H31" s="43">
        <f t="shared" si="10"/>
        <v>12.690807140295684</v>
      </c>
      <c r="I31" s="43">
        <f t="shared" si="10"/>
        <v>2.6554782693233463</v>
      </c>
      <c r="J31" s="44">
        <f t="shared" si="10"/>
        <v>100</v>
      </c>
    </row>
    <row r="33" spans="2:11" x14ac:dyDescent="0.25">
      <c r="B33" s="6" t="s">
        <v>11</v>
      </c>
    </row>
    <row r="34" spans="2:11" x14ac:dyDescent="0.25">
      <c r="B34" s="60" t="s">
        <v>32</v>
      </c>
      <c r="C34" s="60"/>
      <c r="D34" s="61">
        <f>D21</f>
        <v>43617</v>
      </c>
      <c r="E34" s="61"/>
      <c r="F34" s="61"/>
      <c r="G34" s="61"/>
      <c r="H34" s="61"/>
      <c r="I34" s="61"/>
      <c r="J34" s="61"/>
    </row>
    <row r="35" spans="2:11" ht="37.799999999999997" x14ac:dyDescent="0.25">
      <c r="B35" s="60"/>
      <c r="C35" s="60"/>
      <c r="D35" s="35" t="s">
        <v>39</v>
      </c>
      <c r="E35" s="35" t="s">
        <v>40</v>
      </c>
      <c r="F35" s="35" t="s">
        <v>41</v>
      </c>
      <c r="G35" s="35" t="s">
        <v>42</v>
      </c>
      <c r="H35" s="35" t="s">
        <v>43</v>
      </c>
      <c r="I35" s="35" t="s">
        <v>44</v>
      </c>
      <c r="J35" s="35" t="s">
        <v>49</v>
      </c>
    </row>
    <row r="36" spans="2:11" x14ac:dyDescent="0.25">
      <c r="B36" s="63">
        <f>B23</f>
        <v>43252</v>
      </c>
      <c r="C36" s="36" t="s">
        <v>39</v>
      </c>
      <c r="D36" s="24">
        <f>(IFERROR((D10/$J10),"-")*100)</f>
        <v>89.593847459066041</v>
      </c>
      <c r="E36" s="25">
        <f t="shared" ref="E36:J36" si="11">(IFERROR((E10/$J10),"-")*100)</f>
        <v>5.8230050717857695</v>
      </c>
      <c r="F36" s="25">
        <f t="shared" si="11"/>
        <v>3.6819096178564097</v>
      </c>
      <c r="G36" s="25">
        <f t="shared" si="11"/>
        <v>0.50080521625826857</v>
      </c>
      <c r="H36" s="25">
        <f t="shared" si="11"/>
        <v>0.18043538618336957</v>
      </c>
      <c r="I36" s="25">
        <f t="shared" si="11"/>
        <v>0.21999724885014751</v>
      </c>
      <c r="J36" s="43">
        <f t="shared" si="11"/>
        <v>100</v>
      </c>
      <c r="K36" s="8"/>
    </row>
    <row r="37" spans="2:11" x14ac:dyDescent="0.25">
      <c r="B37" s="63"/>
      <c r="C37" s="36" t="s">
        <v>40</v>
      </c>
      <c r="D37" s="25">
        <f t="shared" ref="D37:J37" si="12">(IFERROR((D11/$J11),"-")*100)</f>
        <v>1.6858312847212829</v>
      </c>
      <c r="E37" s="24">
        <f t="shared" si="12"/>
        <v>79.147846760924963</v>
      </c>
      <c r="F37" s="25">
        <f t="shared" si="12"/>
        <v>11.900040095665251</v>
      </c>
      <c r="G37" s="25">
        <f t="shared" si="12"/>
        <v>4.149161160029796</v>
      </c>
      <c r="H37" s="25">
        <f t="shared" si="12"/>
        <v>2.2996038148339979</v>
      </c>
      <c r="I37" s="25">
        <f t="shared" si="12"/>
        <v>0.81751688382470877</v>
      </c>
      <c r="J37" s="43">
        <f t="shared" si="12"/>
        <v>100</v>
      </c>
      <c r="K37" s="8"/>
    </row>
    <row r="38" spans="2:11" x14ac:dyDescent="0.25">
      <c r="B38" s="63"/>
      <c r="C38" s="36" t="s">
        <v>41</v>
      </c>
      <c r="D38" s="25">
        <f t="shared" ref="D38:J38" si="13">(IFERROR((D12/$J12),"-")*100)</f>
        <v>0.69892282263116601</v>
      </c>
      <c r="E38" s="25">
        <f t="shared" si="13"/>
        <v>7.4776231459849809</v>
      </c>
      <c r="F38" s="24">
        <f t="shared" si="13"/>
        <v>78.781415133772498</v>
      </c>
      <c r="G38" s="25">
        <f t="shared" si="13"/>
        <v>6.446288613899652</v>
      </c>
      <c r="H38" s="25">
        <f t="shared" si="13"/>
        <v>5.3644988832941136</v>
      </c>
      <c r="I38" s="25">
        <f t="shared" si="13"/>
        <v>1.2312514004175996</v>
      </c>
      <c r="J38" s="43">
        <f t="shared" si="13"/>
        <v>100</v>
      </c>
      <c r="K38" s="8"/>
    </row>
    <row r="39" spans="2:11" x14ac:dyDescent="0.25">
      <c r="B39" s="63"/>
      <c r="C39" s="36" t="s">
        <v>42</v>
      </c>
      <c r="D39" s="25">
        <f t="shared" ref="D39:J39" si="14">(IFERROR((D13/$J13),"-")*100)</f>
        <v>0.10493905043629703</v>
      </c>
      <c r="E39" s="25">
        <f t="shared" si="14"/>
        <v>12.359988067033477</v>
      </c>
      <c r="F39" s="25">
        <f t="shared" si="14"/>
        <v>19.047283794263876</v>
      </c>
      <c r="G39" s="24">
        <f t="shared" si="14"/>
        <v>62.569995219919484</v>
      </c>
      <c r="H39" s="25">
        <f t="shared" si="14"/>
        <v>5.4824629186283991</v>
      </c>
      <c r="I39" s="25">
        <f t="shared" si="14"/>
        <v>0.43533094971846309</v>
      </c>
      <c r="J39" s="43">
        <f t="shared" si="14"/>
        <v>100</v>
      </c>
      <c r="K39" s="8"/>
    </row>
    <row r="40" spans="2:11" x14ac:dyDescent="0.25">
      <c r="B40" s="63"/>
      <c r="C40" s="36" t="s">
        <v>43</v>
      </c>
      <c r="D40" s="25">
        <f t="shared" ref="D40:J40" si="15">(IFERROR((D14/$J14),"-")*100)</f>
        <v>0.51072330950248912</v>
      </c>
      <c r="E40" s="25">
        <f t="shared" si="15"/>
        <v>6.1900839621145956</v>
      </c>
      <c r="F40" s="25">
        <f t="shared" si="15"/>
        <v>20.561007664617424</v>
      </c>
      <c r="G40" s="25">
        <f t="shared" si="15"/>
        <v>4.8346976942436024</v>
      </c>
      <c r="H40" s="24">
        <f t="shared" si="15"/>
        <v>67.45559855958011</v>
      </c>
      <c r="I40" s="25">
        <f t="shared" si="15"/>
        <v>0.44788880994178154</v>
      </c>
      <c r="J40" s="43">
        <f t="shared" si="15"/>
        <v>100</v>
      </c>
      <c r="K40" s="8"/>
    </row>
    <row r="41" spans="2:11" x14ac:dyDescent="0.25">
      <c r="B41" s="63"/>
      <c r="C41" s="36" t="s">
        <v>44</v>
      </c>
      <c r="D41" s="25">
        <f t="shared" ref="D41:J41" si="16">(IFERROR((D15/$J15),"-")*100)</f>
        <v>0.52323936001000593</v>
      </c>
      <c r="E41" s="25">
        <f t="shared" si="16"/>
        <v>8.7858809291018769</v>
      </c>
      <c r="F41" s="25">
        <f t="shared" si="16"/>
        <v>19.239663686396334</v>
      </c>
      <c r="G41" s="25">
        <f t="shared" si="16"/>
        <v>0.83740344852232773</v>
      </c>
      <c r="H41" s="25">
        <f t="shared" si="16"/>
        <v>3.6667169723470074</v>
      </c>
      <c r="I41" s="24">
        <f t="shared" si="16"/>
        <v>66.947095603622458</v>
      </c>
      <c r="J41" s="43">
        <f t="shared" si="16"/>
        <v>100</v>
      </c>
      <c r="K41" s="8"/>
    </row>
    <row r="42" spans="2:11" x14ac:dyDescent="0.25">
      <c r="B42" s="63"/>
      <c r="C42" s="36" t="s">
        <v>48</v>
      </c>
      <c r="D42" s="25">
        <f t="shared" ref="D42:J42" si="17">(IFERROR((D16/$J16),"-")*100)</f>
        <v>1.8065473254016358</v>
      </c>
      <c r="E42" s="25">
        <f t="shared" si="17"/>
        <v>20.127377237001674</v>
      </c>
      <c r="F42" s="25">
        <f t="shared" si="17"/>
        <v>44.647763094535193</v>
      </c>
      <c r="G42" s="25">
        <f t="shared" si="17"/>
        <v>5.3169802710173517</v>
      </c>
      <c r="H42" s="25">
        <f t="shared" si="17"/>
        <v>24.797297874538675</v>
      </c>
      <c r="I42" s="41">
        <f t="shared" si="17"/>
        <v>3.3040341975054726</v>
      </c>
      <c r="J42" s="43">
        <f t="shared" si="17"/>
        <v>100</v>
      </c>
      <c r="K42" s="8"/>
    </row>
    <row r="43" spans="2:11" x14ac:dyDescent="0.25">
      <c r="B43" s="63"/>
      <c r="C43" s="36" t="s">
        <v>83</v>
      </c>
      <c r="D43" s="25">
        <f t="shared" ref="D43:J43" si="18">(IFERROR((D17/$J17),"-")*100)</f>
        <v>7.9680421326561559</v>
      </c>
      <c r="E43" s="25">
        <f t="shared" si="18"/>
        <v>44.732943547629958</v>
      </c>
      <c r="F43" s="25">
        <f t="shared" si="18"/>
        <v>26.231687321300996</v>
      </c>
      <c r="G43" s="25">
        <f t="shared" si="18"/>
        <v>11.611743051893347</v>
      </c>
      <c r="H43" s="25">
        <f t="shared" si="18"/>
        <v>6.3277132256234285</v>
      </c>
      <c r="I43" s="41">
        <f t="shared" si="18"/>
        <v>3.1278707208961141</v>
      </c>
      <c r="J43" s="43">
        <f t="shared" si="18"/>
        <v>100</v>
      </c>
      <c r="K43" s="8"/>
    </row>
    <row r="44" spans="2:11" x14ac:dyDescent="0.25">
      <c r="B44" s="63"/>
      <c r="C44" s="37" t="s">
        <v>49</v>
      </c>
      <c r="D44" s="43">
        <f t="shared" ref="D44:J44" si="19">(IFERROR((D18/$J18),"-")*100)</f>
        <v>7.748939946060637</v>
      </c>
      <c r="E44" s="43">
        <f t="shared" si="19"/>
        <v>27.009200970974597</v>
      </c>
      <c r="F44" s="43">
        <f t="shared" si="19"/>
        <v>38.997960374119359</v>
      </c>
      <c r="G44" s="43">
        <f t="shared" si="19"/>
        <v>10.89761329922638</v>
      </c>
      <c r="H44" s="43">
        <f t="shared" si="19"/>
        <v>12.690807140295684</v>
      </c>
      <c r="I44" s="43">
        <f t="shared" si="19"/>
        <v>2.6554782693233463</v>
      </c>
      <c r="J44" s="44">
        <f t="shared" si="19"/>
        <v>100</v>
      </c>
      <c r="K44" s="8"/>
    </row>
    <row r="46" spans="2:11" x14ac:dyDescent="0.25">
      <c r="B46" s="6" t="s">
        <v>12</v>
      </c>
    </row>
    <row r="47" spans="2:11" x14ac:dyDescent="0.25">
      <c r="B47" s="60" t="s">
        <v>32</v>
      </c>
      <c r="C47" s="60"/>
      <c r="D47" s="61">
        <f>D34</f>
        <v>43617</v>
      </c>
      <c r="E47" s="61"/>
      <c r="F47" s="61"/>
      <c r="G47" s="61"/>
      <c r="H47" s="61"/>
      <c r="I47" s="61"/>
      <c r="J47" s="61"/>
    </row>
    <row r="48" spans="2:11" ht="37.799999999999997" x14ac:dyDescent="0.25">
      <c r="B48" s="60"/>
      <c r="C48" s="60"/>
      <c r="D48" s="35" t="s">
        <v>39</v>
      </c>
      <c r="E48" s="35" t="s">
        <v>40</v>
      </c>
      <c r="F48" s="35" t="s">
        <v>41</v>
      </c>
      <c r="G48" s="35" t="s">
        <v>42</v>
      </c>
      <c r="H48" s="35" t="s">
        <v>43</v>
      </c>
      <c r="I48" s="35" t="s">
        <v>44</v>
      </c>
      <c r="J48" s="35" t="s">
        <v>49</v>
      </c>
    </row>
    <row r="49" spans="2:11" x14ac:dyDescent="0.25">
      <c r="B49" s="63">
        <f>B36</f>
        <v>43252</v>
      </c>
      <c r="C49" s="36" t="s">
        <v>39</v>
      </c>
      <c r="D49" s="24">
        <f>(IFERROR((D10/D$18),"-")*100)</f>
        <v>85.860112548580148</v>
      </c>
      <c r="E49" s="25">
        <f t="shared" ref="E49:J49" si="20">(IFERROR((E10/E$18),"-")*100)</f>
        <v>1.6009987524926221</v>
      </c>
      <c r="F49" s="25">
        <f t="shared" si="20"/>
        <v>0.701111016618441</v>
      </c>
      <c r="G49" s="25">
        <f t="shared" si="20"/>
        <v>0.34126599231096288</v>
      </c>
      <c r="H49" s="25">
        <f t="shared" si="20"/>
        <v>0.1055815493435901</v>
      </c>
      <c r="I49" s="25">
        <f t="shared" si="20"/>
        <v>0.61521945348467233</v>
      </c>
      <c r="J49" s="43">
        <f t="shared" si="20"/>
        <v>7.4260105439152051</v>
      </c>
      <c r="K49" s="8"/>
    </row>
    <row r="50" spans="2:11" x14ac:dyDescent="0.25">
      <c r="B50" s="63"/>
      <c r="C50" s="36" t="s">
        <v>40</v>
      </c>
      <c r="D50" s="25">
        <f t="shared" ref="D50:J50" si="21">(IFERROR((D11/D$18),"-")*100)</f>
        <v>5.1348378672631227</v>
      </c>
      <c r="E50" s="24">
        <f t="shared" si="21"/>
        <v>69.164348325572391</v>
      </c>
      <c r="F50" s="25">
        <f t="shared" si="21"/>
        <v>7.2021382300196031</v>
      </c>
      <c r="G50" s="25">
        <f t="shared" si="21"/>
        <v>8.9863604056459092</v>
      </c>
      <c r="H50" s="25">
        <f t="shared" si="21"/>
        <v>4.2767975991215419</v>
      </c>
      <c r="I50" s="25">
        <f t="shared" si="21"/>
        <v>7.2662259811269152</v>
      </c>
      <c r="J50" s="43">
        <f t="shared" si="21"/>
        <v>23.602332348909041</v>
      </c>
      <c r="K50" s="8"/>
    </row>
    <row r="51" spans="2:11" x14ac:dyDescent="0.25">
      <c r="B51" s="63"/>
      <c r="C51" s="36" t="s">
        <v>41</v>
      </c>
      <c r="D51" s="25">
        <f t="shared" ref="D51:J51" si="22">(IFERROR((D12/D$18),"-")*100)</f>
        <v>2.9435227449858723</v>
      </c>
      <c r="E51" s="25">
        <f t="shared" si="22"/>
        <v>9.0350863300115609</v>
      </c>
      <c r="F51" s="24">
        <f t="shared" si="22"/>
        <v>65.926854170050248</v>
      </c>
      <c r="G51" s="25">
        <f t="shared" si="22"/>
        <v>19.304511751044309</v>
      </c>
      <c r="H51" s="25">
        <f t="shared" si="22"/>
        <v>13.794958043694125</v>
      </c>
      <c r="I51" s="25">
        <f t="shared" si="22"/>
        <v>15.131586145668685</v>
      </c>
      <c r="J51" s="43">
        <f t="shared" si="22"/>
        <v>32.634763441965745</v>
      </c>
      <c r="K51" s="8"/>
    </row>
    <row r="52" spans="2:11" x14ac:dyDescent="0.25">
      <c r="B52" s="63"/>
      <c r="C52" s="36" t="s">
        <v>42</v>
      </c>
      <c r="D52" s="25">
        <f t="shared" ref="D52:J52" si="23">(IFERROR((D13/D$18),"-")*100)</f>
        <v>0.13827193061766979</v>
      </c>
      <c r="E52" s="25">
        <f t="shared" si="23"/>
        <v>4.6724590822387588</v>
      </c>
      <c r="F52" s="25">
        <f t="shared" si="23"/>
        <v>4.9868964532169526</v>
      </c>
      <c r="G52" s="24">
        <f t="shared" si="23"/>
        <v>58.623793873609173</v>
      </c>
      <c r="H52" s="25">
        <f t="shared" si="23"/>
        <v>4.4108841407729482</v>
      </c>
      <c r="I52" s="25">
        <f t="shared" si="23"/>
        <v>1.67384787109892</v>
      </c>
      <c r="J52" s="43">
        <f t="shared" si="23"/>
        <v>10.210316199045595</v>
      </c>
      <c r="K52" s="8"/>
    </row>
    <row r="53" spans="2:11" x14ac:dyDescent="0.25">
      <c r="B53" s="63"/>
      <c r="C53" s="36" t="s">
        <v>43</v>
      </c>
      <c r="D53" s="25">
        <f t="shared" ref="D53:J53" si="24">(IFERROR((D14/D$18),"-")*100)</f>
        <v>0.65715498276668594</v>
      </c>
      <c r="E53" s="25">
        <f t="shared" si="24"/>
        <v>2.285121119699681</v>
      </c>
      <c r="F53" s="25">
        <f t="shared" si="24"/>
        <v>5.2568661852031369</v>
      </c>
      <c r="G53" s="25">
        <f t="shared" si="24"/>
        <v>4.4234625151415345</v>
      </c>
      <c r="H53" s="24">
        <f t="shared" si="24"/>
        <v>52.997230710844114</v>
      </c>
      <c r="I53" s="25">
        <f t="shared" si="24"/>
        <v>1.6817129990586723</v>
      </c>
      <c r="J53" s="43">
        <f t="shared" si="24"/>
        <v>9.9706717942325351</v>
      </c>
      <c r="K53" s="8"/>
    </row>
    <row r="54" spans="2:11" x14ac:dyDescent="0.25">
      <c r="B54" s="63"/>
      <c r="C54" s="36" t="s">
        <v>44</v>
      </c>
      <c r="D54" s="25">
        <f t="shared" ref="D54:J54" si="25">(IFERROR((D15/D$18),"-")*100)</f>
        <v>0.15125470231951363</v>
      </c>
      <c r="E54" s="25">
        <f t="shared" si="25"/>
        <v>0.72865903005029098</v>
      </c>
      <c r="F54" s="25">
        <f t="shared" si="25"/>
        <v>1.1051121586004751</v>
      </c>
      <c r="G54" s="25">
        <f t="shared" si="25"/>
        <v>0.17212903208950098</v>
      </c>
      <c r="H54" s="25">
        <f t="shared" si="25"/>
        <v>0.64720061171735366</v>
      </c>
      <c r="I54" s="24">
        <f t="shared" si="25"/>
        <v>56.472857492206195</v>
      </c>
      <c r="J54" s="43">
        <f t="shared" si="25"/>
        <v>2.2400142160765126</v>
      </c>
      <c r="K54" s="8"/>
    </row>
    <row r="55" spans="2:11" x14ac:dyDescent="0.25">
      <c r="B55" s="63"/>
      <c r="C55" s="36" t="s">
        <v>48</v>
      </c>
      <c r="D55" s="25">
        <f t="shared" ref="D55:J55" si="26">(IFERROR((D16/D$18),"-")*100)</f>
        <v>2.6958287698501295</v>
      </c>
      <c r="E55" s="25">
        <f t="shared" si="26"/>
        <v>8.6170915273687516</v>
      </c>
      <c r="F55" s="25">
        <f t="shared" si="26"/>
        <v>13.238630696024313</v>
      </c>
      <c r="G55" s="25">
        <f t="shared" si="26"/>
        <v>5.6418159168088566</v>
      </c>
      <c r="H55" s="25">
        <f t="shared" si="26"/>
        <v>22.59437697929015</v>
      </c>
      <c r="I55" s="41">
        <f t="shared" si="26"/>
        <v>14.387556355772247</v>
      </c>
      <c r="J55" s="43">
        <f t="shared" si="26"/>
        <v>11.563392194991017</v>
      </c>
      <c r="K55" s="8"/>
    </row>
    <row r="56" spans="2:11" x14ac:dyDescent="0.25">
      <c r="B56" s="63"/>
      <c r="C56" s="36" t="s">
        <v>83</v>
      </c>
      <c r="D56" s="25">
        <f t="shared" ref="D56:J56" si="27">(IFERROR((D17/D$18),"-")*100)</f>
        <v>2.4190164536168557</v>
      </c>
      <c r="E56" s="25">
        <f t="shared" si="27"/>
        <v>3.8962358325659432</v>
      </c>
      <c r="F56" s="25">
        <f t="shared" si="27"/>
        <v>1.5823910902668277</v>
      </c>
      <c r="G56" s="25">
        <f t="shared" si="27"/>
        <v>2.5066605133497473</v>
      </c>
      <c r="H56" s="25">
        <f t="shared" si="27"/>
        <v>1.1729703652161754</v>
      </c>
      <c r="I56" s="41">
        <f t="shared" si="27"/>
        <v>2.7709937015836879</v>
      </c>
      <c r="J56" s="43">
        <f t="shared" si="27"/>
        <v>2.3524992608643482</v>
      </c>
      <c r="K56" s="8"/>
    </row>
    <row r="57" spans="2:11" x14ac:dyDescent="0.25">
      <c r="B57" s="63"/>
      <c r="C57" s="37" t="s">
        <v>49</v>
      </c>
      <c r="D57" s="43">
        <f t="shared" ref="D57:J57" si="28">(IFERROR((D18/D$18),"-")*100)</f>
        <v>100</v>
      </c>
      <c r="E57" s="43">
        <f t="shared" si="28"/>
        <v>100</v>
      </c>
      <c r="F57" s="43">
        <f t="shared" si="28"/>
        <v>100</v>
      </c>
      <c r="G57" s="43">
        <f t="shared" si="28"/>
        <v>100</v>
      </c>
      <c r="H57" s="43">
        <f t="shared" si="28"/>
        <v>100</v>
      </c>
      <c r="I57" s="43">
        <f t="shared" si="28"/>
        <v>100</v>
      </c>
      <c r="J57" s="44">
        <f t="shared" si="28"/>
        <v>100</v>
      </c>
      <c r="K57" s="8"/>
    </row>
  </sheetData>
  <mergeCells count="12">
    <mergeCell ref="B49:B57"/>
    <mergeCell ref="B8:C9"/>
    <mergeCell ref="D8:J8"/>
    <mergeCell ref="B10:B18"/>
    <mergeCell ref="B21:C22"/>
    <mergeCell ref="D21:J21"/>
    <mergeCell ref="B23:B31"/>
    <mergeCell ref="B34:C35"/>
    <mergeCell ref="D34:J34"/>
    <mergeCell ref="B36:B44"/>
    <mergeCell ref="B47:C48"/>
    <mergeCell ref="D47:J47"/>
  </mergeCells>
  <hyperlinks>
    <hyperlink ref="H2" location="Índice!A1" display="Índice"/>
  </hyperlink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7"/>
  <sheetViews>
    <sheetView showGridLines="0" zoomScaleNormal="100" workbookViewId="0">
      <selection activeCell="J13" sqref="J13"/>
    </sheetView>
  </sheetViews>
  <sheetFormatPr baseColWidth="10" defaultColWidth="11.44140625" defaultRowHeight="13.2" x14ac:dyDescent="0.25"/>
  <cols>
    <col min="1" max="2" width="3.6640625" style="4" customWidth="1"/>
    <col min="3" max="3" width="48.109375" style="4" customWidth="1"/>
    <col min="4" max="4" width="17.6640625" style="4" customWidth="1"/>
    <col min="5" max="5" width="18.44140625" style="4" customWidth="1"/>
    <col min="6" max="6" width="16.5546875" style="4" customWidth="1"/>
    <col min="7" max="7" width="17.5546875" style="4" customWidth="1"/>
    <col min="8" max="10" width="14.6640625" style="4" customWidth="1"/>
    <col min="11" max="13" width="13.88671875" style="4" customWidth="1"/>
    <col min="14" max="14" width="15.6640625" style="4" customWidth="1"/>
    <col min="15" max="16384" width="11.44140625" style="4"/>
  </cols>
  <sheetData>
    <row r="1" spans="2:10" ht="44.25" customHeight="1" x14ac:dyDescent="0.25"/>
    <row r="2" spans="2:10" x14ac:dyDescent="0.25">
      <c r="H2" s="5" t="s">
        <v>13</v>
      </c>
      <c r="J2" s="5"/>
    </row>
    <row r="5" spans="2:10" ht="17.399999999999999" x14ac:dyDescent="0.3">
      <c r="B5" s="17" t="s">
        <v>92</v>
      </c>
    </row>
    <row r="6" spans="2:10" x14ac:dyDescent="0.25">
      <c r="C6" s="6"/>
    </row>
    <row r="7" spans="2:10" x14ac:dyDescent="0.25">
      <c r="B7" s="6" t="s">
        <v>98</v>
      </c>
    </row>
    <row r="8" spans="2:10" ht="15" customHeight="1" x14ac:dyDescent="0.25">
      <c r="B8" s="60" t="s">
        <v>32</v>
      </c>
      <c r="C8" s="60"/>
      <c r="D8" s="61">
        <v>43617</v>
      </c>
      <c r="E8" s="62"/>
      <c r="F8" s="62"/>
      <c r="G8" s="62"/>
      <c r="H8" s="62"/>
      <c r="I8" s="62"/>
      <c r="J8" s="62"/>
    </row>
    <row r="9" spans="2:10" ht="37.799999999999997" x14ac:dyDescent="0.25">
      <c r="B9" s="60"/>
      <c r="C9" s="60"/>
      <c r="D9" s="35" t="s">
        <v>39</v>
      </c>
      <c r="E9" s="35" t="s">
        <v>40</v>
      </c>
      <c r="F9" s="35" t="s">
        <v>41</v>
      </c>
      <c r="G9" s="35" t="s">
        <v>42</v>
      </c>
      <c r="H9" s="35" t="s">
        <v>43</v>
      </c>
      <c r="I9" s="35" t="s">
        <v>44</v>
      </c>
      <c r="J9" s="35" t="s">
        <v>49</v>
      </c>
    </row>
    <row r="10" spans="2:10" x14ac:dyDescent="0.25">
      <c r="B10" s="63">
        <v>43252</v>
      </c>
      <c r="C10" s="36" t="s">
        <v>39</v>
      </c>
      <c r="D10" s="45">
        <v>433027.35932350159</v>
      </c>
      <c r="E10" s="46">
        <v>30103.263450622559</v>
      </c>
      <c r="F10" s="46">
        <v>15438.443368911743</v>
      </c>
      <c r="G10" s="46">
        <v>2423.7912750244141</v>
      </c>
      <c r="H10" s="46">
        <v>94.31048583984375</v>
      </c>
      <c r="I10" s="46">
        <v>295.73642349243164</v>
      </c>
      <c r="J10" s="47">
        <f>SUM(D10:I10)</f>
        <v>481382.90432739258</v>
      </c>
    </row>
    <row r="11" spans="2:10" x14ac:dyDescent="0.25">
      <c r="B11" s="64"/>
      <c r="C11" s="36" t="s">
        <v>40</v>
      </c>
      <c r="D11" s="46">
        <v>23823.004886627197</v>
      </c>
      <c r="E11" s="45">
        <v>1236486.723657608</v>
      </c>
      <c r="F11" s="46">
        <v>179362.58403205872</v>
      </c>
      <c r="G11" s="46">
        <v>47990.845314025879</v>
      </c>
      <c r="H11" s="46">
        <v>25542.706523895264</v>
      </c>
      <c r="I11" s="46">
        <v>11217.393688201904</v>
      </c>
      <c r="J11" s="47">
        <f t="shared" ref="J11:J17" si="0">SUM(D11:I11)</f>
        <v>1524423.258102417</v>
      </c>
    </row>
    <row r="12" spans="2:10" x14ac:dyDescent="0.25">
      <c r="B12" s="64"/>
      <c r="C12" s="36" t="s">
        <v>41</v>
      </c>
      <c r="D12" s="46">
        <v>13341.541160583496</v>
      </c>
      <c r="E12" s="46">
        <v>159863.42429733276</v>
      </c>
      <c r="F12" s="45">
        <v>1261423.9320755005</v>
      </c>
      <c r="G12" s="46">
        <v>60497.757610321045</v>
      </c>
      <c r="H12" s="46">
        <v>50754.844818115234</v>
      </c>
      <c r="I12" s="46">
        <v>26615.463914871216</v>
      </c>
      <c r="J12" s="47">
        <f t="shared" si="0"/>
        <v>1572496.9638767242</v>
      </c>
    </row>
    <row r="13" spans="2:10" x14ac:dyDescent="0.25">
      <c r="B13" s="64"/>
      <c r="C13" s="36" t="s">
        <v>42</v>
      </c>
      <c r="D13" s="46">
        <v>644.38217926025391</v>
      </c>
      <c r="E13" s="46">
        <v>58462.561080932617</v>
      </c>
      <c r="F13" s="46">
        <v>59252.902732849121</v>
      </c>
      <c r="G13" s="45">
        <v>193585.449842453</v>
      </c>
      <c r="H13" s="46">
        <v>11609.415321350098</v>
      </c>
      <c r="I13" s="46">
        <v>1094.8005485534668</v>
      </c>
      <c r="J13" s="47">
        <f t="shared" si="0"/>
        <v>324649.51170539856</v>
      </c>
    </row>
    <row r="14" spans="2:10" x14ac:dyDescent="0.25">
      <c r="B14" s="64"/>
      <c r="C14" s="36" t="s">
        <v>43</v>
      </c>
      <c r="D14" s="46">
        <v>1302.2587432861328</v>
      </c>
      <c r="E14" s="46">
        <v>29813.878345489502</v>
      </c>
      <c r="F14" s="46">
        <v>62659.021818161011</v>
      </c>
      <c r="G14" s="46">
        <v>5719.9804000854492</v>
      </c>
      <c r="H14" s="45">
        <v>116981.97098731995</v>
      </c>
      <c r="I14" s="46">
        <v>1548.9884490966797</v>
      </c>
      <c r="J14" s="47">
        <f t="shared" si="0"/>
        <v>218026.09874343872</v>
      </c>
    </row>
    <row r="15" spans="2:10" x14ac:dyDescent="0.25">
      <c r="B15" s="64"/>
      <c r="C15" s="36" t="s">
        <v>44</v>
      </c>
      <c r="D15" s="46">
        <v>557.05624389648437</v>
      </c>
      <c r="E15" s="46">
        <v>11230.821388244629</v>
      </c>
      <c r="F15" s="46">
        <v>26990.298530578613</v>
      </c>
      <c r="G15" s="46">
        <v>683.52374267578125</v>
      </c>
      <c r="H15" s="46">
        <v>3450.566234588623</v>
      </c>
      <c r="I15" s="45">
        <v>98998.002754211426</v>
      </c>
      <c r="J15" s="47">
        <f t="shared" si="0"/>
        <v>141910.26889419556</v>
      </c>
    </row>
    <row r="16" spans="2:10" x14ac:dyDescent="0.25">
      <c r="B16" s="64"/>
      <c r="C16" s="36" t="s">
        <v>48</v>
      </c>
      <c r="D16" s="46">
        <v>14662.359920501709</v>
      </c>
      <c r="E16" s="46">
        <v>154020.41143798828</v>
      </c>
      <c r="F16" s="46">
        <v>282611.04532241821</v>
      </c>
      <c r="G16" s="46">
        <v>24803.545120239258</v>
      </c>
      <c r="H16" s="46">
        <v>96743.378335952759</v>
      </c>
      <c r="I16" s="48">
        <v>23074.562694549561</v>
      </c>
      <c r="J16" s="47">
        <f t="shared" si="0"/>
        <v>595915.30283164978</v>
      </c>
    </row>
    <row r="17" spans="2:10" x14ac:dyDescent="0.25">
      <c r="B17" s="64"/>
      <c r="C17" s="36" t="s">
        <v>83</v>
      </c>
      <c r="D17" s="46">
        <v>14478.923885345459</v>
      </c>
      <c r="E17" s="46">
        <v>73882.167148590088</v>
      </c>
      <c r="F17" s="46">
        <v>44162.12699508667</v>
      </c>
      <c r="G17" s="46">
        <v>14982.298400878906</v>
      </c>
      <c r="H17" s="46">
        <v>8885.4131507873535</v>
      </c>
      <c r="I17" s="48">
        <v>3477.8982467651367</v>
      </c>
      <c r="J17" s="47">
        <f t="shared" si="0"/>
        <v>159868.82782745361</v>
      </c>
    </row>
    <row r="18" spans="2:10" x14ac:dyDescent="0.25">
      <c r="B18" s="64"/>
      <c r="C18" s="37" t="s">
        <v>49</v>
      </c>
      <c r="D18" s="47">
        <f>SUM(D10:D17)</f>
        <v>501836.88634300232</v>
      </c>
      <c r="E18" s="47">
        <f t="shared" ref="E18:J18" si="1">SUM(E10:E17)</f>
        <v>1753863.2508068085</v>
      </c>
      <c r="F18" s="47">
        <f t="shared" si="1"/>
        <v>1931900.3548755646</v>
      </c>
      <c r="G18" s="47">
        <f t="shared" si="1"/>
        <v>350687.19170570374</v>
      </c>
      <c r="H18" s="47">
        <f t="shared" si="1"/>
        <v>314062.60585784912</v>
      </c>
      <c r="I18" s="47">
        <f t="shared" si="1"/>
        <v>166322.84671974182</v>
      </c>
      <c r="J18" s="49">
        <f t="shared" si="1"/>
        <v>5018673.13630867</v>
      </c>
    </row>
    <row r="20" spans="2:10" x14ac:dyDescent="0.25">
      <c r="B20" s="6" t="s">
        <v>99</v>
      </c>
    </row>
    <row r="21" spans="2:10" x14ac:dyDescent="0.25">
      <c r="B21" s="60" t="s">
        <v>32</v>
      </c>
      <c r="C21" s="60"/>
      <c r="D21" s="61">
        <f>D8</f>
        <v>43617</v>
      </c>
      <c r="E21" s="61"/>
      <c r="F21" s="61"/>
      <c r="G21" s="61"/>
      <c r="H21" s="61"/>
      <c r="I21" s="61"/>
      <c r="J21" s="61"/>
    </row>
    <row r="22" spans="2:10" ht="37.799999999999997" x14ac:dyDescent="0.25">
      <c r="B22" s="60"/>
      <c r="C22" s="60"/>
      <c r="D22" s="35" t="s">
        <v>39</v>
      </c>
      <c r="E22" s="35" t="s">
        <v>40</v>
      </c>
      <c r="F22" s="35" t="s">
        <v>41</v>
      </c>
      <c r="G22" s="35" t="s">
        <v>42</v>
      </c>
      <c r="H22" s="35" t="s">
        <v>43</v>
      </c>
      <c r="I22" s="35" t="s">
        <v>44</v>
      </c>
      <c r="J22" s="35" t="s">
        <v>49</v>
      </c>
    </row>
    <row r="23" spans="2:10" x14ac:dyDescent="0.25">
      <c r="B23" s="63">
        <f>B10</f>
        <v>43252</v>
      </c>
      <c r="C23" s="36" t="s">
        <v>39</v>
      </c>
      <c r="D23" s="24">
        <f>(IFERROR((D10/$J$18),"-")*100)</f>
        <v>8.6283236138785782</v>
      </c>
      <c r="E23" s="25">
        <f t="shared" ref="E23:J23" si="2">(IFERROR((E10/$J$18),"-")*100)</f>
        <v>0.59982514567115419</v>
      </c>
      <c r="F23" s="25">
        <f t="shared" si="2"/>
        <v>0.30762002126057991</v>
      </c>
      <c r="G23" s="25">
        <f t="shared" si="2"/>
        <v>4.8295459959107015E-2</v>
      </c>
      <c r="H23" s="25">
        <f t="shared" si="2"/>
        <v>1.8791916364812495E-3</v>
      </c>
      <c r="I23" s="25">
        <f t="shared" si="2"/>
        <v>5.8927213520414967E-3</v>
      </c>
      <c r="J23" s="43">
        <f t="shared" si="2"/>
        <v>9.5918361537579422</v>
      </c>
    </row>
    <row r="24" spans="2:10" x14ac:dyDescent="0.25">
      <c r="B24" s="63"/>
      <c r="C24" s="36" t="s">
        <v>40</v>
      </c>
      <c r="D24" s="25">
        <f t="shared" ref="D24:J31" si="3">(IFERROR((D11/$J$18),"-")*100)</f>
        <v>0.47468731753567583</v>
      </c>
      <c r="E24" s="24">
        <f t="shared" si="3"/>
        <v>24.637721765778668</v>
      </c>
      <c r="F24" s="25">
        <f t="shared" si="3"/>
        <v>3.5739044795410471</v>
      </c>
      <c r="G24" s="25">
        <f t="shared" si="3"/>
        <v>0.95624568507611685</v>
      </c>
      <c r="H24" s="25">
        <f t="shared" si="3"/>
        <v>0.5089533793125729</v>
      </c>
      <c r="I24" s="25">
        <f t="shared" si="3"/>
        <v>0.22351313551478891</v>
      </c>
      <c r="J24" s="43">
        <f t="shared" si="3"/>
        <v>30.375025762758867</v>
      </c>
    </row>
    <row r="25" spans="2:10" x14ac:dyDescent="0.25">
      <c r="B25" s="63"/>
      <c r="C25" s="36" t="s">
        <v>41</v>
      </c>
      <c r="D25" s="25">
        <f t="shared" si="3"/>
        <v>0.26583801730503726</v>
      </c>
      <c r="E25" s="25">
        <f t="shared" si="3"/>
        <v>3.1853723076875924</v>
      </c>
      <c r="F25" s="24">
        <f t="shared" si="3"/>
        <v>25.13461024089132</v>
      </c>
      <c r="G25" s="25">
        <f t="shared" si="3"/>
        <v>1.2054532336971102</v>
      </c>
      <c r="H25" s="25">
        <f t="shared" si="3"/>
        <v>1.0113199931455665</v>
      </c>
      <c r="I25" s="25">
        <f t="shared" si="3"/>
        <v>0.53032869828313622</v>
      </c>
      <c r="J25" s="43">
        <f t="shared" si="3"/>
        <v>31.332922491009761</v>
      </c>
    </row>
    <row r="26" spans="2:10" x14ac:dyDescent="0.25">
      <c r="B26" s="63"/>
      <c r="C26" s="36" t="s">
        <v>42</v>
      </c>
      <c r="D26" s="25">
        <f t="shared" si="3"/>
        <v>1.2839692120977802E-2</v>
      </c>
      <c r="E26" s="25">
        <f t="shared" si="3"/>
        <v>1.1649007515148306</v>
      </c>
      <c r="F26" s="25">
        <f t="shared" si="3"/>
        <v>1.1806487715681511</v>
      </c>
      <c r="G26" s="24">
        <f t="shared" si="3"/>
        <v>3.8573034063907738</v>
      </c>
      <c r="H26" s="25">
        <f t="shared" si="3"/>
        <v>0.23132439603127936</v>
      </c>
      <c r="I26" s="25">
        <f t="shared" si="3"/>
        <v>2.1814541788603384E-2</v>
      </c>
      <c r="J26" s="43">
        <f t="shared" si="3"/>
        <v>6.4688315594146157</v>
      </c>
    </row>
    <row r="27" spans="2:10" x14ac:dyDescent="0.25">
      <c r="B27" s="63"/>
      <c r="C27" s="36" t="s">
        <v>43</v>
      </c>
      <c r="D27" s="25">
        <f t="shared" si="3"/>
        <v>2.5948267757560494E-2</v>
      </c>
      <c r="E27" s="25">
        <f t="shared" si="3"/>
        <v>0.59405897805526697</v>
      </c>
      <c r="F27" s="25">
        <f t="shared" si="3"/>
        <v>1.2485176881682301</v>
      </c>
      <c r="G27" s="25">
        <f t="shared" si="3"/>
        <v>0.1139739577519608</v>
      </c>
      <c r="H27" s="24">
        <f t="shared" si="3"/>
        <v>2.3309342491541982</v>
      </c>
      <c r="I27" s="25">
        <f t="shared" si="3"/>
        <v>3.0864501572939466E-2</v>
      </c>
      <c r="J27" s="43">
        <f t="shared" si="3"/>
        <v>4.3442976424601554</v>
      </c>
    </row>
    <row r="28" spans="2:10" x14ac:dyDescent="0.25">
      <c r="B28" s="63"/>
      <c r="C28" s="36" t="s">
        <v>44</v>
      </c>
      <c r="D28" s="25">
        <f t="shared" si="3"/>
        <v>1.1099671741248521E-2</v>
      </c>
      <c r="E28" s="25">
        <f t="shared" si="3"/>
        <v>0.22378069029825504</v>
      </c>
      <c r="F28" s="25">
        <f t="shared" si="3"/>
        <v>0.53779749741642857</v>
      </c>
      <c r="G28" s="25">
        <f t="shared" si="3"/>
        <v>1.3619610684160356E-2</v>
      </c>
      <c r="H28" s="25">
        <f t="shared" si="3"/>
        <v>6.8754552067253782E-2</v>
      </c>
      <c r="I28" s="24">
        <f t="shared" si="3"/>
        <v>1.9725931549115858</v>
      </c>
      <c r="J28" s="43">
        <f t="shared" si="3"/>
        <v>2.8276451771189324</v>
      </c>
    </row>
    <row r="29" spans="2:10" x14ac:dyDescent="0.25">
      <c r="B29" s="63"/>
      <c r="C29" s="36" t="s">
        <v>48</v>
      </c>
      <c r="D29" s="25">
        <f t="shared" si="3"/>
        <v>0.29215610425838878</v>
      </c>
      <c r="E29" s="25">
        <f t="shared" si="3"/>
        <v>3.0689468561659154</v>
      </c>
      <c r="F29" s="25">
        <f t="shared" si="3"/>
        <v>5.6311905088579657</v>
      </c>
      <c r="G29" s="25">
        <f t="shared" si="3"/>
        <v>0.49422515566500391</v>
      </c>
      <c r="H29" s="25">
        <f t="shared" si="3"/>
        <v>1.9276684435980098</v>
      </c>
      <c r="I29" s="41">
        <f t="shared" si="3"/>
        <v>0.45977416874615079</v>
      </c>
      <c r="J29" s="43">
        <f t="shared" si="3"/>
        <v>11.873961237291434</v>
      </c>
    </row>
    <row r="30" spans="2:10" x14ac:dyDescent="0.25">
      <c r="B30" s="63"/>
      <c r="C30" s="36" t="s">
        <v>83</v>
      </c>
      <c r="D30" s="25">
        <f t="shared" si="3"/>
        <v>0.28850103388073972</v>
      </c>
      <c r="E30" s="25">
        <f t="shared" si="3"/>
        <v>1.4721454285212094</v>
      </c>
      <c r="F30" s="25">
        <f t="shared" si="3"/>
        <v>0.87995623137092294</v>
      </c>
      <c r="G30" s="25">
        <f t="shared" si="3"/>
        <v>0.29853106576091293</v>
      </c>
      <c r="H30" s="25">
        <f t="shared" si="3"/>
        <v>0.17704705824541392</v>
      </c>
      <c r="I30" s="41">
        <f t="shared" si="3"/>
        <v>6.9299158409092912E-2</v>
      </c>
      <c r="J30" s="43">
        <f t="shared" si="3"/>
        <v>3.1854799761882915</v>
      </c>
    </row>
    <row r="31" spans="2:10" x14ac:dyDescent="0.25">
      <c r="B31" s="63"/>
      <c r="C31" s="37" t="s">
        <v>49</v>
      </c>
      <c r="D31" s="43">
        <f t="shared" si="3"/>
        <v>9.9993937184782062</v>
      </c>
      <c r="E31" s="43">
        <f t="shared" si="3"/>
        <v>34.946751923692894</v>
      </c>
      <c r="F31" s="43">
        <f t="shared" si="3"/>
        <v>38.494245439074639</v>
      </c>
      <c r="G31" s="43">
        <f t="shared" si="3"/>
        <v>6.9876475749851448</v>
      </c>
      <c r="H31" s="43">
        <f t="shared" si="3"/>
        <v>6.2578812631907761</v>
      </c>
      <c r="I31" s="43">
        <f t="shared" si="3"/>
        <v>3.3140800805783388</v>
      </c>
      <c r="J31" s="44">
        <f t="shared" si="3"/>
        <v>100</v>
      </c>
    </row>
    <row r="33" spans="2:11" x14ac:dyDescent="0.25">
      <c r="B33" s="6" t="s">
        <v>11</v>
      </c>
    </row>
    <row r="34" spans="2:11" x14ac:dyDescent="0.25">
      <c r="B34" s="60" t="s">
        <v>32</v>
      </c>
      <c r="C34" s="60"/>
      <c r="D34" s="61">
        <f>D21</f>
        <v>43617</v>
      </c>
      <c r="E34" s="61"/>
      <c r="F34" s="61"/>
      <c r="G34" s="61"/>
      <c r="H34" s="61"/>
      <c r="I34" s="61"/>
      <c r="J34" s="61"/>
    </row>
    <row r="35" spans="2:11" ht="37.799999999999997" x14ac:dyDescent="0.25">
      <c r="B35" s="60"/>
      <c r="C35" s="60"/>
      <c r="D35" s="35" t="s">
        <v>39</v>
      </c>
      <c r="E35" s="35" t="s">
        <v>40</v>
      </c>
      <c r="F35" s="35" t="s">
        <v>41</v>
      </c>
      <c r="G35" s="35" t="s">
        <v>42</v>
      </c>
      <c r="H35" s="35" t="s">
        <v>43</v>
      </c>
      <c r="I35" s="35" t="s">
        <v>44</v>
      </c>
      <c r="J35" s="35" t="s">
        <v>49</v>
      </c>
    </row>
    <row r="36" spans="2:11" x14ac:dyDescent="0.25">
      <c r="B36" s="63">
        <f>B23</f>
        <v>43252</v>
      </c>
      <c r="C36" s="36" t="s">
        <v>39</v>
      </c>
      <c r="D36" s="24">
        <f>(IFERROR((D10/$J10),"-")*100)</f>
        <v>89.954868656697457</v>
      </c>
      <c r="E36" s="25">
        <f t="shared" ref="E36:J36" si="4">(IFERROR((E10/$J10),"-")*100)</f>
        <v>6.2534965782974865</v>
      </c>
      <c r="F36" s="25">
        <f t="shared" si="4"/>
        <v>3.2071025435527161</v>
      </c>
      <c r="G36" s="25">
        <f t="shared" si="4"/>
        <v>0.50350588964330423</v>
      </c>
      <c r="H36" s="25">
        <f t="shared" si="4"/>
        <v>1.9591573566913045E-2</v>
      </c>
      <c r="I36" s="25">
        <f t="shared" si="4"/>
        <v>6.1434758242120462E-2</v>
      </c>
      <c r="J36" s="43">
        <f t="shared" si="4"/>
        <v>100</v>
      </c>
      <c r="K36" s="8"/>
    </row>
    <row r="37" spans="2:11" x14ac:dyDescent="0.25">
      <c r="B37" s="63"/>
      <c r="C37" s="36" t="s">
        <v>40</v>
      </c>
      <c r="D37" s="25">
        <f t="shared" ref="D37:J44" si="5">(IFERROR((D11/$J11),"-")*100)</f>
        <v>1.5627552754791854</v>
      </c>
      <c r="E37" s="24">
        <f t="shared" si="5"/>
        <v>81.111772408718778</v>
      </c>
      <c r="F37" s="25">
        <f t="shared" si="5"/>
        <v>11.765930694033559</v>
      </c>
      <c r="G37" s="25">
        <f t="shared" si="5"/>
        <v>3.1481312725288833</v>
      </c>
      <c r="H37" s="25">
        <f t="shared" si="5"/>
        <v>1.6755652597225854</v>
      </c>
      <c r="I37" s="25">
        <f t="shared" si="5"/>
        <v>0.73584508951701344</v>
      </c>
      <c r="J37" s="43">
        <f t="shared" si="5"/>
        <v>100</v>
      </c>
      <c r="K37" s="8"/>
    </row>
    <row r="38" spans="2:11" x14ac:dyDescent="0.25">
      <c r="B38" s="63"/>
      <c r="C38" s="36" t="s">
        <v>41</v>
      </c>
      <c r="D38" s="25">
        <f t="shared" si="5"/>
        <v>0.84843032877419311</v>
      </c>
      <c r="E38" s="25">
        <f t="shared" si="5"/>
        <v>10.166215132347006</v>
      </c>
      <c r="F38" s="24">
        <f t="shared" si="5"/>
        <v>80.217893010468771</v>
      </c>
      <c r="G38" s="25">
        <f t="shared" si="5"/>
        <v>3.8472416163637031</v>
      </c>
      <c r="H38" s="25">
        <f t="shared" si="5"/>
        <v>3.2276593204344115</v>
      </c>
      <c r="I38" s="25">
        <f t="shared" si="5"/>
        <v>1.6925605916119109</v>
      </c>
      <c r="J38" s="43">
        <f t="shared" si="5"/>
        <v>100</v>
      </c>
      <c r="K38" s="8"/>
    </row>
    <row r="39" spans="2:11" x14ac:dyDescent="0.25">
      <c r="B39" s="63"/>
      <c r="C39" s="36" t="s">
        <v>42</v>
      </c>
      <c r="D39" s="25">
        <f t="shared" si="5"/>
        <v>0.19848549159223594</v>
      </c>
      <c r="E39" s="25">
        <f t="shared" si="5"/>
        <v>18.007900512101848</v>
      </c>
      <c r="F39" s="25">
        <f t="shared" si="5"/>
        <v>18.251345095697495</v>
      </c>
      <c r="G39" s="24">
        <f t="shared" si="5"/>
        <v>59.629059297067741</v>
      </c>
      <c r="H39" s="25">
        <f t="shared" si="5"/>
        <v>3.5759842238373669</v>
      </c>
      <c r="I39" s="25">
        <f t="shared" si="5"/>
        <v>0.33722537970330835</v>
      </c>
      <c r="J39" s="43">
        <f t="shared" si="5"/>
        <v>100</v>
      </c>
      <c r="K39" s="8"/>
    </row>
    <row r="40" spans="2:11" x14ac:dyDescent="0.25">
      <c r="B40" s="63"/>
      <c r="C40" s="36" t="s">
        <v>43</v>
      </c>
      <c r="D40" s="25">
        <f t="shared" si="5"/>
        <v>0.59729488845212064</v>
      </c>
      <c r="E40" s="25">
        <f t="shared" si="5"/>
        <v>13.674453892133737</v>
      </c>
      <c r="F40" s="25">
        <f t="shared" si="5"/>
        <v>28.739229926732186</v>
      </c>
      <c r="G40" s="25">
        <f t="shared" si="5"/>
        <v>2.62353013380128</v>
      </c>
      <c r="H40" s="24">
        <f t="shared" si="5"/>
        <v>53.655031054322535</v>
      </c>
      <c r="I40" s="25">
        <f t="shared" si="5"/>
        <v>0.71046010455814523</v>
      </c>
      <c r="J40" s="43">
        <f t="shared" si="5"/>
        <v>100</v>
      </c>
      <c r="K40" s="8"/>
    </row>
    <row r="41" spans="2:11" x14ac:dyDescent="0.25">
      <c r="B41" s="63"/>
      <c r="C41" s="36" t="s">
        <v>44</v>
      </c>
      <c r="D41" s="25">
        <f t="shared" si="5"/>
        <v>0.39254117988586884</v>
      </c>
      <c r="E41" s="25">
        <f t="shared" si="5"/>
        <v>7.9140300950440903</v>
      </c>
      <c r="F41" s="25">
        <f t="shared" si="5"/>
        <v>19.019270938526546</v>
      </c>
      <c r="G41" s="25">
        <f t="shared" si="5"/>
        <v>0.48165911318609228</v>
      </c>
      <c r="H41" s="25">
        <f t="shared" si="5"/>
        <v>2.4315127167867403</v>
      </c>
      <c r="I41" s="24">
        <f t="shared" si="5"/>
        <v>69.760985956570664</v>
      </c>
      <c r="J41" s="43">
        <f t="shared" si="5"/>
        <v>100</v>
      </c>
      <c r="K41" s="8"/>
    </row>
    <row r="42" spans="2:11" x14ac:dyDescent="0.25">
      <c r="B42" s="63"/>
      <c r="C42" s="36" t="s">
        <v>48</v>
      </c>
      <c r="D42" s="25">
        <f t="shared" si="5"/>
        <v>2.4604771602322701</v>
      </c>
      <c r="E42" s="25">
        <f t="shared" si="5"/>
        <v>25.846023873882647</v>
      </c>
      <c r="F42" s="25">
        <f t="shared" si="5"/>
        <v>47.424700117536304</v>
      </c>
      <c r="G42" s="25">
        <f t="shared" si="5"/>
        <v>4.1622601403888488</v>
      </c>
      <c r="H42" s="25">
        <f t="shared" si="5"/>
        <v>16.234417521458319</v>
      </c>
      <c r="I42" s="41">
        <f t="shared" si="5"/>
        <v>3.8721211865016132</v>
      </c>
      <c r="J42" s="43">
        <f t="shared" si="5"/>
        <v>100</v>
      </c>
      <c r="K42" s="8"/>
    </row>
    <row r="43" spans="2:11" x14ac:dyDescent="0.25">
      <c r="B43" s="63"/>
      <c r="C43" s="36" t="s">
        <v>83</v>
      </c>
      <c r="D43" s="25">
        <f t="shared" si="5"/>
        <v>9.0567523901360936</v>
      </c>
      <c r="E43" s="25">
        <f t="shared" si="5"/>
        <v>46.214242108743733</v>
      </c>
      <c r="F43" s="25">
        <f t="shared" si="5"/>
        <v>27.623976228030422</v>
      </c>
      <c r="G43" s="25">
        <f t="shared" si="5"/>
        <v>9.3716195986933091</v>
      </c>
      <c r="H43" s="25">
        <f t="shared" si="5"/>
        <v>5.5579397632022287</v>
      </c>
      <c r="I43" s="41">
        <f t="shared" si="5"/>
        <v>2.1754699111942144</v>
      </c>
      <c r="J43" s="43">
        <f t="shared" si="5"/>
        <v>100</v>
      </c>
      <c r="K43" s="8"/>
    </row>
    <row r="44" spans="2:11" x14ac:dyDescent="0.25">
      <c r="B44" s="63"/>
      <c r="C44" s="37" t="s">
        <v>49</v>
      </c>
      <c r="D44" s="43">
        <f t="shared" si="5"/>
        <v>9.9993937184782062</v>
      </c>
      <c r="E44" s="43">
        <f t="shared" si="5"/>
        <v>34.946751923692894</v>
      </c>
      <c r="F44" s="43">
        <f t="shared" si="5"/>
        <v>38.494245439074639</v>
      </c>
      <c r="G44" s="43">
        <f t="shared" si="5"/>
        <v>6.9876475749851448</v>
      </c>
      <c r="H44" s="43">
        <f t="shared" si="5"/>
        <v>6.2578812631907761</v>
      </c>
      <c r="I44" s="43">
        <f t="shared" si="5"/>
        <v>3.3140800805783388</v>
      </c>
      <c r="J44" s="44">
        <f t="shared" si="5"/>
        <v>100</v>
      </c>
      <c r="K44" s="8"/>
    </row>
    <row r="46" spans="2:11" x14ac:dyDescent="0.25">
      <c r="B46" s="6" t="s">
        <v>12</v>
      </c>
    </row>
    <row r="47" spans="2:11" x14ac:dyDescent="0.25">
      <c r="B47" s="60" t="s">
        <v>32</v>
      </c>
      <c r="C47" s="60"/>
      <c r="D47" s="61">
        <f>D34</f>
        <v>43617</v>
      </c>
      <c r="E47" s="61"/>
      <c r="F47" s="61"/>
      <c r="G47" s="61"/>
      <c r="H47" s="61"/>
      <c r="I47" s="61"/>
      <c r="J47" s="61"/>
    </row>
    <row r="48" spans="2:11" ht="37.799999999999997" x14ac:dyDescent="0.25">
      <c r="B48" s="60"/>
      <c r="C48" s="60"/>
      <c r="D48" s="35" t="s">
        <v>39</v>
      </c>
      <c r="E48" s="35" t="s">
        <v>40</v>
      </c>
      <c r="F48" s="35" t="s">
        <v>41</v>
      </c>
      <c r="G48" s="35" t="s">
        <v>42</v>
      </c>
      <c r="H48" s="35" t="s">
        <v>43</v>
      </c>
      <c r="I48" s="35" t="s">
        <v>44</v>
      </c>
      <c r="J48" s="35" t="s">
        <v>49</v>
      </c>
    </row>
    <row r="49" spans="2:11" x14ac:dyDescent="0.25">
      <c r="B49" s="63">
        <f>B36</f>
        <v>43252</v>
      </c>
      <c r="C49" s="36" t="s">
        <v>39</v>
      </c>
      <c r="D49" s="24">
        <f>(IFERROR((D10/D$18),"-")*100)</f>
        <v>86.288467649133736</v>
      </c>
      <c r="E49" s="25">
        <f t="shared" ref="E49:J49" si="6">(IFERROR((E10/E$18),"-")*100)</f>
        <v>1.7163974122141232</v>
      </c>
      <c r="F49" s="25">
        <f t="shared" si="6"/>
        <v>0.79913248786095625</v>
      </c>
      <c r="G49" s="25">
        <f t="shared" si="6"/>
        <v>0.69115477620821031</v>
      </c>
      <c r="H49" s="25">
        <f t="shared" si="6"/>
        <v>3.0029199300005339E-2</v>
      </c>
      <c r="I49" s="25">
        <f t="shared" si="6"/>
        <v>0.17780865907782048</v>
      </c>
      <c r="J49" s="43">
        <f t="shared" si="6"/>
        <v>9.5918361537579422</v>
      </c>
      <c r="K49" s="8"/>
    </row>
    <row r="50" spans="2:11" x14ac:dyDescent="0.25">
      <c r="B50" s="63"/>
      <c r="C50" s="36" t="s">
        <v>40</v>
      </c>
      <c r="D50" s="25">
        <f t="shared" ref="D50:J57" si="7">(IFERROR((D11/D$18),"-")*100)</f>
        <v>4.7471609869554952</v>
      </c>
      <c r="E50" s="24">
        <f t="shared" si="7"/>
        <v>70.500748737896302</v>
      </c>
      <c r="F50" s="25">
        <f t="shared" si="7"/>
        <v>9.2842564876288147</v>
      </c>
      <c r="G50" s="25">
        <f t="shared" si="7"/>
        <v>13.684801284188255</v>
      </c>
      <c r="H50" s="25">
        <f t="shared" si="7"/>
        <v>8.132998340928367</v>
      </c>
      <c r="I50" s="25">
        <f t="shared" si="7"/>
        <v>6.7443492637565869</v>
      </c>
      <c r="J50" s="43">
        <f t="shared" si="7"/>
        <v>30.375025762758867</v>
      </c>
      <c r="K50" s="8"/>
    </row>
    <row r="51" spans="2:11" x14ac:dyDescent="0.25">
      <c r="B51" s="63"/>
      <c r="C51" s="36" t="s">
        <v>41</v>
      </c>
      <c r="D51" s="25">
        <f t="shared" si="7"/>
        <v>2.6585413555002488</v>
      </c>
      <c r="E51" s="25">
        <f t="shared" si="7"/>
        <v>9.1149309516459009</v>
      </c>
      <c r="F51" s="24">
        <f t="shared" si="7"/>
        <v>65.29446142975371</v>
      </c>
      <c r="G51" s="25">
        <f t="shared" si="7"/>
        <v>17.251202507872225</v>
      </c>
      <c r="H51" s="25">
        <f t="shared" si="7"/>
        <v>16.160741161616631</v>
      </c>
      <c r="I51" s="25">
        <f t="shared" si="7"/>
        <v>16.002289787475164</v>
      </c>
      <c r="J51" s="43">
        <f t="shared" si="7"/>
        <v>31.332922491009761</v>
      </c>
      <c r="K51" s="8"/>
    </row>
    <row r="52" spans="2:11" x14ac:dyDescent="0.25">
      <c r="B52" s="63"/>
      <c r="C52" s="36" t="s">
        <v>42</v>
      </c>
      <c r="D52" s="25">
        <f t="shared" si="7"/>
        <v>0.12840470614984303</v>
      </c>
      <c r="E52" s="25">
        <f t="shared" si="7"/>
        <v>3.333359146104395</v>
      </c>
      <c r="F52" s="25">
        <f t="shared" si="7"/>
        <v>3.0670786194180111</v>
      </c>
      <c r="G52" s="24">
        <f t="shared" si="7"/>
        <v>55.20174515096339</v>
      </c>
      <c r="H52" s="25">
        <f t="shared" si="7"/>
        <v>3.6965290056227658</v>
      </c>
      <c r="I52" s="25">
        <f t="shared" si="7"/>
        <v>0.6582382217148034</v>
      </c>
      <c r="J52" s="43">
        <f t="shared" si="7"/>
        <v>6.4688315594146157</v>
      </c>
      <c r="K52" s="8"/>
    </row>
    <row r="53" spans="2:11" x14ac:dyDescent="0.25">
      <c r="B53" s="63"/>
      <c r="C53" s="36" t="s">
        <v>43</v>
      </c>
      <c r="D53" s="25">
        <f t="shared" si="7"/>
        <v>0.25949841048472616</v>
      </c>
      <c r="E53" s="25">
        <f t="shared" si="7"/>
        <v>1.6998975451349805</v>
      </c>
      <c r="F53" s="25">
        <f t="shared" si="7"/>
        <v>3.2433878724659659</v>
      </c>
      <c r="G53" s="25">
        <f t="shared" si="7"/>
        <v>1.6310776485060936</v>
      </c>
      <c r="H53" s="24">
        <f t="shared" si="7"/>
        <v>37.247978207334967</v>
      </c>
      <c r="I53" s="25">
        <f t="shared" si="7"/>
        <v>0.93131429604903537</v>
      </c>
      <c r="J53" s="43">
        <f t="shared" si="7"/>
        <v>4.3442976424601554</v>
      </c>
      <c r="K53" s="8"/>
    </row>
    <row r="54" spans="2:11" x14ac:dyDescent="0.25">
      <c r="B54" s="63"/>
      <c r="C54" s="36" t="s">
        <v>44</v>
      </c>
      <c r="D54" s="25">
        <f t="shared" si="7"/>
        <v>0.11100344734638339</v>
      </c>
      <c r="E54" s="25">
        <f t="shared" si="7"/>
        <v>0.64034760880463448</v>
      </c>
      <c r="F54" s="25">
        <f t="shared" si="7"/>
        <v>1.3970854377899362</v>
      </c>
      <c r="G54" s="25">
        <f t="shared" si="7"/>
        <v>0.19490981103449981</v>
      </c>
      <c r="H54" s="25">
        <f t="shared" si="7"/>
        <v>1.0986873859635542</v>
      </c>
      <c r="I54" s="24">
        <f t="shared" si="7"/>
        <v>59.521589911833075</v>
      </c>
      <c r="J54" s="43">
        <f t="shared" si="7"/>
        <v>2.8276451771189324</v>
      </c>
      <c r="K54" s="8"/>
    </row>
    <row r="55" spans="2:11" x14ac:dyDescent="0.25">
      <c r="B55" s="63"/>
      <c r="C55" s="36" t="s">
        <v>48</v>
      </c>
      <c r="D55" s="25">
        <f t="shared" si="7"/>
        <v>2.9217381821710249</v>
      </c>
      <c r="E55" s="25">
        <f t="shared" si="7"/>
        <v>8.7817799573105919</v>
      </c>
      <c r="F55" s="25">
        <f t="shared" si="7"/>
        <v>14.628655386349957</v>
      </c>
      <c r="G55" s="25">
        <f t="shared" si="7"/>
        <v>7.0728403280420808</v>
      </c>
      <c r="H55" s="25">
        <f t="shared" si="7"/>
        <v>30.803851375970787</v>
      </c>
      <c r="I55" s="41">
        <f t="shared" si="7"/>
        <v>13.873357238426046</v>
      </c>
      <c r="J55" s="43">
        <f t="shared" si="7"/>
        <v>11.873961237291434</v>
      </c>
      <c r="K55" s="8"/>
    </row>
    <row r="56" spans="2:11" x14ac:dyDescent="0.25">
      <c r="B56" s="63"/>
      <c r="C56" s="36" t="s">
        <v>83</v>
      </c>
      <c r="D56" s="25">
        <f t="shared" si="7"/>
        <v>2.8851852622585432</v>
      </c>
      <c r="E56" s="25">
        <f t="shared" si="7"/>
        <v>4.2125386408890755</v>
      </c>
      <c r="F56" s="25">
        <f t="shared" si="7"/>
        <v>2.285942278732652</v>
      </c>
      <c r="G56" s="25">
        <f t="shared" si="7"/>
        <v>4.2722684931852415</v>
      </c>
      <c r="H56" s="25">
        <f t="shared" si="7"/>
        <v>2.8291853232629247</v>
      </c>
      <c r="I56" s="41">
        <f t="shared" si="7"/>
        <v>2.0910526216674747</v>
      </c>
      <c r="J56" s="43">
        <f t="shared" si="7"/>
        <v>3.1854799761882915</v>
      </c>
      <c r="K56" s="8"/>
    </row>
    <row r="57" spans="2:11" x14ac:dyDescent="0.25">
      <c r="B57" s="63"/>
      <c r="C57" s="37" t="s">
        <v>49</v>
      </c>
      <c r="D57" s="43">
        <f t="shared" si="7"/>
        <v>100</v>
      </c>
      <c r="E57" s="43">
        <f t="shared" si="7"/>
        <v>100</v>
      </c>
      <c r="F57" s="43">
        <f t="shared" si="7"/>
        <v>100</v>
      </c>
      <c r="G57" s="43">
        <f t="shared" si="7"/>
        <v>100</v>
      </c>
      <c r="H57" s="43">
        <f t="shared" si="7"/>
        <v>100</v>
      </c>
      <c r="I57" s="43">
        <f t="shared" si="7"/>
        <v>100</v>
      </c>
      <c r="J57" s="44">
        <f t="shared" si="7"/>
        <v>100</v>
      </c>
      <c r="K57" s="8"/>
    </row>
  </sheetData>
  <mergeCells count="12">
    <mergeCell ref="B49:B57"/>
    <mergeCell ref="B23:B31"/>
    <mergeCell ref="B34:C35"/>
    <mergeCell ref="D34:J34"/>
    <mergeCell ref="B36:B44"/>
    <mergeCell ref="B47:C48"/>
    <mergeCell ref="D47:J47"/>
    <mergeCell ref="B8:C9"/>
    <mergeCell ref="D8:J8"/>
    <mergeCell ref="B10:B18"/>
    <mergeCell ref="B21:C22"/>
    <mergeCell ref="D21:J21"/>
  </mergeCells>
  <hyperlinks>
    <hyperlink ref="H2" location="Índice!A1" display="Índice"/>
  </hyperlink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7"/>
  <sheetViews>
    <sheetView showGridLines="0" zoomScaleNormal="100" workbookViewId="0">
      <selection activeCell="J14" sqref="J14"/>
    </sheetView>
  </sheetViews>
  <sheetFormatPr baseColWidth="10" defaultColWidth="11.44140625" defaultRowHeight="13.2" x14ac:dyDescent="0.25"/>
  <cols>
    <col min="1" max="2" width="3.6640625" style="4" customWidth="1"/>
    <col min="3" max="3" width="48.109375" style="4" customWidth="1"/>
    <col min="4" max="4" width="17.6640625" style="4" customWidth="1"/>
    <col min="5" max="5" width="18.44140625" style="4" customWidth="1"/>
    <col min="6" max="6" width="16.5546875" style="4" customWidth="1"/>
    <col min="7" max="7" width="17.5546875" style="4" customWidth="1"/>
    <col min="8" max="10" width="14.6640625" style="4" customWidth="1"/>
    <col min="11" max="13" width="13.88671875" style="4" customWidth="1"/>
    <col min="14" max="14" width="15.6640625" style="4" customWidth="1"/>
    <col min="15" max="16384" width="11.44140625" style="4"/>
  </cols>
  <sheetData>
    <row r="1" spans="2:10" ht="44.25" customHeight="1" x14ac:dyDescent="0.25"/>
    <row r="2" spans="2:10" x14ac:dyDescent="0.25">
      <c r="H2" s="5" t="s">
        <v>13</v>
      </c>
      <c r="J2" s="5"/>
    </row>
    <row r="5" spans="2:10" ht="17.399999999999999" x14ac:dyDescent="0.3">
      <c r="B5" s="17" t="s">
        <v>93</v>
      </c>
    </row>
    <row r="6" spans="2:10" x14ac:dyDescent="0.25">
      <c r="C6" s="6"/>
      <c r="D6" s="7"/>
    </row>
    <row r="7" spans="2:10" x14ac:dyDescent="0.25">
      <c r="B7" s="6" t="s">
        <v>100</v>
      </c>
    </row>
    <row r="8" spans="2:10" ht="15" customHeight="1" x14ac:dyDescent="0.25">
      <c r="B8" s="60" t="s">
        <v>32</v>
      </c>
      <c r="C8" s="60"/>
      <c r="D8" s="61">
        <v>43617</v>
      </c>
      <c r="E8" s="62"/>
      <c r="F8" s="62"/>
      <c r="G8" s="62"/>
      <c r="H8" s="62"/>
      <c r="I8" s="62"/>
      <c r="J8" s="62"/>
    </row>
    <row r="9" spans="2:10" ht="37.799999999999997" x14ac:dyDescent="0.25">
      <c r="B9" s="60"/>
      <c r="C9" s="60"/>
      <c r="D9" s="35" t="s">
        <v>39</v>
      </c>
      <c r="E9" s="35" t="s">
        <v>40</v>
      </c>
      <c r="F9" s="35" t="s">
        <v>41</v>
      </c>
      <c r="G9" s="35" t="s">
        <v>42</v>
      </c>
      <c r="H9" s="35" t="s">
        <v>43</v>
      </c>
      <c r="I9" s="35" t="s">
        <v>44</v>
      </c>
      <c r="J9" s="35" t="s">
        <v>49</v>
      </c>
    </row>
    <row r="10" spans="2:10" x14ac:dyDescent="0.25">
      <c r="B10" s="63">
        <v>43252</v>
      </c>
      <c r="C10" s="36" t="s">
        <v>39</v>
      </c>
      <c r="D10" s="45">
        <v>87287.809510231018</v>
      </c>
      <c r="E10" s="46">
        <v>3713.7669925689697</v>
      </c>
      <c r="F10" s="46">
        <v>5944.2015199661255</v>
      </c>
      <c r="G10" s="46">
        <v>484.62886810302734</v>
      </c>
      <c r="H10" s="46">
        <v>953.56580352783203</v>
      </c>
      <c r="I10" s="46">
        <v>981.8948974609375</v>
      </c>
      <c r="J10" s="47">
        <f>SUM(D10:I10)</f>
        <v>99365.86759185791</v>
      </c>
    </row>
    <row r="11" spans="2:10" x14ac:dyDescent="0.25">
      <c r="B11" s="64"/>
      <c r="C11" s="36" t="s">
        <v>40</v>
      </c>
      <c r="D11" s="46">
        <v>7294.2852325439453</v>
      </c>
      <c r="E11" s="45">
        <v>224434.38528633118</v>
      </c>
      <c r="F11" s="46">
        <v>40289.882642745972</v>
      </c>
      <c r="G11" s="46">
        <v>28594.903650283813</v>
      </c>
      <c r="H11" s="46">
        <v>16903.675693511963</v>
      </c>
      <c r="I11" s="46">
        <v>3872.4378280639648</v>
      </c>
      <c r="J11" s="47">
        <f t="shared" ref="J11:J17" si="0">SUM(D11:I11)</f>
        <v>321389.57033348083</v>
      </c>
    </row>
    <row r="12" spans="2:10" x14ac:dyDescent="0.25">
      <c r="B12" s="64"/>
      <c r="C12" s="36" t="s">
        <v>41</v>
      </c>
      <c r="D12" s="46">
        <v>4496.3056411743164</v>
      </c>
      <c r="E12" s="46">
        <v>30979.815900802612</v>
      </c>
      <c r="F12" s="45">
        <v>749228.41533470154</v>
      </c>
      <c r="G12" s="46">
        <v>104023.85337638855</v>
      </c>
      <c r="H12" s="46">
        <v>86157.423818588257</v>
      </c>
      <c r="I12" s="46">
        <v>4808.426025390625</v>
      </c>
      <c r="J12" s="47">
        <f t="shared" si="0"/>
        <v>979694.2400970459</v>
      </c>
    </row>
    <row r="13" spans="2:10" x14ac:dyDescent="0.25">
      <c r="B13" s="64"/>
      <c r="C13" s="36" t="s">
        <v>42</v>
      </c>
      <c r="D13" s="46">
        <v>193.55036926269531</v>
      </c>
      <c r="E13" s="46">
        <v>40231.264122009277</v>
      </c>
      <c r="F13" s="46">
        <v>92838.611206054688</v>
      </c>
      <c r="G13" s="45">
        <v>306032.52209186554</v>
      </c>
      <c r="H13" s="46">
        <v>32167.749675750732</v>
      </c>
      <c r="I13" s="46">
        <v>2381.2931518554687</v>
      </c>
      <c r="J13" s="47">
        <f t="shared" si="0"/>
        <v>473844.9906167984</v>
      </c>
    </row>
    <row r="14" spans="2:10" x14ac:dyDescent="0.25">
      <c r="B14" s="64"/>
      <c r="C14" s="36" t="s">
        <v>43</v>
      </c>
      <c r="D14" s="46">
        <v>2680.1225471496582</v>
      </c>
      <c r="E14" s="46">
        <v>18453.498722076416</v>
      </c>
      <c r="F14" s="46">
        <v>97666.091041564941</v>
      </c>
      <c r="G14" s="46">
        <v>31978.729026794434</v>
      </c>
      <c r="H14" s="45">
        <v>409005.20962619781</v>
      </c>
      <c r="I14" s="46">
        <v>1943.4388275146484</v>
      </c>
      <c r="J14" s="47">
        <f t="shared" si="0"/>
        <v>561727.08979129791</v>
      </c>
    </row>
    <row r="15" spans="2:10" x14ac:dyDescent="0.25">
      <c r="B15" s="64"/>
      <c r="C15" s="36" t="s">
        <v>44</v>
      </c>
      <c r="D15" s="46">
        <v>359.55233764648437</v>
      </c>
      <c r="E15" s="46">
        <v>4160.2490692138672</v>
      </c>
      <c r="F15" s="46">
        <v>6713.6660194396973</v>
      </c>
      <c r="G15" s="46">
        <v>783.43621063232422</v>
      </c>
      <c r="H15" s="46">
        <v>2972.7736358642578</v>
      </c>
      <c r="I15" s="45">
        <v>18279.646883010864</v>
      </c>
      <c r="J15" s="47">
        <f t="shared" si="0"/>
        <v>33269.324155807495</v>
      </c>
    </row>
    <row r="16" spans="2:10" x14ac:dyDescent="0.25">
      <c r="B16" s="64"/>
      <c r="C16" s="36" t="s">
        <v>48</v>
      </c>
      <c r="D16" s="46">
        <v>1674.4530639648437</v>
      </c>
      <c r="E16" s="46">
        <v>27993.750696182251</v>
      </c>
      <c r="F16" s="46">
        <v>121143.75566959381</v>
      </c>
      <c r="G16" s="46">
        <v>23278.512353897095</v>
      </c>
      <c r="H16" s="46">
        <v>127501.40739440918</v>
      </c>
      <c r="I16" s="48">
        <v>6804.1944351196289</v>
      </c>
      <c r="J16" s="47">
        <f t="shared" si="0"/>
        <v>308396.07361316681</v>
      </c>
    </row>
    <row r="17" spans="2:11" x14ac:dyDescent="0.25">
      <c r="B17" s="64"/>
      <c r="C17" s="36" t="s">
        <v>83</v>
      </c>
      <c r="D17" s="46">
        <v>180.39715576171875</v>
      </c>
      <c r="E17" s="46">
        <v>8415.9143199920654</v>
      </c>
      <c r="F17" s="46">
        <v>4098.0000839233398</v>
      </c>
      <c r="G17" s="46">
        <v>6380.5742359161377</v>
      </c>
      <c r="H17" s="46">
        <v>2756.0890007019043</v>
      </c>
      <c r="I17" s="48">
        <v>2276.6472625732422</v>
      </c>
      <c r="J17" s="47">
        <f t="shared" si="0"/>
        <v>24107.622058868408</v>
      </c>
    </row>
    <row r="18" spans="2:11" x14ac:dyDescent="0.25">
      <c r="B18" s="64"/>
      <c r="C18" s="37" t="s">
        <v>49</v>
      </c>
      <c r="D18" s="47">
        <f>SUM(D10:D17)</f>
        <v>104166.47585773468</v>
      </c>
      <c r="E18" s="47">
        <f t="shared" ref="E18:J18" si="1">SUM(E10:E17)</f>
        <v>358382.64510917664</v>
      </c>
      <c r="F18" s="47">
        <f t="shared" si="1"/>
        <v>1117922.6235179901</v>
      </c>
      <c r="G18" s="47">
        <f t="shared" si="1"/>
        <v>501557.15981388092</v>
      </c>
      <c r="H18" s="47">
        <f t="shared" si="1"/>
        <v>678417.89464855194</v>
      </c>
      <c r="I18" s="47">
        <f t="shared" si="1"/>
        <v>41347.97931098938</v>
      </c>
      <c r="J18" s="49">
        <f t="shared" si="1"/>
        <v>2801794.7782583237</v>
      </c>
      <c r="K18" s="7"/>
    </row>
    <row r="20" spans="2:11" x14ac:dyDescent="0.25">
      <c r="B20" s="6" t="s">
        <v>101</v>
      </c>
    </row>
    <row r="21" spans="2:11" x14ac:dyDescent="0.25">
      <c r="B21" s="60" t="s">
        <v>32</v>
      </c>
      <c r="C21" s="60"/>
      <c r="D21" s="61">
        <f>D8</f>
        <v>43617</v>
      </c>
      <c r="E21" s="61"/>
      <c r="F21" s="61"/>
      <c r="G21" s="61"/>
      <c r="H21" s="61"/>
      <c r="I21" s="61"/>
      <c r="J21" s="61"/>
    </row>
    <row r="22" spans="2:11" ht="37.799999999999997" x14ac:dyDescent="0.25">
      <c r="B22" s="60"/>
      <c r="C22" s="60"/>
      <c r="D22" s="35" t="s">
        <v>39</v>
      </c>
      <c r="E22" s="35" t="s">
        <v>40</v>
      </c>
      <c r="F22" s="35" t="s">
        <v>41</v>
      </c>
      <c r="G22" s="35" t="s">
        <v>42</v>
      </c>
      <c r="H22" s="35" t="s">
        <v>43</v>
      </c>
      <c r="I22" s="35" t="s">
        <v>44</v>
      </c>
      <c r="J22" s="35" t="s">
        <v>49</v>
      </c>
    </row>
    <row r="23" spans="2:11" x14ac:dyDescent="0.25">
      <c r="B23" s="63">
        <f>B10</f>
        <v>43252</v>
      </c>
      <c r="C23" s="36" t="s">
        <v>39</v>
      </c>
      <c r="D23" s="24">
        <f>(IFERROR((D10/$J$18),"-")*100)</f>
        <v>3.1154248051133719</v>
      </c>
      <c r="E23" s="25">
        <f t="shared" ref="E23:J23" si="2">(IFERROR((E10/$J$18),"-")*100)</f>
        <v>0.13254957220234218</v>
      </c>
      <c r="F23" s="25">
        <f t="shared" si="2"/>
        <v>0.21215692048870233</v>
      </c>
      <c r="G23" s="25">
        <f t="shared" si="2"/>
        <v>1.7297086562645628E-2</v>
      </c>
      <c r="H23" s="25">
        <f t="shared" si="2"/>
        <v>3.4034105956917943E-2</v>
      </c>
      <c r="I23" s="25">
        <f t="shared" si="2"/>
        <v>3.5045211201061334E-2</v>
      </c>
      <c r="J23" s="43">
        <f t="shared" si="2"/>
        <v>3.5465077015250417</v>
      </c>
    </row>
    <row r="24" spans="2:11" x14ac:dyDescent="0.25">
      <c r="B24" s="63"/>
      <c r="C24" s="36" t="s">
        <v>40</v>
      </c>
      <c r="D24" s="25">
        <f t="shared" ref="D24:J31" si="3">(IFERROR((D11/$J$18),"-")*100)</f>
        <v>0.26034330883714057</v>
      </c>
      <c r="E24" s="24">
        <f t="shared" si="3"/>
        <v>8.0103791693782114</v>
      </c>
      <c r="F24" s="25">
        <f t="shared" si="3"/>
        <v>1.4380026315771537</v>
      </c>
      <c r="G24" s="25">
        <f t="shared" si="3"/>
        <v>1.0205923671561423</v>
      </c>
      <c r="H24" s="25">
        <f t="shared" si="3"/>
        <v>0.60331598247962237</v>
      </c>
      <c r="I24" s="25">
        <f t="shared" si="3"/>
        <v>0.13821275769780625</v>
      </c>
      <c r="J24" s="43">
        <f t="shared" si="3"/>
        <v>11.470846217126075</v>
      </c>
    </row>
    <row r="25" spans="2:11" x14ac:dyDescent="0.25">
      <c r="B25" s="63"/>
      <c r="C25" s="36" t="s">
        <v>41</v>
      </c>
      <c r="D25" s="25">
        <f t="shared" si="3"/>
        <v>0.16047947822821448</v>
      </c>
      <c r="E25" s="25">
        <f t="shared" si="3"/>
        <v>1.1057132428543022</v>
      </c>
      <c r="F25" s="24">
        <f t="shared" si="3"/>
        <v>26.741016906329001</v>
      </c>
      <c r="G25" s="25">
        <f t="shared" si="3"/>
        <v>3.7127577716827918</v>
      </c>
      <c r="H25" s="25">
        <f t="shared" si="3"/>
        <v>3.0750797484227661</v>
      </c>
      <c r="I25" s="25">
        <f t="shared" si="3"/>
        <v>0.17161949414366748</v>
      </c>
      <c r="J25" s="43">
        <f t="shared" si="3"/>
        <v>34.966666641660744</v>
      </c>
    </row>
    <row r="26" spans="2:11" x14ac:dyDescent="0.25">
      <c r="B26" s="63"/>
      <c r="C26" s="36" t="s">
        <v>42</v>
      </c>
      <c r="D26" s="25">
        <f t="shared" si="3"/>
        <v>6.9080851590069634E-3</v>
      </c>
      <c r="E26" s="25">
        <f t="shared" si="3"/>
        <v>1.4359104540489647</v>
      </c>
      <c r="F26" s="25">
        <f t="shared" si="3"/>
        <v>3.3135407320505412</v>
      </c>
      <c r="G26" s="24">
        <f t="shared" si="3"/>
        <v>10.922731545745267</v>
      </c>
      <c r="H26" s="25">
        <f t="shared" si="3"/>
        <v>1.148112271654212</v>
      </c>
      <c r="I26" s="25">
        <f t="shared" si="3"/>
        <v>8.4991704971901949E-2</v>
      </c>
      <c r="J26" s="43">
        <f t="shared" si="3"/>
        <v>16.912194793629894</v>
      </c>
    </row>
    <row r="27" spans="2:11" x14ac:dyDescent="0.25">
      <c r="B27" s="63"/>
      <c r="C27" s="36" t="s">
        <v>43</v>
      </c>
      <c r="D27" s="25">
        <f t="shared" si="3"/>
        <v>9.5657346781683264E-2</v>
      </c>
      <c r="E27" s="25">
        <f t="shared" si="3"/>
        <v>0.65863134820843805</v>
      </c>
      <c r="F27" s="25">
        <f t="shared" si="3"/>
        <v>3.4858402835013131</v>
      </c>
      <c r="G27" s="25">
        <f t="shared" si="3"/>
        <v>1.1413658585898763</v>
      </c>
      <c r="H27" s="24">
        <f t="shared" si="3"/>
        <v>14.597971728694819</v>
      </c>
      <c r="I27" s="25">
        <f t="shared" si="3"/>
        <v>6.9364067725286652E-2</v>
      </c>
      <c r="J27" s="43">
        <f t="shared" si="3"/>
        <v>20.048830633501417</v>
      </c>
    </row>
    <row r="28" spans="2:11" x14ac:dyDescent="0.25">
      <c r="B28" s="63"/>
      <c r="C28" s="36" t="s">
        <v>44</v>
      </c>
      <c r="D28" s="25">
        <f t="shared" si="3"/>
        <v>1.2832929108033832E-2</v>
      </c>
      <c r="E28" s="25">
        <f t="shared" si="3"/>
        <v>0.14848514607483129</v>
      </c>
      <c r="F28" s="25">
        <f t="shared" si="3"/>
        <v>0.23962019172628718</v>
      </c>
      <c r="G28" s="25">
        <f t="shared" si="3"/>
        <v>2.7961941278202063E-2</v>
      </c>
      <c r="H28" s="25">
        <f t="shared" si="3"/>
        <v>0.10610247613182502</v>
      </c>
      <c r="I28" s="24">
        <f t="shared" si="3"/>
        <v>0.65242633132373884</v>
      </c>
      <c r="J28" s="43">
        <f t="shared" si="3"/>
        <v>1.1874290156429181</v>
      </c>
    </row>
    <row r="29" spans="2:11" x14ac:dyDescent="0.25">
      <c r="B29" s="63"/>
      <c r="C29" s="36" t="s">
        <v>48</v>
      </c>
      <c r="D29" s="25">
        <f t="shared" si="3"/>
        <v>5.9763587146298133E-2</v>
      </c>
      <c r="E29" s="25">
        <f t="shared" si="3"/>
        <v>0.99913637192171423</v>
      </c>
      <c r="F29" s="25">
        <f t="shared" si="3"/>
        <v>4.3237911859090641</v>
      </c>
      <c r="G29" s="25">
        <f t="shared" si="3"/>
        <v>0.83084287737761031</v>
      </c>
      <c r="H29" s="25">
        <f t="shared" si="3"/>
        <v>4.550704726263632</v>
      </c>
      <c r="I29" s="41">
        <f t="shared" si="3"/>
        <v>0.24285127832771933</v>
      </c>
      <c r="J29" s="43">
        <f t="shared" si="3"/>
        <v>11.007090026946038</v>
      </c>
    </row>
    <row r="30" spans="2:11" x14ac:dyDescent="0.25">
      <c r="B30" s="63"/>
      <c r="C30" s="36" t="s">
        <v>83</v>
      </c>
      <c r="D30" s="25">
        <f t="shared" si="3"/>
        <v>6.4386284520759523E-3</v>
      </c>
      <c r="E30" s="25">
        <f t="shared" si="3"/>
        <v>0.30037582999650103</v>
      </c>
      <c r="F30" s="25">
        <f t="shared" si="3"/>
        <v>0.14626339215575149</v>
      </c>
      <c r="G30" s="25">
        <f t="shared" si="3"/>
        <v>0.22773167704604283</v>
      </c>
      <c r="H30" s="25">
        <f t="shared" si="3"/>
        <v>9.8368696454462265E-2</v>
      </c>
      <c r="I30" s="41">
        <f t="shared" si="3"/>
        <v>8.1256745863038257E-2</v>
      </c>
      <c r="J30" s="43">
        <f t="shared" si="3"/>
        <v>0.86043496996787183</v>
      </c>
    </row>
    <row r="31" spans="2:11" x14ac:dyDescent="0.25">
      <c r="B31" s="63"/>
      <c r="C31" s="37" t="s">
        <v>49</v>
      </c>
      <c r="D31" s="43">
        <f t="shared" si="3"/>
        <v>3.7178481688258254</v>
      </c>
      <c r="E31" s="43">
        <f t="shared" si="3"/>
        <v>12.791181134685303</v>
      </c>
      <c r="F31" s="43">
        <f t="shared" si="3"/>
        <v>39.900232243737818</v>
      </c>
      <c r="G31" s="43">
        <f t="shared" si="3"/>
        <v>17.901281125438576</v>
      </c>
      <c r="H31" s="43">
        <f t="shared" si="3"/>
        <v>24.213689736058257</v>
      </c>
      <c r="I31" s="43">
        <f t="shared" si="3"/>
        <v>1.4757675912542201</v>
      </c>
      <c r="J31" s="44">
        <f t="shared" si="3"/>
        <v>100</v>
      </c>
    </row>
    <row r="33" spans="2:11" x14ac:dyDescent="0.25">
      <c r="B33" s="6" t="s">
        <v>11</v>
      </c>
    </row>
    <row r="34" spans="2:11" x14ac:dyDescent="0.25">
      <c r="B34" s="60" t="s">
        <v>32</v>
      </c>
      <c r="C34" s="60"/>
      <c r="D34" s="61">
        <f>D21</f>
        <v>43617</v>
      </c>
      <c r="E34" s="61"/>
      <c r="F34" s="61"/>
      <c r="G34" s="61"/>
      <c r="H34" s="61"/>
      <c r="I34" s="61"/>
      <c r="J34" s="61"/>
    </row>
    <row r="35" spans="2:11" ht="37.799999999999997" x14ac:dyDescent="0.25">
      <c r="B35" s="60"/>
      <c r="C35" s="60"/>
      <c r="D35" s="35" t="s">
        <v>39</v>
      </c>
      <c r="E35" s="35" t="s">
        <v>40</v>
      </c>
      <c r="F35" s="35" t="s">
        <v>41</v>
      </c>
      <c r="G35" s="35" t="s">
        <v>42</v>
      </c>
      <c r="H35" s="35" t="s">
        <v>43</v>
      </c>
      <c r="I35" s="35" t="s">
        <v>44</v>
      </c>
      <c r="J35" s="35" t="s">
        <v>49</v>
      </c>
    </row>
    <row r="36" spans="2:11" x14ac:dyDescent="0.25">
      <c r="B36" s="63">
        <f>B23</f>
        <v>43252</v>
      </c>
      <c r="C36" s="36" t="s">
        <v>39</v>
      </c>
      <c r="D36" s="24">
        <f>(IFERROR((D10/$J10),"-")*100)</f>
        <v>87.844862250650166</v>
      </c>
      <c r="E36" s="25">
        <f t="shared" ref="E36:J36" si="4">(IFERROR((E10/$J10),"-")*100)</f>
        <v>3.7374674851359901</v>
      </c>
      <c r="F36" s="25">
        <f t="shared" si="4"/>
        <v>5.9821361842093923</v>
      </c>
      <c r="G36" s="25">
        <f t="shared" si="4"/>
        <v>0.48772166926939614</v>
      </c>
      <c r="H36" s="25">
        <f t="shared" si="4"/>
        <v>0.95965126319288307</v>
      </c>
      <c r="I36" s="25">
        <f t="shared" si="4"/>
        <v>0.98816114754217121</v>
      </c>
      <c r="J36" s="43">
        <f t="shared" si="4"/>
        <v>100</v>
      </c>
      <c r="K36" s="8"/>
    </row>
    <row r="37" spans="2:11" x14ac:dyDescent="0.25">
      <c r="B37" s="63"/>
      <c r="C37" s="36" t="s">
        <v>40</v>
      </c>
      <c r="D37" s="25">
        <f t="shared" ref="D37:J44" si="5">(IFERROR((D11/$J11),"-")*100)</f>
        <v>2.2696085703637601</v>
      </c>
      <c r="E37" s="24">
        <f t="shared" si="5"/>
        <v>69.832504226398257</v>
      </c>
      <c r="F37" s="25">
        <f t="shared" si="5"/>
        <v>12.536151251249475</v>
      </c>
      <c r="G37" s="25">
        <f t="shared" si="5"/>
        <v>8.8972718127141199</v>
      </c>
      <c r="H37" s="25">
        <f t="shared" si="5"/>
        <v>5.2595595046760044</v>
      </c>
      <c r="I37" s="25">
        <f t="shared" si="5"/>
        <v>1.2049046345983905</v>
      </c>
      <c r="J37" s="43">
        <f t="shared" si="5"/>
        <v>100</v>
      </c>
      <c r="K37" s="8"/>
    </row>
    <row r="38" spans="2:11" x14ac:dyDescent="0.25">
      <c r="B38" s="63"/>
      <c r="C38" s="36" t="s">
        <v>41</v>
      </c>
      <c r="D38" s="25">
        <f t="shared" si="5"/>
        <v>0.45894989039936829</v>
      </c>
      <c r="E38" s="25">
        <f t="shared" si="5"/>
        <v>3.1621923078504408</v>
      </c>
      <c r="F38" s="24">
        <f t="shared" si="5"/>
        <v>76.475739538948901</v>
      </c>
      <c r="G38" s="25">
        <f t="shared" si="5"/>
        <v>10.617991728325791</v>
      </c>
      <c r="H38" s="25">
        <f t="shared" si="5"/>
        <v>8.7943176852865577</v>
      </c>
      <c r="I38" s="25">
        <f t="shared" si="5"/>
        <v>0.4908088491889383</v>
      </c>
      <c r="J38" s="43">
        <f t="shared" si="5"/>
        <v>100</v>
      </c>
      <c r="K38" s="8"/>
    </row>
    <row r="39" spans="2:11" x14ac:dyDescent="0.25">
      <c r="B39" s="63"/>
      <c r="C39" s="36" t="s">
        <v>42</v>
      </c>
      <c r="D39" s="25">
        <f t="shared" si="5"/>
        <v>4.0846769111297997E-2</v>
      </c>
      <c r="E39" s="25">
        <f t="shared" si="5"/>
        <v>8.4903850243601227</v>
      </c>
      <c r="F39" s="25">
        <f t="shared" si="5"/>
        <v>19.592612150485706</v>
      </c>
      <c r="G39" s="24">
        <f t="shared" si="5"/>
        <v>64.584944053857498</v>
      </c>
      <c r="H39" s="25">
        <f t="shared" si="5"/>
        <v>6.7886651358028196</v>
      </c>
      <c r="I39" s="25">
        <f t="shared" si="5"/>
        <v>0.50254686638256274</v>
      </c>
      <c r="J39" s="43">
        <f t="shared" si="5"/>
        <v>100</v>
      </c>
      <c r="K39" s="8"/>
    </row>
    <row r="40" spans="2:11" x14ac:dyDescent="0.25">
      <c r="B40" s="63"/>
      <c r="C40" s="36" t="s">
        <v>43</v>
      </c>
      <c r="D40" s="25">
        <f t="shared" si="5"/>
        <v>0.47712182585771701</v>
      </c>
      <c r="E40" s="25">
        <f t="shared" si="5"/>
        <v>3.285135977496219</v>
      </c>
      <c r="F40" s="25">
        <f t="shared" si="5"/>
        <v>17.386751113935318</v>
      </c>
      <c r="G40" s="25">
        <f t="shared" si="5"/>
        <v>5.692929824459009</v>
      </c>
      <c r="H40" s="24">
        <f t="shared" si="5"/>
        <v>72.812085630080276</v>
      </c>
      <c r="I40" s="25">
        <f t="shared" si="5"/>
        <v>0.34597562817145006</v>
      </c>
      <c r="J40" s="43">
        <f t="shared" si="5"/>
        <v>100</v>
      </c>
      <c r="K40" s="8"/>
    </row>
    <row r="41" spans="2:11" x14ac:dyDescent="0.25">
      <c r="B41" s="63"/>
      <c r="C41" s="36" t="s">
        <v>44</v>
      </c>
      <c r="D41" s="25">
        <f t="shared" si="5"/>
        <v>1.0807323165406739</v>
      </c>
      <c r="E41" s="25">
        <f t="shared" si="5"/>
        <v>12.504759789319777</v>
      </c>
      <c r="F41" s="25">
        <f t="shared" si="5"/>
        <v>20.17974873188928</v>
      </c>
      <c r="G41" s="25">
        <f t="shared" si="5"/>
        <v>2.3548305549079438</v>
      </c>
      <c r="H41" s="25">
        <f t="shared" si="5"/>
        <v>8.9354794883782755</v>
      </c>
      <c r="I41" s="24">
        <f t="shared" si="5"/>
        <v>54.944449118964044</v>
      </c>
      <c r="J41" s="43">
        <f t="shared" si="5"/>
        <v>100</v>
      </c>
      <c r="K41" s="8"/>
    </row>
    <row r="42" spans="2:11" x14ac:dyDescent="0.25">
      <c r="B42" s="63"/>
      <c r="C42" s="36" t="s">
        <v>48</v>
      </c>
      <c r="D42" s="25">
        <f t="shared" si="5"/>
        <v>0.54295537694334439</v>
      </c>
      <c r="E42" s="25">
        <f t="shared" si="5"/>
        <v>9.077207231664012</v>
      </c>
      <c r="F42" s="25">
        <f t="shared" si="5"/>
        <v>39.281873549904248</v>
      </c>
      <c r="G42" s="25">
        <f t="shared" si="5"/>
        <v>7.5482518571543933</v>
      </c>
      <c r="H42" s="25">
        <f t="shared" si="5"/>
        <v>41.343395167326015</v>
      </c>
      <c r="I42" s="41">
        <f t="shared" si="5"/>
        <v>2.2063168170079863</v>
      </c>
      <c r="J42" s="43">
        <f t="shared" si="5"/>
        <v>100</v>
      </c>
      <c r="K42" s="8"/>
    </row>
    <row r="43" spans="2:11" x14ac:dyDescent="0.25">
      <c r="B43" s="63"/>
      <c r="C43" s="36" t="s">
        <v>83</v>
      </c>
      <c r="D43" s="25">
        <f t="shared" si="5"/>
        <v>0.74829925291348476</v>
      </c>
      <c r="E43" s="25">
        <f t="shared" si="5"/>
        <v>34.909765465217774</v>
      </c>
      <c r="F43" s="25">
        <f t="shared" si="5"/>
        <v>16.998773557659202</v>
      </c>
      <c r="G43" s="25">
        <f t="shared" si="5"/>
        <v>26.467041089060594</v>
      </c>
      <c r="H43" s="25">
        <f t="shared" si="5"/>
        <v>11.432438230414471</v>
      </c>
      <c r="I43" s="41">
        <f t="shared" si="5"/>
        <v>9.4436824047344725</v>
      </c>
      <c r="J43" s="43">
        <f t="shared" si="5"/>
        <v>100</v>
      </c>
      <c r="K43" s="8"/>
    </row>
    <row r="44" spans="2:11" x14ac:dyDescent="0.25">
      <c r="B44" s="63"/>
      <c r="C44" s="37" t="s">
        <v>49</v>
      </c>
      <c r="D44" s="43">
        <f t="shared" si="5"/>
        <v>3.7178481688258254</v>
      </c>
      <c r="E44" s="43">
        <f t="shared" si="5"/>
        <v>12.791181134685303</v>
      </c>
      <c r="F44" s="43">
        <f t="shared" si="5"/>
        <v>39.900232243737818</v>
      </c>
      <c r="G44" s="43">
        <f t="shared" si="5"/>
        <v>17.901281125438576</v>
      </c>
      <c r="H44" s="43">
        <f t="shared" si="5"/>
        <v>24.213689736058257</v>
      </c>
      <c r="I44" s="43">
        <f t="shared" si="5"/>
        <v>1.4757675912542201</v>
      </c>
      <c r="J44" s="44">
        <f t="shared" si="5"/>
        <v>100</v>
      </c>
      <c r="K44" s="8"/>
    </row>
    <row r="46" spans="2:11" x14ac:dyDescent="0.25">
      <c r="B46" s="6" t="s">
        <v>12</v>
      </c>
    </row>
    <row r="47" spans="2:11" x14ac:dyDescent="0.25">
      <c r="B47" s="60" t="s">
        <v>32</v>
      </c>
      <c r="C47" s="60"/>
      <c r="D47" s="61">
        <f>D34</f>
        <v>43617</v>
      </c>
      <c r="E47" s="61"/>
      <c r="F47" s="61"/>
      <c r="G47" s="61"/>
      <c r="H47" s="61"/>
      <c r="I47" s="61"/>
      <c r="J47" s="61"/>
    </row>
    <row r="48" spans="2:11" ht="37.799999999999997" x14ac:dyDescent="0.25">
      <c r="B48" s="60"/>
      <c r="C48" s="60"/>
      <c r="D48" s="35" t="s">
        <v>39</v>
      </c>
      <c r="E48" s="35" t="s">
        <v>40</v>
      </c>
      <c r="F48" s="35" t="s">
        <v>41</v>
      </c>
      <c r="G48" s="35" t="s">
        <v>42</v>
      </c>
      <c r="H48" s="35" t="s">
        <v>43</v>
      </c>
      <c r="I48" s="35" t="s">
        <v>44</v>
      </c>
      <c r="J48" s="35" t="s">
        <v>49</v>
      </c>
    </row>
    <row r="49" spans="2:11" x14ac:dyDescent="0.25">
      <c r="B49" s="63">
        <f>B36</f>
        <v>43252</v>
      </c>
      <c r="C49" s="36" t="s">
        <v>39</v>
      </c>
      <c r="D49" s="24">
        <f>(IFERROR((D10/D$18),"-")*100)</f>
        <v>83.796450625289751</v>
      </c>
      <c r="E49" s="25">
        <f t="shared" ref="E49:J49" si="6">(IFERROR((E10/E$18),"-")*100)</f>
        <v>1.0362574871441161</v>
      </c>
      <c r="F49" s="25">
        <f t="shared" si="6"/>
        <v>0.53171851029012374</v>
      </c>
      <c r="G49" s="25">
        <f t="shared" si="6"/>
        <v>9.6624852944550643E-2</v>
      </c>
      <c r="H49" s="25">
        <f t="shared" si="6"/>
        <v>0.14055728940077825</v>
      </c>
      <c r="I49" s="25">
        <f t="shared" si="6"/>
        <v>2.3747107206275775</v>
      </c>
      <c r="J49" s="43">
        <f t="shared" si="6"/>
        <v>3.5465077015250417</v>
      </c>
      <c r="K49" s="8"/>
    </row>
    <row r="50" spans="2:11" x14ac:dyDescent="0.25">
      <c r="B50" s="63"/>
      <c r="C50" s="36" t="s">
        <v>40</v>
      </c>
      <c r="D50" s="25">
        <f t="shared" ref="D50:J57" si="7">(IFERROR((D11/D$18),"-")*100)</f>
        <v>7.0025266502306476</v>
      </c>
      <c r="E50" s="24">
        <f t="shared" si="7"/>
        <v>62.624233720346623</v>
      </c>
      <c r="F50" s="25">
        <f t="shared" si="7"/>
        <v>3.6039956429146911</v>
      </c>
      <c r="G50" s="25">
        <f t="shared" si="7"/>
        <v>5.7012252922268889</v>
      </c>
      <c r="H50" s="25">
        <f t="shared" si="7"/>
        <v>2.4916317548299274</v>
      </c>
      <c r="I50" s="25">
        <f t="shared" si="7"/>
        <v>9.3654826489543979</v>
      </c>
      <c r="J50" s="43">
        <f t="shared" si="7"/>
        <v>11.470846217126075</v>
      </c>
      <c r="K50" s="8"/>
    </row>
    <row r="51" spans="2:11" x14ac:dyDescent="0.25">
      <c r="B51" s="63"/>
      <c r="C51" s="36" t="s">
        <v>41</v>
      </c>
      <c r="D51" s="25">
        <f t="shared" si="7"/>
        <v>4.3164613222733426</v>
      </c>
      <c r="E51" s="25">
        <f t="shared" si="7"/>
        <v>8.6443404343324186</v>
      </c>
      <c r="F51" s="24">
        <f t="shared" si="7"/>
        <v>67.01970239916561</v>
      </c>
      <c r="G51" s="25">
        <f t="shared" si="7"/>
        <v>20.74017912833504</v>
      </c>
      <c r="H51" s="25">
        <f t="shared" si="7"/>
        <v>12.699756963695851</v>
      </c>
      <c r="I51" s="25">
        <f t="shared" si="7"/>
        <v>11.62916811296907</v>
      </c>
      <c r="J51" s="43">
        <f t="shared" si="7"/>
        <v>34.966666641660744</v>
      </c>
      <c r="K51" s="8"/>
    </row>
    <row r="52" spans="2:11" x14ac:dyDescent="0.25">
      <c r="B52" s="63"/>
      <c r="C52" s="36" t="s">
        <v>42</v>
      </c>
      <c r="D52" s="25">
        <f t="shared" si="7"/>
        <v>0.18580869485019025</v>
      </c>
      <c r="E52" s="25">
        <f t="shared" si="7"/>
        <v>11.225784694388128</v>
      </c>
      <c r="F52" s="25">
        <f t="shared" si="7"/>
        <v>8.3045650256098149</v>
      </c>
      <c r="G52" s="24">
        <f t="shared" si="7"/>
        <v>61.016479598343054</v>
      </c>
      <c r="H52" s="25">
        <f t="shared" si="7"/>
        <v>4.7415833116275525</v>
      </c>
      <c r="I52" s="25">
        <f t="shared" si="7"/>
        <v>5.7591524218030496</v>
      </c>
      <c r="J52" s="43">
        <f t="shared" si="7"/>
        <v>16.912194793629894</v>
      </c>
      <c r="K52" s="8"/>
    </row>
    <row r="53" spans="2:11" x14ac:dyDescent="0.25">
      <c r="B53" s="63"/>
      <c r="C53" s="36" t="s">
        <v>43</v>
      </c>
      <c r="D53" s="25">
        <f t="shared" si="7"/>
        <v>2.5729223582547176</v>
      </c>
      <c r="E53" s="25">
        <f t="shared" si="7"/>
        <v>5.1491050065928263</v>
      </c>
      <c r="F53" s="25">
        <f t="shared" si="7"/>
        <v>8.7363909618556228</v>
      </c>
      <c r="G53" s="25">
        <f t="shared" si="7"/>
        <v>6.3758892483283809</v>
      </c>
      <c r="H53" s="24">
        <f t="shared" si="7"/>
        <v>60.28809276000586</v>
      </c>
      <c r="I53" s="25">
        <f t="shared" si="7"/>
        <v>4.7002026698753943</v>
      </c>
      <c r="J53" s="43">
        <f t="shared" si="7"/>
        <v>20.048830633501417</v>
      </c>
      <c r="K53" s="8"/>
    </row>
    <row r="54" spans="2:11" x14ac:dyDescent="0.25">
      <c r="B54" s="63"/>
      <c r="C54" s="36" t="s">
        <v>44</v>
      </c>
      <c r="D54" s="25">
        <f t="shared" si="7"/>
        <v>0.3451708764128133</v>
      </c>
      <c r="E54" s="25">
        <f t="shared" si="7"/>
        <v>1.1608399921113648</v>
      </c>
      <c r="F54" s="25">
        <f t="shared" si="7"/>
        <v>0.60054836338426221</v>
      </c>
      <c r="G54" s="25">
        <f t="shared" si="7"/>
        <v>0.15620078296221385</v>
      </c>
      <c r="H54" s="25">
        <f t="shared" si="7"/>
        <v>0.43819210243625356</v>
      </c>
      <c r="I54" s="24">
        <f t="shared" si="7"/>
        <v>44.209287098469012</v>
      </c>
      <c r="J54" s="43">
        <f t="shared" si="7"/>
        <v>1.1874290156429181</v>
      </c>
      <c r="K54" s="8"/>
    </row>
    <row r="55" spans="2:11" x14ac:dyDescent="0.25">
      <c r="B55" s="63"/>
      <c r="C55" s="36" t="s">
        <v>48</v>
      </c>
      <c r="D55" s="25">
        <f t="shared" si="7"/>
        <v>1.6074778859291805</v>
      </c>
      <c r="E55" s="25">
        <f t="shared" si="7"/>
        <v>7.8111345731192747</v>
      </c>
      <c r="F55" s="25">
        <f t="shared" si="7"/>
        <v>10.836506312786351</v>
      </c>
      <c r="G55" s="25">
        <f t="shared" si="7"/>
        <v>4.6412481405978419</v>
      </c>
      <c r="H55" s="25">
        <f t="shared" si="7"/>
        <v>18.79393341481066</v>
      </c>
      <c r="I55" s="41">
        <f t="shared" si="7"/>
        <v>16.45592976610401</v>
      </c>
      <c r="J55" s="43">
        <f t="shared" si="7"/>
        <v>11.007090026946038</v>
      </c>
      <c r="K55" s="8"/>
    </row>
    <row r="56" spans="2:11" x14ac:dyDescent="0.25">
      <c r="B56" s="63"/>
      <c r="C56" s="36" t="s">
        <v>83</v>
      </c>
      <c r="D56" s="25">
        <f t="shared" si="7"/>
        <v>0.17318158675934864</v>
      </c>
      <c r="E56" s="25">
        <f t="shared" si="7"/>
        <v>2.3483040919652418</v>
      </c>
      <c r="F56" s="25">
        <f t="shared" si="7"/>
        <v>0.36657278399352411</v>
      </c>
      <c r="G56" s="25">
        <f t="shared" si="7"/>
        <v>1.2721529562620255</v>
      </c>
      <c r="H56" s="25">
        <f t="shared" si="7"/>
        <v>0.406252403193119</v>
      </c>
      <c r="I56" s="41">
        <f t="shared" si="7"/>
        <v>5.5060665611974891</v>
      </c>
      <c r="J56" s="43">
        <f t="shared" si="7"/>
        <v>0.86043496996787183</v>
      </c>
      <c r="K56" s="8"/>
    </row>
    <row r="57" spans="2:11" x14ac:dyDescent="0.25">
      <c r="B57" s="63"/>
      <c r="C57" s="37" t="s">
        <v>49</v>
      </c>
      <c r="D57" s="43">
        <f t="shared" si="7"/>
        <v>100</v>
      </c>
      <c r="E57" s="43">
        <f t="shared" si="7"/>
        <v>100</v>
      </c>
      <c r="F57" s="43">
        <f t="shared" si="7"/>
        <v>100</v>
      </c>
      <c r="G57" s="43">
        <f t="shared" si="7"/>
        <v>100</v>
      </c>
      <c r="H57" s="43">
        <f t="shared" si="7"/>
        <v>100</v>
      </c>
      <c r="I57" s="43">
        <f t="shared" si="7"/>
        <v>100</v>
      </c>
      <c r="J57" s="44">
        <f t="shared" si="7"/>
        <v>100</v>
      </c>
      <c r="K57" s="8"/>
    </row>
  </sheetData>
  <mergeCells count="12">
    <mergeCell ref="B49:B57"/>
    <mergeCell ref="B23:B31"/>
    <mergeCell ref="B34:C35"/>
    <mergeCell ref="D34:J34"/>
    <mergeCell ref="B36:B44"/>
    <mergeCell ref="B47:C48"/>
    <mergeCell ref="D47:J47"/>
    <mergeCell ref="B8:C9"/>
    <mergeCell ref="D8:J8"/>
    <mergeCell ref="B10:B18"/>
    <mergeCell ref="B21:C22"/>
    <mergeCell ref="D21:J21"/>
  </mergeCells>
  <hyperlinks>
    <hyperlink ref="H2" location="Índice!A1" display="Índice"/>
  </hyperlink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53"/>
  <sheetViews>
    <sheetView showGridLines="0" zoomScaleNormal="100" workbookViewId="0">
      <selection activeCell="H13" sqref="H13"/>
    </sheetView>
  </sheetViews>
  <sheetFormatPr baseColWidth="10" defaultColWidth="11.44140625" defaultRowHeight="13.2" x14ac:dyDescent="0.25"/>
  <cols>
    <col min="1" max="2" width="3.6640625" style="4" customWidth="1"/>
    <col min="3" max="3" width="48.44140625" style="4" customWidth="1"/>
    <col min="4" max="11" width="13.88671875" style="4" customWidth="1"/>
    <col min="12" max="16384" width="11.44140625" style="4"/>
  </cols>
  <sheetData>
    <row r="1" spans="2:9" ht="44.25" customHeight="1" x14ac:dyDescent="0.25"/>
    <row r="2" spans="2:9" ht="24.75" customHeight="1" x14ac:dyDescent="0.25">
      <c r="I2" s="5" t="s">
        <v>13</v>
      </c>
    </row>
    <row r="5" spans="2:9" ht="17.399999999999999" x14ac:dyDescent="0.3">
      <c r="B5" s="17" t="s">
        <v>94</v>
      </c>
    </row>
    <row r="6" spans="2:9" x14ac:dyDescent="0.25">
      <c r="C6" s="6"/>
    </row>
    <row r="7" spans="2:9" x14ac:dyDescent="0.25">
      <c r="B7" s="6" t="s">
        <v>98</v>
      </c>
    </row>
    <row r="8" spans="2:9" ht="15" customHeight="1" x14ac:dyDescent="0.25">
      <c r="B8" s="60" t="s">
        <v>78</v>
      </c>
      <c r="C8" s="60"/>
      <c r="D8" s="61">
        <v>43617</v>
      </c>
      <c r="E8" s="62"/>
      <c r="F8" s="62"/>
      <c r="G8" s="62"/>
      <c r="H8" s="62"/>
    </row>
    <row r="9" spans="2:9" ht="41.25" customHeight="1" x14ac:dyDescent="0.25">
      <c r="B9" s="60"/>
      <c r="C9" s="60"/>
      <c r="D9" s="35" t="s">
        <v>79</v>
      </c>
      <c r="E9" s="35" t="s">
        <v>80</v>
      </c>
      <c r="F9" s="35" t="s">
        <v>81</v>
      </c>
      <c r="G9" s="35" t="s">
        <v>82</v>
      </c>
      <c r="H9" s="35" t="s">
        <v>49</v>
      </c>
    </row>
    <row r="10" spans="2:9" ht="15" customHeight="1" x14ac:dyDescent="0.25">
      <c r="B10" s="63">
        <v>43252</v>
      </c>
      <c r="C10" s="36" t="s">
        <v>79</v>
      </c>
      <c r="D10" s="18">
        <v>2624255.0226507187</v>
      </c>
      <c r="E10" s="19">
        <v>482726.76585578918</v>
      </c>
      <c r="F10" s="19">
        <v>13141.400459289551</v>
      </c>
      <c r="G10" s="19">
        <v>110602.35702705383</v>
      </c>
      <c r="H10" s="20">
        <f>SUM(D10:G10)</f>
        <v>3230725.5459928513</v>
      </c>
    </row>
    <row r="11" spans="2:9" x14ac:dyDescent="0.25">
      <c r="B11" s="64"/>
      <c r="C11" s="36" t="s">
        <v>80</v>
      </c>
      <c r="D11" s="19">
        <v>480318.92092895508</v>
      </c>
      <c r="E11" s="18">
        <v>2377140.4549503326</v>
      </c>
      <c r="F11" s="19">
        <v>39145.410871505737</v>
      </c>
      <c r="G11" s="19">
        <v>189579.64391422272</v>
      </c>
      <c r="H11" s="20">
        <f t="shared" ref="H11:H16" si="0">SUM(D11:G11)</f>
        <v>3086184.4306650162</v>
      </c>
    </row>
    <row r="12" spans="2:9" x14ac:dyDescent="0.25">
      <c r="B12" s="64"/>
      <c r="C12" s="36" t="s">
        <v>81</v>
      </c>
      <c r="D12" s="19">
        <v>15565.044746398926</v>
      </c>
      <c r="E12" s="19">
        <v>38703.111747741699</v>
      </c>
      <c r="F12" s="18">
        <v>117277.64963722229</v>
      </c>
      <c r="G12" s="19">
        <v>3633.7869186401367</v>
      </c>
      <c r="H12" s="20">
        <f t="shared" si="0"/>
        <v>175179.59305000305</v>
      </c>
    </row>
    <row r="13" spans="2:9" x14ac:dyDescent="0.25">
      <c r="B13" s="64"/>
      <c r="C13" s="36" t="s">
        <v>82</v>
      </c>
      <c r="D13" s="19">
        <v>72251.240962028503</v>
      </c>
      <c r="E13" s="19">
        <v>133068.35343647003</v>
      </c>
      <c r="F13" s="19">
        <v>2473.0624237060547</v>
      </c>
      <c r="G13" s="18">
        <v>32297.861705780029</v>
      </c>
      <c r="H13" s="20">
        <f t="shared" si="0"/>
        <v>240090.51852798462</v>
      </c>
    </row>
    <row r="14" spans="2:9" x14ac:dyDescent="0.25">
      <c r="B14" s="64"/>
      <c r="C14" s="36" t="s">
        <v>48</v>
      </c>
      <c r="D14" s="19">
        <v>280913.04917144775</v>
      </c>
      <c r="E14" s="19">
        <v>548379.14343929291</v>
      </c>
      <c r="F14" s="19">
        <v>29878.757129669189</v>
      </c>
      <c r="G14" s="40">
        <v>45140.426704406738</v>
      </c>
      <c r="H14" s="20">
        <f t="shared" si="0"/>
        <v>904311.37644481659</v>
      </c>
    </row>
    <row r="15" spans="2:9" x14ac:dyDescent="0.25">
      <c r="B15" s="64"/>
      <c r="C15" s="36" t="s">
        <v>83</v>
      </c>
      <c r="D15" s="19">
        <v>96929.634046554565</v>
      </c>
      <c r="E15" s="19">
        <v>72143.844097137451</v>
      </c>
      <c r="F15" s="19">
        <v>5754.5455093383789</v>
      </c>
      <c r="G15" s="40">
        <v>9148.426233291626</v>
      </c>
      <c r="H15" s="20">
        <f t="shared" si="0"/>
        <v>183976.44988632202</v>
      </c>
    </row>
    <row r="16" spans="2:9" x14ac:dyDescent="0.25">
      <c r="B16" s="64"/>
      <c r="C16" s="36" t="s">
        <v>77</v>
      </c>
      <c r="D16" s="19">
        <v>6159.3210458755493</v>
      </c>
      <c r="E16" s="19">
        <v>37070.294009208679</v>
      </c>
      <c r="F16" s="19">
        <v>415.50934600830078</v>
      </c>
      <c r="G16" s="40">
        <v>1671.9613494873047</v>
      </c>
      <c r="H16" s="20">
        <f t="shared" si="0"/>
        <v>45317.085750579834</v>
      </c>
    </row>
    <row r="17" spans="2:8" x14ac:dyDescent="0.25">
      <c r="B17" s="64"/>
      <c r="C17" s="37" t="s">
        <v>49</v>
      </c>
      <c r="D17" s="20">
        <f>SUM(D10:D16)</f>
        <v>3576392.2335519791</v>
      </c>
      <c r="E17" s="20">
        <f t="shared" ref="E17:H17" si="1">SUM(E10:E16)</f>
        <v>3689231.9675359726</v>
      </c>
      <c r="F17" s="20">
        <f t="shared" si="1"/>
        <v>208086.3353767395</v>
      </c>
      <c r="G17" s="20">
        <f t="shared" si="1"/>
        <v>392074.46385288239</v>
      </c>
      <c r="H17" s="21">
        <f t="shared" si="1"/>
        <v>7865785.0003175735</v>
      </c>
    </row>
    <row r="19" spans="2:8" x14ac:dyDescent="0.25">
      <c r="B19" s="6" t="s">
        <v>99</v>
      </c>
    </row>
    <row r="20" spans="2:8" x14ac:dyDescent="0.25">
      <c r="B20" s="60" t="s">
        <v>78</v>
      </c>
      <c r="C20" s="60"/>
      <c r="D20" s="61">
        <f>D8</f>
        <v>43617</v>
      </c>
      <c r="E20" s="62"/>
      <c r="F20" s="62"/>
      <c r="G20" s="62"/>
      <c r="H20" s="62"/>
    </row>
    <row r="21" spans="2:8" ht="37.799999999999997" x14ac:dyDescent="0.25">
      <c r="B21" s="60"/>
      <c r="C21" s="60"/>
      <c r="D21" s="35" t="s">
        <v>79</v>
      </c>
      <c r="E21" s="35" t="s">
        <v>80</v>
      </c>
      <c r="F21" s="35" t="s">
        <v>81</v>
      </c>
      <c r="G21" s="35" t="s">
        <v>82</v>
      </c>
      <c r="H21" s="35" t="s">
        <v>49</v>
      </c>
    </row>
    <row r="22" spans="2:8" ht="15" customHeight="1" x14ac:dyDescent="0.25">
      <c r="B22" s="63">
        <f>B10</f>
        <v>43252</v>
      </c>
      <c r="C22" s="36" t="s">
        <v>79</v>
      </c>
      <c r="D22" s="24">
        <f>(IFERROR((D10/$H$17),"-")*100)</f>
        <v>33.36291320630766</v>
      </c>
      <c r="E22" s="25">
        <f t="shared" ref="E22:H22" si="2">(IFERROR((E10/$H$17),"-")*100)</f>
        <v>6.137045009955135</v>
      </c>
      <c r="F22" s="25">
        <f t="shared" si="2"/>
        <v>0.16707042537723799</v>
      </c>
      <c r="G22" s="25">
        <f t="shared" si="2"/>
        <v>1.4061197582007183</v>
      </c>
      <c r="H22" s="22">
        <f t="shared" si="2"/>
        <v>41.073148399840754</v>
      </c>
    </row>
    <row r="23" spans="2:8" x14ac:dyDescent="0.25">
      <c r="B23" s="63"/>
      <c r="C23" s="36" t="s">
        <v>80</v>
      </c>
      <c r="D23" s="25">
        <f t="shared" ref="D23:H23" si="3">(IFERROR((D11/$H$17),"-")*100)</f>
        <v>6.1064333808966644</v>
      </c>
      <c r="E23" s="24">
        <f t="shared" si="3"/>
        <v>30.221274225704846</v>
      </c>
      <c r="F23" s="25">
        <f t="shared" si="3"/>
        <v>0.49766693178017551</v>
      </c>
      <c r="G23" s="25">
        <f t="shared" si="3"/>
        <v>2.410180851708617</v>
      </c>
      <c r="H23" s="22">
        <f t="shared" si="3"/>
        <v>39.235555390090305</v>
      </c>
    </row>
    <row r="24" spans="2:8" x14ac:dyDescent="0.25">
      <c r="B24" s="63"/>
      <c r="C24" s="36" t="s">
        <v>81</v>
      </c>
      <c r="D24" s="25">
        <f t="shared" ref="D24:H24" si="4">(IFERROR((D12/$H$17),"-")*100)</f>
        <v>0.19788291627308019</v>
      </c>
      <c r="E24" s="25">
        <f t="shared" si="4"/>
        <v>0.49204385507840731</v>
      </c>
      <c r="F24" s="24">
        <f t="shared" si="4"/>
        <v>1.490984684077779</v>
      </c>
      <c r="G24" s="25">
        <f t="shared" si="4"/>
        <v>4.6197384221580248E-2</v>
      </c>
      <c r="H24" s="22">
        <f t="shared" si="4"/>
        <v>2.2271088396508465</v>
      </c>
    </row>
    <row r="25" spans="2:8" x14ac:dyDescent="0.25">
      <c r="B25" s="63"/>
      <c r="C25" s="36" t="s">
        <v>82</v>
      </c>
      <c r="D25" s="25">
        <f t="shared" ref="D25:H25" si="5">(IFERROR((D13/$H$17),"-")*100)</f>
        <v>0.91855092605647659</v>
      </c>
      <c r="E25" s="25">
        <f t="shared" si="5"/>
        <v>1.6917364691648389</v>
      </c>
      <c r="F25" s="25">
        <f t="shared" si="5"/>
        <v>3.1440757961299567E-2</v>
      </c>
      <c r="G25" s="24">
        <f t="shared" si="5"/>
        <v>0.41061205848463994</v>
      </c>
      <c r="H25" s="22">
        <f t="shared" si="5"/>
        <v>3.0523402116672553</v>
      </c>
    </row>
    <row r="26" spans="2:8" x14ac:dyDescent="0.25">
      <c r="B26" s="63"/>
      <c r="C26" s="36" t="s">
        <v>48</v>
      </c>
      <c r="D26" s="25">
        <f t="shared" ref="D26:H26" si="6">(IFERROR((D14/$H$17),"-")*100)</f>
        <v>3.5713288522392381</v>
      </c>
      <c r="E26" s="25">
        <f t="shared" si="6"/>
        <v>6.9717026770646884</v>
      </c>
      <c r="F26" s="25">
        <f t="shared" si="6"/>
        <v>0.3798572822478985</v>
      </c>
      <c r="G26" s="41">
        <f t="shared" si="6"/>
        <v>0.57388330220803441</v>
      </c>
      <c r="H26" s="22">
        <f t="shared" si="6"/>
        <v>11.496772113759858</v>
      </c>
    </row>
    <row r="27" spans="2:8" x14ac:dyDescent="0.25">
      <c r="B27" s="63"/>
      <c r="C27" s="36" t="s">
        <v>83</v>
      </c>
      <c r="D27" s="25">
        <f t="shared" ref="D27:H27" si="7">(IFERROR((D15/$H$17),"-")*100)</f>
        <v>1.2322944759186925</v>
      </c>
      <c r="E27" s="25">
        <f t="shared" si="7"/>
        <v>0.91718555864703544</v>
      </c>
      <c r="F27" s="25">
        <f t="shared" si="7"/>
        <v>7.3159201644922206E-2</v>
      </c>
      <c r="G27" s="41">
        <f t="shared" si="7"/>
        <v>0.11630658901714536</v>
      </c>
      <c r="H27" s="22">
        <f t="shared" si="7"/>
        <v>2.3389458252277953</v>
      </c>
    </row>
    <row r="28" spans="2:8" x14ac:dyDescent="0.25">
      <c r="B28" s="63"/>
      <c r="C28" s="36" t="s">
        <v>77</v>
      </c>
      <c r="D28" s="25">
        <f t="shared" ref="D28:H28" si="8">(IFERROR((D16/$H$17),"-")*100)</f>
        <v>7.8305230128040276E-2</v>
      </c>
      <c r="E28" s="25">
        <f t="shared" si="8"/>
        <v>0.47128537085252148</v>
      </c>
      <c r="F28" s="25">
        <f t="shared" si="8"/>
        <v>5.2824905078326578E-3</v>
      </c>
      <c r="G28" s="41">
        <f t="shared" si="8"/>
        <v>2.125612827479776E-2</v>
      </c>
      <c r="H28" s="22">
        <f t="shared" si="8"/>
        <v>0.57612921976319209</v>
      </c>
    </row>
    <row r="29" spans="2:8" x14ac:dyDescent="0.25">
      <c r="B29" s="63"/>
      <c r="C29" s="37" t="s">
        <v>49</v>
      </c>
      <c r="D29" s="22">
        <f t="shared" ref="D29:H29" si="9">(IFERROR((D17/$H$17),"-")*100)</f>
        <v>45.467708987819847</v>
      </c>
      <c r="E29" s="22">
        <f t="shared" si="9"/>
        <v>46.902273166467474</v>
      </c>
      <c r="F29" s="22">
        <f t="shared" si="9"/>
        <v>2.6454617735971455</v>
      </c>
      <c r="G29" s="22">
        <f t="shared" si="9"/>
        <v>4.9845560721155326</v>
      </c>
      <c r="H29" s="23">
        <f t="shared" si="9"/>
        <v>100</v>
      </c>
    </row>
    <row r="30" spans="2:8" x14ac:dyDescent="0.25">
      <c r="C30" s="39"/>
    </row>
    <row r="31" spans="2:8" x14ac:dyDescent="0.25">
      <c r="B31" s="6" t="s">
        <v>11</v>
      </c>
    </row>
    <row r="32" spans="2:8" x14ac:dyDescent="0.25">
      <c r="B32" s="60" t="s">
        <v>78</v>
      </c>
      <c r="C32" s="60"/>
      <c r="D32" s="61">
        <f>D20</f>
        <v>43617</v>
      </c>
      <c r="E32" s="62"/>
      <c r="F32" s="62"/>
      <c r="G32" s="62"/>
      <c r="H32" s="62"/>
    </row>
    <row r="33" spans="2:9" ht="37.799999999999997" x14ac:dyDescent="0.25">
      <c r="B33" s="60"/>
      <c r="C33" s="60"/>
      <c r="D33" s="35" t="s">
        <v>79</v>
      </c>
      <c r="E33" s="35" t="s">
        <v>80</v>
      </c>
      <c r="F33" s="35" t="s">
        <v>81</v>
      </c>
      <c r="G33" s="35" t="s">
        <v>82</v>
      </c>
      <c r="H33" s="35" t="s">
        <v>49</v>
      </c>
    </row>
    <row r="34" spans="2:9" ht="15" customHeight="1" x14ac:dyDescent="0.25">
      <c r="B34" s="63">
        <f>B22</f>
        <v>43252</v>
      </c>
      <c r="C34" s="36" t="s">
        <v>79</v>
      </c>
      <c r="D34" s="24">
        <f>(IFERROR((D10/$H10),"-")*100)</f>
        <v>81.228039500465982</v>
      </c>
      <c r="E34" s="25">
        <f t="shared" ref="E34:H34" si="10">(IFERROR((E10/$H10),"-")*100)</f>
        <v>14.941744787158633</v>
      </c>
      <c r="F34" s="25">
        <f t="shared" si="10"/>
        <v>0.40676313330264635</v>
      </c>
      <c r="G34" s="25">
        <f t="shared" si="10"/>
        <v>3.4234525790727313</v>
      </c>
      <c r="H34" s="22">
        <f t="shared" si="10"/>
        <v>100</v>
      </c>
      <c r="I34" s="8"/>
    </row>
    <row r="35" spans="2:9" x14ac:dyDescent="0.25">
      <c r="B35" s="63"/>
      <c r="C35" s="36" t="s">
        <v>80</v>
      </c>
      <c r="D35" s="25">
        <f t="shared" ref="D35:H35" si="11">(IFERROR((D11/$H11),"-")*100)</f>
        <v>15.563519670321686</v>
      </c>
      <c r="E35" s="24">
        <f t="shared" si="11"/>
        <v>77.025223487311237</v>
      </c>
      <c r="F35" s="25">
        <f t="shared" si="11"/>
        <v>1.2684080213271836</v>
      </c>
      <c r="G35" s="25">
        <f t="shared" si="11"/>
        <v>6.1428488210398946</v>
      </c>
      <c r="H35" s="22">
        <f t="shared" si="11"/>
        <v>100</v>
      </c>
      <c r="I35" s="8"/>
    </row>
    <row r="36" spans="2:9" x14ac:dyDescent="0.25">
      <c r="B36" s="63"/>
      <c r="C36" s="36" t="s">
        <v>81</v>
      </c>
      <c r="D36" s="25">
        <f t="shared" ref="D36:H36" si="12">(IFERROR((D12/$H12),"-")*100)</f>
        <v>8.8851928899937906</v>
      </c>
      <c r="E36" s="25">
        <f t="shared" si="12"/>
        <v>22.093390602120149</v>
      </c>
      <c r="F36" s="24">
        <f t="shared" si="12"/>
        <v>66.947095603622458</v>
      </c>
      <c r="G36" s="25">
        <f t="shared" si="12"/>
        <v>2.0743209042636108</v>
      </c>
      <c r="H36" s="22">
        <f t="shared" si="12"/>
        <v>100</v>
      </c>
      <c r="I36" s="8"/>
    </row>
    <row r="37" spans="2:9" x14ac:dyDescent="0.25">
      <c r="B37" s="63"/>
      <c r="C37" s="36" t="s">
        <v>82</v>
      </c>
      <c r="D37" s="25">
        <f t="shared" ref="D37:H37" si="13">(IFERROR((D13/$H13),"-")*100)</f>
        <v>30.093333716386223</v>
      </c>
      <c r="E37" s="25">
        <f t="shared" si="13"/>
        <v>55.424243427988507</v>
      </c>
      <c r="F37" s="25">
        <f t="shared" si="13"/>
        <v>1.0300541807600778</v>
      </c>
      <c r="G37" s="24">
        <f t="shared" si="13"/>
        <v>13.452368674865198</v>
      </c>
      <c r="H37" s="22">
        <f t="shared" si="13"/>
        <v>100</v>
      </c>
      <c r="I37" s="8"/>
    </row>
    <row r="38" spans="2:9" x14ac:dyDescent="0.25">
      <c r="B38" s="63"/>
      <c r="C38" s="36" t="s">
        <v>48</v>
      </c>
      <c r="D38" s="25">
        <f t="shared" ref="D38:H38" si="14">(IFERROR((D14/$H14),"-")*100)</f>
        <v>31.063752650754118</v>
      </c>
      <c r="E38" s="25">
        <f t="shared" si="14"/>
        <v>60.640522470830206</v>
      </c>
      <c r="F38" s="25">
        <f t="shared" si="14"/>
        <v>3.3040341975054726</v>
      </c>
      <c r="G38" s="41">
        <f t="shared" si="14"/>
        <v>4.9916906809102084</v>
      </c>
      <c r="H38" s="22">
        <f t="shared" si="14"/>
        <v>100</v>
      </c>
      <c r="I38" s="8"/>
    </row>
    <row r="39" spans="2:9" x14ac:dyDescent="0.25">
      <c r="B39" s="63"/>
      <c r="C39" s="36" t="s">
        <v>83</v>
      </c>
      <c r="D39" s="25">
        <f t="shared" ref="D39:H39" si="15">(IFERROR((D15/$H15),"-")*100)</f>
        <v>52.685892192422898</v>
      </c>
      <c r="E39" s="25">
        <f t="shared" si="15"/>
        <v>39.213629864971693</v>
      </c>
      <c r="F39" s="25">
        <f t="shared" si="15"/>
        <v>3.1278707208961141</v>
      </c>
      <c r="G39" s="41">
        <f t="shared" si="15"/>
        <v>4.9726072217092927</v>
      </c>
      <c r="H39" s="22">
        <f t="shared" si="15"/>
        <v>100</v>
      </c>
      <c r="I39" s="8"/>
    </row>
    <row r="40" spans="2:9" x14ac:dyDescent="0.25">
      <c r="B40" s="63"/>
      <c r="C40" s="36" t="s">
        <v>77</v>
      </c>
      <c r="D40" s="25">
        <f t="shared" ref="D40:H40" si="16">(IFERROR((D16/$H16),"-")*100)</f>
        <v>13.59160886861914</v>
      </c>
      <c r="E40" s="25">
        <f t="shared" si="16"/>
        <v>81.802025428641699</v>
      </c>
      <c r="F40" s="25">
        <f t="shared" si="16"/>
        <v>0.91689335076667933</v>
      </c>
      <c r="G40" s="41">
        <f t="shared" si="16"/>
        <v>3.689472351972483</v>
      </c>
      <c r="H40" s="22">
        <f t="shared" si="16"/>
        <v>100</v>
      </c>
      <c r="I40" s="8"/>
    </row>
    <row r="41" spans="2:9" x14ac:dyDescent="0.25">
      <c r="B41" s="63"/>
      <c r="C41" s="37" t="s">
        <v>49</v>
      </c>
      <c r="D41" s="22">
        <f t="shared" ref="D41:H41" si="17">(IFERROR((D17/$H17),"-")*100)</f>
        <v>45.467708987819847</v>
      </c>
      <c r="E41" s="22">
        <f t="shared" si="17"/>
        <v>46.902273166467474</v>
      </c>
      <c r="F41" s="22">
        <f t="shared" si="17"/>
        <v>2.6454617735971455</v>
      </c>
      <c r="G41" s="22">
        <f t="shared" si="17"/>
        <v>4.9845560721155326</v>
      </c>
      <c r="H41" s="23">
        <f t="shared" si="17"/>
        <v>100</v>
      </c>
      <c r="I41" s="8"/>
    </row>
    <row r="43" spans="2:9" x14ac:dyDescent="0.25">
      <c r="B43" s="6" t="s">
        <v>12</v>
      </c>
    </row>
    <row r="44" spans="2:9" x14ac:dyDescent="0.25">
      <c r="B44" s="60" t="s">
        <v>78</v>
      </c>
      <c r="C44" s="60"/>
      <c r="D44" s="61">
        <f>D32</f>
        <v>43617</v>
      </c>
      <c r="E44" s="62"/>
      <c r="F44" s="62"/>
      <c r="G44" s="62"/>
      <c r="H44" s="62"/>
    </row>
    <row r="45" spans="2:9" ht="37.799999999999997" x14ac:dyDescent="0.25">
      <c r="B45" s="60"/>
      <c r="C45" s="60"/>
      <c r="D45" s="35" t="s">
        <v>79</v>
      </c>
      <c r="E45" s="35" t="s">
        <v>80</v>
      </c>
      <c r="F45" s="35" t="s">
        <v>81</v>
      </c>
      <c r="G45" s="35" t="s">
        <v>82</v>
      </c>
      <c r="H45" s="35" t="s">
        <v>49</v>
      </c>
    </row>
    <row r="46" spans="2:9" ht="15" customHeight="1" x14ac:dyDescent="0.25">
      <c r="B46" s="63">
        <f>B34</f>
        <v>43252</v>
      </c>
      <c r="C46" s="36" t="s">
        <v>79</v>
      </c>
      <c r="D46" s="24">
        <f>(IFERROR((D10/D$17),"-")*100)</f>
        <v>73.377159194990682</v>
      </c>
      <c r="E46" s="25">
        <f t="shared" ref="E46:H46" si="18">(IFERROR((E10/E$17),"-")*100)</f>
        <v>13.084749620073389</v>
      </c>
      <c r="F46" s="25">
        <f t="shared" si="18"/>
        <v>6.3153596489154831</v>
      </c>
      <c r="G46" s="25">
        <f t="shared" si="18"/>
        <v>28.209528348307582</v>
      </c>
      <c r="H46" s="22">
        <f t="shared" si="18"/>
        <v>41.073148399840754</v>
      </c>
      <c r="I46" s="8"/>
    </row>
    <row r="47" spans="2:9" x14ac:dyDescent="0.25">
      <c r="B47" s="63"/>
      <c r="C47" s="36" t="s">
        <v>80</v>
      </c>
      <c r="D47" s="25">
        <f t="shared" ref="D47:H47" si="19">(IFERROR((D11/D$17),"-")*100)</f>
        <v>13.430264063959086</v>
      </c>
      <c r="E47" s="24">
        <f t="shared" si="19"/>
        <v>64.434561878146638</v>
      </c>
      <c r="F47" s="25">
        <f t="shared" si="19"/>
        <v>18.812100660350005</v>
      </c>
      <c r="G47" s="25">
        <f t="shared" si="19"/>
        <v>48.352968987380535</v>
      </c>
      <c r="H47" s="22">
        <f t="shared" si="19"/>
        <v>39.235555390090305</v>
      </c>
      <c r="I47" s="8"/>
    </row>
    <row r="48" spans="2:9" x14ac:dyDescent="0.25">
      <c r="B48" s="63"/>
      <c r="C48" s="36" t="s">
        <v>81</v>
      </c>
      <c r="D48" s="25">
        <f t="shared" ref="D48:H48" si="20">(IFERROR((D12/D$17),"-")*100)</f>
        <v>0.4352163781247263</v>
      </c>
      <c r="E48" s="25">
        <f t="shared" si="20"/>
        <v>1.0490831720075167</v>
      </c>
      <c r="F48" s="24">
        <f t="shared" si="20"/>
        <v>56.360091797902811</v>
      </c>
      <c r="G48" s="25">
        <f t="shared" si="20"/>
        <v>0.92681040303702056</v>
      </c>
      <c r="H48" s="22">
        <f t="shared" si="20"/>
        <v>2.2271088396508465</v>
      </c>
      <c r="I48" s="8"/>
    </row>
    <row r="49" spans="2:9" x14ac:dyDescent="0.25">
      <c r="B49" s="63"/>
      <c r="C49" s="36" t="s">
        <v>82</v>
      </c>
      <c r="D49" s="25">
        <f t="shared" ref="D49:H49" si="21">(IFERROR((D13/D$17),"-")*100)</f>
        <v>2.0202269841714333</v>
      </c>
      <c r="E49" s="25">
        <f t="shared" si="21"/>
        <v>3.6069391842916834</v>
      </c>
      <c r="F49" s="25">
        <f t="shared" si="21"/>
        <v>1.1884790124390363</v>
      </c>
      <c r="G49" s="24">
        <f t="shared" si="21"/>
        <v>8.2376856142049366</v>
      </c>
      <c r="H49" s="22">
        <f t="shared" si="21"/>
        <v>3.0523402116672553</v>
      </c>
      <c r="I49" s="8"/>
    </row>
    <row r="50" spans="2:9" x14ac:dyDescent="0.25">
      <c r="B50" s="63"/>
      <c r="C50" s="36" t="s">
        <v>48</v>
      </c>
      <c r="D50" s="25">
        <f t="shared" ref="D50:H50" si="22">(IFERROR((D14/D$17),"-")*100)</f>
        <v>7.854648786451822</v>
      </c>
      <c r="E50" s="25">
        <f t="shared" si="22"/>
        <v>14.864317241768719</v>
      </c>
      <c r="F50" s="25">
        <f t="shared" si="22"/>
        <v>14.358827106822664</v>
      </c>
      <c r="G50" s="41">
        <f t="shared" si="22"/>
        <v>11.513227936554603</v>
      </c>
      <c r="H50" s="22">
        <f t="shared" si="22"/>
        <v>11.496772113759858</v>
      </c>
      <c r="I50" s="8"/>
    </row>
    <row r="51" spans="2:9" x14ac:dyDescent="0.25">
      <c r="B51" s="63"/>
      <c r="C51" s="36" t="s">
        <v>83</v>
      </c>
      <c r="D51" s="25">
        <f t="shared" ref="D51:H51" si="23">(IFERROR((D15/D$17),"-")*100)</f>
        <v>2.7102629610143905</v>
      </c>
      <c r="E51" s="25">
        <f t="shared" si="23"/>
        <v>1.9555247469386459</v>
      </c>
      <c r="F51" s="25">
        <f t="shared" si="23"/>
        <v>2.7654605473827951</v>
      </c>
      <c r="G51" s="41">
        <f t="shared" si="23"/>
        <v>2.3333389640811646</v>
      </c>
      <c r="H51" s="22">
        <f t="shared" si="23"/>
        <v>2.3389458252277953</v>
      </c>
      <c r="I51" s="8"/>
    </row>
    <row r="52" spans="2:9" x14ac:dyDescent="0.25">
      <c r="B52" s="63"/>
      <c r="C52" s="36" t="s">
        <v>77</v>
      </c>
      <c r="D52" s="25">
        <f t="shared" ref="D52:H52" si="24">(IFERROR((D16/D$17),"-")*100)</f>
        <v>0.17222163128785997</v>
      </c>
      <c r="E52" s="25">
        <f t="shared" si="24"/>
        <v>1.0048241567734171</v>
      </c>
      <c r="F52" s="25">
        <f t="shared" si="24"/>
        <v>0.19968122618720865</v>
      </c>
      <c r="G52" s="41">
        <f t="shared" si="24"/>
        <v>0.42643974643415511</v>
      </c>
      <c r="H52" s="22">
        <f t="shared" si="24"/>
        <v>0.57612921976319209</v>
      </c>
      <c r="I52" s="8"/>
    </row>
    <row r="53" spans="2:9" x14ac:dyDescent="0.25">
      <c r="B53" s="63"/>
      <c r="C53" s="37" t="s">
        <v>49</v>
      </c>
      <c r="D53" s="22">
        <f t="shared" ref="D53:H53" si="25">(IFERROR((D17/D$17),"-")*100)</f>
        <v>100</v>
      </c>
      <c r="E53" s="22">
        <f t="shared" si="25"/>
        <v>100</v>
      </c>
      <c r="F53" s="22">
        <f t="shared" si="25"/>
        <v>100</v>
      </c>
      <c r="G53" s="22">
        <f t="shared" si="25"/>
        <v>100</v>
      </c>
      <c r="H53" s="23">
        <f t="shared" si="25"/>
        <v>100</v>
      </c>
      <c r="I53" s="8"/>
    </row>
  </sheetData>
  <mergeCells count="12">
    <mergeCell ref="B46:B53"/>
    <mergeCell ref="B8:C9"/>
    <mergeCell ref="D8:H8"/>
    <mergeCell ref="B10:B17"/>
    <mergeCell ref="B20:C21"/>
    <mergeCell ref="D20:H20"/>
    <mergeCell ref="B22:B29"/>
    <mergeCell ref="B32:C33"/>
    <mergeCell ref="D32:H32"/>
    <mergeCell ref="B34:B41"/>
    <mergeCell ref="B44:C45"/>
    <mergeCell ref="D44:H44"/>
  </mergeCells>
  <hyperlinks>
    <hyperlink ref="I2" location="Índice!A1" display="Índice"/>
  </hyperlink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53"/>
  <sheetViews>
    <sheetView showGridLines="0" zoomScaleNormal="100" workbookViewId="0">
      <selection activeCell="H13" sqref="H13"/>
    </sheetView>
  </sheetViews>
  <sheetFormatPr baseColWidth="10" defaultColWidth="11.44140625" defaultRowHeight="13.2" x14ac:dyDescent="0.25"/>
  <cols>
    <col min="1" max="2" width="3.6640625" style="4" customWidth="1"/>
    <col min="3" max="3" width="43.6640625" style="4" customWidth="1"/>
    <col min="4" max="11" width="13.88671875" style="4" customWidth="1"/>
    <col min="12" max="16384" width="11.44140625" style="4"/>
  </cols>
  <sheetData>
    <row r="1" spans="2:9" ht="44.25" customHeight="1" x14ac:dyDescent="0.25"/>
    <row r="2" spans="2:9" ht="22.5" customHeight="1" x14ac:dyDescent="0.25">
      <c r="I2" s="5" t="s">
        <v>13</v>
      </c>
    </row>
    <row r="5" spans="2:9" ht="17.399999999999999" x14ac:dyDescent="0.3">
      <c r="B5" s="17" t="s">
        <v>95</v>
      </c>
    </row>
    <row r="6" spans="2:9" x14ac:dyDescent="0.25">
      <c r="C6" s="6"/>
    </row>
    <row r="7" spans="2:9" x14ac:dyDescent="0.25">
      <c r="B7" s="6" t="s">
        <v>98</v>
      </c>
    </row>
    <row r="8" spans="2:9" ht="15" customHeight="1" x14ac:dyDescent="0.25">
      <c r="B8" s="60" t="s">
        <v>78</v>
      </c>
      <c r="C8" s="60"/>
      <c r="D8" s="61">
        <v>43617</v>
      </c>
      <c r="E8" s="62"/>
      <c r="F8" s="62"/>
      <c r="G8" s="62"/>
      <c r="H8" s="62"/>
    </row>
    <row r="9" spans="2:9" ht="41.25" customHeight="1" x14ac:dyDescent="0.25">
      <c r="B9" s="60"/>
      <c r="C9" s="60"/>
      <c r="D9" s="35" t="s">
        <v>79</v>
      </c>
      <c r="E9" s="35" t="s">
        <v>80</v>
      </c>
      <c r="F9" s="35" t="s">
        <v>81</v>
      </c>
      <c r="G9" s="35" t="s">
        <v>82</v>
      </c>
      <c r="H9" s="35" t="s">
        <v>49</v>
      </c>
    </row>
    <row r="10" spans="2:9" ht="15" customHeight="1" x14ac:dyDescent="0.25">
      <c r="B10" s="63">
        <v>43252</v>
      </c>
      <c r="C10" s="36" t="s">
        <v>79</v>
      </c>
      <c r="D10" s="18">
        <v>2173660.0451869965</v>
      </c>
      <c r="E10" s="19">
        <v>319862.83955383301</v>
      </c>
      <c r="F10" s="19">
        <v>9415.0722122192383</v>
      </c>
      <c r="G10" s="19">
        <v>84871.153156280518</v>
      </c>
      <c r="H10" s="20">
        <f>SUM(D10:G10)</f>
        <v>2587809.1101093292</v>
      </c>
    </row>
    <row r="11" spans="2:9" x14ac:dyDescent="0.25">
      <c r="B11" s="64"/>
      <c r="C11" s="36" t="s">
        <v>80</v>
      </c>
      <c r="D11" s="19">
        <v>317171.72943878174</v>
      </c>
      <c r="E11" s="18">
        <v>975156.25013923645</v>
      </c>
      <c r="F11" s="19">
        <v>29978.082021713257</v>
      </c>
      <c r="G11" s="19">
        <v>92133.977689743042</v>
      </c>
      <c r="H11" s="20">
        <f t="shared" ref="H11:H16" si="0">SUM(D11:G11)</f>
        <v>1414440.0392894745</v>
      </c>
    </row>
    <row r="12" spans="2:9" x14ac:dyDescent="0.25">
      <c r="B12" s="64"/>
      <c r="C12" s="36" t="s">
        <v>81</v>
      </c>
      <c r="D12" s="19">
        <v>11368.172859191895</v>
      </c>
      <c r="E12" s="19">
        <v>28477.817676544189</v>
      </c>
      <c r="F12" s="18">
        <v>98998.002754211426</v>
      </c>
      <c r="G12" s="19">
        <v>3066.2756042480469</v>
      </c>
      <c r="H12" s="20">
        <f t="shared" si="0"/>
        <v>141910.26889419556</v>
      </c>
    </row>
    <row r="13" spans="2:9" x14ac:dyDescent="0.25">
      <c r="B13" s="64"/>
      <c r="C13" s="36" t="s">
        <v>82</v>
      </c>
      <c r="D13" s="19">
        <v>45203.485195159912</v>
      </c>
      <c r="E13" s="19">
        <v>56347.250907897949</v>
      </c>
      <c r="F13" s="19">
        <v>1379.2287902832031</v>
      </c>
      <c r="G13" s="18">
        <v>15799.622463226318</v>
      </c>
      <c r="H13" s="20">
        <f t="shared" si="0"/>
        <v>118729.58735656738</v>
      </c>
    </row>
    <row r="14" spans="2:9" x14ac:dyDescent="0.25">
      <c r="B14" s="64"/>
      <c r="C14" s="36" t="s">
        <v>48</v>
      </c>
      <c r="D14" s="19">
        <v>226551.01201629639</v>
      </c>
      <c r="E14" s="19">
        <v>313033.49401664734</v>
      </c>
      <c r="F14" s="19">
        <v>23074.562694549561</v>
      </c>
      <c r="G14" s="40">
        <v>33256.234104156494</v>
      </c>
      <c r="H14" s="20">
        <f t="shared" si="0"/>
        <v>595915.30283164978</v>
      </c>
    </row>
    <row r="15" spans="2:9" x14ac:dyDescent="0.25">
      <c r="B15" s="64"/>
      <c r="C15" s="36" t="s">
        <v>83</v>
      </c>
      <c r="D15" s="19">
        <v>89093.247245788574</v>
      </c>
      <c r="E15" s="19">
        <v>60500.324073791504</v>
      </c>
      <c r="F15" s="19">
        <v>3477.8982467651367</v>
      </c>
      <c r="G15" s="40">
        <v>6797.3582611083984</v>
      </c>
      <c r="H15" s="20">
        <f t="shared" si="0"/>
        <v>159868.82782745361</v>
      </c>
    </row>
    <row r="16" spans="2:9" x14ac:dyDescent="0.25">
      <c r="B16" s="64"/>
      <c r="C16" s="36" t="s">
        <v>77</v>
      </c>
      <c r="D16" s="19">
        <v>1414.1309509277344</v>
      </c>
      <c r="E16" s="19">
        <v>6327.4971351623535</v>
      </c>
      <c r="F16" s="19">
        <v>330.47250366210937</v>
      </c>
      <c r="G16" s="40">
        <v>298.19271850585937</v>
      </c>
      <c r="H16" s="20">
        <f t="shared" si="0"/>
        <v>8370.2933082580566</v>
      </c>
    </row>
    <row r="17" spans="2:8" x14ac:dyDescent="0.25">
      <c r="B17" s="64"/>
      <c r="C17" s="37" t="s">
        <v>49</v>
      </c>
      <c r="D17" s="20">
        <f>SUM(D10:D16)</f>
        <v>2864461.8228931427</v>
      </c>
      <c r="E17" s="20">
        <f t="shared" ref="E17:H17" si="1">SUM(E10:E16)</f>
        <v>1759705.4735031128</v>
      </c>
      <c r="F17" s="20">
        <f t="shared" si="1"/>
        <v>166653.31922340393</v>
      </c>
      <c r="G17" s="20">
        <f t="shared" si="1"/>
        <v>236222.81399726868</v>
      </c>
      <c r="H17" s="21">
        <f t="shared" si="1"/>
        <v>5027043.4296169281</v>
      </c>
    </row>
    <row r="19" spans="2:8" x14ac:dyDescent="0.25">
      <c r="B19" s="6" t="s">
        <v>99</v>
      </c>
    </row>
    <row r="20" spans="2:8" x14ac:dyDescent="0.25">
      <c r="B20" s="60" t="s">
        <v>78</v>
      </c>
      <c r="C20" s="60"/>
      <c r="D20" s="61">
        <f>D8</f>
        <v>43617</v>
      </c>
      <c r="E20" s="61"/>
      <c r="F20" s="61"/>
      <c r="G20" s="61"/>
      <c r="H20" s="61"/>
    </row>
    <row r="21" spans="2:8" ht="37.799999999999997" x14ac:dyDescent="0.25">
      <c r="B21" s="60"/>
      <c r="C21" s="60"/>
      <c r="D21" s="35" t="s">
        <v>79</v>
      </c>
      <c r="E21" s="35" t="s">
        <v>80</v>
      </c>
      <c r="F21" s="35" t="s">
        <v>81</v>
      </c>
      <c r="G21" s="35" t="s">
        <v>82</v>
      </c>
      <c r="H21" s="35" t="s">
        <v>49</v>
      </c>
    </row>
    <row r="22" spans="2:8" ht="15" customHeight="1" x14ac:dyDescent="0.25">
      <c r="B22" s="63">
        <f>B10</f>
        <v>43252</v>
      </c>
      <c r="C22" s="36" t="s">
        <v>79</v>
      </c>
      <c r="D22" s="24">
        <f>(IFERROR((D10/$H$17),"-")*100)</f>
        <v>43.239332932372029</v>
      </c>
      <c r="E22" s="25">
        <f t="shared" ref="E22:H22" si="2">(IFERROR((E10/$H$17),"-")*100)</f>
        <v>6.3628421761657092</v>
      </c>
      <c r="F22" s="25">
        <f t="shared" si="2"/>
        <v>0.18728845978831515</v>
      </c>
      <c r="G22" s="25">
        <f t="shared" si="2"/>
        <v>1.6882916239843961</v>
      </c>
      <c r="H22" s="22">
        <f t="shared" si="2"/>
        <v>51.477755192310447</v>
      </c>
    </row>
    <row r="23" spans="2:8" x14ac:dyDescent="0.25">
      <c r="B23" s="63"/>
      <c r="C23" s="36" t="s">
        <v>80</v>
      </c>
      <c r="D23" s="25">
        <f t="shared" ref="D23:H29" si="3">(IFERROR((D11/$H$17),"-")*100)</f>
        <v>6.3093095152144123</v>
      </c>
      <c r="E23" s="24">
        <f t="shared" si="3"/>
        <v>19.398206197982766</v>
      </c>
      <c r="F23" s="25">
        <f t="shared" si="3"/>
        <v>0.5963362449804348</v>
      </c>
      <c r="G23" s="25">
        <f t="shared" si="3"/>
        <v>1.8327666943741494</v>
      </c>
      <c r="H23" s="22">
        <f t="shared" si="3"/>
        <v>28.136618652551764</v>
      </c>
    </row>
    <row r="24" spans="2:8" x14ac:dyDescent="0.25">
      <c r="B24" s="63"/>
      <c r="C24" s="36" t="s">
        <v>81</v>
      </c>
      <c r="D24" s="25">
        <f t="shared" si="3"/>
        <v>0.22614033513647552</v>
      </c>
      <c r="E24" s="25">
        <f t="shared" si="3"/>
        <v>0.56649237420083842</v>
      </c>
      <c r="F24" s="24">
        <f t="shared" si="3"/>
        <v>1.9693086829320527</v>
      </c>
      <c r="G24" s="25">
        <f t="shared" si="3"/>
        <v>6.0995606009349793E-2</v>
      </c>
      <c r="H24" s="22">
        <f t="shared" si="3"/>
        <v>2.8229369982787165</v>
      </c>
    </row>
    <row r="25" spans="2:8" x14ac:dyDescent="0.25">
      <c r="B25" s="63"/>
      <c r="C25" s="36" t="s">
        <v>82</v>
      </c>
      <c r="D25" s="25">
        <f t="shared" si="3"/>
        <v>0.89920618009469866</v>
      </c>
      <c r="E25" s="25">
        <f t="shared" si="3"/>
        <v>1.1208825166682863</v>
      </c>
      <c r="F25" s="25">
        <f t="shared" si="3"/>
        <v>2.7436182113674386E-2</v>
      </c>
      <c r="G25" s="24">
        <f t="shared" si="3"/>
        <v>0.31429253962960657</v>
      </c>
      <c r="H25" s="22">
        <f t="shared" si="3"/>
        <v>2.3618174185062659</v>
      </c>
    </row>
    <row r="26" spans="2:8" x14ac:dyDescent="0.25">
      <c r="B26" s="63"/>
      <c r="C26" s="36" t="s">
        <v>48</v>
      </c>
      <c r="D26" s="25">
        <f t="shared" si="3"/>
        <v>4.5066452118071334</v>
      </c>
      <c r="E26" s="25">
        <f t="shared" si="3"/>
        <v>6.2269900469211024</v>
      </c>
      <c r="F26" s="25">
        <f t="shared" si="3"/>
        <v>0.45900862042697516</v>
      </c>
      <c r="G26" s="41">
        <f t="shared" si="3"/>
        <v>0.66154658438450553</v>
      </c>
      <c r="H26" s="22">
        <f t="shared" si="3"/>
        <v>11.854190463539718</v>
      </c>
    </row>
    <row r="27" spans="2:8" x14ac:dyDescent="0.25">
      <c r="B27" s="63"/>
      <c r="C27" s="36" t="s">
        <v>83</v>
      </c>
      <c r="D27" s="25">
        <f t="shared" si="3"/>
        <v>1.7722792431211936</v>
      </c>
      <c r="E27" s="25">
        <f t="shared" si="3"/>
        <v>1.2034971434173936</v>
      </c>
      <c r="F27" s="25">
        <f t="shared" si="3"/>
        <v>6.9183771643487879E-2</v>
      </c>
      <c r="G27" s="41">
        <f t="shared" si="3"/>
        <v>0.13521582529129597</v>
      </c>
      <c r="H27" s="22">
        <f t="shared" si="3"/>
        <v>3.1801759834733714</v>
      </c>
    </row>
    <row r="28" spans="2:8" x14ac:dyDescent="0.25">
      <c r="B28" s="63"/>
      <c r="C28" s="36" t="s">
        <v>77</v>
      </c>
      <c r="D28" s="25">
        <f t="shared" si="3"/>
        <v>2.813047014068654E-2</v>
      </c>
      <c r="E28" s="25">
        <f t="shared" si="3"/>
        <v>0.12586915597115744</v>
      </c>
      <c r="F28" s="25">
        <f t="shared" si="3"/>
        <v>6.5738939455968082E-3</v>
      </c>
      <c r="G28" s="41">
        <f t="shared" si="3"/>
        <v>5.9317712822819658E-3</v>
      </c>
      <c r="H28" s="22">
        <f t="shared" si="3"/>
        <v>0.16650529133972275</v>
      </c>
    </row>
    <row r="29" spans="2:8" x14ac:dyDescent="0.25">
      <c r="B29" s="63"/>
      <c r="C29" s="37" t="s">
        <v>49</v>
      </c>
      <c r="D29" s="22">
        <f t="shared" si="3"/>
        <v>56.981043887886628</v>
      </c>
      <c r="E29" s="22">
        <f t="shared" si="3"/>
        <v>35.004779611327251</v>
      </c>
      <c r="F29" s="22">
        <f t="shared" si="3"/>
        <v>3.3151358558305373</v>
      </c>
      <c r="G29" s="22">
        <f t="shared" si="3"/>
        <v>4.6990406449555859</v>
      </c>
      <c r="H29" s="23">
        <f t="shared" si="3"/>
        <v>100</v>
      </c>
    </row>
    <row r="31" spans="2:8" x14ac:dyDescent="0.25">
      <c r="B31" s="6" t="s">
        <v>11</v>
      </c>
    </row>
    <row r="32" spans="2:8" x14ac:dyDescent="0.25">
      <c r="B32" s="60" t="s">
        <v>78</v>
      </c>
      <c r="C32" s="60"/>
      <c r="D32" s="61">
        <f>D20</f>
        <v>43617</v>
      </c>
      <c r="E32" s="61"/>
      <c r="F32" s="61"/>
      <c r="G32" s="61"/>
      <c r="H32" s="61"/>
    </row>
    <row r="33" spans="2:9" ht="37.799999999999997" x14ac:dyDescent="0.25">
      <c r="B33" s="60"/>
      <c r="C33" s="60"/>
      <c r="D33" s="35" t="s">
        <v>79</v>
      </c>
      <c r="E33" s="35" t="s">
        <v>80</v>
      </c>
      <c r="F33" s="35" t="s">
        <v>81</v>
      </c>
      <c r="G33" s="35" t="s">
        <v>82</v>
      </c>
      <c r="H33" s="35" t="s">
        <v>49</v>
      </c>
    </row>
    <row r="34" spans="2:9" ht="15" customHeight="1" x14ac:dyDescent="0.25">
      <c r="B34" s="63">
        <f>B22</f>
        <v>43252</v>
      </c>
      <c r="C34" s="36" t="s">
        <v>79</v>
      </c>
      <c r="D34" s="24">
        <f>(IFERROR((D10/$H10),"-")*100)</f>
        <v>83.996150902149196</v>
      </c>
      <c r="E34" s="25">
        <f t="shared" ref="E34:H34" si="4">(IFERROR((E10/$H10),"-")*100)</f>
        <v>12.360372266419585</v>
      </c>
      <c r="F34" s="25">
        <f t="shared" si="4"/>
        <v>0.36382406165273418</v>
      </c>
      <c r="G34" s="25">
        <f t="shared" si="4"/>
        <v>3.2796527697784827</v>
      </c>
      <c r="H34" s="22">
        <f t="shared" si="4"/>
        <v>100</v>
      </c>
      <c r="I34" s="8"/>
    </row>
    <row r="35" spans="2:9" x14ac:dyDescent="0.25">
      <c r="B35" s="63"/>
      <c r="C35" s="36" t="s">
        <v>80</v>
      </c>
      <c r="D35" s="25">
        <f t="shared" ref="D35:H41" si="5">(IFERROR((D11/$H11),"-")*100)</f>
        <v>22.423837039999857</v>
      </c>
      <c r="E35" s="24">
        <f t="shared" si="5"/>
        <v>68.942918968066934</v>
      </c>
      <c r="F35" s="25">
        <f t="shared" si="5"/>
        <v>2.1194310956279461</v>
      </c>
      <c r="G35" s="25">
        <f t="shared" si="5"/>
        <v>6.5138128963052644</v>
      </c>
      <c r="H35" s="22">
        <f t="shared" si="5"/>
        <v>100</v>
      </c>
      <c r="I35" s="8"/>
    </row>
    <row r="36" spans="2:9" x14ac:dyDescent="0.25">
      <c r="B36" s="63"/>
      <c r="C36" s="36" t="s">
        <v>81</v>
      </c>
      <c r="D36" s="25">
        <f t="shared" si="5"/>
        <v>8.0108176439773331</v>
      </c>
      <c r="E36" s="25">
        <f t="shared" si="5"/>
        <v>20.067482007081868</v>
      </c>
      <c r="F36" s="24">
        <f t="shared" si="5"/>
        <v>69.760985956570664</v>
      </c>
      <c r="G36" s="25">
        <f t="shared" si="5"/>
        <v>2.1607143923701382</v>
      </c>
      <c r="H36" s="22">
        <f t="shared" si="5"/>
        <v>100</v>
      </c>
      <c r="I36" s="8"/>
    </row>
    <row r="37" spans="2:9" x14ac:dyDescent="0.25">
      <c r="B37" s="63"/>
      <c r="C37" s="36" t="s">
        <v>82</v>
      </c>
      <c r="D37" s="25">
        <f t="shared" si="5"/>
        <v>38.072637327884671</v>
      </c>
      <c r="E37" s="25">
        <f t="shared" si="5"/>
        <v>47.458474473322738</v>
      </c>
      <c r="F37" s="25">
        <f t="shared" si="5"/>
        <v>1.1616555072672143</v>
      </c>
      <c r="G37" s="24">
        <f t="shared" si="5"/>
        <v>13.30723269152538</v>
      </c>
      <c r="H37" s="22">
        <f t="shared" si="5"/>
        <v>100</v>
      </c>
      <c r="I37" s="8"/>
    </row>
    <row r="38" spans="2:9" x14ac:dyDescent="0.25">
      <c r="B38" s="63"/>
      <c r="C38" s="36" t="s">
        <v>48</v>
      </c>
      <c r="D38" s="25">
        <f t="shared" si="5"/>
        <v>38.01731738382604</v>
      </c>
      <c r="E38" s="25">
        <f t="shared" si="5"/>
        <v>52.529863309296744</v>
      </c>
      <c r="F38" s="25">
        <f t="shared" si="5"/>
        <v>3.8721211865016132</v>
      </c>
      <c r="G38" s="41">
        <f t="shared" si="5"/>
        <v>5.580698120375609</v>
      </c>
      <c r="H38" s="22">
        <f t="shared" si="5"/>
        <v>100</v>
      </c>
      <c r="I38" s="8"/>
    </row>
    <row r="39" spans="2:9" x14ac:dyDescent="0.25">
      <c r="B39" s="63"/>
      <c r="C39" s="36" t="s">
        <v>83</v>
      </c>
      <c r="D39" s="25">
        <f t="shared" si="5"/>
        <v>55.728967589570935</v>
      </c>
      <c r="E39" s="25">
        <f t="shared" si="5"/>
        <v>37.843727821091854</v>
      </c>
      <c r="F39" s="25">
        <f t="shared" si="5"/>
        <v>2.1754699111942144</v>
      </c>
      <c r="G39" s="41">
        <f t="shared" si="5"/>
        <v>4.2518346781429992</v>
      </c>
      <c r="H39" s="22">
        <f t="shared" si="5"/>
        <v>100</v>
      </c>
      <c r="I39" s="8"/>
    </row>
    <row r="40" spans="2:9" x14ac:dyDescent="0.25">
      <c r="B40" s="63"/>
      <c r="C40" s="36" t="s">
        <v>77</v>
      </c>
      <c r="D40" s="25">
        <f t="shared" si="5"/>
        <v>16.894640353075385</v>
      </c>
      <c r="E40" s="25">
        <f t="shared" si="5"/>
        <v>75.59468828792059</v>
      </c>
      <c r="F40" s="25">
        <f t="shared" si="5"/>
        <v>3.9481591802293012</v>
      </c>
      <c r="G40" s="41">
        <f t="shared" si="5"/>
        <v>3.5625121787747278</v>
      </c>
      <c r="H40" s="22">
        <f t="shared" si="5"/>
        <v>100</v>
      </c>
      <c r="I40" s="8"/>
    </row>
    <row r="41" spans="2:9" x14ac:dyDescent="0.25">
      <c r="B41" s="63"/>
      <c r="C41" s="37" t="s">
        <v>49</v>
      </c>
      <c r="D41" s="22">
        <f t="shared" si="5"/>
        <v>56.981043887886628</v>
      </c>
      <c r="E41" s="22">
        <f t="shared" si="5"/>
        <v>35.004779611327251</v>
      </c>
      <c r="F41" s="22">
        <f t="shared" si="5"/>
        <v>3.3151358558305373</v>
      </c>
      <c r="G41" s="22">
        <f t="shared" si="5"/>
        <v>4.6990406449555859</v>
      </c>
      <c r="H41" s="23">
        <f t="shared" si="5"/>
        <v>100</v>
      </c>
      <c r="I41" s="8"/>
    </row>
    <row r="43" spans="2:9" x14ac:dyDescent="0.25">
      <c r="B43" s="6" t="s">
        <v>12</v>
      </c>
    </row>
    <row r="44" spans="2:9" x14ac:dyDescent="0.25">
      <c r="B44" s="60" t="s">
        <v>78</v>
      </c>
      <c r="C44" s="60"/>
      <c r="D44" s="61">
        <f>D32</f>
        <v>43617</v>
      </c>
      <c r="E44" s="61"/>
      <c r="F44" s="61"/>
      <c r="G44" s="61"/>
      <c r="H44" s="61"/>
    </row>
    <row r="45" spans="2:9" ht="37.799999999999997" x14ac:dyDescent="0.25">
      <c r="B45" s="60"/>
      <c r="C45" s="60"/>
      <c r="D45" s="35" t="s">
        <v>79</v>
      </c>
      <c r="E45" s="35" t="s">
        <v>80</v>
      </c>
      <c r="F45" s="35" t="s">
        <v>81</v>
      </c>
      <c r="G45" s="35" t="s">
        <v>82</v>
      </c>
      <c r="H45" s="35" t="s">
        <v>49</v>
      </c>
    </row>
    <row r="46" spans="2:9" ht="15" customHeight="1" x14ac:dyDescent="0.25">
      <c r="B46" s="63">
        <f>B34</f>
        <v>43252</v>
      </c>
      <c r="C46" s="36" t="s">
        <v>79</v>
      </c>
      <c r="D46" s="24">
        <f>(IFERROR((D10/D$17),"-")*100)</f>
        <v>75.883714972733415</v>
      </c>
      <c r="E46" s="25">
        <f t="shared" ref="E46:H46" si="6">(IFERROR((E10/E$17),"-")*100)</f>
        <v>18.177066808633029</v>
      </c>
      <c r="F46" s="25">
        <f t="shared" si="6"/>
        <v>5.6494957652766837</v>
      </c>
      <c r="G46" s="25">
        <f t="shared" si="6"/>
        <v>35.928432025732214</v>
      </c>
      <c r="H46" s="22">
        <f t="shared" si="6"/>
        <v>51.477755192310447</v>
      </c>
      <c r="I46" s="8"/>
    </row>
    <row r="47" spans="2:9" x14ac:dyDescent="0.25">
      <c r="B47" s="63"/>
      <c r="C47" s="36" t="s">
        <v>80</v>
      </c>
      <c r="D47" s="25">
        <f t="shared" ref="D47:H53" si="7">(IFERROR((D11/D$17),"-")*100)</f>
        <v>11.07264641839193</v>
      </c>
      <c r="E47" s="24">
        <f t="shared" si="7"/>
        <v>55.415878669625073</v>
      </c>
      <c r="F47" s="25">
        <f t="shared" si="7"/>
        <v>17.988289799092875</v>
      </c>
      <c r="G47" s="25">
        <f t="shared" si="7"/>
        <v>39.002997267998147</v>
      </c>
      <c r="H47" s="22">
        <f t="shared" si="7"/>
        <v>28.136618652551764</v>
      </c>
      <c r="I47" s="8"/>
    </row>
    <row r="48" spans="2:9" x14ac:dyDescent="0.25">
      <c r="B48" s="63"/>
      <c r="C48" s="36" t="s">
        <v>81</v>
      </c>
      <c r="D48" s="25">
        <f t="shared" si="7"/>
        <v>0.3968694142940225</v>
      </c>
      <c r="E48" s="25">
        <f t="shared" si="7"/>
        <v>1.6183286410908475</v>
      </c>
      <c r="F48" s="24">
        <f t="shared" si="7"/>
        <v>59.403558966324297</v>
      </c>
      <c r="G48" s="25">
        <f t="shared" si="7"/>
        <v>1.2980438054909889</v>
      </c>
      <c r="H48" s="22">
        <f t="shared" si="7"/>
        <v>2.8229369982787165</v>
      </c>
      <c r="I48" s="8"/>
    </row>
    <row r="49" spans="2:9" x14ac:dyDescent="0.25">
      <c r="B49" s="63"/>
      <c r="C49" s="36" t="s">
        <v>82</v>
      </c>
      <c r="D49" s="25">
        <f t="shared" si="7"/>
        <v>1.5780795133622632</v>
      </c>
      <c r="E49" s="25">
        <f t="shared" si="7"/>
        <v>3.2020841985406419</v>
      </c>
      <c r="F49" s="25">
        <f t="shared" si="7"/>
        <v>0.82760355251868956</v>
      </c>
      <c r="G49" s="24">
        <f t="shared" si="7"/>
        <v>6.6884405430074176</v>
      </c>
      <c r="H49" s="22">
        <f t="shared" si="7"/>
        <v>2.3618174185062659</v>
      </c>
      <c r="I49" s="8"/>
    </row>
    <row r="50" spans="2:9" x14ac:dyDescent="0.25">
      <c r="B50" s="63"/>
      <c r="C50" s="36" t="s">
        <v>48</v>
      </c>
      <c r="D50" s="25">
        <f t="shared" si="7"/>
        <v>7.9090253605641356</v>
      </c>
      <c r="E50" s="25">
        <f t="shared" si="7"/>
        <v>17.788970866441623</v>
      </c>
      <c r="F50" s="25">
        <f t="shared" si="7"/>
        <v>13.845846456629761</v>
      </c>
      <c r="G50" s="41">
        <f t="shared" si="7"/>
        <v>14.07833288470648</v>
      </c>
      <c r="H50" s="22">
        <f t="shared" si="7"/>
        <v>11.854190463539718</v>
      </c>
      <c r="I50" s="8"/>
    </row>
    <row r="51" spans="2:9" x14ac:dyDescent="0.25">
      <c r="B51" s="63"/>
      <c r="C51" s="36" t="s">
        <v>83</v>
      </c>
      <c r="D51" s="25">
        <f t="shared" si="7"/>
        <v>3.1102962006246351</v>
      </c>
      <c r="E51" s="25">
        <f t="shared" si="7"/>
        <v>3.4380937597103229</v>
      </c>
      <c r="F51" s="25">
        <f t="shared" si="7"/>
        <v>2.0869060772218444</v>
      </c>
      <c r="G51" s="41">
        <f t="shared" si="7"/>
        <v>2.8775198068663226</v>
      </c>
      <c r="H51" s="22">
        <f t="shared" si="7"/>
        <v>3.1801759834733714</v>
      </c>
      <c r="I51" s="8"/>
    </row>
    <row r="52" spans="2:9" x14ac:dyDescent="0.25">
      <c r="B52" s="63"/>
      <c r="C52" s="36" t="s">
        <v>77</v>
      </c>
      <c r="D52" s="25">
        <f t="shared" si="7"/>
        <v>4.9368120029592302E-2</v>
      </c>
      <c r="E52" s="25">
        <f t="shared" si="7"/>
        <v>0.35957705595845901</v>
      </c>
      <c r="F52" s="25">
        <f t="shared" si="7"/>
        <v>0.19829938293584223</v>
      </c>
      <c r="G52" s="41">
        <f t="shared" si="7"/>
        <v>0.12623366619843385</v>
      </c>
      <c r="H52" s="22">
        <f t="shared" si="7"/>
        <v>0.16650529133972275</v>
      </c>
      <c r="I52" s="8"/>
    </row>
    <row r="53" spans="2:9" x14ac:dyDescent="0.25">
      <c r="B53" s="63"/>
      <c r="C53" s="37" t="s">
        <v>49</v>
      </c>
      <c r="D53" s="22">
        <f t="shared" si="7"/>
        <v>100</v>
      </c>
      <c r="E53" s="22">
        <f t="shared" si="7"/>
        <v>100</v>
      </c>
      <c r="F53" s="22">
        <f t="shared" si="7"/>
        <v>100</v>
      </c>
      <c r="G53" s="22">
        <f t="shared" si="7"/>
        <v>100</v>
      </c>
      <c r="H53" s="23">
        <f t="shared" si="7"/>
        <v>100</v>
      </c>
      <c r="I53" s="8"/>
    </row>
  </sheetData>
  <mergeCells count="12">
    <mergeCell ref="B46:B53"/>
    <mergeCell ref="B8:C9"/>
    <mergeCell ref="D8:H8"/>
    <mergeCell ref="B10:B17"/>
    <mergeCell ref="B20:C21"/>
    <mergeCell ref="D20:H20"/>
    <mergeCell ref="B22:B29"/>
    <mergeCell ref="B32:C33"/>
    <mergeCell ref="D32:H32"/>
    <mergeCell ref="B34:B41"/>
    <mergeCell ref="B44:C45"/>
    <mergeCell ref="D44:H44"/>
  </mergeCells>
  <hyperlinks>
    <hyperlink ref="I2" location="Índice!A1" display="Índice"/>
  </hyperlink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12</vt:i4>
      </vt:variant>
    </vt:vector>
  </HeadingPairs>
  <TitlesOfParts>
    <vt:vector size="12" baseType="lpstr">
      <vt:lpstr>Índice</vt:lpstr>
      <vt:lpstr>1.1. MTL - Nacional</vt:lpstr>
      <vt:lpstr>1.2. MTL - Urbano</vt:lpstr>
      <vt:lpstr>1.3. MTL - Rural</vt:lpstr>
      <vt:lpstr>2.1. MTO- Nacional</vt:lpstr>
      <vt:lpstr>2.2. MTO- Urbano</vt:lpstr>
      <vt:lpstr>2.3. MTO- Rural</vt:lpstr>
      <vt:lpstr>3.1. SECEMP- Nacional</vt:lpstr>
      <vt:lpstr>3.2. SECEMP- Urbano</vt:lpstr>
      <vt:lpstr>3.3. SECEMP- Rural</vt:lpstr>
      <vt:lpstr>4. Jefe de hogar</vt:lpstr>
      <vt:lpstr>Glosario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INEC Jose Carlos Andrade</dc:creator>
  <cp:lastModifiedBy>INEC Carmen Granda</cp:lastModifiedBy>
  <dcterms:created xsi:type="dcterms:W3CDTF">2017-01-19T19:23:22Z</dcterms:created>
  <dcterms:modified xsi:type="dcterms:W3CDTF">2019-07-11T13:19:08Z</dcterms:modified>
</cp:coreProperties>
</file>