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IES\2019\9. Septiembre\Matrices de transición\Productos de publicación\"/>
    </mc:Choice>
  </mc:AlternateContent>
  <bookViews>
    <workbookView xWindow="0" yWindow="0" windowWidth="23040" windowHeight="9120" tabRatio="788"/>
  </bookViews>
  <sheets>
    <sheet name="Índice" sheetId="1" r:id="rId1"/>
    <sheet name="1.1. MTL - Nacional" sheetId="2" r:id="rId2"/>
    <sheet name="1.2. MTL - Urbano" sheetId="3" r:id="rId3"/>
    <sheet name="1.3. MTL - Rural" sheetId="4" r:id="rId4"/>
    <sheet name="2.1. MTO- Nacional" sheetId="6" r:id="rId5"/>
    <sheet name="2.2. MTO- Urbano" sheetId="7" r:id="rId6"/>
    <sheet name="2.3. MTO- Rural" sheetId="8" r:id="rId7"/>
    <sheet name="3.1. SECEMP- Nacional" sheetId="14" r:id="rId8"/>
    <sheet name="3.2. SECEMP- Urbano" sheetId="15" r:id="rId9"/>
    <sheet name="3.3. SECEMP- Rural" sheetId="16" r:id="rId10"/>
    <sheet name="4. Jefe de hogar" sheetId="13" r:id="rId11"/>
    <sheet name="Glosario" sheetId="17" r:id="rId12"/>
  </sheets>
  <externalReferences>
    <externalReference r:id="rId13"/>
  </externalReferences>
  <definedNames>
    <definedName name="indic" localSheetId="7">'[1]2.-Tasas Nacional'!#REF!</definedName>
    <definedName name="indic" localSheetId="8">'[1]2.-Tasas Nacional'!#REF!</definedName>
    <definedName name="indic" localSheetId="9">'[1]2.-Tasas Nacional'!#REF!</definedName>
    <definedName name="indic" localSheetId="10">'[1]2.-Tasas Nacional'!#REF!</definedName>
    <definedName name="indic">'[1]2.-Tasas Nacional'!#REF!</definedName>
    <definedName name="indicadores" localSheetId="5">'[1]2.-Tasas Nacional'!#REF!</definedName>
    <definedName name="indicadores" localSheetId="6">'[1]2.-Tasas Nacional'!#REF!</definedName>
    <definedName name="indicadores" localSheetId="7">'[1]2.-Tasas Nacional'!#REF!</definedName>
    <definedName name="indicadores" localSheetId="8">'[1]2.-Tasas Nacional'!#REF!</definedName>
    <definedName name="indicadores" localSheetId="9">'[1]2.-Tasas Nacional'!#REF!</definedName>
    <definedName name="indicadores" localSheetId="10">'[1]2.-Tasas Nacional'!#REF!</definedName>
    <definedName name="indicadores">'[1]2.-Tasas Nacional'!#REF!</definedName>
    <definedName name="meses" localSheetId="5">'[1]2.-Tasas Nacional'!#REF!</definedName>
    <definedName name="meses" localSheetId="6">'[1]2.-Tasas Nacional'!#REF!</definedName>
    <definedName name="meses" localSheetId="7">'[1]2.-Tasas Nacional'!#REF!</definedName>
    <definedName name="meses" localSheetId="8">'[1]2.-Tasas Nacional'!#REF!</definedName>
    <definedName name="meses" localSheetId="9">'[1]2.-Tasas Nacional'!#REF!</definedName>
    <definedName name="meses" localSheetId="10">'[1]2.-Tasas Nacional'!#REF!</definedName>
    <definedName name="meses">'[1]2.-Tasas Nacional'!#REF!</definedName>
  </definedNames>
  <calcPr calcId="152511"/>
</workbook>
</file>

<file path=xl/calcChain.xml><?xml version="1.0" encoding="utf-8"?>
<calcChain xmlns="http://schemas.openxmlformats.org/spreadsheetml/2006/main">
  <c r="H35" i="16" l="1"/>
  <c r="H17" i="16"/>
  <c r="H51" i="15"/>
  <c r="H48" i="15"/>
  <c r="H47" i="15"/>
  <c r="H17" i="15"/>
  <c r="H46" i="15" s="1"/>
  <c r="H17" i="14"/>
  <c r="H46" i="14" s="1"/>
  <c r="J11" i="16"/>
  <c r="I35" i="16" s="1"/>
  <c r="J12" i="16"/>
  <c r="I36" i="16" s="1"/>
  <c r="J13" i="16"/>
  <c r="I37" i="16" s="1"/>
  <c r="J14" i="16"/>
  <c r="I38" i="16" s="1"/>
  <c r="J15" i="16"/>
  <c r="H39" i="16" s="1"/>
  <c r="J16" i="16"/>
  <c r="H40" i="16" s="1"/>
  <c r="J10" i="16"/>
  <c r="H34" i="16" s="1"/>
  <c r="I17" i="16"/>
  <c r="I53" i="16" s="1"/>
  <c r="J11" i="15"/>
  <c r="I35" i="15" s="1"/>
  <c r="J12" i="15"/>
  <c r="I36" i="15" s="1"/>
  <c r="J13" i="15"/>
  <c r="I37" i="15" s="1"/>
  <c r="J14" i="15"/>
  <c r="I38" i="15" s="1"/>
  <c r="J15" i="15"/>
  <c r="I39" i="15" s="1"/>
  <c r="J16" i="15"/>
  <c r="I40" i="15" s="1"/>
  <c r="J10" i="15"/>
  <c r="I34" i="15" s="1"/>
  <c r="I17" i="15"/>
  <c r="I52" i="15" s="1"/>
  <c r="I53" i="14"/>
  <c r="J11" i="14"/>
  <c r="H35" i="14" s="1"/>
  <c r="J12" i="14"/>
  <c r="J13" i="14"/>
  <c r="J14" i="14"/>
  <c r="H38" i="14" s="1"/>
  <c r="J15" i="14"/>
  <c r="J16" i="14"/>
  <c r="I40" i="14" s="1"/>
  <c r="J10" i="14"/>
  <c r="H34" i="14" s="1"/>
  <c r="I17" i="14"/>
  <c r="I52" i="14" s="1"/>
  <c r="J57" i="8"/>
  <c r="J55" i="8"/>
  <c r="J54" i="8"/>
  <c r="J53" i="8"/>
  <c r="J52" i="8"/>
  <c r="J50" i="8"/>
  <c r="J49" i="8"/>
  <c r="K42" i="8"/>
  <c r="K41" i="8"/>
  <c r="K40" i="8"/>
  <c r="K38" i="8"/>
  <c r="J42" i="8"/>
  <c r="J41" i="8"/>
  <c r="J38" i="8"/>
  <c r="L11" i="8"/>
  <c r="J37" i="8" s="1"/>
  <c r="L12" i="8"/>
  <c r="L13" i="8"/>
  <c r="K39" i="8" s="1"/>
  <c r="L14" i="8"/>
  <c r="J40" i="8" s="1"/>
  <c r="L15" i="8"/>
  <c r="L16" i="8"/>
  <c r="L17" i="8"/>
  <c r="K43" i="8" s="1"/>
  <c r="L10" i="8"/>
  <c r="K36" i="8" s="1"/>
  <c r="K18" i="8"/>
  <c r="K55" i="8" s="1"/>
  <c r="J18" i="8"/>
  <c r="J56" i="8" s="1"/>
  <c r="K57" i="7"/>
  <c r="K56" i="7"/>
  <c r="K55" i="7"/>
  <c r="K49" i="7"/>
  <c r="J57" i="7"/>
  <c r="J56" i="7"/>
  <c r="J49" i="7"/>
  <c r="K39" i="7"/>
  <c r="K38" i="7"/>
  <c r="K37" i="7"/>
  <c r="K36" i="7"/>
  <c r="J39" i="7"/>
  <c r="J38" i="7"/>
  <c r="J37" i="7"/>
  <c r="L17" i="7"/>
  <c r="K43" i="7" s="1"/>
  <c r="L16" i="7"/>
  <c r="K42" i="7" s="1"/>
  <c r="L15" i="7"/>
  <c r="K41" i="7" s="1"/>
  <c r="L14" i="7"/>
  <c r="K40" i="7" s="1"/>
  <c r="L13" i="7"/>
  <c r="L12" i="7"/>
  <c r="L11" i="7"/>
  <c r="L10" i="7"/>
  <c r="J36" i="7" s="1"/>
  <c r="K18" i="7"/>
  <c r="K54" i="7" s="1"/>
  <c r="J18" i="7"/>
  <c r="J55" i="7" s="1"/>
  <c r="I47" i="16" l="1"/>
  <c r="I48" i="16"/>
  <c r="H36" i="16"/>
  <c r="I52" i="16"/>
  <c r="I46" i="16"/>
  <c r="I49" i="16"/>
  <c r="H35" i="15"/>
  <c r="I53" i="15"/>
  <c r="H39" i="15"/>
  <c r="H40" i="15"/>
  <c r="H52" i="15"/>
  <c r="H36" i="15"/>
  <c r="I49" i="15"/>
  <c r="H47" i="14"/>
  <c r="H48" i="14"/>
  <c r="H49" i="14"/>
  <c r="H52" i="14"/>
  <c r="I46" i="14"/>
  <c r="H46" i="16"/>
  <c r="I50" i="16"/>
  <c r="H49" i="16"/>
  <c r="H37" i="16"/>
  <c r="H53" i="16"/>
  <c r="H47" i="16"/>
  <c r="H48" i="16"/>
  <c r="I34" i="16"/>
  <c r="I51" i="16"/>
  <c r="H50" i="16"/>
  <c r="H38" i="16"/>
  <c r="I39" i="16"/>
  <c r="H51" i="16"/>
  <c r="I40" i="16"/>
  <c r="H52" i="16"/>
  <c r="I46" i="15"/>
  <c r="I47" i="15"/>
  <c r="H37" i="15"/>
  <c r="H49" i="15"/>
  <c r="I48" i="15"/>
  <c r="H38" i="15"/>
  <c r="H50" i="15"/>
  <c r="I50" i="15"/>
  <c r="I51" i="15"/>
  <c r="H53" i="15"/>
  <c r="H34" i="15"/>
  <c r="I34" i="14"/>
  <c r="H36" i="14"/>
  <c r="H37" i="14"/>
  <c r="I48" i="14"/>
  <c r="H50" i="14"/>
  <c r="I37" i="14"/>
  <c r="I49" i="14"/>
  <c r="H51" i="14"/>
  <c r="H39" i="14"/>
  <c r="I50" i="14"/>
  <c r="H40" i="14"/>
  <c r="I47" i="14"/>
  <c r="I51" i="14"/>
  <c r="H53" i="14"/>
  <c r="I35" i="14"/>
  <c r="I36" i="14"/>
  <c r="I38" i="14"/>
  <c r="I39" i="14"/>
  <c r="K51" i="8"/>
  <c r="K37" i="8"/>
  <c r="K56" i="8"/>
  <c r="J39" i="8"/>
  <c r="K49" i="8"/>
  <c r="K57" i="8"/>
  <c r="J51" i="8"/>
  <c r="K50" i="8"/>
  <c r="K52" i="8"/>
  <c r="J43" i="8"/>
  <c r="K53" i="8"/>
  <c r="J36" i="8"/>
  <c r="K54" i="8"/>
  <c r="J50" i="7"/>
  <c r="J40" i="7"/>
  <c r="J51" i="7"/>
  <c r="K50" i="7"/>
  <c r="J41" i="7"/>
  <c r="J52" i="7"/>
  <c r="K51" i="7"/>
  <c r="J42" i="7"/>
  <c r="J53" i="7"/>
  <c r="K52" i="7"/>
  <c r="J43" i="7"/>
  <c r="J54" i="7"/>
  <c r="K53" i="7"/>
  <c r="K57" i="6"/>
  <c r="K56" i="6"/>
  <c r="K55" i="6"/>
  <c r="K54" i="6"/>
  <c r="K53" i="6"/>
  <c r="K52" i="6"/>
  <c r="K51" i="6"/>
  <c r="K50" i="6"/>
  <c r="K49" i="6"/>
  <c r="J57" i="6"/>
  <c r="J56" i="6"/>
  <c r="J55" i="6"/>
  <c r="J54" i="6"/>
  <c r="J53" i="6"/>
  <c r="J52" i="6"/>
  <c r="J51" i="6"/>
  <c r="J50" i="6"/>
  <c r="J49" i="6"/>
  <c r="K44" i="6"/>
  <c r="J44" i="6"/>
  <c r="K43" i="6"/>
  <c r="J43" i="6"/>
  <c r="K42" i="6"/>
  <c r="J42" i="6"/>
  <c r="K41" i="6"/>
  <c r="J41" i="6"/>
  <c r="K40" i="6"/>
  <c r="J40" i="6"/>
  <c r="K39" i="6"/>
  <c r="J39" i="6"/>
  <c r="K38" i="6"/>
  <c r="J38" i="6"/>
  <c r="K37" i="6"/>
  <c r="J37" i="6"/>
  <c r="K36" i="6"/>
  <c r="J36" i="6"/>
  <c r="K31" i="6"/>
  <c r="J31" i="6"/>
  <c r="K30" i="6"/>
  <c r="J30" i="6"/>
  <c r="K29" i="6"/>
  <c r="J29" i="6"/>
  <c r="K28" i="6"/>
  <c r="J28" i="6"/>
  <c r="K27" i="6"/>
  <c r="J27" i="6"/>
  <c r="K26" i="6"/>
  <c r="J26" i="6"/>
  <c r="K25" i="6"/>
  <c r="J25" i="6"/>
  <c r="K24" i="6"/>
  <c r="J24" i="6"/>
  <c r="K23" i="6"/>
  <c r="J23" i="6"/>
  <c r="L11" i="6"/>
  <c r="L12" i="6"/>
  <c r="L13" i="6"/>
  <c r="L14" i="6"/>
  <c r="L15" i="6"/>
  <c r="L16" i="6"/>
  <c r="L17" i="6"/>
  <c r="K18" i="6"/>
  <c r="J18" i="6"/>
  <c r="L10" i="6"/>
  <c r="D8" i="16" l="1"/>
  <c r="B10" i="16"/>
  <c r="D8" i="15"/>
  <c r="B10" i="15"/>
  <c r="D8" i="14"/>
  <c r="B10" i="14"/>
  <c r="D8" i="8"/>
  <c r="B10" i="8"/>
  <c r="D8" i="7"/>
  <c r="B10" i="7"/>
  <c r="D8" i="6"/>
  <c r="B10" i="6"/>
  <c r="D8" i="4"/>
  <c r="B10" i="4"/>
  <c r="D8" i="3"/>
  <c r="B10" i="3"/>
  <c r="H18" i="13" l="1"/>
  <c r="D18" i="13"/>
  <c r="B21" i="13"/>
  <c r="H8" i="13"/>
  <c r="L8" i="13" s="1"/>
  <c r="L18" i="13" s="1"/>
  <c r="O13" i="13"/>
  <c r="O23" i="13" s="1"/>
  <c r="O12" i="13"/>
  <c r="M22" i="13" s="1"/>
  <c r="O11" i="13"/>
  <c r="M21" i="13" s="1"/>
  <c r="K13" i="13"/>
  <c r="I23" i="13" s="1"/>
  <c r="K12" i="13"/>
  <c r="I22" i="13" s="1"/>
  <c r="K11" i="13"/>
  <c r="K21" i="13" s="1"/>
  <c r="G13" i="13"/>
  <c r="G23" i="13" s="1"/>
  <c r="G12" i="13"/>
  <c r="E22" i="13" s="1"/>
  <c r="G11" i="13"/>
  <c r="G21" i="13" s="1"/>
  <c r="N14" i="13"/>
  <c r="M14" i="13"/>
  <c r="L14" i="13"/>
  <c r="O14" i="13" s="1"/>
  <c r="O24" i="13" s="1"/>
  <c r="J14" i="13"/>
  <c r="I14" i="13"/>
  <c r="H14" i="13"/>
  <c r="F14" i="13"/>
  <c r="E14" i="13"/>
  <c r="D14" i="13"/>
  <c r="B22" i="16"/>
  <c r="B34" i="16" s="1"/>
  <c r="B46" i="16" s="1"/>
  <c r="D20" i="16"/>
  <c r="D32" i="16" s="1"/>
  <c r="D44" i="16" s="1"/>
  <c r="G17" i="16"/>
  <c r="G48" i="16" s="1"/>
  <c r="F17" i="16"/>
  <c r="F53" i="16" s="1"/>
  <c r="E17" i="16"/>
  <c r="E50" i="16" s="1"/>
  <c r="D17" i="16"/>
  <c r="D47" i="16" s="1"/>
  <c r="F40" i="16"/>
  <c r="D39" i="16"/>
  <c r="E38" i="16"/>
  <c r="G37" i="16"/>
  <c r="G36" i="16"/>
  <c r="D35" i="16"/>
  <c r="G34" i="16"/>
  <c r="B22" i="15"/>
  <c r="B34" i="15" s="1"/>
  <c r="B46" i="15" s="1"/>
  <c r="D20" i="15"/>
  <c r="D32" i="15" s="1"/>
  <c r="D44" i="15" s="1"/>
  <c r="G17" i="15"/>
  <c r="G53" i="15" s="1"/>
  <c r="F17" i="15"/>
  <c r="F50" i="15" s="1"/>
  <c r="E17" i="15"/>
  <c r="E50" i="15" s="1"/>
  <c r="D17" i="15"/>
  <c r="D52" i="15" s="1"/>
  <c r="D40" i="15"/>
  <c r="D39" i="15"/>
  <c r="F38" i="15"/>
  <c r="D37" i="15"/>
  <c r="E35" i="15"/>
  <c r="F34" i="15"/>
  <c r="B22" i="14"/>
  <c r="B34" i="14" s="1"/>
  <c r="B46" i="14" s="1"/>
  <c r="D20" i="14"/>
  <c r="D32" i="14" s="1"/>
  <c r="D44" i="14" s="1"/>
  <c r="G17" i="14"/>
  <c r="F17" i="14"/>
  <c r="F47" i="14" s="1"/>
  <c r="E17" i="14"/>
  <c r="E52" i="14" s="1"/>
  <c r="D17" i="14"/>
  <c r="D50" i="14" s="1"/>
  <c r="E40" i="14"/>
  <c r="G39" i="14"/>
  <c r="G38" i="14"/>
  <c r="D37" i="14"/>
  <c r="G36" i="14"/>
  <c r="F35" i="14"/>
  <c r="E34" i="14"/>
  <c r="B23" i="8"/>
  <c r="B36" i="8" s="1"/>
  <c r="B49" i="8" s="1"/>
  <c r="D21" i="8"/>
  <c r="D34" i="8" s="1"/>
  <c r="D47" i="8" s="1"/>
  <c r="I18" i="8"/>
  <c r="I50" i="8" s="1"/>
  <c r="H18" i="8"/>
  <c r="H57" i="8" s="1"/>
  <c r="G18" i="8"/>
  <c r="G56" i="8" s="1"/>
  <c r="F18" i="8"/>
  <c r="F55" i="8" s="1"/>
  <c r="E18" i="8"/>
  <c r="E54" i="8" s="1"/>
  <c r="D18" i="8"/>
  <c r="D53" i="8" s="1"/>
  <c r="F43" i="8"/>
  <c r="E42" i="8"/>
  <c r="D41" i="8"/>
  <c r="D40" i="8"/>
  <c r="L39" i="8"/>
  <c r="L38" i="8"/>
  <c r="H37" i="8"/>
  <c r="G36" i="8"/>
  <c r="D34" i="7"/>
  <c r="D47" i="7" s="1"/>
  <c r="B23" i="7"/>
  <c r="B36" i="7" s="1"/>
  <c r="B49" i="7" s="1"/>
  <c r="D21" i="7"/>
  <c r="E40" i="7"/>
  <c r="I18" i="7"/>
  <c r="I54" i="7" s="1"/>
  <c r="H18" i="7"/>
  <c r="H53" i="7" s="1"/>
  <c r="G18" i="7"/>
  <c r="G52" i="7" s="1"/>
  <c r="F18" i="7"/>
  <c r="F51" i="7" s="1"/>
  <c r="E18" i="7"/>
  <c r="E50" i="7" s="1"/>
  <c r="D18" i="7"/>
  <c r="L43" i="7"/>
  <c r="L42" i="7"/>
  <c r="H41" i="7"/>
  <c r="G40" i="7"/>
  <c r="F39" i="7"/>
  <c r="E38" i="7"/>
  <c r="D37" i="7"/>
  <c r="I36" i="7"/>
  <c r="I18" i="6"/>
  <c r="I52" i="6" s="1"/>
  <c r="H18" i="6"/>
  <c r="H57" i="6" s="1"/>
  <c r="G18" i="6"/>
  <c r="G57" i="6" s="1"/>
  <c r="F18" i="6"/>
  <c r="F57" i="6" s="1"/>
  <c r="E18" i="6"/>
  <c r="E57" i="6" s="1"/>
  <c r="D18" i="6"/>
  <c r="D54" i="6" s="1"/>
  <c r="I43" i="6"/>
  <c r="H42" i="6"/>
  <c r="G41" i="6"/>
  <c r="H40" i="6"/>
  <c r="E39" i="6"/>
  <c r="D38" i="6"/>
  <c r="L37" i="6"/>
  <c r="H36" i="6"/>
  <c r="D34" i="6"/>
  <c r="D47" i="6" s="1"/>
  <c r="B23" i="6"/>
  <c r="B36" i="6" s="1"/>
  <c r="B49" i="6" s="1"/>
  <c r="D21" i="6"/>
  <c r="B23" i="4"/>
  <c r="B36" i="4" s="1"/>
  <c r="B49" i="4" s="1"/>
  <c r="D21" i="4"/>
  <c r="D34" i="4" s="1"/>
  <c r="D47" i="4" s="1"/>
  <c r="J18" i="4"/>
  <c r="J54" i="4" s="1"/>
  <c r="I18" i="4"/>
  <c r="I57" i="4" s="1"/>
  <c r="H18" i="4"/>
  <c r="H57" i="4" s="1"/>
  <c r="G18" i="4"/>
  <c r="G56" i="4" s="1"/>
  <c r="F18" i="4"/>
  <c r="F57" i="4" s="1"/>
  <c r="E18" i="4"/>
  <c r="E57" i="4" s="1"/>
  <c r="D18" i="4"/>
  <c r="D57" i="4" s="1"/>
  <c r="K17" i="4"/>
  <c r="I43" i="4" s="1"/>
  <c r="K16" i="4"/>
  <c r="I42" i="4" s="1"/>
  <c r="K15" i="4"/>
  <c r="I41" i="4" s="1"/>
  <c r="K14" i="4"/>
  <c r="I40" i="4" s="1"/>
  <c r="K13" i="4"/>
  <c r="H39" i="4" s="1"/>
  <c r="K12" i="4"/>
  <c r="I38" i="4" s="1"/>
  <c r="K11" i="4"/>
  <c r="I37" i="4" s="1"/>
  <c r="K10" i="4"/>
  <c r="I36" i="4" s="1"/>
  <c r="B23" i="3"/>
  <c r="B36" i="3" s="1"/>
  <c r="B49" i="3" s="1"/>
  <c r="D21" i="3"/>
  <c r="D34" i="3" s="1"/>
  <c r="D47" i="3" s="1"/>
  <c r="J18" i="3"/>
  <c r="J56" i="3" s="1"/>
  <c r="I18" i="3"/>
  <c r="I57" i="3" s="1"/>
  <c r="H18" i="3"/>
  <c r="H57" i="3" s="1"/>
  <c r="G18" i="3"/>
  <c r="G56" i="3" s="1"/>
  <c r="F18" i="3"/>
  <c r="F57" i="3" s="1"/>
  <c r="E18" i="3"/>
  <c r="E57" i="3" s="1"/>
  <c r="D18" i="3"/>
  <c r="D57" i="3" s="1"/>
  <c r="K17" i="3"/>
  <c r="D43" i="3" s="1"/>
  <c r="K16" i="3"/>
  <c r="D42" i="3" s="1"/>
  <c r="K15" i="3"/>
  <c r="D41" i="3" s="1"/>
  <c r="K14" i="3"/>
  <c r="D40" i="3" s="1"/>
  <c r="K13" i="3"/>
  <c r="D39" i="3" s="1"/>
  <c r="K12" i="3"/>
  <c r="D38" i="3" s="1"/>
  <c r="K11" i="3"/>
  <c r="D37" i="3" s="1"/>
  <c r="K10" i="3"/>
  <c r="D36" i="3" s="1"/>
  <c r="J18" i="2"/>
  <c r="I18" i="2"/>
  <c r="I51" i="2" s="1"/>
  <c r="H18" i="2"/>
  <c r="H56" i="2" s="1"/>
  <c r="G18" i="2"/>
  <c r="G53" i="2" s="1"/>
  <c r="F18" i="2"/>
  <c r="F50" i="2" s="1"/>
  <c r="E18" i="2"/>
  <c r="D18" i="2"/>
  <c r="D55" i="2" s="1"/>
  <c r="K17" i="2"/>
  <c r="H43" i="2" s="1"/>
  <c r="K16" i="2"/>
  <c r="F42" i="2" s="1"/>
  <c r="K15" i="2"/>
  <c r="H41" i="2" s="1"/>
  <c r="K14" i="2"/>
  <c r="D40" i="2" s="1"/>
  <c r="K13" i="2"/>
  <c r="G39" i="2" s="1"/>
  <c r="K12" i="2"/>
  <c r="F38" i="2" s="1"/>
  <c r="K11" i="2"/>
  <c r="K10" i="2"/>
  <c r="F36" i="2" s="1"/>
  <c r="B23" i="2"/>
  <c r="B36" i="2" s="1"/>
  <c r="B49" i="2" s="1"/>
  <c r="D21" i="2"/>
  <c r="D34" i="2" s="1"/>
  <c r="D47" i="2" s="1"/>
  <c r="G50" i="14" l="1"/>
  <c r="D57" i="7"/>
  <c r="L18" i="7"/>
  <c r="L29" i="7" s="1"/>
  <c r="J22" i="13"/>
  <c r="J23" i="13"/>
  <c r="E49" i="7"/>
  <c r="D52" i="2"/>
  <c r="L21" i="13"/>
  <c r="N23" i="13"/>
  <c r="F49" i="15"/>
  <c r="F51" i="15"/>
  <c r="F37" i="7"/>
  <c r="F56" i="7"/>
  <c r="J55" i="3"/>
  <c r="J34" i="16"/>
  <c r="F40" i="8"/>
  <c r="E41" i="8"/>
  <c r="D23" i="13"/>
  <c r="D51" i="15"/>
  <c r="D46" i="15"/>
  <c r="F46" i="15"/>
  <c r="G47" i="14"/>
  <c r="F40" i="14"/>
  <c r="D48" i="14"/>
  <c r="E40" i="8"/>
  <c r="F54" i="8"/>
  <c r="I54" i="8"/>
  <c r="F49" i="7"/>
  <c r="H54" i="7"/>
  <c r="E56" i="7"/>
  <c r="E43" i="3"/>
  <c r="F43" i="3"/>
  <c r="E50" i="3"/>
  <c r="F43" i="2"/>
  <c r="K43" i="2"/>
  <c r="G39" i="6"/>
  <c r="J49" i="4"/>
  <c r="J51" i="4"/>
  <c r="J53" i="4"/>
  <c r="J52" i="4"/>
  <c r="G43" i="3"/>
  <c r="E51" i="3"/>
  <c r="J51" i="3"/>
  <c r="E54" i="3"/>
  <c r="J42" i="3"/>
  <c r="E55" i="3"/>
  <c r="D51" i="2"/>
  <c r="D53" i="2"/>
  <c r="H55" i="2"/>
  <c r="K36" i="2"/>
  <c r="I55" i="2"/>
  <c r="H42" i="2"/>
  <c r="D56" i="2"/>
  <c r="N24" i="13"/>
  <c r="K23" i="13"/>
  <c r="D51" i="16"/>
  <c r="E51" i="16"/>
  <c r="J36" i="16"/>
  <c r="G38" i="16"/>
  <c r="D37" i="16"/>
  <c r="J38" i="16"/>
  <c r="G34" i="15"/>
  <c r="E47" i="15"/>
  <c r="F52" i="15"/>
  <c r="J34" i="15"/>
  <c r="F47" i="15"/>
  <c r="D34" i="15"/>
  <c r="F35" i="15"/>
  <c r="F48" i="15"/>
  <c r="J35" i="15"/>
  <c r="D49" i="15"/>
  <c r="J40" i="15"/>
  <c r="E51" i="15"/>
  <c r="D35" i="14"/>
  <c r="G48" i="14"/>
  <c r="G35" i="14"/>
  <c r="F52" i="14"/>
  <c r="J35" i="14"/>
  <c r="D36" i="14"/>
  <c r="F53" i="14"/>
  <c r="G52" i="14"/>
  <c r="D55" i="8"/>
  <c r="D56" i="8"/>
  <c r="F41" i="8"/>
  <c r="D57" i="8"/>
  <c r="H41" i="8"/>
  <c r="I57" i="8"/>
  <c r="D36" i="8"/>
  <c r="D49" i="8"/>
  <c r="E36" i="8"/>
  <c r="I49" i="8"/>
  <c r="D36" i="7"/>
  <c r="D55" i="7"/>
  <c r="E36" i="7"/>
  <c r="L40" i="7"/>
  <c r="E55" i="7"/>
  <c r="L37" i="7"/>
  <c r="E51" i="7"/>
  <c r="E57" i="7"/>
  <c r="F38" i="7"/>
  <c r="D54" i="7"/>
  <c r="F57" i="7"/>
  <c r="G38" i="7"/>
  <c r="E54" i="7"/>
  <c r="G37" i="7"/>
  <c r="L39" i="7"/>
  <c r="J55" i="4"/>
  <c r="F38" i="4"/>
  <c r="I39" i="4"/>
  <c r="J57" i="4"/>
  <c r="J56" i="4"/>
  <c r="J42" i="4"/>
  <c r="G51" i="3"/>
  <c r="J43" i="3"/>
  <c r="E52" i="3"/>
  <c r="E56" i="3"/>
  <c r="G55" i="3"/>
  <c r="E37" i="3"/>
  <c r="E49" i="3"/>
  <c r="E53" i="3"/>
  <c r="G40" i="3"/>
  <c r="G49" i="3"/>
  <c r="G53" i="3"/>
  <c r="G57" i="3"/>
  <c r="J40" i="3"/>
  <c r="J49" i="3"/>
  <c r="J53" i="3"/>
  <c r="J57" i="3"/>
  <c r="I36" i="2"/>
  <c r="G42" i="2"/>
  <c r="I50" i="2"/>
  <c r="G55" i="2"/>
  <c r="H40" i="2"/>
  <c r="D49" i="2"/>
  <c r="H53" i="2"/>
  <c r="I56" i="2"/>
  <c r="G40" i="2"/>
  <c r="D36" i="2"/>
  <c r="I41" i="2"/>
  <c r="D50" i="2"/>
  <c r="I53" i="2"/>
  <c r="D57" i="2"/>
  <c r="F40" i="2"/>
  <c r="G36" i="2"/>
  <c r="K41" i="2"/>
  <c r="G50" i="2"/>
  <c r="D54" i="2"/>
  <c r="H36" i="2"/>
  <c r="H50" i="2"/>
  <c r="F55" i="2"/>
  <c r="L22" i="13"/>
  <c r="M24" i="13"/>
  <c r="N21" i="13"/>
  <c r="O21" i="13"/>
  <c r="N22" i="13"/>
  <c r="O22" i="13"/>
  <c r="J21" i="13"/>
  <c r="K22" i="13"/>
  <c r="H23" i="13"/>
  <c r="F22" i="13"/>
  <c r="G22" i="13"/>
  <c r="G14" i="13"/>
  <c r="F24" i="13" s="1"/>
  <c r="E47" i="16"/>
  <c r="E53" i="16"/>
  <c r="D34" i="16"/>
  <c r="D48" i="16"/>
  <c r="G53" i="16"/>
  <c r="E34" i="16"/>
  <c r="D49" i="16"/>
  <c r="F34" i="16"/>
  <c r="D40" i="16"/>
  <c r="E49" i="16"/>
  <c r="E40" i="16"/>
  <c r="D46" i="16"/>
  <c r="D52" i="16"/>
  <c r="F38" i="16"/>
  <c r="E46" i="16"/>
  <c r="E52" i="16"/>
  <c r="E40" i="15"/>
  <c r="F40" i="15"/>
  <c r="D48" i="15"/>
  <c r="G35" i="15"/>
  <c r="G40" i="15"/>
  <c r="E48" i="15"/>
  <c r="E52" i="15"/>
  <c r="D53" i="15"/>
  <c r="E34" i="15"/>
  <c r="G38" i="15"/>
  <c r="E46" i="15"/>
  <c r="E49" i="15"/>
  <c r="E53" i="15"/>
  <c r="J38" i="15"/>
  <c r="G40" i="14"/>
  <c r="D49" i="14"/>
  <c r="D53" i="14"/>
  <c r="D46" i="14"/>
  <c r="E49" i="14"/>
  <c r="E46" i="14"/>
  <c r="F49" i="14"/>
  <c r="J38" i="14"/>
  <c r="F46" i="14"/>
  <c r="G49" i="14"/>
  <c r="D34" i="14"/>
  <c r="D39" i="14"/>
  <c r="D47" i="14"/>
  <c r="D51" i="14"/>
  <c r="J40" i="14"/>
  <c r="J39" i="14"/>
  <c r="D52" i="14"/>
  <c r="H42" i="8"/>
  <c r="H43" i="8"/>
  <c r="D39" i="8"/>
  <c r="F42" i="8"/>
  <c r="I43" i="8"/>
  <c r="G54" i="8"/>
  <c r="H56" i="8"/>
  <c r="G42" i="8"/>
  <c r="L43" i="8"/>
  <c r="H54" i="8"/>
  <c r="I56" i="8"/>
  <c r="I42" i="8"/>
  <c r="I36" i="8"/>
  <c r="D43" i="8"/>
  <c r="D51" i="8"/>
  <c r="H55" i="8"/>
  <c r="H36" i="8"/>
  <c r="L42" i="8"/>
  <c r="D50" i="8"/>
  <c r="G55" i="8"/>
  <c r="L36" i="8"/>
  <c r="G41" i="8"/>
  <c r="G43" i="8"/>
  <c r="D52" i="8"/>
  <c r="I55" i="8"/>
  <c r="G39" i="7"/>
  <c r="G50" i="7"/>
  <c r="H39" i="7"/>
  <c r="H50" i="7"/>
  <c r="H37" i="7"/>
  <c r="I39" i="7"/>
  <c r="D43" i="7"/>
  <c r="D51" i="7"/>
  <c r="G54" i="7"/>
  <c r="G56" i="7"/>
  <c r="G51" i="7"/>
  <c r="F36" i="7"/>
  <c r="F40" i="7"/>
  <c r="H38" i="7"/>
  <c r="H40" i="7"/>
  <c r="H49" i="7"/>
  <c r="E52" i="7"/>
  <c r="H55" i="7"/>
  <c r="H57" i="7"/>
  <c r="G49" i="7"/>
  <c r="H51" i="7"/>
  <c r="G57" i="7"/>
  <c r="E37" i="7"/>
  <c r="D39" i="7"/>
  <c r="I40" i="7"/>
  <c r="F50" i="7"/>
  <c r="H52" i="7"/>
  <c r="D56" i="7"/>
  <c r="I50" i="6"/>
  <c r="I51" i="6"/>
  <c r="E52" i="6"/>
  <c r="F52" i="6"/>
  <c r="I54" i="6"/>
  <c r="I55" i="6"/>
  <c r="D41" i="6"/>
  <c r="F56" i="6"/>
  <c r="F41" i="6"/>
  <c r="J37" i="4"/>
  <c r="K37" i="4"/>
  <c r="E50" i="4"/>
  <c r="E54" i="4"/>
  <c r="E38" i="4"/>
  <c r="J50" i="4"/>
  <c r="E51" i="4"/>
  <c r="E55" i="4"/>
  <c r="E40" i="4"/>
  <c r="E52" i="4"/>
  <c r="E56" i="4"/>
  <c r="D36" i="4"/>
  <c r="E37" i="4"/>
  <c r="E49" i="4"/>
  <c r="E53" i="4"/>
  <c r="J38" i="3"/>
  <c r="E39" i="3"/>
  <c r="F39" i="3"/>
  <c r="K40" i="3"/>
  <c r="G39" i="3"/>
  <c r="E41" i="3"/>
  <c r="F50" i="3"/>
  <c r="F52" i="3"/>
  <c r="F54" i="3"/>
  <c r="F56" i="3"/>
  <c r="J39" i="3"/>
  <c r="F41" i="3"/>
  <c r="G50" i="3"/>
  <c r="G52" i="3"/>
  <c r="G54" i="3"/>
  <c r="K39" i="3"/>
  <c r="E42" i="3"/>
  <c r="K43" i="3"/>
  <c r="J50" i="3"/>
  <c r="J52" i="3"/>
  <c r="J54" i="3"/>
  <c r="E38" i="3"/>
  <c r="E40" i="3"/>
  <c r="F42" i="3"/>
  <c r="F38" i="3"/>
  <c r="F40" i="3"/>
  <c r="G42" i="3"/>
  <c r="F49" i="3"/>
  <c r="F51" i="3"/>
  <c r="F53" i="3"/>
  <c r="F55" i="3"/>
  <c r="F52" i="2"/>
  <c r="F49" i="2"/>
  <c r="G52" i="2"/>
  <c r="F57" i="2"/>
  <c r="K40" i="2"/>
  <c r="G49" i="2"/>
  <c r="H52" i="2"/>
  <c r="F54" i="2"/>
  <c r="G57" i="2"/>
  <c r="D41" i="2"/>
  <c r="H49" i="2"/>
  <c r="F51" i="2"/>
  <c r="I52" i="2"/>
  <c r="G54" i="2"/>
  <c r="H57" i="2"/>
  <c r="F39" i="2"/>
  <c r="F41" i="2"/>
  <c r="I49" i="2"/>
  <c r="G51" i="2"/>
  <c r="H54" i="2"/>
  <c r="F56" i="2"/>
  <c r="I57" i="2"/>
  <c r="G41" i="2"/>
  <c r="G43" i="2"/>
  <c r="H51" i="2"/>
  <c r="F53" i="2"/>
  <c r="I54" i="2"/>
  <c r="G56" i="2"/>
  <c r="L23" i="13"/>
  <c r="M23" i="13"/>
  <c r="L24" i="13"/>
  <c r="K14" i="13"/>
  <c r="I24" i="13" s="1"/>
  <c r="H21" i="13"/>
  <c r="I21" i="13"/>
  <c r="H22" i="13"/>
  <c r="D21" i="13"/>
  <c r="E21" i="13"/>
  <c r="E23" i="13"/>
  <c r="F21" i="13"/>
  <c r="F23" i="13"/>
  <c r="D22" i="13"/>
  <c r="F35" i="16"/>
  <c r="G50" i="16"/>
  <c r="E36" i="16"/>
  <c r="J37" i="16"/>
  <c r="F39" i="16"/>
  <c r="G46" i="16"/>
  <c r="E48" i="16"/>
  <c r="F51" i="16"/>
  <c r="D53" i="16"/>
  <c r="E35" i="16"/>
  <c r="F50" i="16"/>
  <c r="F47" i="16"/>
  <c r="G35" i="16"/>
  <c r="E37" i="16"/>
  <c r="G47" i="16"/>
  <c r="F52" i="16"/>
  <c r="J35" i="16"/>
  <c r="F37" i="16"/>
  <c r="G40" i="16"/>
  <c r="F49" i="16"/>
  <c r="G52" i="16"/>
  <c r="D36" i="16"/>
  <c r="E39" i="16"/>
  <c r="J40" i="16"/>
  <c r="F46" i="16"/>
  <c r="G49" i="16"/>
  <c r="F36" i="16"/>
  <c r="D38" i="16"/>
  <c r="G39" i="16"/>
  <c r="F48" i="16"/>
  <c r="D50" i="16"/>
  <c r="G51" i="16"/>
  <c r="J39" i="16"/>
  <c r="G50" i="15"/>
  <c r="E37" i="15"/>
  <c r="G47" i="15"/>
  <c r="F37" i="15"/>
  <c r="G52" i="15"/>
  <c r="D36" i="15"/>
  <c r="G37" i="15"/>
  <c r="E39" i="15"/>
  <c r="G49" i="15"/>
  <c r="E36" i="15"/>
  <c r="J37" i="15"/>
  <c r="F39" i="15"/>
  <c r="F36" i="15"/>
  <c r="G39" i="15"/>
  <c r="D50" i="15"/>
  <c r="D35" i="15"/>
  <c r="G36" i="15"/>
  <c r="E38" i="15"/>
  <c r="J39" i="15"/>
  <c r="D47" i="15"/>
  <c r="G48" i="15"/>
  <c r="F53" i="15"/>
  <c r="G46" i="15"/>
  <c r="D38" i="15"/>
  <c r="G51" i="15"/>
  <c r="J36" i="15"/>
  <c r="E37" i="14"/>
  <c r="F37" i="14"/>
  <c r="F34" i="14"/>
  <c r="G37" i="14"/>
  <c r="E39" i="14"/>
  <c r="E51" i="14"/>
  <c r="G34" i="14"/>
  <c r="E36" i="14"/>
  <c r="J37" i="14"/>
  <c r="F39" i="14"/>
  <c r="G46" i="14"/>
  <c r="E48" i="14"/>
  <c r="F51" i="14"/>
  <c r="J34" i="14"/>
  <c r="F36" i="14"/>
  <c r="D38" i="14"/>
  <c r="F48" i="14"/>
  <c r="G51" i="14"/>
  <c r="E53" i="14"/>
  <c r="E38" i="14"/>
  <c r="E50" i="14"/>
  <c r="E35" i="14"/>
  <c r="J36" i="14"/>
  <c r="F38" i="14"/>
  <c r="D40" i="14"/>
  <c r="E47" i="14"/>
  <c r="F50" i="14"/>
  <c r="G53" i="14"/>
  <c r="E53" i="8"/>
  <c r="E52" i="8"/>
  <c r="F53" i="8"/>
  <c r="D38" i="8"/>
  <c r="F52" i="8"/>
  <c r="E38" i="8"/>
  <c r="G40" i="8"/>
  <c r="F51" i="8"/>
  <c r="H53" i="8"/>
  <c r="F38" i="8"/>
  <c r="H40" i="8"/>
  <c r="I41" i="8"/>
  <c r="F50" i="8"/>
  <c r="H52" i="8"/>
  <c r="E57" i="8"/>
  <c r="G38" i="8"/>
  <c r="F49" i="8"/>
  <c r="G50" i="8"/>
  <c r="H51" i="8"/>
  <c r="I52" i="8"/>
  <c r="E56" i="8"/>
  <c r="F36" i="8"/>
  <c r="G37" i="8"/>
  <c r="H38" i="8"/>
  <c r="I39" i="8"/>
  <c r="L40" i="8"/>
  <c r="D42" i="8"/>
  <c r="E43" i="8"/>
  <c r="G49" i="8"/>
  <c r="H50" i="8"/>
  <c r="I51" i="8"/>
  <c r="D54" i="8"/>
  <c r="E55" i="8"/>
  <c r="F56" i="8"/>
  <c r="G57" i="8"/>
  <c r="I37" i="8"/>
  <c r="L37" i="8"/>
  <c r="E39" i="8"/>
  <c r="E51" i="8"/>
  <c r="G53" i="8"/>
  <c r="D37" i="8"/>
  <c r="F39" i="8"/>
  <c r="E50" i="8"/>
  <c r="G52" i="8"/>
  <c r="E37" i="8"/>
  <c r="G39" i="8"/>
  <c r="E49" i="8"/>
  <c r="G51" i="8"/>
  <c r="I53" i="8"/>
  <c r="F37" i="8"/>
  <c r="H39" i="8"/>
  <c r="I40" i="8"/>
  <c r="L41" i="8"/>
  <c r="F57" i="8"/>
  <c r="I38" i="8"/>
  <c r="H49" i="8"/>
  <c r="I53" i="7"/>
  <c r="L41" i="7"/>
  <c r="E43" i="7"/>
  <c r="I51" i="7"/>
  <c r="G36" i="7"/>
  <c r="I38" i="7"/>
  <c r="D41" i="7"/>
  <c r="E42" i="7"/>
  <c r="F43" i="7"/>
  <c r="I50" i="7"/>
  <c r="D53" i="7"/>
  <c r="F55" i="7"/>
  <c r="H36" i="7"/>
  <c r="I37" i="7"/>
  <c r="L38" i="7"/>
  <c r="D40" i="7"/>
  <c r="E41" i="7"/>
  <c r="F42" i="7"/>
  <c r="G43" i="7"/>
  <c r="I49" i="7"/>
  <c r="D52" i="7"/>
  <c r="E53" i="7"/>
  <c r="F54" i="7"/>
  <c r="G55" i="7"/>
  <c r="H56" i="7"/>
  <c r="I57" i="7"/>
  <c r="L36" i="7"/>
  <c r="D38" i="7"/>
  <c r="E39" i="7"/>
  <c r="G41" i="7"/>
  <c r="H42" i="7"/>
  <c r="I43" i="7"/>
  <c r="D50" i="7"/>
  <c r="F52" i="7"/>
  <c r="I55" i="7"/>
  <c r="I41" i="7"/>
  <c r="I52" i="7"/>
  <c r="D42" i="7"/>
  <c r="F41" i="7"/>
  <c r="G42" i="7"/>
  <c r="H43" i="7"/>
  <c r="F53" i="7"/>
  <c r="I56" i="7"/>
  <c r="G53" i="7"/>
  <c r="I42" i="7"/>
  <c r="D49" i="7"/>
  <c r="L39" i="6"/>
  <c r="L41" i="6"/>
  <c r="I56" i="6"/>
  <c r="E40" i="6"/>
  <c r="I42" i="6"/>
  <c r="I53" i="6"/>
  <c r="I57" i="6"/>
  <c r="F40" i="6"/>
  <c r="I49" i="6"/>
  <c r="F54" i="6"/>
  <c r="H39" i="6"/>
  <c r="H41" i="6"/>
  <c r="D40" i="6"/>
  <c r="G40" i="6"/>
  <c r="G50" i="6"/>
  <c r="G54" i="6"/>
  <c r="D39" i="6"/>
  <c r="L40" i="6"/>
  <c r="H50" i="6"/>
  <c r="H54" i="6"/>
  <c r="D39" i="4"/>
  <c r="E39" i="4"/>
  <c r="F40" i="4"/>
  <c r="G49" i="4"/>
  <c r="G51" i="4"/>
  <c r="G53" i="4"/>
  <c r="G55" i="4"/>
  <c r="G57" i="4"/>
  <c r="F39" i="4"/>
  <c r="J40" i="4"/>
  <c r="D38" i="4"/>
  <c r="G39" i="4"/>
  <c r="K40" i="4"/>
  <c r="D50" i="4"/>
  <c r="D52" i="4"/>
  <c r="D54" i="4"/>
  <c r="D56" i="4"/>
  <c r="J36" i="4"/>
  <c r="J39" i="4"/>
  <c r="G50" i="4"/>
  <c r="G54" i="4"/>
  <c r="K36" i="4"/>
  <c r="J38" i="4"/>
  <c r="K39" i="4"/>
  <c r="K43" i="4"/>
  <c r="J43" i="4"/>
  <c r="G52" i="4"/>
  <c r="D37" i="4"/>
  <c r="K38" i="4"/>
  <c r="D40" i="4"/>
  <c r="D49" i="4"/>
  <c r="D51" i="4"/>
  <c r="D53" i="4"/>
  <c r="D55" i="4"/>
  <c r="F37" i="3"/>
  <c r="G37" i="3"/>
  <c r="H36" i="3"/>
  <c r="H37" i="3"/>
  <c r="H38" i="3"/>
  <c r="H39" i="3"/>
  <c r="H40" i="3"/>
  <c r="H41" i="3"/>
  <c r="H42" i="3"/>
  <c r="H43" i="3"/>
  <c r="H49" i="3"/>
  <c r="H50" i="3"/>
  <c r="H51" i="3"/>
  <c r="H52" i="3"/>
  <c r="H53" i="3"/>
  <c r="H54" i="3"/>
  <c r="H55" i="3"/>
  <c r="H56" i="3"/>
  <c r="G36" i="3"/>
  <c r="G38" i="3"/>
  <c r="G41" i="3"/>
  <c r="I36" i="3"/>
  <c r="I37" i="3"/>
  <c r="I38" i="3"/>
  <c r="I39" i="3"/>
  <c r="I40" i="3"/>
  <c r="I41" i="3"/>
  <c r="I42" i="3"/>
  <c r="I43" i="3"/>
  <c r="I49" i="3"/>
  <c r="I50" i="3"/>
  <c r="I51" i="3"/>
  <c r="I52" i="3"/>
  <c r="I53" i="3"/>
  <c r="I54" i="3"/>
  <c r="I55" i="3"/>
  <c r="I56" i="3"/>
  <c r="K36" i="3"/>
  <c r="K37" i="3"/>
  <c r="K38" i="3"/>
  <c r="K42" i="3"/>
  <c r="E36" i="3"/>
  <c r="F36" i="3"/>
  <c r="J36" i="3"/>
  <c r="J37" i="3"/>
  <c r="J41" i="3"/>
  <c r="K41" i="3"/>
  <c r="D49" i="3"/>
  <c r="D50" i="3"/>
  <c r="D51" i="3"/>
  <c r="D52" i="3"/>
  <c r="D53" i="3"/>
  <c r="D54" i="3"/>
  <c r="D55" i="3"/>
  <c r="D56" i="3"/>
  <c r="F37" i="2"/>
  <c r="G38" i="2"/>
  <c r="K37" i="2"/>
  <c r="K38" i="2"/>
  <c r="K39" i="2"/>
  <c r="K42" i="2"/>
  <c r="D37" i="2"/>
  <c r="D38" i="2"/>
  <c r="D39" i="2"/>
  <c r="D42" i="2"/>
  <c r="D43" i="2"/>
  <c r="K18" i="2"/>
  <c r="K27" i="2" s="1"/>
  <c r="E36" i="2"/>
  <c r="E37" i="2"/>
  <c r="E38" i="2"/>
  <c r="E39" i="2"/>
  <c r="E40" i="2"/>
  <c r="E41" i="2"/>
  <c r="E42" i="2"/>
  <c r="E43" i="2"/>
  <c r="E49" i="2"/>
  <c r="E50" i="2"/>
  <c r="E51" i="2"/>
  <c r="E52" i="2"/>
  <c r="E53" i="2"/>
  <c r="E54" i="2"/>
  <c r="E55" i="2"/>
  <c r="E56" i="2"/>
  <c r="E57" i="2"/>
  <c r="G37" i="2"/>
  <c r="H37" i="2"/>
  <c r="H38" i="2"/>
  <c r="H39" i="2"/>
  <c r="I37" i="2"/>
  <c r="I38" i="2"/>
  <c r="I39" i="2"/>
  <c r="I40" i="2"/>
  <c r="I42" i="2"/>
  <c r="I43" i="2"/>
  <c r="J36" i="2"/>
  <c r="J37" i="2"/>
  <c r="J38" i="2"/>
  <c r="J39" i="2"/>
  <c r="J40" i="2"/>
  <c r="J41" i="2"/>
  <c r="J42" i="2"/>
  <c r="J43" i="2"/>
  <c r="J49" i="2"/>
  <c r="J50" i="2"/>
  <c r="J51" i="2"/>
  <c r="J52" i="2"/>
  <c r="J53" i="2"/>
  <c r="J54" i="2"/>
  <c r="J55" i="2"/>
  <c r="J56" i="2"/>
  <c r="J57" i="2"/>
  <c r="J17" i="16"/>
  <c r="J17" i="15"/>
  <c r="J17" i="14"/>
  <c r="G29" i="14" s="1"/>
  <c r="L18" i="8"/>
  <c r="L42" i="6"/>
  <c r="L43" i="6"/>
  <c r="D42" i="6"/>
  <c r="D49" i="6"/>
  <c r="I36" i="6"/>
  <c r="E42" i="6"/>
  <c r="E49" i="6"/>
  <c r="I40" i="6"/>
  <c r="F42" i="6"/>
  <c r="F49" i="6"/>
  <c r="D56" i="6"/>
  <c r="G42" i="6"/>
  <c r="E56" i="6"/>
  <c r="L18" i="6"/>
  <c r="E54" i="6"/>
  <c r="D36" i="6"/>
  <c r="E38" i="6"/>
  <c r="E51" i="6"/>
  <c r="E53" i="6"/>
  <c r="E36" i="6"/>
  <c r="F38" i="6"/>
  <c r="I41" i="6"/>
  <c r="D50" i="6"/>
  <c r="F51" i="6"/>
  <c r="F53" i="6"/>
  <c r="D55" i="6"/>
  <c r="D57" i="6"/>
  <c r="L36" i="6"/>
  <c r="D37" i="6"/>
  <c r="D51" i="6"/>
  <c r="D53" i="6"/>
  <c r="F36" i="6"/>
  <c r="F43" i="6"/>
  <c r="E50" i="6"/>
  <c r="E55" i="6"/>
  <c r="G36" i="6"/>
  <c r="F39" i="6"/>
  <c r="H43" i="6"/>
  <c r="F50" i="6"/>
  <c r="D52" i="6"/>
  <c r="F55" i="6"/>
  <c r="G52" i="6"/>
  <c r="G56" i="6"/>
  <c r="H52" i="6"/>
  <c r="H56" i="6"/>
  <c r="G51" i="6"/>
  <c r="G55" i="6"/>
  <c r="H51" i="6"/>
  <c r="H55" i="6"/>
  <c r="G49" i="6"/>
  <c r="G53" i="6"/>
  <c r="H49" i="6"/>
  <c r="H53" i="6"/>
  <c r="E37" i="6"/>
  <c r="F37" i="6"/>
  <c r="G38" i="6"/>
  <c r="D43" i="6"/>
  <c r="G37" i="6"/>
  <c r="H38" i="6"/>
  <c r="I39" i="6"/>
  <c r="E43" i="6"/>
  <c r="H37" i="6"/>
  <c r="I38" i="6"/>
  <c r="I37" i="6"/>
  <c r="L38" i="6"/>
  <c r="E41" i="6"/>
  <c r="G43" i="6"/>
  <c r="J41" i="4"/>
  <c r="K41" i="4"/>
  <c r="D41" i="4"/>
  <c r="D43" i="4"/>
  <c r="E41" i="4"/>
  <c r="E43" i="4"/>
  <c r="G36" i="4"/>
  <c r="G37" i="4"/>
  <c r="G38" i="4"/>
  <c r="G40" i="4"/>
  <c r="G41" i="4"/>
  <c r="G42" i="4"/>
  <c r="G43" i="4"/>
  <c r="H36" i="4"/>
  <c r="H37" i="4"/>
  <c r="H38" i="4"/>
  <c r="H40" i="4"/>
  <c r="H41" i="4"/>
  <c r="H42" i="4"/>
  <c r="H43" i="4"/>
  <c r="H49" i="4"/>
  <c r="H50" i="4"/>
  <c r="H51" i="4"/>
  <c r="H52" i="4"/>
  <c r="H53" i="4"/>
  <c r="H54" i="4"/>
  <c r="H55" i="4"/>
  <c r="H56" i="4"/>
  <c r="K42" i="4"/>
  <c r="D42" i="4"/>
  <c r="E36" i="4"/>
  <c r="E42" i="4"/>
  <c r="F36" i="4"/>
  <c r="F37" i="4"/>
  <c r="F41" i="4"/>
  <c r="F42" i="4"/>
  <c r="F43" i="4"/>
  <c r="F49" i="4"/>
  <c r="F50" i="4"/>
  <c r="F51" i="4"/>
  <c r="F52" i="4"/>
  <c r="F53" i="4"/>
  <c r="F54" i="4"/>
  <c r="F55" i="4"/>
  <c r="F56" i="4"/>
  <c r="I49" i="4"/>
  <c r="I50" i="4"/>
  <c r="I51" i="4"/>
  <c r="I52" i="4"/>
  <c r="I53" i="4"/>
  <c r="I54" i="4"/>
  <c r="I55" i="4"/>
  <c r="I56" i="4"/>
  <c r="K18" i="4"/>
  <c r="K28" i="4" s="1"/>
  <c r="K18" i="3"/>
  <c r="K53" i="3" s="1"/>
  <c r="H28" i="16" l="1"/>
  <c r="H27" i="16"/>
  <c r="H26" i="16"/>
  <c r="H24" i="16"/>
  <c r="H23" i="16"/>
  <c r="H22" i="16"/>
  <c r="H25" i="16"/>
  <c r="H41" i="16"/>
  <c r="H29" i="16"/>
  <c r="H22" i="15"/>
  <c r="H28" i="15"/>
  <c r="H27" i="15"/>
  <c r="H26" i="15"/>
  <c r="H25" i="15"/>
  <c r="H24" i="15"/>
  <c r="H23" i="15"/>
  <c r="H29" i="15"/>
  <c r="H41" i="15"/>
  <c r="H23" i="14"/>
  <c r="G23" i="14"/>
  <c r="H22" i="14"/>
  <c r="G25" i="14"/>
  <c r="G24" i="14"/>
  <c r="H28" i="14"/>
  <c r="G28" i="14"/>
  <c r="H27" i="14"/>
  <c r="G27" i="14"/>
  <c r="H26" i="14"/>
  <c r="G26" i="14"/>
  <c r="H25" i="14"/>
  <c r="H24" i="14"/>
  <c r="H41" i="14"/>
  <c r="H29" i="14"/>
  <c r="E41" i="14"/>
  <c r="I27" i="14"/>
  <c r="I26" i="14"/>
  <c r="I25" i="14"/>
  <c r="I24" i="14"/>
  <c r="I23" i="14"/>
  <c r="I22" i="14"/>
  <c r="I41" i="14"/>
  <c r="I29" i="14"/>
  <c r="I28" i="14"/>
  <c r="J49" i="16"/>
  <c r="I22" i="16"/>
  <c r="I28" i="16"/>
  <c r="I41" i="16"/>
  <c r="I29" i="16"/>
  <c r="I27" i="16"/>
  <c r="I25" i="16"/>
  <c r="I24" i="16"/>
  <c r="I23" i="16"/>
  <c r="I26" i="16"/>
  <c r="J53" i="15"/>
  <c r="I22" i="15"/>
  <c r="J46" i="15"/>
  <c r="I41" i="15"/>
  <c r="I29" i="15"/>
  <c r="J47" i="15"/>
  <c r="I28" i="15"/>
  <c r="I23" i="15"/>
  <c r="J48" i="15"/>
  <c r="I27" i="15"/>
  <c r="J49" i="15"/>
  <c r="I26" i="15"/>
  <c r="J50" i="15"/>
  <c r="I25" i="15"/>
  <c r="J51" i="15"/>
  <c r="I24" i="15"/>
  <c r="J52" i="15"/>
  <c r="L27" i="8"/>
  <c r="K25" i="8"/>
  <c r="J26" i="8"/>
  <c r="J44" i="8"/>
  <c r="K24" i="8"/>
  <c r="J25" i="8"/>
  <c r="K23" i="8"/>
  <c r="J24" i="8"/>
  <c r="K30" i="8"/>
  <c r="J31" i="8"/>
  <c r="K28" i="8"/>
  <c r="J29" i="8"/>
  <c r="K27" i="8"/>
  <c r="J28" i="8"/>
  <c r="K26" i="8"/>
  <c r="J27" i="8"/>
  <c r="J23" i="8"/>
  <c r="K29" i="8"/>
  <c r="J30" i="8"/>
  <c r="K31" i="8"/>
  <c r="K44" i="8"/>
  <c r="K26" i="7"/>
  <c r="K24" i="7"/>
  <c r="J25" i="7"/>
  <c r="K23" i="7"/>
  <c r="J24" i="7"/>
  <c r="K30" i="7"/>
  <c r="J23" i="7"/>
  <c r="K29" i="7"/>
  <c r="J30" i="7"/>
  <c r="K28" i="7"/>
  <c r="J29" i="7"/>
  <c r="K27" i="7"/>
  <c r="J28" i="7"/>
  <c r="J27" i="7"/>
  <c r="K44" i="7"/>
  <c r="K25" i="7"/>
  <c r="J26" i="7"/>
  <c r="J31" i="7"/>
  <c r="J44" i="7"/>
  <c r="K31" i="7"/>
  <c r="J25" i="15"/>
  <c r="E44" i="2"/>
  <c r="J44" i="2"/>
  <c r="K23" i="2"/>
  <c r="E29" i="14"/>
  <c r="K26" i="2"/>
  <c r="K52" i="2"/>
  <c r="H44" i="4"/>
  <c r="H31" i="4"/>
  <c r="K55" i="2"/>
  <c r="K29" i="2"/>
  <c r="H44" i="3"/>
  <c r="K51" i="3"/>
  <c r="H31" i="3"/>
  <c r="I31" i="3"/>
  <c r="K56" i="3"/>
  <c r="K52" i="3"/>
  <c r="K30" i="2"/>
  <c r="K25" i="2"/>
  <c r="E31" i="2"/>
  <c r="H24" i="13"/>
  <c r="D24" i="13"/>
  <c r="G24" i="13"/>
  <c r="E24" i="13"/>
  <c r="J51" i="16"/>
  <c r="F41" i="16"/>
  <c r="J23" i="16"/>
  <c r="D29" i="16"/>
  <c r="J25" i="16"/>
  <c r="J28" i="16"/>
  <c r="J22" i="14"/>
  <c r="J48" i="14"/>
  <c r="G41" i="14"/>
  <c r="J25" i="14"/>
  <c r="J46" i="14"/>
  <c r="J49" i="14"/>
  <c r="L25" i="8"/>
  <c r="K25" i="3"/>
  <c r="K55" i="3"/>
  <c r="K29" i="3"/>
  <c r="K23" i="3"/>
  <c r="K54" i="3"/>
  <c r="K28" i="3"/>
  <c r="K50" i="2"/>
  <c r="K28" i="2"/>
  <c r="K24" i="13"/>
  <c r="J24" i="13"/>
  <c r="E26" i="16"/>
  <c r="G24" i="16"/>
  <c r="D23" i="16"/>
  <c r="J46" i="16"/>
  <c r="E41" i="16"/>
  <c r="E29" i="16"/>
  <c r="G27" i="16"/>
  <c r="D26" i="16"/>
  <c r="F24" i="16"/>
  <c r="J22" i="16"/>
  <c r="E27" i="16"/>
  <c r="G25" i="16"/>
  <c r="D24" i="16"/>
  <c r="F22" i="16"/>
  <c r="G28" i="16"/>
  <c r="D27" i="16"/>
  <c r="F25" i="16"/>
  <c r="E22" i="16"/>
  <c r="J50" i="16"/>
  <c r="F28" i="16"/>
  <c r="J26" i="16"/>
  <c r="E25" i="16"/>
  <c r="G23" i="16"/>
  <c r="D22" i="16"/>
  <c r="J53" i="16"/>
  <c r="J41" i="16"/>
  <c r="J29" i="16"/>
  <c r="G26" i="16"/>
  <c r="D25" i="16"/>
  <c r="J48" i="16"/>
  <c r="G41" i="16"/>
  <c r="G29" i="16"/>
  <c r="F26" i="16"/>
  <c r="J24" i="16"/>
  <c r="F27" i="16"/>
  <c r="E24" i="16"/>
  <c r="G22" i="16"/>
  <c r="E28" i="16"/>
  <c r="F23" i="16"/>
  <c r="D28" i="16"/>
  <c r="E23" i="16"/>
  <c r="F29" i="16"/>
  <c r="J47" i="16"/>
  <c r="J27" i="16"/>
  <c r="D41" i="16"/>
  <c r="J52" i="16"/>
  <c r="D28" i="15"/>
  <c r="F26" i="15"/>
  <c r="E23" i="15"/>
  <c r="E41" i="15"/>
  <c r="F24" i="15"/>
  <c r="G22" i="15"/>
  <c r="E27" i="15"/>
  <c r="F22" i="15"/>
  <c r="D27" i="15"/>
  <c r="J23" i="15"/>
  <c r="G23" i="15"/>
  <c r="J41" i="15"/>
  <c r="G26" i="15"/>
  <c r="F23" i="15"/>
  <c r="E26" i="15"/>
  <c r="G24" i="15"/>
  <c r="D23" i="15"/>
  <c r="E29" i="15"/>
  <c r="G27" i="15"/>
  <c r="D26" i="15"/>
  <c r="J22" i="15"/>
  <c r="D41" i="15"/>
  <c r="D29" i="15"/>
  <c r="F27" i="15"/>
  <c r="E24" i="15"/>
  <c r="J28" i="15"/>
  <c r="G25" i="15"/>
  <c r="D24" i="15"/>
  <c r="G28" i="15"/>
  <c r="F25" i="15"/>
  <c r="E22" i="15"/>
  <c r="F28" i="15"/>
  <c r="J26" i="15"/>
  <c r="E25" i="15"/>
  <c r="D22" i="15"/>
  <c r="J29" i="15"/>
  <c r="E28" i="15"/>
  <c r="D25" i="15"/>
  <c r="F29" i="15"/>
  <c r="G41" i="15"/>
  <c r="J27" i="15"/>
  <c r="G29" i="15"/>
  <c r="F41" i="15"/>
  <c r="J24" i="15"/>
  <c r="J53" i="14"/>
  <c r="J41" i="14"/>
  <c r="J29" i="14"/>
  <c r="E28" i="14"/>
  <c r="D25" i="14"/>
  <c r="F23" i="14"/>
  <c r="J27" i="14"/>
  <c r="J26" i="14"/>
  <c r="D22" i="14"/>
  <c r="D28" i="14"/>
  <c r="F26" i="14"/>
  <c r="E23" i="14"/>
  <c r="J51" i="14"/>
  <c r="F41" i="14"/>
  <c r="F29" i="14"/>
  <c r="E26" i="14"/>
  <c r="D23" i="14"/>
  <c r="J50" i="14"/>
  <c r="D26" i="14"/>
  <c r="F24" i="14"/>
  <c r="D41" i="14"/>
  <c r="D29" i="14"/>
  <c r="F27" i="14"/>
  <c r="E24" i="14"/>
  <c r="G22" i="14"/>
  <c r="J52" i="14"/>
  <c r="J28" i="14"/>
  <c r="E27" i="14"/>
  <c r="D24" i="14"/>
  <c r="F22" i="14"/>
  <c r="J47" i="14"/>
  <c r="D27" i="14"/>
  <c r="F25" i="14"/>
  <c r="J23" i="14"/>
  <c r="E22" i="14"/>
  <c r="F28" i="14"/>
  <c r="E25" i="14"/>
  <c r="J24" i="14"/>
  <c r="L24" i="8"/>
  <c r="F44" i="8"/>
  <c r="E31" i="8"/>
  <c r="E44" i="8"/>
  <c r="L50" i="8"/>
  <c r="L29" i="8"/>
  <c r="L28" i="8"/>
  <c r="L53" i="8"/>
  <c r="L54" i="8"/>
  <c r="E30" i="8"/>
  <c r="D29" i="8"/>
  <c r="I26" i="8"/>
  <c r="H25" i="8"/>
  <c r="G24" i="8"/>
  <c r="F23" i="8"/>
  <c r="D31" i="8"/>
  <c r="H27" i="8"/>
  <c r="F25" i="8"/>
  <c r="L30" i="8"/>
  <c r="I29" i="8"/>
  <c r="H28" i="8"/>
  <c r="F26" i="8"/>
  <c r="D24" i="8"/>
  <c r="L55" i="8"/>
  <c r="H29" i="8"/>
  <c r="F27" i="8"/>
  <c r="D25" i="8"/>
  <c r="L44" i="8"/>
  <c r="H30" i="8"/>
  <c r="F28" i="8"/>
  <c r="D26" i="8"/>
  <c r="I23" i="8"/>
  <c r="H31" i="8"/>
  <c r="G30" i="8"/>
  <c r="E28" i="8"/>
  <c r="H23" i="8"/>
  <c r="F30" i="8"/>
  <c r="D28" i="8"/>
  <c r="I25" i="8"/>
  <c r="G23" i="8"/>
  <c r="D30" i="8"/>
  <c r="I27" i="8"/>
  <c r="H26" i="8"/>
  <c r="G25" i="8"/>
  <c r="F24" i="8"/>
  <c r="E23" i="8"/>
  <c r="I28" i="8"/>
  <c r="G26" i="8"/>
  <c r="E24" i="8"/>
  <c r="D23" i="8"/>
  <c r="D44" i="8"/>
  <c r="G27" i="8"/>
  <c r="E25" i="8"/>
  <c r="L31" i="8"/>
  <c r="I30" i="8"/>
  <c r="G28" i="8"/>
  <c r="E26" i="8"/>
  <c r="L23" i="8"/>
  <c r="L56" i="8"/>
  <c r="I31" i="8"/>
  <c r="G29" i="8"/>
  <c r="E27" i="8"/>
  <c r="L57" i="8"/>
  <c r="L49" i="8"/>
  <c r="I44" i="8"/>
  <c r="F29" i="8"/>
  <c r="D27" i="8"/>
  <c r="I24" i="8"/>
  <c r="H44" i="8"/>
  <c r="G31" i="8"/>
  <c r="E29" i="8"/>
  <c r="L26" i="8"/>
  <c r="H24" i="8"/>
  <c r="G44" i="8"/>
  <c r="F31" i="8"/>
  <c r="L52" i="8"/>
  <c r="L51" i="8"/>
  <c r="I44" i="7"/>
  <c r="L54" i="7"/>
  <c r="L51" i="7"/>
  <c r="L56" i="7"/>
  <c r="L50" i="7"/>
  <c r="L28" i="7"/>
  <c r="L31" i="7"/>
  <c r="I30" i="7"/>
  <c r="H29" i="7"/>
  <c r="G28" i="7"/>
  <c r="F27" i="7"/>
  <c r="E26" i="7"/>
  <c r="D25" i="7"/>
  <c r="G29" i="7"/>
  <c r="E27" i="7"/>
  <c r="L24" i="7"/>
  <c r="I23" i="7"/>
  <c r="L57" i="7"/>
  <c r="H31" i="7"/>
  <c r="G30" i="7"/>
  <c r="F29" i="7"/>
  <c r="D27" i="7"/>
  <c r="I24" i="7"/>
  <c r="H23" i="7"/>
  <c r="E31" i="7"/>
  <c r="I27" i="7"/>
  <c r="F24" i="7"/>
  <c r="E44" i="7"/>
  <c r="F25" i="7"/>
  <c r="D44" i="7"/>
  <c r="I29" i="7"/>
  <c r="G27" i="7"/>
  <c r="D24" i="7"/>
  <c r="L44" i="7"/>
  <c r="H30" i="7"/>
  <c r="F28" i="7"/>
  <c r="D26" i="7"/>
  <c r="L49" i="7"/>
  <c r="E28" i="7"/>
  <c r="H26" i="7"/>
  <c r="L53" i="7"/>
  <c r="I28" i="7"/>
  <c r="E24" i="7"/>
  <c r="L30" i="7"/>
  <c r="F26" i="7"/>
  <c r="F30" i="7"/>
  <c r="E29" i="7"/>
  <c r="D28" i="7"/>
  <c r="I25" i="7"/>
  <c r="H24" i="7"/>
  <c r="G23" i="7"/>
  <c r="G44" i="7"/>
  <c r="E30" i="7"/>
  <c r="D29" i="7"/>
  <c r="L27" i="7"/>
  <c r="I26" i="7"/>
  <c r="H25" i="7"/>
  <c r="G24" i="7"/>
  <c r="F23" i="7"/>
  <c r="L52" i="7"/>
  <c r="F44" i="7"/>
  <c r="D30" i="7"/>
  <c r="G25" i="7"/>
  <c r="E23" i="7"/>
  <c r="D31" i="7"/>
  <c r="H27" i="7"/>
  <c r="G26" i="7"/>
  <c r="D23" i="7"/>
  <c r="H28" i="7"/>
  <c r="E25" i="7"/>
  <c r="F31" i="7"/>
  <c r="L25" i="7"/>
  <c r="H44" i="7"/>
  <c r="G31" i="7"/>
  <c r="I31" i="7"/>
  <c r="L26" i="7"/>
  <c r="L23" i="7"/>
  <c r="L55" i="7"/>
  <c r="K29" i="4"/>
  <c r="D30" i="3"/>
  <c r="D29" i="3"/>
  <c r="D28" i="3"/>
  <c r="D27" i="3"/>
  <c r="D26" i="3"/>
  <c r="D25" i="3"/>
  <c r="D24" i="3"/>
  <c r="D23" i="3"/>
  <c r="K30" i="3"/>
  <c r="K27" i="3"/>
  <c r="J44" i="3"/>
  <c r="J30" i="3"/>
  <c r="J29" i="3"/>
  <c r="J28" i="3"/>
  <c r="J26" i="3"/>
  <c r="J25" i="3"/>
  <c r="J24" i="3"/>
  <c r="F26" i="3"/>
  <c r="E29" i="3"/>
  <c r="E24" i="3"/>
  <c r="K57" i="3"/>
  <c r="K44" i="3"/>
  <c r="K31" i="3"/>
  <c r="K26" i="3"/>
  <c r="J31" i="3"/>
  <c r="J27" i="3"/>
  <c r="J23" i="3"/>
  <c r="E26" i="3"/>
  <c r="I30" i="3"/>
  <c r="I29" i="3"/>
  <c r="I28" i="3"/>
  <c r="I27" i="3"/>
  <c r="I26" i="3"/>
  <c r="I25" i="3"/>
  <c r="I24" i="3"/>
  <c r="I23" i="3"/>
  <c r="G30" i="3"/>
  <c r="G28" i="3"/>
  <c r="G26" i="3"/>
  <c r="G24" i="3"/>
  <c r="F30" i="3"/>
  <c r="F27" i="3"/>
  <c r="F24" i="3"/>
  <c r="E44" i="3"/>
  <c r="E31" i="3"/>
  <c r="E28" i="3"/>
  <c r="E25" i="3"/>
  <c r="H30" i="3"/>
  <c r="H29" i="3"/>
  <c r="H28" i="3"/>
  <c r="H27" i="3"/>
  <c r="H26" i="3"/>
  <c r="H25" i="3"/>
  <c r="H24" i="3"/>
  <c r="H23" i="3"/>
  <c r="G44" i="3"/>
  <c r="G31" i="3"/>
  <c r="G29" i="3"/>
  <c r="G27" i="3"/>
  <c r="G25" i="3"/>
  <c r="G23" i="3"/>
  <c r="F44" i="3"/>
  <c r="F31" i="3"/>
  <c r="F29" i="3"/>
  <c r="F28" i="3"/>
  <c r="F25" i="3"/>
  <c r="F23" i="3"/>
  <c r="E30" i="3"/>
  <c r="E27" i="3"/>
  <c r="E23" i="3"/>
  <c r="D44" i="3"/>
  <c r="K50" i="3"/>
  <c r="K24" i="3"/>
  <c r="D31" i="3"/>
  <c r="K49" i="3"/>
  <c r="I44" i="3"/>
  <c r="K31" i="2"/>
  <c r="K57" i="2"/>
  <c r="J30" i="2"/>
  <c r="J29" i="2"/>
  <c r="J28" i="2"/>
  <c r="J27" i="2"/>
  <c r="J26" i="2"/>
  <c r="J25" i="2"/>
  <c r="J24" i="2"/>
  <c r="J23" i="2"/>
  <c r="I31" i="2"/>
  <c r="I30" i="2"/>
  <c r="I29" i="2"/>
  <c r="I28" i="2"/>
  <c r="I27" i="2"/>
  <c r="I26" i="2"/>
  <c r="I25" i="2"/>
  <c r="I24" i="2"/>
  <c r="I23" i="2"/>
  <c r="I44" i="2"/>
  <c r="H31" i="2"/>
  <c r="H30" i="2"/>
  <c r="H29" i="2"/>
  <c r="H28" i="2"/>
  <c r="H27" i="2"/>
  <c r="H26" i="2"/>
  <c r="H25" i="2"/>
  <c r="H24" i="2"/>
  <c r="H23" i="2"/>
  <c r="H44" i="2"/>
  <c r="G31" i="2"/>
  <c r="G29" i="2"/>
  <c r="G27" i="2"/>
  <c r="G25" i="2"/>
  <c r="G23" i="2"/>
  <c r="F31" i="2"/>
  <c r="F29" i="2"/>
  <c r="F28" i="2"/>
  <c r="F26" i="2"/>
  <c r="F24" i="2"/>
  <c r="F44" i="2"/>
  <c r="E30" i="2"/>
  <c r="E29" i="2"/>
  <c r="E28" i="2"/>
  <c r="E27" i="2"/>
  <c r="E26" i="2"/>
  <c r="E25" i="2"/>
  <c r="E24" i="2"/>
  <c r="E23" i="2"/>
  <c r="D31" i="2"/>
  <c r="D30" i="2"/>
  <c r="D29" i="2"/>
  <c r="D28" i="2"/>
  <c r="D27" i="2"/>
  <c r="D26" i="2"/>
  <c r="D25" i="2"/>
  <c r="D24" i="2"/>
  <c r="D23" i="2"/>
  <c r="D44" i="2"/>
  <c r="K56" i="2"/>
  <c r="K54" i="2"/>
  <c r="K53" i="2"/>
  <c r="K49" i="2"/>
  <c r="K44" i="2"/>
  <c r="G30" i="2"/>
  <c r="G28" i="2"/>
  <c r="G26" i="2"/>
  <c r="G24" i="2"/>
  <c r="G44" i="2"/>
  <c r="F30" i="2"/>
  <c r="F27" i="2"/>
  <c r="F25" i="2"/>
  <c r="F23" i="2"/>
  <c r="K51" i="2"/>
  <c r="J31" i="2"/>
  <c r="K24" i="2"/>
  <c r="L56" i="6"/>
  <c r="L44" i="6"/>
  <c r="I31" i="6"/>
  <c r="H30" i="6"/>
  <c r="G29" i="6"/>
  <c r="F28" i="6"/>
  <c r="E27" i="6"/>
  <c r="D26" i="6"/>
  <c r="L24" i="6"/>
  <c r="I23" i="6"/>
  <c r="L57" i="6"/>
  <c r="L49" i="6"/>
  <c r="I44" i="6"/>
  <c r="H31" i="6"/>
  <c r="G30" i="6"/>
  <c r="F29" i="6"/>
  <c r="E28" i="6"/>
  <c r="D27" i="6"/>
  <c r="L25" i="6"/>
  <c r="I24" i="6"/>
  <c r="H23" i="6"/>
  <c r="L50" i="6"/>
  <c r="H44" i="6"/>
  <c r="G31" i="6"/>
  <c r="F30" i="6"/>
  <c r="E29" i="6"/>
  <c r="D28" i="6"/>
  <c r="L26" i="6"/>
  <c r="I25" i="6"/>
  <c r="H24" i="6"/>
  <c r="G23" i="6"/>
  <c r="L51" i="6"/>
  <c r="G44" i="6"/>
  <c r="F31" i="6"/>
  <c r="E30" i="6"/>
  <c r="D29" i="6"/>
  <c r="L27" i="6"/>
  <c r="I26" i="6"/>
  <c r="H25" i="6"/>
  <c r="G24" i="6"/>
  <c r="F23" i="6"/>
  <c r="L52" i="6"/>
  <c r="F44" i="6"/>
  <c r="E31" i="6"/>
  <c r="D30" i="6"/>
  <c r="L28" i="6"/>
  <c r="I27" i="6"/>
  <c r="H26" i="6"/>
  <c r="G25" i="6"/>
  <c r="F24" i="6"/>
  <c r="E23" i="6"/>
  <c r="L53" i="6"/>
  <c r="E44" i="6"/>
  <c r="D31" i="6"/>
  <c r="L29" i="6"/>
  <c r="I28" i="6"/>
  <c r="H27" i="6"/>
  <c r="G26" i="6"/>
  <c r="F25" i="6"/>
  <c r="E24" i="6"/>
  <c r="D23" i="6"/>
  <c r="L54" i="6"/>
  <c r="D44" i="6"/>
  <c r="L30" i="6"/>
  <c r="I29" i="6"/>
  <c r="H28" i="6"/>
  <c r="G27" i="6"/>
  <c r="F26" i="6"/>
  <c r="E25" i="6"/>
  <c r="D24" i="6"/>
  <c r="L55" i="6"/>
  <c r="L31" i="6"/>
  <c r="I30" i="6"/>
  <c r="H29" i="6"/>
  <c r="G28" i="6"/>
  <c r="F27" i="6"/>
  <c r="E26" i="6"/>
  <c r="D25" i="6"/>
  <c r="L23" i="6"/>
  <c r="I30" i="4"/>
  <c r="I29" i="4"/>
  <c r="I28" i="4"/>
  <c r="I27" i="4"/>
  <c r="I26" i="4"/>
  <c r="I25" i="4"/>
  <c r="I24" i="4"/>
  <c r="I23" i="4"/>
  <c r="F30" i="4"/>
  <c r="F29" i="4"/>
  <c r="F28" i="4"/>
  <c r="F27" i="4"/>
  <c r="F26" i="4"/>
  <c r="F25" i="4"/>
  <c r="F24" i="4"/>
  <c r="F23" i="4"/>
  <c r="E44" i="4"/>
  <c r="E30" i="4"/>
  <c r="E28" i="4"/>
  <c r="E26" i="4"/>
  <c r="E24" i="4"/>
  <c r="D31" i="4"/>
  <c r="D30" i="4"/>
  <c r="D28" i="4"/>
  <c r="D26" i="4"/>
  <c r="D24" i="4"/>
  <c r="K56" i="4"/>
  <c r="K53" i="4"/>
  <c r="K50" i="4"/>
  <c r="K44" i="4"/>
  <c r="K30" i="4"/>
  <c r="K26" i="4"/>
  <c r="K24" i="4"/>
  <c r="J30" i="4"/>
  <c r="J28" i="4"/>
  <c r="J26" i="4"/>
  <c r="J24" i="4"/>
  <c r="H30" i="4"/>
  <c r="H29" i="4"/>
  <c r="H28" i="4"/>
  <c r="H27" i="4"/>
  <c r="H26" i="4"/>
  <c r="H25" i="4"/>
  <c r="H24" i="4"/>
  <c r="H23" i="4"/>
  <c r="G44" i="4"/>
  <c r="G31" i="4"/>
  <c r="G30" i="4"/>
  <c r="G29" i="4"/>
  <c r="G28" i="4"/>
  <c r="G27" i="4"/>
  <c r="G26" i="4"/>
  <c r="G25" i="4"/>
  <c r="G24" i="4"/>
  <c r="G23" i="4"/>
  <c r="E31" i="4"/>
  <c r="E29" i="4"/>
  <c r="E27" i="4"/>
  <c r="E25" i="4"/>
  <c r="E23" i="4"/>
  <c r="D44" i="4"/>
  <c r="D29" i="4"/>
  <c r="D27" i="4"/>
  <c r="D25" i="4"/>
  <c r="D23" i="4"/>
  <c r="K57" i="4"/>
  <c r="K52" i="4"/>
  <c r="K51" i="4"/>
  <c r="K49" i="4"/>
  <c r="K31" i="4"/>
  <c r="K27" i="4"/>
  <c r="K25" i="4"/>
  <c r="K23" i="4"/>
  <c r="J44" i="4"/>
  <c r="J31" i="4"/>
  <c r="J29" i="4"/>
  <c r="J27" i="4"/>
  <c r="J25" i="4"/>
  <c r="J23" i="4"/>
  <c r="I44" i="4"/>
  <c r="F31" i="4"/>
  <c r="I31" i="4"/>
  <c r="F44" i="4"/>
  <c r="K55" i="4"/>
  <c r="K54" i="4"/>
</calcChain>
</file>

<file path=xl/sharedStrings.xml><?xml version="1.0" encoding="utf-8"?>
<sst xmlns="http://schemas.openxmlformats.org/spreadsheetml/2006/main" count="786" uniqueCount="98">
  <si>
    <t>Glosario de términos</t>
  </si>
  <si>
    <t xml:space="preserve">Contenido </t>
  </si>
  <si>
    <t xml:space="preserve">1. </t>
  </si>
  <si>
    <t>Matriz de Transición Laboral</t>
  </si>
  <si>
    <t>1.1. Matriz de Transición Laboral - Nacional</t>
  </si>
  <si>
    <t>1.2. Matriz de Transición Laboral - Urbano</t>
  </si>
  <si>
    <t>Empleo adecuado</t>
  </si>
  <si>
    <t>Empleo no remunerado</t>
  </si>
  <si>
    <t>Empleo no clasificado</t>
  </si>
  <si>
    <t>Población económicamente inactiva</t>
  </si>
  <si>
    <t>Condición de actividad</t>
  </si>
  <si>
    <t>3. Perfil Fila</t>
  </si>
  <si>
    <t>4. Perfil Columna</t>
  </si>
  <si>
    <t>Índice</t>
  </si>
  <si>
    <t>Se clasifican en esta categoría:</t>
  </si>
  <si>
    <t>a)      las personas con empleo y «trabajando», es decir, que trabajaron en un puesto de trabajo por lo menos una hora, y</t>
  </si>
  <si>
    <t xml:space="preserve">b)      las personas con empleo pero «sin trabajar» debido a una ausencia temporal del puesto de trabajo o debido a disposiciones sobre el ordenamiento </t>
  </si>
  <si>
    <t>del tiempo de trabajo (como trabajo en turnos, horarios flexibles y licencias compensatorias por horas extraordinarias) (OIT, 2013).</t>
  </si>
  <si>
    <t>normativo. Lo conforman aquellas personas con empleo que, durante la semana de referencia, trabajan igual o más de 40 horas, perciben ingresos laborales</t>
  </si>
  <si>
    <t>mensuales iguales o superiores al salario mínimo, independientemente del deseo y disponibilidad de trabajar horas adicionales. También forman parte de esta</t>
  </si>
  <si>
    <t>categoría las personas ocupadas que, durante la semana de referencia, perciben ingresos laborales iguales o superiores al salario mínimo, trabajan menos de</t>
  </si>
  <si>
    <t>40 horas, pero no están disponibles para trabajar horas adicionales.</t>
  </si>
  <si>
    <t>salario mínimo y tienen el deseo y disponibilidad de trabajar horas adicionales. Es la sumatoria del subempleo por insuficiencia de tiempo de trabajo y por</t>
  </si>
  <si>
    <t>insuficiencia de ingresos.</t>
  </si>
  <si>
    <t>es inferior a 40 horas, y que, durante la semana de referencia, desean y están disponibles para trabajar horas adicionales de tener la oportunidad.</t>
  </si>
  <si>
    <t>mínimo, trabajan igual o más de 40 horas, y desean y están disponibles para trabajar horas adicionales.</t>
  </si>
  <si>
    <t xml:space="preserve">adicionales. Constituyen aquellas personas que, durante la semana de referencia, trabajaron menos de 40 horas y que, en el mes anterior al levantamiento de la encuesta, </t>
  </si>
  <si>
    <t>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</si>
  <si>
    <t xml:space="preserve">  </t>
  </si>
  <si>
    <t xml:space="preserve">Subempleo </t>
  </si>
  <si>
    <t xml:space="preserve">Desempleo </t>
  </si>
  <si>
    <t>Total (PET)</t>
  </si>
  <si>
    <t>Categoría de Ocupación</t>
  </si>
  <si>
    <t>1.3. Matriz de Transición - Rural</t>
  </si>
  <si>
    <t>2.</t>
  </si>
  <si>
    <t>Matriz de Transición de Categoría de Ocupación</t>
  </si>
  <si>
    <t>2.1. Matriz de Transición de Categoría de Ocupación - Nacional</t>
  </si>
  <si>
    <t>2.2.Matriz de Transición de Categoría de Ocupación - Urbano</t>
  </si>
  <si>
    <t>2.3.Matriz de Transición de Categoría de Ocupación - Rural</t>
  </si>
  <si>
    <t>Empleado/Obrero de Gobierno/Estado</t>
  </si>
  <si>
    <t>Empleado/Obrero privado</t>
  </si>
  <si>
    <t>Patrono/Cuentra propia</t>
  </si>
  <si>
    <t>Empleado/Obrero tercerizado, Jornalero, Peón</t>
  </si>
  <si>
    <t>Empleado no remunerado</t>
  </si>
  <si>
    <t>Empleado(a) doméstico(a)</t>
  </si>
  <si>
    <t>3.</t>
  </si>
  <si>
    <t>Empleado</t>
  </si>
  <si>
    <t>Desempleo</t>
  </si>
  <si>
    <t>Población Económicamente Inactiva</t>
  </si>
  <si>
    <t>Total</t>
  </si>
  <si>
    <t>Perfil Fila</t>
  </si>
  <si>
    <t>Hombre</t>
  </si>
  <si>
    <t>Mujer</t>
  </si>
  <si>
    <t>4.</t>
  </si>
  <si>
    <t>3.1. Matriz de Transición de la Sectorización de la población empleada - Nacional</t>
  </si>
  <si>
    <t>3.2.Matriz de Transición de Sectorización de la población empleada - Urbano</t>
  </si>
  <si>
    <t>3.3.Matriz de Transición de Sectorización de la población empleada - Rural</t>
  </si>
  <si>
    <t>Matriz de Transición Laboral de los jefes de hogar por sexo</t>
  </si>
  <si>
    <t>Matriz de Transición de la Sectorización de la población empleada</t>
  </si>
  <si>
    <t>CONDICIÓN DE ACTIVIDAD</t>
  </si>
  <si>
    <t>Otro empleo no pleno</t>
  </si>
  <si>
    <r>
      <rPr>
        <b/>
        <sz val="9"/>
        <rFont val="Century Gothic"/>
        <family val="2"/>
      </rPr>
      <t>Población en edad de trabajar (PET)</t>
    </r>
    <r>
      <rPr>
        <sz val="9"/>
        <rFont val="Century Gothic"/>
        <family val="2"/>
      </rPr>
      <t>.- Comprende a todas las personas de 15 años y más.</t>
    </r>
  </si>
  <si>
    <r>
      <rPr>
        <b/>
        <sz val="9"/>
        <rFont val="Century Gothic"/>
        <family val="2"/>
      </rPr>
      <t>Empleo adecuado/pleno</t>
    </r>
    <r>
      <rPr>
        <sz val="9"/>
        <rFont val="Century Gothic"/>
        <family val="2"/>
      </rPr>
      <t>.- El empleo adecuado es una condición laboral en la cual las personas satisfacen ciertas condiciones mínimas, desde un punto de vista</t>
    </r>
  </si>
  <si>
    <r>
      <rPr>
        <b/>
        <sz val="9"/>
        <rFont val="Century Gothic"/>
        <family val="2"/>
      </rPr>
      <t>Subempleo</t>
    </r>
    <r>
      <rPr>
        <sz val="9"/>
        <rFont val="Century Gothic"/>
        <family val="2"/>
      </rPr>
      <t>.- Son personas con</t>
    </r>
    <r>
      <rPr>
        <sz val="9"/>
        <color rgb="FFFFC000"/>
        <rFont val="Century Gothic"/>
        <family val="2"/>
      </rPr>
      <t xml:space="preserve"> </t>
    </r>
    <r>
      <rPr>
        <sz val="9"/>
        <rFont val="Century Gothic"/>
        <family val="2"/>
      </rPr>
      <t>empleo que, durante la semana de referencia, trabajaron menos de la jornada legal y/o percibieron ingresos inferiores al</t>
    </r>
  </si>
  <si>
    <r>
      <rPr>
        <b/>
        <sz val="9"/>
        <rFont val="Century Gothic"/>
        <family val="2"/>
      </rPr>
      <t>Subempleo por insuficiencia de tiempo de trabajo</t>
    </r>
    <r>
      <rPr>
        <sz val="9"/>
        <rFont val="Century Gothic"/>
        <family val="2"/>
      </rPr>
      <t>.- Son todas aquellas personas con empleo cuyo tiempo de trabajo, en todos los puestos de trabajo,</t>
    </r>
  </si>
  <si>
    <r>
      <rPr>
        <b/>
        <sz val="9"/>
        <rFont val="Century Gothic"/>
        <family val="2"/>
      </rPr>
      <t>Subempleo por insuficiencia de ingresos</t>
    </r>
    <r>
      <rPr>
        <sz val="9"/>
        <rFont val="Century Gothic"/>
        <family val="2"/>
      </rPr>
      <t xml:space="preserve">.- Son personas con empleo que, durante la semana de referencia, perciben ingresos laborales inferiores al salario </t>
    </r>
  </si>
  <si>
    <r>
      <rPr>
        <b/>
        <sz val="9"/>
        <rFont val="Century Gothic"/>
        <family val="2"/>
      </rPr>
      <t>Otro empleo no pleno</t>
    </r>
    <r>
      <rPr>
        <sz val="9"/>
        <rFont val="Century Gothic"/>
        <family val="2"/>
      </rPr>
      <t xml:space="preserve">.- Son personas con empleo que poseen una insuficiencia en horas y/o ingresos y no tienen el deseo y disponibilidad de trabajar horas </t>
    </r>
  </si>
  <si>
    <r>
      <rPr>
        <b/>
        <sz val="9"/>
        <rFont val="Century Gothic"/>
        <family val="2"/>
      </rPr>
      <t>Empleo no remunerado</t>
    </r>
    <r>
      <rPr>
        <sz val="9"/>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</si>
  <si>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9"/>
        <rFont val="Century Gothic"/>
        <family val="2"/>
      </rPr>
      <t>Empleo no clasificado</t>
    </r>
    <r>
      <rPr>
        <sz val="9"/>
        <rFont val="Century Gothic"/>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</si>
  <si>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9"/>
        <rFont val="Century Gothic"/>
        <family val="2"/>
      </rPr>
      <t>Desempleo</t>
    </r>
    <r>
      <rPr>
        <sz val="9"/>
        <rFont val="Century Gothic"/>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</si>
  <si>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9"/>
        <color theme="1"/>
        <rFont val="Century Gothic"/>
        <family val="2"/>
      </rPr>
      <t>Personas sin empleo en la semana pasada, que buscaron trabajo e hicieron gestiones concretas para conseguir empleo o para establecer algún negocio en las cuatro semanas anteriores a la entrevista.</t>
    </r>
  </si>
  <si>
    <r>
      <rPr>
        <b/>
        <sz val="9"/>
        <rFont val="Century Gothic"/>
        <family val="2"/>
      </rPr>
      <t>Desempleo oculto.</t>
    </r>
    <r>
      <rPr>
        <sz val="9"/>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</si>
  <si>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r>
      <rPr>
        <b/>
        <sz val="9"/>
        <rFont val="Century Gothic"/>
        <family val="2"/>
      </rPr>
      <t xml:space="preserve">Población con empleo  en el sector formal.- </t>
    </r>
    <r>
      <rPr>
        <sz val="9"/>
        <rFont val="Century Gothic"/>
        <family val="2"/>
      </rPr>
      <t xml:space="preserve">Personas con empleo que trabajan en empresas que tienen Registro Único de Contribuyentes.
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t>
    </r>
    <r>
      <rPr>
        <b/>
        <sz val="9"/>
        <rFont val="Century Gothic"/>
        <family val="2"/>
      </rPr>
      <t xml:space="preserve">Población con  empleo en el sector informal.- </t>
    </r>
    <r>
      <rPr>
        <sz val="9"/>
        <rFont val="Century Gothic"/>
        <family val="2"/>
      </rPr>
      <t xml:space="preserve">Personas con empleo que trabajan en empresas que no  tienen Registro Único de Contribuyentes.
</t>
    </r>
    <r>
      <rPr>
        <b/>
        <sz val="9"/>
        <rFont val="Century Gothic"/>
        <family val="2"/>
      </rPr>
      <t xml:space="preserve">Población con empleo doméstico.- </t>
    </r>
    <r>
      <rPr>
        <sz val="9"/>
        <rFont val="Century Gothic"/>
        <family val="2"/>
      </rPr>
      <t xml:space="preserve">Personas con empleo y que en su categoría de ocupación sea empleado doméstico.
</t>
    </r>
    <r>
      <rPr>
        <b/>
        <sz val="9"/>
        <rFont val="Century Gothic"/>
        <family val="2"/>
      </rPr>
      <t xml:space="preserve">Población con empleo no clasificadas por Sector.- </t>
    </r>
    <r>
      <rPr>
        <sz val="9"/>
        <rFont val="Century Gothic"/>
        <family val="2"/>
      </rPr>
      <t xml:space="preserve">Personas con empleo que trabajan en empresas  que no saben o no responden si su empresa tiene Registro Único de Contribuyentes.
</t>
    </r>
  </si>
  <si>
    <t>2. Porcentaje de la población en edad de trabajar</t>
  </si>
  <si>
    <t>Población en edad de trabajar (PET)</t>
  </si>
  <si>
    <t>SECTORIZACIÓN DE LA POBLACIÓN CON EMPLEO</t>
  </si>
  <si>
    <t>Condición de actividad de Jefes de hogar</t>
  </si>
  <si>
    <t>Menores de 15 años</t>
  </si>
  <si>
    <t>Sectorización del empleo</t>
  </si>
  <si>
    <t>Sector Formal</t>
  </si>
  <si>
    <t>Sector Informal</t>
  </si>
  <si>
    <t>Empleo Doméstico</t>
  </si>
  <si>
    <t>No Clasificados por Sector</t>
  </si>
  <si>
    <t>Desempleados</t>
  </si>
  <si>
    <r>
      <t>1. Población en edad de trabajar (PET)</t>
    </r>
    <r>
      <rPr>
        <b/>
        <sz val="10"/>
        <rFont val="Calibri"/>
        <family val="2"/>
      </rPr>
      <t>¹</t>
    </r>
  </si>
  <si>
    <r>
      <rPr>
        <b/>
        <sz val="9"/>
        <rFont val="Century Gothic"/>
        <family val="2"/>
      </rPr>
      <t>Población económicamente inactiva (PEI)</t>
    </r>
    <r>
      <rPr>
        <sz val="9"/>
        <rFont val="Century Gothic"/>
        <family val="2"/>
      </rPr>
      <t xml:space="preserve">.- Son todas aquellas personas de 15 años y más que no están empleadas, tampoco buscan trabajo y no estaban disponibles para trabajar. Típicamente las categorías de inactividad son: rentista, jubilados, estudiantes, amas de casa, entre otros. </t>
    </r>
  </si>
  <si>
    <r>
      <rPr>
        <b/>
        <sz val="9"/>
        <rFont val="Century Gothic"/>
        <family val="2"/>
      </rPr>
      <t>Población económicamente activa (PEA)</t>
    </r>
    <r>
      <rPr>
        <sz val="9"/>
        <rFont val="Century Gothic"/>
        <family val="2"/>
      </rPr>
      <t xml:space="preserve">.- Personas de 15 años y más que trabajaron al menos 1 hora en la semana de referencia o aunque no trabajaron, tuvieron trabajo (empleados); y personas que no tenían empleo pero estaban disponibles para trabajar y buscan empleo (desempleados). </t>
    </r>
  </si>
  <si>
    <r>
      <rPr>
        <b/>
        <sz val="9"/>
        <rFont val="Century Gothic"/>
        <family val="2"/>
      </rPr>
      <t>Empleo</t>
    </r>
    <r>
      <rPr>
        <sz val="9"/>
        <rFont val="Century Gothic"/>
        <family val="2"/>
      </rPr>
      <t>.- Personas de 15 años y más que, durante la semana de referencia, se dedicaban a alguna actividad para producir bienes o prestar servicios a cambio de remuneración o beneficios.</t>
    </r>
  </si>
  <si>
    <t>Matriz de Transición Laboral sep18-sep19 - Nacional</t>
  </si>
  <si>
    <t>Matriz de Transición Laboral sep18-sep19 - Urbano</t>
  </si>
  <si>
    <t>Matriz de Transición Laboral sep18-sep19 - Rural</t>
  </si>
  <si>
    <t>Matriz de Transición de Categoría de Ocupación sep18-sep19 - Nacional</t>
  </si>
  <si>
    <t>Matriz de Transición de Categoría de Ocupación sep18-sep19 - Urbano</t>
  </si>
  <si>
    <t>Matriz de Transición de Categoría de Ocupación sep18-sep19- Rural</t>
  </si>
  <si>
    <t>Matriz de Transición de la Sectorizacion de la Población con empleo sep18-sep19 - Nacional</t>
  </si>
  <si>
    <t>Matriz de Transición de la Sectorizacion de la Población con empleo sep18-sep19 - Urbano</t>
  </si>
  <si>
    <t>Matriz de Transición de la Sectorizacion de la Población con empleo sep18-sep19 - Rural</t>
  </si>
  <si>
    <t>Matriz de Transición Laboral de los jefes de hogar sep18-sep19 - Nacional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</si>
</sst>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22" x14ac:knownFonts="1">
    <font>
      <sz val="11"/>
      <color theme="1"/>
      <name val="Calibri"/>
      <family val="2"/>
      <scheme val="minor"/>
    </font>
    <font>
      <sz val="11"/>
      <color theme="1"/>
      <name val="Calibri"/>
      <family val="2"/>
      <scheme val="minor"/>
    </font>
    <font>
      <u/>
      <sz val="11"/>
      <color theme="10"/>
      <name val="Calibri"/>
      <family val="2"/>
    </font>
    <font>
      <sz val="10"/>
      <name val="Arial"/>
      <family val="2"/>
    </font>
    <font>
      <sz val="11"/>
      <color indexed="8"/>
      <name val="Calibri"/>
      <family val="2"/>
    </font>
    <font>
      <sz val="18"/>
      <color theme="3"/>
      <name val="Cambria"/>
      <family val="2"/>
      <scheme val="major"/>
    </font>
    <font>
      <sz val="12"/>
      <name val="Arial Narrow"/>
      <family val="2"/>
    </font>
    <font>
      <b/>
      <sz val="10"/>
      <color theme="1"/>
      <name val="Century Gothic"/>
      <family val="2"/>
    </font>
    <font>
      <sz val="10"/>
      <color theme="1"/>
      <name val="Century Gothic"/>
      <family val="2"/>
    </font>
    <font>
      <b/>
      <u/>
      <sz val="10"/>
      <name val="Century Gothic"/>
      <family val="2"/>
    </font>
    <font>
      <sz val="10"/>
      <name val="Century Gothic"/>
      <family val="2"/>
    </font>
    <font>
      <sz val="9"/>
      <color theme="1"/>
      <name val="Century Gothic"/>
      <family val="2"/>
    </font>
    <font>
      <b/>
      <sz val="9"/>
      <color theme="1"/>
      <name val="Century Gothic"/>
      <family val="2"/>
    </font>
    <font>
      <b/>
      <sz val="9"/>
      <name val="Century Gothic"/>
      <family val="2"/>
    </font>
    <font>
      <sz val="9"/>
      <name val="Century Gothic"/>
      <family val="2"/>
    </font>
    <font>
      <b/>
      <sz val="14"/>
      <color theme="1"/>
      <name val="Century Gothic"/>
      <family val="2"/>
    </font>
    <font>
      <b/>
      <u/>
      <sz val="14"/>
      <color theme="1"/>
      <name val="Century Gothic"/>
      <family val="2"/>
    </font>
    <font>
      <sz val="9"/>
      <color rgb="FFFFC000"/>
      <name val="Century Gothic"/>
      <family val="2"/>
    </font>
    <font>
      <b/>
      <sz val="10"/>
      <color theme="4" tint="-0.499984740745262"/>
      <name val="Century Gothic"/>
      <family val="2"/>
    </font>
    <font>
      <sz val="10"/>
      <color theme="4" tint="-0.499984740745262"/>
      <name val="Century Gothic"/>
      <family val="2"/>
    </font>
    <font>
      <b/>
      <sz val="10"/>
      <name val="Century Gothic"/>
      <family val="2"/>
    </font>
    <font>
      <b/>
      <sz val="10"/>
      <name val="Calibri"/>
      <family val="2"/>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23">
    <border>
      <left/>
      <right/>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medium">
        <color theme="4" tint="-0.249977111117893"/>
      </left>
      <right style="medium">
        <color theme="4" tint="-0.249977111117893"/>
      </right>
      <top style="medium">
        <color theme="4" tint="-0.249977111117893"/>
      </top>
      <bottom/>
      <diagonal/>
    </border>
    <border>
      <left style="medium">
        <color theme="4" tint="-0.249977111117893"/>
      </left>
      <right style="medium">
        <color theme="4" tint="-0.249977111117893"/>
      </right>
      <top/>
      <bottom/>
      <diagonal/>
    </border>
    <border>
      <left style="medium">
        <color theme="4" tint="-0.249977111117893"/>
      </left>
      <right style="medium">
        <color theme="4" tint="-0.249977111117893"/>
      </right>
      <top/>
      <bottom style="medium">
        <color theme="4" tint="-0.249977111117893"/>
      </bottom>
      <diagonal/>
    </border>
    <border>
      <left style="thin">
        <color theme="4" tint="-0.249977111117893"/>
      </left>
      <right/>
      <top style="thin">
        <color theme="4" tint="-0.249977111117893"/>
      </top>
      <bottom/>
      <diagonal/>
    </border>
    <border>
      <left/>
      <right style="thin">
        <color theme="4" tint="-0.249977111117893"/>
      </right>
      <top style="thin">
        <color theme="4" tint="-0.249977111117893"/>
      </top>
      <bottom/>
      <diagonal/>
    </border>
    <border>
      <left style="thin">
        <color theme="4" tint="-0.249977111117893"/>
      </left>
      <right/>
      <top/>
      <bottom/>
      <diagonal/>
    </border>
    <border>
      <left/>
      <right style="thin">
        <color theme="4" tint="-0.249977111117893"/>
      </right>
      <top/>
      <bottom/>
      <diagonal/>
    </border>
    <border>
      <left style="thin">
        <color theme="4" tint="-0.249977111117893"/>
      </left>
      <right/>
      <top/>
      <bottom style="thin">
        <color theme="4" tint="-0.249977111117893"/>
      </bottom>
      <diagonal/>
    </border>
    <border>
      <left/>
      <right style="thin">
        <color theme="4" tint="-0.249977111117893"/>
      </right>
      <top/>
      <bottom style="thin">
        <color theme="4" tint="-0.249977111117893"/>
      </bottom>
      <diagonal/>
    </border>
    <border>
      <left style="thin">
        <color theme="4" tint="-0.249977111117893"/>
      </left>
      <right style="thin">
        <color theme="4" tint="-0.249977111117893"/>
      </right>
      <top style="thin">
        <color theme="4" tint="-0.249977111117893"/>
      </top>
      <bottom/>
      <diagonal/>
    </border>
    <border>
      <left style="thin">
        <color theme="4" tint="-0.249977111117893"/>
      </left>
      <right style="thin">
        <color theme="4" tint="-0.249977111117893"/>
      </right>
      <top/>
      <bottom/>
      <diagonal/>
    </border>
    <border>
      <left style="thin">
        <color theme="4" tint="-0.249977111117893"/>
      </left>
      <right style="thin">
        <color theme="4" tint="-0.249977111117893"/>
      </right>
      <top/>
      <bottom style="thin">
        <color theme="4" tint="-0.249977111117893"/>
      </bottom>
      <diagonal/>
    </border>
    <border>
      <left style="thin">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s>
  <cellStyleXfs count="390">
    <xf numFmtId="0" fontId="0" fillId="0" borderId="0"/>
    <xf numFmtId="9" fontId="1"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applyNumberFormat="0" applyFill="0" applyBorder="0" applyAlignment="0" applyProtection="0"/>
    <xf numFmtId="0" fontId="3" fillId="0" borderId="0"/>
    <xf numFmtId="9"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pplyNumberFormat="0" applyFill="0" applyBorder="0" applyAlignment="0" applyProtection="0"/>
    <xf numFmtId="43" fontId="1" fillId="0" borderId="0" applyFont="0" applyFill="0" applyBorder="0" applyAlignment="0" applyProtection="0"/>
  </cellStyleXfs>
  <cellXfs count="75">
    <xf numFmtId="0" fontId="0" fillId="0" borderId="0" xfId="0"/>
    <xf numFmtId="0" fontId="6" fillId="0" borderId="0" xfId="0" applyFont="1" applyAlignment="1">
      <alignment horizontal="justify" vertical="justify" wrapText="1"/>
    </xf>
    <xf numFmtId="0" fontId="6" fillId="0" borderId="0" xfId="0" applyFont="1" applyAlignment="1">
      <alignment vertical="center"/>
    </xf>
    <xf numFmtId="0" fontId="6" fillId="0" borderId="0" xfId="0" applyFont="1" applyAlignment="1">
      <alignment horizontal="left" vertical="center"/>
    </xf>
    <xf numFmtId="0" fontId="8" fillId="0" borderId="0" xfId="0" applyFont="1"/>
    <xf numFmtId="0" fontId="9" fillId="0" borderId="0" xfId="2" applyFont="1" applyAlignment="1" applyProtection="1">
      <alignment horizontal="center"/>
    </xf>
    <xf numFmtId="0" fontId="7" fillId="0" borderId="0" xfId="0" applyFont="1"/>
    <xf numFmtId="3" fontId="8" fillId="0" borderId="0" xfId="0" applyNumberFormat="1" applyFont="1"/>
    <xf numFmtId="164" fontId="8" fillId="0" borderId="0" xfId="0" applyNumberFormat="1" applyFont="1"/>
    <xf numFmtId="0" fontId="8" fillId="2" borderId="0" xfId="0" applyFont="1" applyFill="1"/>
    <xf numFmtId="0" fontId="8" fillId="0" borderId="1" xfId="0" applyFont="1" applyBorder="1" applyAlignment="1">
      <alignment vertical="center"/>
    </xf>
    <xf numFmtId="0" fontId="8" fillId="0" borderId="2" xfId="0" applyFont="1" applyBorder="1" applyAlignment="1">
      <alignment vertical="center"/>
    </xf>
    <xf numFmtId="0" fontId="7" fillId="0" borderId="1" xfId="0" applyFont="1" applyBorder="1" applyAlignment="1">
      <alignment horizontal="right" vertical="center"/>
    </xf>
    <xf numFmtId="0" fontId="10" fillId="0" borderId="2" xfId="2" applyFont="1" applyBorder="1" applyAlignment="1" applyProtection="1">
      <alignment vertical="center"/>
    </xf>
    <xf numFmtId="0" fontId="10" fillId="0" borderId="1"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16" fillId="0" borderId="0" xfId="0" applyFont="1"/>
    <xf numFmtId="3" fontId="8" fillId="3" borderId="7" xfId="1" applyNumberFormat="1" applyFont="1" applyFill="1" applyBorder="1" applyAlignment="1">
      <alignment horizontal="right"/>
    </xf>
    <xf numFmtId="3" fontId="8" fillId="0" borderId="7" xfId="1" applyNumberFormat="1" applyFont="1" applyBorder="1" applyAlignment="1">
      <alignment horizontal="right"/>
    </xf>
    <xf numFmtId="3" fontId="7" fillId="0" borderId="7" xfId="1" applyNumberFormat="1" applyFont="1" applyBorder="1" applyAlignment="1">
      <alignment horizontal="right"/>
    </xf>
    <xf numFmtId="3" fontId="7" fillId="3" borderId="7" xfId="1" applyNumberFormat="1" applyFont="1" applyFill="1" applyBorder="1" applyAlignment="1">
      <alignment horizontal="right"/>
    </xf>
    <xf numFmtId="2" fontId="7" fillId="0" borderId="7" xfId="1" applyNumberFormat="1" applyFont="1" applyBorder="1" applyAlignment="1">
      <alignment horizontal="right"/>
    </xf>
    <xf numFmtId="2" fontId="7" fillId="3" borderId="7" xfId="1" applyNumberFormat="1" applyFont="1" applyFill="1" applyBorder="1" applyAlignment="1">
      <alignment horizontal="right"/>
    </xf>
    <xf numFmtId="43" fontId="8" fillId="3" borderId="7" xfId="389" applyFont="1" applyFill="1" applyBorder="1" applyAlignment="1">
      <alignment horizontal="right"/>
    </xf>
    <xf numFmtId="43" fontId="8" fillId="0" borderId="7" xfId="389" applyFont="1" applyBorder="1" applyAlignment="1">
      <alignment horizontal="right"/>
    </xf>
    <xf numFmtId="0" fontId="13" fillId="0" borderId="8" xfId="0" applyFont="1" applyBorder="1" applyAlignment="1">
      <alignment horizontal="justify" vertical="justify" wrapText="1"/>
    </xf>
    <xf numFmtId="0" fontId="13" fillId="0" borderId="9" xfId="0" applyFont="1" applyBorder="1" applyAlignment="1">
      <alignment horizontal="justify" vertical="justify" wrapText="1"/>
    </xf>
    <xf numFmtId="0" fontId="14" fillId="0" borderId="9" xfId="0" applyFont="1" applyBorder="1" applyAlignment="1">
      <alignment horizontal="justify" vertical="justify" wrapText="1"/>
    </xf>
    <xf numFmtId="0" fontId="14" fillId="0" borderId="9" xfId="0" applyFont="1" applyBorder="1" applyAlignment="1">
      <alignment horizontal="left" vertical="justify" wrapText="1"/>
    </xf>
    <xf numFmtId="0" fontId="14" fillId="0" borderId="9" xfId="0" applyFont="1" applyBorder="1" applyAlignment="1">
      <alignment horizontal="left" vertical="justify" wrapText="1" indent="7"/>
    </xf>
    <xf numFmtId="0" fontId="14" fillId="0" borderId="9" xfId="0" applyFont="1" applyBorder="1" applyAlignment="1">
      <alignment vertical="justify" wrapText="1"/>
    </xf>
    <xf numFmtId="0" fontId="12" fillId="0" borderId="9" xfId="0" applyFont="1" applyBorder="1" applyAlignment="1">
      <alignment horizontal="left" vertical="justify" wrapText="1" indent="8"/>
    </xf>
    <xf numFmtId="0" fontId="14" fillId="0" borderId="9" xfId="0" applyFont="1" applyBorder="1" applyAlignment="1">
      <alignment horizontal="left" vertical="justify" wrapText="1" indent="8"/>
    </xf>
    <xf numFmtId="0" fontId="12" fillId="0" borderId="10" xfId="0" applyFont="1" applyBorder="1" applyAlignment="1">
      <alignment horizontal="left" vertical="justify" wrapText="1" indent="8"/>
    </xf>
    <xf numFmtId="0" fontId="18" fillId="0" borderId="7" xfId="0" applyFont="1" applyBorder="1" applyAlignment="1">
      <alignment horizontal="center" vertical="center" wrapText="1"/>
    </xf>
    <xf numFmtId="0" fontId="18" fillId="0" borderId="7" xfId="0" applyFont="1" applyBorder="1" applyAlignment="1">
      <alignment horizontal="left" vertical="center" wrapText="1"/>
    </xf>
    <xf numFmtId="1" fontId="18" fillId="0" borderId="7" xfId="1" applyNumberFormat="1" applyFont="1" applyBorder="1" applyAlignment="1">
      <alignment horizontal="left"/>
    </xf>
    <xf numFmtId="0" fontId="18" fillId="0" borderId="2" xfId="2" applyFont="1" applyBorder="1" applyAlignment="1" applyProtection="1">
      <alignment vertical="center"/>
    </xf>
    <xf numFmtId="0" fontId="19" fillId="0" borderId="0" xfId="0" applyFont="1"/>
    <xf numFmtId="3" fontId="8" fillId="0" borderId="7" xfId="1" applyNumberFormat="1" applyFont="1" applyFill="1" applyBorder="1" applyAlignment="1">
      <alignment horizontal="right"/>
    </xf>
    <xf numFmtId="43" fontId="8" fillId="0" borderId="7" xfId="389" applyFont="1" applyFill="1" applyBorder="1" applyAlignment="1">
      <alignment horizontal="right"/>
    </xf>
    <xf numFmtId="0" fontId="20" fillId="0" borderId="0" xfId="0" applyFont="1"/>
    <xf numFmtId="43" fontId="7" fillId="0" borderId="7" xfId="389" applyFont="1" applyBorder="1" applyAlignment="1">
      <alignment horizontal="right"/>
    </xf>
    <xf numFmtId="43" fontId="7" fillId="3" borderId="7" xfId="389" applyFont="1" applyFill="1" applyBorder="1" applyAlignment="1">
      <alignment horizontal="right"/>
    </xf>
    <xf numFmtId="165" fontId="8" fillId="3" borderId="7" xfId="389" applyNumberFormat="1" applyFont="1" applyFill="1" applyBorder="1" applyAlignment="1">
      <alignment horizontal="right"/>
    </xf>
    <xf numFmtId="165" fontId="8" fillId="0" borderId="7" xfId="389" applyNumberFormat="1" applyFont="1" applyBorder="1" applyAlignment="1">
      <alignment horizontal="right"/>
    </xf>
    <xf numFmtId="165" fontId="7" fillId="0" borderId="7" xfId="389" applyNumberFormat="1" applyFont="1" applyBorder="1" applyAlignment="1">
      <alignment horizontal="right"/>
    </xf>
    <xf numFmtId="165" fontId="8" fillId="0" borderId="7" xfId="389" applyNumberFormat="1" applyFont="1" applyFill="1" applyBorder="1" applyAlignment="1">
      <alignment horizontal="right"/>
    </xf>
    <xf numFmtId="165" fontId="7" fillId="3" borderId="7" xfId="389" applyNumberFormat="1" applyFont="1" applyFill="1" applyBorder="1" applyAlignment="1">
      <alignment horizontal="right"/>
    </xf>
    <xf numFmtId="43" fontId="8" fillId="3" borderId="7" xfId="389" applyNumberFormat="1" applyFont="1" applyFill="1" applyBorder="1" applyAlignment="1">
      <alignment horizontal="right"/>
    </xf>
    <xf numFmtId="43" fontId="8" fillId="0" borderId="7" xfId="389" applyNumberFormat="1" applyFont="1" applyBorder="1" applyAlignment="1">
      <alignment horizontal="right"/>
    </xf>
    <xf numFmtId="43" fontId="7" fillId="0" borderId="7" xfId="389" applyNumberFormat="1" applyFont="1" applyBorder="1" applyAlignment="1">
      <alignment horizontal="right"/>
    </xf>
    <xf numFmtId="43" fontId="7" fillId="3" borderId="7" xfId="389" applyNumberFormat="1" applyFont="1" applyFill="1" applyBorder="1" applyAlignment="1">
      <alignment horizontal="right"/>
    </xf>
    <xf numFmtId="0" fontId="7" fillId="2" borderId="0" xfId="0" applyFont="1" applyFill="1" applyAlignment="1">
      <alignment horizont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17" fontId="7" fillId="0" borderId="17" xfId="0" quotePrefix="1" applyNumberFormat="1" applyFont="1" applyBorder="1" applyAlignment="1">
      <alignment horizontal="center" vertical="center" textRotation="90"/>
    </xf>
    <xf numFmtId="17" fontId="7" fillId="0" borderId="18" xfId="0" quotePrefix="1" applyNumberFormat="1" applyFont="1" applyBorder="1" applyAlignment="1">
      <alignment horizontal="center" vertical="center" textRotation="90"/>
    </xf>
    <xf numFmtId="17" fontId="7" fillId="0" borderId="19" xfId="0" quotePrefix="1" applyNumberFormat="1" applyFont="1" applyBorder="1" applyAlignment="1">
      <alignment horizontal="center" vertical="center" textRotation="90"/>
    </xf>
    <xf numFmtId="0" fontId="7" fillId="0" borderId="7" xfId="0" applyFont="1" applyBorder="1" applyAlignment="1">
      <alignment horizontal="center" vertical="center"/>
    </xf>
    <xf numFmtId="17" fontId="7" fillId="0" borderId="7" xfId="0" quotePrefix="1" applyNumberFormat="1" applyFont="1" applyBorder="1" applyAlignment="1">
      <alignment horizontal="center"/>
    </xf>
    <xf numFmtId="0" fontId="7" fillId="0" borderId="7" xfId="0" applyFont="1" applyBorder="1" applyAlignment="1">
      <alignment horizontal="center"/>
    </xf>
    <xf numFmtId="17" fontId="7" fillId="0" borderId="7" xfId="0" quotePrefix="1" applyNumberFormat="1" applyFont="1" applyBorder="1" applyAlignment="1">
      <alignment horizontal="center" vertical="center" textRotation="90"/>
    </xf>
    <xf numFmtId="0" fontId="7" fillId="0" borderId="7" xfId="0" applyFont="1" applyBorder="1" applyAlignment="1">
      <alignment horizontal="center" vertical="center" textRotation="90"/>
    </xf>
    <xf numFmtId="17" fontId="7" fillId="0" borderId="20" xfId="0" quotePrefix="1" applyNumberFormat="1" applyFont="1" applyBorder="1" applyAlignment="1">
      <alignment horizontal="center"/>
    </xf>
    <xf numFmtId="17" fontId="7" fillId="0" borderId="21" xfId="0" quotePrefix="1" applyNumberFormat="1" applyFont="1" applyBorder="1" applyAlignment="1">
      <alignment horizontal="center"/>
    </xf>
    <xf numFmtId="17" fontId="7" fillId="0" borderId="22" xfId="0" quotePrefix="1" applyNumberFormat="1" applyFont="1" applyBorder="1" applyAlignment="1">
      <alignment horizont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43" fontId="8" fillId="0" borderId="0" xfId="0" applyNumberFormat="1" applyFont="1"/>
  </cellXfs>
  <cellStyles count="390">
    <cellStyle name="ANCLAS,REZONES Y SUS PARTES,DE FUNDICION,DE HIERRO O DE ACERO" xfId="3"/>
    <cellStyle name="Hipervínculo" xfId="2" builtinId="8"/>
    <cellStyle name="Millares" xfId="389" builtinId="3"/>
    <cellStyle name="Normal" xfId="0" builtinId="0"/>
    <cellStyle name="Normal 2 2" xfId="4"/>
    <cellStyle name="Porcentaje" xfId="1" builtinId="5"/>
    <cellStyle name="Porcentual 2" xfId="5"/>
    <cellStyle name="style1412024752564" xfId="6"/>
    <cellStyle name="style1412024752626" xfId="7"/>
    <cellStyle name="style1412024752673" xfId="8"/>
    <cellStyle name="style1412024752720" xfId="9"/>
    <cellStyle name="style1412024752751" xfId="10"/>
    <cellStyle name="style1412024752829" xfId="11"/>
    <cellStyle name="style1412024752923" xfId="12"/>
    <cellStyle name="style1412024752954" xfId="13"/>
    <cellStyle name="style1412024752985" xfId="14"/>
    <cellStyle name="style1412024753032" xfId="15"/>
    <cellStyle name="style1412024753094" xfId="16"/>
    <cellStyle name="style1412024753188" xfId="17"/>
    <cellStyle name="style1412024753219" xfId="18"/>
    <cellStyle name="style1412024753250" xfId="19"/>
    <cellStyle name="style1412024753313" xfId="20"/>
    <cellStyle name="style1412024753360" xfId="21"/>
    <cellStyle name="style1412024753391" xfId="22"/>
    <cellStyle name="style1412024753422" xfId="23"/>
    <cellStyle name="style1412024753484" xfId="24"/>
    <cellStyle name="style1412024753531" xfId="25"/>
    <cellStyle name="style1412024753547" xfId="26"/>
    <cellStyle name="style1412024755310" xfId="27"/>
    <cellStyle name="style1412024755341" xfId="28"/>
    <cellStyle name="style1412024755450" xfId="29"/>
    <cellStyle name="style1412024755481" xfId="30"/>
    <cellStyle name="style1412024755512" xfId="31"/>
    <cellStyle name="style1412271628268" xfId="32"/>
    <cellStyle name="style1412271628299" xfId="33"/>
    <cellStyle name="style1412271628362" xfId="34"/>
    <cellStyle name="style1412271628409" xfId="35"/>
    <cellStyle name="style1412271628502" xfId="36"/>
    <cellStyle name="style1412271628689" xfId="37"/>
    <cellStyle name="style1412271628783" xfId="38"/>
    <cellStyle name="style1412271628830" xfId="39"/>
    <cellStyle name="style1412271628845" xfId="40"/>
    <cellStyle name="style1412271628861" xfId="41"/>
    <cellStyle name="style1412271628892" xfId="42"/>
    <cellStyle name="style1412271628908" xfId="43"/>
    <cellStyle name="style1412271628939" xfId="44"/>
    <cellStyle name="style1412713427744" xfId="45"/>
    <cellStyle name="style1412713427775" xfId="46"/>
    <cellStyle name="style1412713427822" xfId="47"/>
    <cellStyle name="style1412713427853" xfId="48"/>
    <cellStyle name="style1412713427900" xfId="49"/>
    <cellStyle name="style1412713427931" xfId="50"/>
    <cellStyle name="style1412713427948" xfId="51"/>
    <cellStyle name="style1412713427989" xfId="52"/>
    <cellStyle name="style1412713428159" xfId="53"/>
    <cellStyle name="style1412713428209" xfId="54"/>
    <cellStyle name="style1412713428249" xfId="55"/>
    <cellStyle name="style1412713448288" xfId="56"/>
    <cellStyle name="style1412713448335" xfId="57"/>
    <cellStyle name="style1412713448366" xfId="58"/>
    <cellStyle name="style1412713448398" xfId="59"/>
    <cellStyle name="style1412713448429" xfId="60"/>
    <cellStyle name="style1412713448460" xfId="61"/>
    <cellStyle name="style1412713448585" xfId="62"/>
    <cellStyle name="style1412713448616" xfId="63"/>
    <cellStyle name="style1412713448647" xfId="64"/>
    <cellStyle name="style1412713483950" xfId="65"/>
    <cellStyle name="style1412713483966" xfId="66"/>
    <cellStyle name="style1412713483997" xfId="67"/>
    <cellStyle name="style1412713484028" xfId="68"/>
    <cellStyle name="style1412713484059" xfId="69"/>
    <cellStyle name="style1412713484091" xfId="70"/>
    <cellStyle name="style1412713484122" xfId="71"/>
    <cellStyle name="style1412713484153" xfId="72"/>
    <cellStyle name="style1412713484247" xfId="73"/>
    <cellStyle name="style1412713484293" xfId="74"/>
    <cellStyle name="style1412713484340" xfId="75"/>
    <cellStyle name="style1412713484371" xfId="76"/>
    <cellStyle name="style1412713498770" xfId="77"/>
    <cellStyle name="style1412713498802" xfId="78"/>
    <cellStyle name="style1412713498848" xfId="79"/>
    <cellStyle name="style1412713498911" xfId="80"/>
    <cellStyle name="style1412713498942" xfId="81"/>
    <cellStyle name="style1412713498989" xfId="82"/>
    <cellStyle name="style1412713499129" xfId="83"/>
    <cellStyle name="style1412713499160" xfId="84"/>
    <cellStyle name="style1412713499192" xfId="85"/>
    <cellStyle name="style1412713519612" xfId="86"/>
    <cellStyle name="style1412713519721" xfId="87"/>
    <cellStyle name="style1412713519784" xfId="88"/>
    <cellStyle name="style1412713519815" xfId="89"/>
    <cellStyle name="style1412713519862" xfId="90"/>
    <cellStyle name="style1412713519893" xfId="91"/>
    <cellStyle name="style1412713519924" xfId="92"/>
    <cellStyle name="style1412713519940" xfId="93"/>
    <cellStyle name="style1412713531999" xfId="94"/>
    <cellStyle name="style1412713532092" xfId="95"/>
    <cellStyle name="style1412713532123" xfId="96"/>
    <cellStyle name="style1412713532201" xfId="97"/>
    <cellStyle name="style1412713532248" xfId="98"/>
    <cellStyle name="style1412713532279" xfId="99"/>
    <cellStyle name="style1415110502098" xfId="100"/>
    <cellStyle name="style1415110502129" xfId="101"/>
    <cellStyle name="style1415110502270" xfId="102"/>
    <cellStyle name="style1415110502348" xfId="103"/>
    <cellStyle name="style1415110502394" xfId="104"/>
    <cellStyle name="style1415110502441" xfId="105"/>
    <cellStyle name="style1415110502519" xfId="106"/>
    <cellStyle name="style1415110503564" xfId="107"/>
    <cellStyle name="style1415110504968" xfId="108"/>
    <cellStyle name="style1415110505031" xfId="109"/>
    <cellStyle name="style1415111181507" xfId="110"/>
    <cellStyle name="style1415111181569" xfId="111"/>
    <cellStyle name="style1415111181647" xfId="112"/>
    <cellStyle name="style1415111181709" xfId="113"/>
    <cellStyle name="style1415111184127" xfId="114"/>
    <cellStyle name="style1415111184190" xfId="115"/>
    <cellStyle name="style1415760949615" xfId="116"/>
    <cellStyle name="style1415760949662" xfId="117"/>
    <cellStyle name="style1415761707729" xfId="118"/>
    <cellStyle name="style1415761707776" xfId="119"/>
    <cellStyle name="style1427328137440" xfId="120"/>
    <cellStyle name="style1427328137487" xfId="121"/>
    <cellStyle name="style1427328137549" xfId="122"/>
    <cellStyle name="style1427328137612" xfId="123"/>
    <cellStyle name="style1427328137674" xfId="124"/>
    <cellStyle name="style1427328137752" xfId="125"/>
    <cellStyle name="style1427328137986" xfId="126"/>
    <cellStyle name="style1427328138049" xfId="127"/>
    <cellStyle name="style1427328138111" xfId="128"/>
    <cellStyle name="style1427336245964" xfId="129"/>
    <cellStyle name="style1427336245995" xfId="130"/>
    <cellStyle name="style1427336246027" xfId="131"/>
    <cellStyle name="style1427336246058" xfId="132"/>
    <cellStyle name="style1427336246073" xfId="133"/>
    <cellStyle name="style1427336246120" xfId="134"/>
    <cellStyle name="style1427336246151" xfId="135"/>
    <cellStyle name="style1427336246183" xfId="136"/>
    <cellStyle name="style1427336246229" xfId="137"/>
    <cellStyle name="style1427336246261" xfId="138"/>
    <cellStyle name="style1427336246292" xfId="139"/>
    <cellStyle name="style1427336248694" xfId="140"/>
    <cellStyle name="style1427336248725" xfId="141"/>
    <cellStyle name="style1427336248757" xfId="142"/>
    <cellStyle name="style1427336248772" xfId="143"/>
    <cellStyle name="style1427336248803" xfId="144"/>
    <cellStyle name="style1427336248819" xfId="145"/>
    <cellStyle name="style1427336248866" xfId="146"/>
    <cellStyle name="style1427336248881" xfId="147"/>
    <cellStyle name="style1427336248913" xfId="148"/>
    <cellStyle name="style1427336248944" xfId="149"/>
    <cellStyle name="style1427336248959" xfId="150"/>
    <cellStyle name="style1427336250831" xfId="151"/>
    <cellStyle name="style1427336250863" xfId="152"/>
    <cellStyle name="style1427336250878" xfId="153"/>
    <cellStyle name="style1427336250909" xfId="154"/>
    <cellStyle name="style1427336250925" xfId="155"/>
    <cellStyle name="style1427336250956" xfId="156"/>
    <cellStyle name="style1427336250987" xfId="157"/>
    <cellStyle name="style1427336251003" xfId="158"/>
    <cellStyle name="style1427336251034" xfId="159"/>
    <cellStyle name="style1427336251050" xfId="160"/>
    <cellStyle name="style1427336251081" xfId="161"/>
    <cellStyle name="style1427336253546" xfId="162"/>
    <cellStyle name="style1427336253561" xfId="163"/>
    <cellStyle name="style1427336253593" xfId="164"/>
    <cellStyle name="style1427336253686" xfId="165"/>
    <cellStyle name="style1427336253702" xfId="166"/>
    <cellStyle name="style1427336253733" xfId="167"/>
    <cellStyle name="style1427336253827" xfId="168"/>
    <cellStyle name="style1427336253858" xfId="169"/>
    <cellStyle name="style1427336253873" xfId="170"/>
    <cellStyle name="style1427336256089" xfId="171"/>
    <cellStyle name="style1427336256104" xfId="172"/>
    <cellStyle name="style1427336256135" xfId="173"/>
    <cellStyle name="style1427336256167" xfId="174"/>
    <cellStyle name="style1427336256182" xfId="175"/>
    <cellStyle name="style1427336256213" xfId="176"/>
    <cellStyle name="style1427336256323" xfId="177"/>
    <cellStyle name="style1427336256338" xfId="178"/>
    <cellStyle name="style1427336256369" xfId="179"/>
    <cellStyle name="style1427336258195" xfId="180"/>
    <cellStyle name="style1427336258226" xfId="181"/>
    <cellStyle name="style1427336258257" xfId="182"/>
    <cellStyle name="style1427336258273" xfId="183"/>
    <cellStyle name="style1427336258304" xfId="184"/>
    <cellStyle name="style1427336258319" xfId="185"/>
    <cellStyle name="style1427336258366" xfId="186"/>
    <cellStyle name="style1427336258397" xfId="187"/>
    <cellStyle name="style1427336258413" xfId="188"/>
    <cellStyle name="style1427337758225" xfId="189"/>
    <cellStyle name="style1427337758272" xfId="190"/>
    <cellStyle name="style1427337758303" xfId="191"/>
    <cellStyle name="style1427337758334" xfId="192"/>
    <cellStyle name="style1427337758365" xfId="193"/>
    <cellStyle name="style1427337758412" xfId="194"/>
    <cellStyle name="style1427337758474" xfId="195"/>
    <cellStyle name="style1427337758521" xfId="196"/>
    <cellStyle name="style1427337758584" xfId="197"/>
    <cellStyle name="style1427337758630" xfId="198"/>
    <cellStyle name="style1427337758662" xfId="199"/>
    <cellStyle name="style1427337758708" xfId="200"/>
    <cellStyle name="style1427337761548" xfId="201"/>
    <cellStyle name="style1427337761594" xfId="202"/>
    <cellStyle name="style1427337761610" xfId="203"/>
    <cellStyle name="style1427337761641" xfId="204"/>
    <cellStyle name="style1427337761672" xfId="205"/>
    <cellStyle name="style1427337761704" xfId="206"/>
    <cellStyle name="style1427337761735" xfId="207"/>
    <cellStyle name="style1427337761766" xfId="208"/>
    <cellStyle name="style1427337761797" xfId="209"/>
    <cellStyle name="style1427337761828" xfId="210"/>
    <cellStyle name="style1427337761860" xfId="211"/>
    <cellStyle name="style1427337761875" xfId="212"/>
    <cellStyle name="style1427337763981" xfId="213"/>
    <cellStyle name="style1427337764012" xfId="214"/>
    <cellStyle name="style1427337764044" xfId="215"/>
    <cellStyle name="style1427337764075" xfId="216"/>
    <cellStyle name="style1427337764106" xfId="217"/>
    <cellStyle name="style1427337764122" xfId="218"/>
    <cellStyle name="style1427337764153" xfId="219"/>
    <cellStyle name="style1427337764184" xfId="220"/>
    <cellStyle name="style1427337764215" xfId="221"/>
    <cellStyle name="style1427337764246" xfId="222"/>
    <cellStyle name="style1427337764278" xfId="223"/>
    <cellStyle name="style1427337764324" xfId="224"/>
    <cellStyle name="style1427337766945" xfId="225"/>
    <cellStyle name="style1427337766976" xfId="226"/>
    <cellStyle name="style1427337767023" xfId="227"/>
    <cellStyle name="style1427337767054" xfId="228"/>
    <cellStyle name="style1427337767070" xfId="229"/>
    <cellStyle name="style1427337767117" xfId="230"/>
    <cellStyle name="style1427337767273" xfId="231"/>
    <cellStyle name="style1427337767304" xfId="232"/>
    <cellStyle name="style1427337767335" xfId="233"/>
    <cellStyle name="style1427337769800" xfId="234"/>
    <cellStyle name="style1427337769831" xfId="235"/>
    <cellStyle name="style1427337769878" xfId="236"/>
    <cellStyle name="style1427337769909" xfId="237"/>
    <cellStyle name="style1427337769940" xfId="238"/>
    <cellStyle name="style1427337769972" xfId="239"/>
    <cellStyle name="style1427337770018" xfId="240"/>
    <cellStyle name="style1427337770050" xfId="241"/>
    <cellStyle name="style1427337770081" xfId="242"/>
    <cellStyle name="style1427337772093" xfId="243"/>
    <cellStyle name="style1427337772124" xfId="244"/>
    <cellStyle name="style1427337772156" xfId="245"/>
    <cellStyle name="style1427337772187" xfId="246"/>
    <cellStyle name="style1427337772218" xfId="247"/>
    <cellStyle name="style1427337772249" xfId="248"/>
    <cellStyle name="style1427337772296" xfId="249"/>
    <cellStyle name="style1427337772374" xfId="250"/>
    <cellStyle name="style1427337772405" xfId="251"/>
    <cellStyle name="style1427337774355" xfId="252"/>
    <cellStyle name="style1427337774386" xfId="253"/>
    <cellStyle name="style1427337774418" xfId="254"/>
    <cellStyle name="style1427337774433" xfId="255"/>
    <cellStyle name="style1427337774464" xfId="256"/>
    <cellStyle name="style1427337774480" xfId="257"/>
    <cellStyle name="style1427337774511" xfId="258"/>
    <cellStyle name="style1427337774527" xfId="259"/>
    <cellStyle name="style1427337774558" xfId="260"/>
    <cellStyle name="style1427337774589" xfId="261"/>
    <cellStyle name="style1427337774620" xfId="262"/>
    <cellStyle name="style1427337774636" xfId="263"/>
    <cellStyle name="style1427337776243" xfId="264"/>
    <cellStyle name="style1427337776258" xfId="265"/>
    <cellStyle name="style1427337776290" xfId="266"/>
    <cellStyle name="style1427337776305" xfId="267"/>
    <cellStyle name="style1427337776336" xfId="268"/>
    <cellStyle name="style1427337776368" xfId="269"/>
    <cellStyle name="style1427337776383" xfId="270"/>
    <cellStyle name="style1427337776414" xfId="271"/>
    <cellStyle name="style1427337776430" xfId="272"/>
    <cellStyle name="style1427337776461" xfId="273"/>
    <cellStyle name="style1427337776492" xfId="274"/>
    <cellStyle name="style1427337776508" xfId="275"/>
    <cellStyle name="style1427337778286" xfId="276"/>
    <cellStyle name="style1427337778349" xfId="277"/>
    <cellStyle name="style1427337778380" xfId="278"/>
    <cellStyle name="style1427337778442" xfId="279"/>
    <cellStyle name="style1427337778739" xfId="280"/>
    <cellStyle name="style1427337778770" xfId="281"/>
    <cellStyle name="style1427337778786" xfId="282"/>
    <cellStyle name="style1427337778817" xfId="283"/>
    <cellStyle name="style1427420764389" xfId="284"/>
    <cellStyle name="style1427420764436" xfId="285"/>
    <cellStyle name="style1427420764467" xfId="286"/>
    <cellStyle name="style1427420764514" xfId="287"/>
    <cellStyle name="style1427420764763" xfId="288"/>
    <cellStyle name="style1427420764779" xfId="289"/>
    <cellStyle name="style1427420764810" xfId="290"/>
    <cellStyle name="style1427420764826" xfId="291"/>
    <cellStyle name="style1427420768773" xfId="292"/>
    <cellStyle name="style1427420768882" xfId="293"/>
    <cellStyle name="style1427430534719" xfId="294"/>
    <cellStyle name="style1427430534750" xfId="295"/>
    <cellStyle name="style1427430534828" xfId="296"/>
    <cellStyle name="style1427430534843" xfId="297"/>
    <cellStyle name="style1427430534921" xfId="298"/>
    <cellStyle name="style1427430534953" xfId="299"/>
    <cellStyle name="style1427430536450" xfId="300"/>
    <cellStyle name="style1427430536528" xfId="301"/>
    <cellStyle name="style1427430536559" xfId="302"/>
    <cellStyle name="style1427430536669" xfId="303"/>
    <cellStyle name="style1427430538400" xfId="304"/>
    <cellStyle name="style1427430540475" xfId="305"/>
    <cellStyle name="style1427430540522" xfId="306"/>
    <cellStyle name="style1427430540553" xfId="307"/>
    <cellStyle name="style1427430540631" xfId="308"/>
    <cellStyle name="style1427430540912" xfId="309"/>
    <cellStyle name="style1427430540943" xfId="310"/>
    <cellStyle name="style1427430540959" xfId="311"/>
    <cellStyle name="style1427430540974" xfId="312"/>
    <cellStyle name="style1427430542550" xfId="313"/>
    <cellStyle name="style1427430542877" xfId="314"/>
    <cellStyle name="style1427430542909" xfId="315"/>
    <cellStyle name="style1427430542924" xfId="316"/>
    <cellStyle name="style1427430542940" xfId="317"/>
    <cellStyle name="style1427430544375" xfId="318"/>
    <cellStyle name="style1427430544422" xfId="319"/>
    <cellStyle name="style1427430544484" xfId="320"/>
    <cellStyle name="style1436546144341" xfId="321"/>
    <cellStyle name="style1436546144450" xfId="322"/>
    <cellStyle name="style1436546145027" xfId="323"/>
    <cellStyle name="style1436546145089" xfId="324"/>
    <cellStyle name="style1436546145121" xfId="325"/>
    <cellStyle name="style1436546145136" xfId="326"/>
    <cellStyle name="style1436546145183" xfId="327"/>
    <cellStyle name="style1436546145214" xfId="328"/>
    <cellStyle name="style1436546157991" xfId="329"/>
    <cellStyle name="style1436546158022" xfId="330"/>
    <cellStyle name="style1436546158038" xfId="331"/>
    <cellStyle name="style1436546158100" xfId="332"/>
    <cellStyle name="style1436546158209" xfId="333"/>
    <cellStyle name="style1436546158240" xfId="334"/>
    <cellStyle name="style1436546158287" xfId="335"/>
    <cellStyle name="style1436546158318" xfId="336"/>
    <cellStyle name="style1436546158506" xfId="337"/>
    <cellStyle name="style1436546158552" xfId="338"/>
    <cellStyle name="style1436546158849" xfId="339"/>
    <cellStyle name="style1436546158911" xfId="340"/>
    <cellStyle name="style1436546158927" xfId="341"/>
    <cellStyle name="style1436546158942" xfId="342"/>
    <cellStyle name="style1436546158989" xfId="343"/>
    <cellStyle name="style1436546159036" xfId="344"/>
    <cellStyle name="style1436546172171" xfId="345"/>
    <cellStyle name="style1436546172202" xfId="346"/>
    <cellStyle name="style1436546172234" xfId="347"/>
    <cellStyle name="style1436546172280" xfId="348"/>
    <cellStyle name="style1436546172312" xfId="349"/>
    <cellStyle name="style1436546172343" xfId="350"/>
    <cellStyle name="style1436546172390" xfId="351"/>
    <cellStyle name="style1436546172436" xfId="352"/>
    <cellStyle name="style1436546172608" xfId="353"/>
    <cellStyle name="style1436546172717" xfId="354"/>
    <cellStyle name="style1436546172936" xfId="355"/>
    <cellStyle name="style1436546172998" xfId="356"/>
    <cellStyle name="style1436546173014" xfId="357"/>
    <cellStyle name="style1436546173045" xfId="358"/>
    <cellStyle name="style1436546173076" xfId="359"/>
    <cellStyle name="style1436546173123" xfId="360"/>
    <cellStyle name="style1436555828191" xfId="361"/>
    <cellStyle name="style1436555828206" xfId="362"/>
    <cellStyle name="style1436555828237" xfId="363"/>
    <cellStyle name="style1436555828253" xfId="364"/>
    <cellStyle name="style1436555828284" xfId="365"/>
    <cellStyle name="style1436555828300" xfId="366"/>
    <cellStyle name="style1436555828331" xfId="367"/>
    <cellStyle name="style1436555828347" xfId="368"/>
    <cellStyle name="style1436555828378" xfId="369"/>
    <cellStyle name="style1436555828393" xfId="370"/>
    <cellStyle name="style1436555828425" xfId="371"/>
    <cellStyle name="style1436555828440" xfId="372"/>
    <cellStyle name="style1436555830172" xfId="373"/>
    <cellStyle name="style1436555830203" xfId="374"/>
    <cellStyle name="style1436555830234" xfId="375"/>
    <cellStyle name="style1436555830250" xfId="376"/>
    <cellStyle name="style1436555830281" xfId="377"/>
    <cellStyle name="style1436555830297" xfId="378"/>
    <cellStyle name="style1436555830328" xfId="379"/>
    <cellStyle name="style1436555830343" xfId="380"/>
    <cellStyle name="style1436555830375" xfId="381"/>
    <cellStyle name="style1436555830390" xfId="382"/>
    <cellStyle name="style1436555830421" xfId="383"/>
    <cellStyle name="style1436555830437" xfId="384"/>
    <cellStyle name="style1436629135424" xfId="385"/>
    <cellStyle name="style1436630971510" xfId="386"/>
    <cellStyle name="style1436630977900" xfId="387"/>
    <cellStyle name="Título 4" xfId="3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hyperlink" Target="#&#205;ndice!A1"/><Relationship Id="rId1" Type="http://schemas.openxmlformats.org/officeDocument/2006/relationships/image" Target="../media/image5.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9525</xdr:rowOff>
    </xdr:from>
    <xdr:to>
      <xdr:col>3</xdr:col>
      <xdr:colOff>9525</xdr:colOff>
      <xdr:row>7</xdr:row>
      <xdr:rowOff>38100</xdr:rowOff>
    </xdr:to>
    <xdr:sp macro="" textlink="">
      <xdr:nvSpPr>
        <xdr:cNvPr id="2" name="1 Rectángulo"/>
        <xdr:cNvSpPr/>
      </xdr:nvSpPr>
      <xdr:spPr>
        <a:xfrm>
          <a:off x="247650" y="1028700"/>
          <a:ext cx="6800850" cy="1143000"/>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400" b="1" baseline="0">
              <a:solidFill>
                <a:sysClr val="windowText" lastClr="000000"/>
              </a:solidFill>
              <a:latin typeface="Century Gothic" panose="020B0502020202020204" pitchFamily="34" charset="0"/>
              <a:cs typeface="Arial" pitchFamily="34" charset="0"/>
            </a:rPr>
            <a:t>INSTITUTO NACIONAL DE ESTADÍSTICA Y CENSOS (INEC)</a:t>
          </a:r>
        </a:p>
        <a:p>
          <a:pPr algn="ctr"/>
          <a:r>
            <a:rPr lang="es-ES" sz="1400" baseline="0">
              <a:solidFill>
                <a:sysClr val="windowText" lastClr="000000"/>
              </a:solidFill>
              <a:latin typeface="Century Gothic" panose="020B0502020202020204" pitchFamily="34" charset="0"/>
              <a:cs typeface="Arial" pitchFamily="34" charset="0"/>
            </a:rPr>
            <a:t>Tabulados Encuesta Nacional de Empleo, Desempleo y </a:t>
          </a:r>
          <a:r>
            <a:rPr lang="es-ES" sz="1400" baseline="0">
              <a:solidFill>
                <a:sysClr val="windowText" lastClr="000000"/>
              </a:solidFill>
              <a:latin typeface="Century Gothic" panose="020B0502020202020204" pitchFamily="34" charset="0"/>
              <a:ea typeface="+mn-ea"/>
              <a:cs typeface="Arial" pitchFamily="34" charset="0"/>
            </a:rPr>
            <a:t>Subempleo </a:t>
          </a:r>
          <a:r>
            <a:rPr lang="es-ES" sz="1400" baseline="0">
              <a:solidFill>
                <a:sysClr val="windowText" lastClr="000000"/>
              </a:solidFill>
              <a:latin typeface="Century Gothic" panose="020B0502020202020204" pitchFamily="34" charset="0"/>
              <a:cs typeface="Arial" pitchFamily="34" charset="0"/>
            </a:rPr>
            <a:t> (ENEMDU)</a:t>
          </a:r>
        </a:p>
        <a:p>
          <a:pPr algn="ctr"/>
          <a:r>
            <a:rPr lang="es-ES" sz="1400" baseline="0">
              <a:solidFill>
                <a:sysClr val="windowText" lastClr="000000"/>
              </a:solidFill>
              <a:latin typeface="Century Gothic" panose="020B0502020202020204" pitchFamily="34" charset="0"/>
              <a:cs typeface="Arial" pitchFamily="34" charset="0"/>
            </a:rPr>
            <a:t>Matrices de Transición: </a:t>
          </a:r>
          <a:r>
            <a:rPr lang="es-ES" sz="1400" b="1" baseline="0">
              <a:solidFill>
                <a:sysClr val="windowText" lastClr="000000"/>
              </a:solidFill>
              <a:latin typeface="Century Gothic" panose="020B0502020202020204" pitchFamily="34" charset="0"/>
              <a:cs typeface="Arial" pitchFamily="34" charset="0"/>
            </a:rPr>
            <a:t>septiembre 2018 - septiembre 2019</a:t>
          </a:r>
        </a:p>
      </xdr:txBody>
    </xdr:sp>
    <xdr:clientData/>
  </xdr:twoCellAnchor>
  <xdr:oneCellAnchor>
    <xdr:from>
      <xdr:col>1</xdr:col>
      <xdr:colOff>19053</xdr:colOff>
      <xdr:row>2</xdr:row>
      <xdr:rowOff>51274</xdr:rowOff>
    </xdr:from>
    <xdr:ext cx="0" cy="491651"/>
    <xdr:pic>
      <xdr:nvPicPr>
        <xdr:cNvPr id="3" name="2 Imagen" descr="C:\Users\dzambonino\Documents\DIANA\1. ESTUDIOS ANÁLITICOS 2014\6. FORMATOS\Logo_inec.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3" y="432274"/>
          <a:ext cx="0" cy="491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514350</xdr:colOff>
      <xdr:row>0</xdr:row>
      <xdr:rowOff>28575</xdr:rowOff>
    </xdr:from>
    <xdr:ext cx="0" cy="800100"/>
    <xdr:pic>
      <xdr:nvPicPr>
        <xdr:cNvPr id="4"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28575"/>
          <a:ext cx="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0</xdr:row>
      <xdr:rowOff>0</xdr:rowOff>
    </xdr:from>
    <xdr:to>
      <xdr:col>2</xdr:col>
      <xdr:colOff>6210299</xdr:colOff>
      <xdr:row>1</xdr:row>
      <xdr:rowOff>66675</xdr:rowOff>
    </xdr:to>
    <xdr:pic>
      <xdr:nvPicPr>
        <xdr:cNvPr id="6" name="Imagen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7650" y="0"/>
          <a:ext cx="6972299"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657225</xdr:colOff>
      <xdr:row>1</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53</xdr:row>
      <xdr:rowOff>0</xdr:rowOff>
    </xdr:from>
    <xdr:to>
      <xdr:col>8</xdr:col>
      <xdr:colOff>342021</xdr:colOff>
      <xdr:row>58</xdr:row>
      <xdr:rowOff>95250</xdr:rowOff>
    </xdr:to>
    <xdr:sp macro="" textlink="">
      <xdr:nvSpPr>
        <xdr:cNvPr id="5" name="4 CuadroTexto"/>
        <xdr:cNvSpPr txBox="1"/>
      </xdr:nvSpPr>
      <xdr:spPr>
        <a:xfrm>
          <a:off x="142875" y="11096625"/>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1" baseline="0">
              <a:solidFill>
                <a:schemeClr val="dk1"/>
              </a:solidFill>
              <a:effectLst/>
              <a:latin typeface="Century Gothic" panose="020B0502020202020204" pitchFamily="34" charset="0"/>
              <a:ea typeface="+mn-ea"/>
              <a:cs typeface="+mn-cs"/>
            </a:rPr>
            <a:t>(1 )Población en edad de trabajar (PET)</a:t>
          </a:r>
          <a:r>
            <a:rPr lang="es-EC" sz="900" baseline="0">
              <a:solidFill>
                <a:schemeClr val="dk1"/>
              </a:solidFill>
              <a:effectLst/>
              <a:latin typeface="Century Gothic" panose="020B0502020202020204" pitchFamily="34" charset="0"/>
              <a:ea typeface="+mn-ea"/>
              <a:cs typeface="+mn-cs"/>
            </a:rPr>
            <a:t>.- Se incluye a la población menor de 15 años de edad de septiembre 2018, que pasaron a formar parte de la población en edad de trabajar en septiembre 2019.</a:t>
          </a:r>
        </a:p>
        <a:p>
          <a:endParaRPr lang="es-EC" sz="900" b="0" baseline="0">
            <a:solidFill>
              <a:schemeClr val="dk1"/>
            </a:solidFill>
            <a:effectLst/>
            <a:latin typeface="Century Gothic" panose="020B0502020202020204" pitchFamily="34" charset="0"/>
            <a:ea typeface="+mn-ea"/>
            <a:cs typeface="+mn-cs"/>
          </a:endParaRP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161925</xdr:colOff>
      <xdr:row>1</xdr:row>
      <xdr:rowOff>200025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24</xdr:row>
      <xdr:rowOff>0</xdr:rowOff>
    </xdr:from>
    <xdr:to>
      <xdr:col>9</xdr:col>
      <xdr:colOff>50556</xdr:colOff>
      <xdr:row>25</xdr:row>
      <xdr:rowOff>142875</xdr:rowOff>
    </xdr:to>
    <xdr:sp macro="" textlink="">
      <xdr:nvSpPr>
        <xdr:cNvPr id="4" name="3 CuadroTexto"/>
        <xdr:cNvSpPr txBox="1"/>
      </xdr:nvSpPr>
      <xdr:spPr>
        <a:xfrm>
          <a:off x="133350" y="5410200"/>
          <a:ext cx="8632581"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latin typeface="Arial Narrow"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285749</xdr:colOff>
      <xdr:row>0</xdr:row>
      <xdr:rowOff>0</xdr:rowOff>
    </xdr:from>
    <xdr:to>
      <xdr:col>0</xdr:col>
      <xdr:colOff>285749</xdr:colOff>
      <xdr:row>2</xdr:row>
      <xdr:rowOff>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9" y="0"/>
          <a:ext cx="8429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8686801</xdr:colOff>
      <xdr:row>1</xdr:row>
      <xdr:rowOff>9525</xdr:rowOff>
    </xdr:from>
    <xdr:to>
      <xdr:col>2</xdr:col>
      <xdr:colOff>219076</xdr:colOff>
      <xdr:row>1</xdr:row>
      <xdr:rowOff>323850</xdr:rowOff>
    </xdr:to>
    <xdr:sp macro="" textlink="">
      <xdr:nvSpPr>
        <xdr:cNvPr id="4" name="3 CuadroTexto">
          <a:hlinkClick xmlns:r="http://schemas.openxmlformats.org/officeDocument/2006/relationships" r:id="rId2"/>
        </xdr:cNvPr>
        <xdr:cNvSpPr txBox="1"/>
      </xdr:nvSpPr>
      <xdr:spPr>
        <a:xfrm>
          <a:off x="8972551" y="571500"/>
          <a:ext cx="790575"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u="sng">
              <a:solidFill>
                <a:schemeClr val="accent1">
                  <a:lumMod val="75000"/>
                </a:schemeClr>
              </a:solidFill>
            </a:rPr>
            <a:t>Índice</a:t>
          </a:r>
        </a:p>
      </xdr:txBody>
    </xdr:sp>
    <xdr:clientData/>
  </xdr:twoCellAnchor>
  <xdr:twoCellAnchor editAs="oneCell">
    <xdr:from>
      <xdr:col>1</xdr:col>
      <xdr:colOff>0</xdr:colOff>
      <xdr:row>0</xdr:row>
      <xdr:rowOff>19050</xdr:rowOff>
    </xdr:from>
    <xdr:to>
      <xdr:col>1</xdr:col>
      <xdr:colOff>8429625</xdr:colOff>
      <xdr:row>1</xdr:row>
      <xdr:rowOff>219075</xdr:rowOff>
    </xdr:to>
    <xdr:pic>
      <xdr:nvPicPr>
        <xdr:cNvPr id="5" name="Imagen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5750" y="19050"/>
          <a:ext cx="8429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57</xdr:row>
      <xdr:rowOff>0</xdr:rowOff>
    </xdr:from>
    <xdr:to>
      <xdr:col>9</xdr:col>
      <xdr:colOff>450606</xdr:colOff>
      <xdr:row>63</xdr:row>
      <xdr:rowOff>0</xdr:rowOff>
    </xdr:to>
    <xdr:sp macro="" textlink="">
      <xdr:nvSpPr>
        <xdr:cNvPr id="4" name="3 CuadroTexto"/>
        <xdr:cNvSpPr txBox="1"/>
      </xdr:nvSpPr>
      <xdr:spPr>
        <a:xfrm>
          <a:off x="247650" y="11811000"/>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a la población menor de 15 años de edad de septiembre 2018, que pasaron a formar parte de la población en edad de trabajar en septiembre 2019.</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57</xdr:row>
      <xdr:rowOff>0</xdr:rowOff>
    </xdr:from>
    <xdr:to>
      <xdr:col>9</xdr:col>
      <xdr:colOff>345831</xdr:colOff>
      <xdr:row>63</xdr:row>
      <xdr:rowOff>0</xdr:rowOff>
    </xdr:to>
    <xdr:sp macro="" textlink="">
      <xdr:nvSpPr>
        <xdr:cNvPr id="4" name="3 CuadroTexto"/>
        <xdr:cNvSpPr txBox="1"/>
      </xdr:nvSpPr>
      <xdr:spPr>
        <a:xfrm>
          <a:off x="142875" y="11820525"/>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a la población menor de 15 años de edad de septiembre 2018, que pasaron a formar parte de la población en edad de trabajar de septiembre  2019.</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161925</xdr:colOff>
      <xdr:row>57</xdr:row>
      <xdr:rowOff>0</xdr:rowOff>
    </xdr:from>
    <xdr:to>
      <xdr:col>9</xdr:col>
      <xdr:colOff>364881</xdr:colOff>
      <xdr:row>63</xdr:row>
      <xdr:rowOff>0</xdr:rowOff>
    </xdr:to>
    <xdr:sp macro="" textlink="">
      <xdr:nvSpPr>
        <xdr:cNvPr id="4" name="3 CuadroTexto"/>
        <xdr:cNvSpPr txBox="1"/>
      </xdr:nvSpPr>
      <xdr:spPr>
        <a:xfrm>
          <a:off x="161925" y="11820525"/>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a la población menor de 15 años de edad de septiembre 2018, que pasaron a formar parte de la población en edad de trabajar de septiembre 2019.</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57</xdr:row>
      <xdr:rowOff>28575</xdr:rowOff>
    </xdr:from>
    <xdr:to>
      <xdr:col>7</xdr:col>
      <xdr:colOff>374406</xdr:colOff>
      <xdr:row>61</xdr:row>
      <xdr:rowOff>152400</xdr:rowOff>
    </xdr:to>
    <xdr:sp macro="" textlink="">
      <xdr:nvSpPr>
        <xdr:cNvPr id="5" name="4 CuadroTexto"/>
        <xdr:cNvSpPr txBox="1"/>
      </xdr:nvSpPr>
      <xdr:spPr>
        <a:xfrm>
          <a:off x="133350" y="11306175"/>
          <a:ext cx="8859276" cy="7943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1" baseline="0">
              <a:solidFill>
                <a:schemeClr val="dk1"/>
              </a:solidFill>
              <a:effectLst/>
              <a:latin typeface="Century Gothic" panose="020B0502020202020204" pitchFamily="34" charset="0"/>
              <a:ea typeface="+mn-ea"/>
              <a:cs typeface="+mn-cs"/>
            </a:rPr>
            <a:t>(1) Población en edad de trabajar - septiembre 2019</a:t>
          </a:r>
          <a:r>
            <a:rPr lang="es-EC" sz="900" baseline="0">
              <a:solidFill>
                <a:schemeClr val="dk1"/>
              </a:solidFill>
              <a:effectLst/>
              <a:latin typeface="Century Gothic" panose="020B0502020202020204" pitchFamily="34" charset="0"/>
              <a:ea typeface="+mn-ea"/>
              <a:cs typeface="+mn-cs"/>
            </a:rPr>
            <a:t>.-  no incluye </a:t>
          </a:r>
          <a:r>
            <a:rPr lang="es-EC" sz="900" baseline="0">
              <a:solidFill>
                <a:schemeClr val="dk1"/>
              </a:solidFill>
              <a:effectLst/>
              <a:latin typeface="Century Gothic" panose="020B0502020202020204" pitchFamily="34" charset="0"/>
              <a:ea typeface="+mn-ea"/>
              <a:cs typeface="+mn-cs"/>
            </a:rPr>
            <a:t>a la población menor de 15 años de edad de septiembre 2018</a:t>
          </a:r>
        </a:p>
        <a:p>
          <a:endParaRPr lang="es-EC" sz="1100" b="0" baseline="0">
            <a:solidFill>
              <a:schemeClr val="dk1"/>
            </a:solidFill>
            <a:effectLst/>
            <a:latin typeface="+mn-lt"/>
            <a:ea typeface="+mn-ea"/>
            <a:cs typeface="+mn-cs"/>
          </a:endParaRPr>
        </a:p>
        <a:p>
          <a:endParaRPr lang="es-EC" sz="900">
            <a:effectLst/>
          </a:endParaRPr>
        </a:p>
        <a:p>
          <a:endParaRPr lang="es-EC" sz="900" baseline="0">
            <a:latin typeface="Arial Narrow"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57</xdr:row>
      <xdr:rowOff>19050</xdr:rowOff>
    </xdr:from>
    <xdr:to>
      <xdr:col>7</xdr:col>
      <xdr:colOff>383931</xdr:colOff>
      <xdr:row>62</xdr:row>
      <xdr:rowOff>114300</xdr:rowOff>
    </xdr:to>
    <xdr:sp macro="" textlink="">
      <xdr:nvSpPr>
        <xdr:cNvPr id="7" name="6 CuadroTexto"/>
        <xdr:cNvSpPr txBox="1"/>
      </xdr:nvSpPr>
      <xdr:spPr>
        <a:xfrm>
          <a:off x="142875" y="11544300"/>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1" baseline="0">
              <a:solidFill>
                <a:schemeClr val="dk1"/>
              </a:solidFill>
              <a:effectLst/>
              <a:latin typeface="Century Gothic" panose="020B0502020202020204" pitchFamily="34" charset="0"/>
              <a:ea typeface="+mn-ea"/>
              <a:cs typeface="+mn-cs"/>
            </a:rPr>
            <a:t>(1) Población en edad de trabajar - septiembre 2019</a:t>
          </a:r>
          <a:r>
            <a:rPr lang="es-EC" sz="900" baseline="0">
              <a:solidFill>
                <a:schemeClr val="dk1"/>
              </a:solidFill>
              <a:effectLst/>
              <a:latin typeface="Century Gothic" panose="020B0502020202020204" pitchFamily="34" charset="0"/>
              <a:ea typeface="+mn-ea"/>
              <a:cs typeface="+mn-cs"/>
            </a:rPr>
            <a:t>.-  no incluye a la población menor de 15 años de edad de septiembre 2018</a:t>
          </a:r>
          <a:endParaRPr lang="es-EC" sz="900">
            <a:effectLst/>
          </a:endParaRPr>
        </a:p>
        <a:p>
          <a:endParaRPr lang="es-EC" sz="900" baseline="0">
            <a:latin typeface="Arial Narrow"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57</xdr:row>
      <xdr:rowOff>0</xdr:rowOff>
    </xdr:from>
    <xdr:to>
      <xdr:col>7</xdr:col>
      <xdr:colOff>393456</xdr:colOff>
      <xdr:row>61</xdr:row>
      <xdr:rowOff>114300</xdr:rowOff>
    </xdr:to>
    <xdr:sp macro="" textlink="">
      <xdr:nvSpPr>
        <xdr:cNvPr id="5" name="4 CuadroTexto"/>
        <xdr:cNvSpPr txBox="1"/>
      </xdr:nvSpPr>
      <xdr:spPr>
        <a:xfrm>
          <a:off x="152400" y="11277600"/>
          <a:ext cx="8859276" cy="7848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1" baseline="0">
              <a:solidFill>
                <a:schemeClr val="dk1"/>
              </a:solidFill>
              <a:effectLst/>
              <a:latin typeface="Century Gothic" panose="020B0502020202020204" pitchFamily="34" charset="0"/>
              <a:ea typeface="+mn-ea"/>
              <a:cs typeface="+mn-cs"/>
            </a:rPr>
            <a:t>(1) Población en edad de trabajar - septiembre 2019</a:t>
          </a:r>
          <a:r>
            <a:rPr lang="es-EC" sz="900" baseline="0">
              <a:solidFill>
                <a:schemeClr val="dk1"/>
              </a:solidFill>
              <a:effectLst/>
              <a:latin typeface="Century Gothic" panose="020B0502020202020204" pitchFamily="34" charset="0"/>
              <a:ea typeface="+mn-ea"/>
              <a:cs typeface="+mn-cs"/>
            </a:rPr>
            <a:t>.-  no incluye a la población menor de 15 años de edad de septiembre 2018</a:t>
          </a:r>
          <a:endParaRPr lang="es-EC" sz="900">
            <a:effectLst/>
          </a:endParaRPr>
        </a:p>
        <a:p>
          <a:endParaRPr lang="es-EC" sz="900" baseline="0">
            <a:latin typeface="Arial Narrow"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533400</xdr:colOff>
      <xdr:row>1</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53</xdr:row>
      <xdr:rowOff>28575</xdr:rowOff>
    </xdr:from>
    <xdr:to>
      <xdr:col>8</xdr:col>
      <xdr:colOff>197241</xdr:colOff>
      <xdr:row>58</xdr:row>
      <xdr:rowOff>123825</xdr:rowOff>
    </xdr:to>
    <xdr:sp macro="" textlink="">
      <xdr:nvSpPr>
        <xdr:cNvPr id="4" name="3 CuadroTexto"/>
        <xdr:cNvSpPr txBox="1"/>
      </xdr:nvSpPr>
      <xdr:spPr>
        <a:xfrm>
          <a:off x="152400" y="11096625"/>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1" baseline="0">
              <a:solidFill>
                <a:schemeClr val="dk1"/>
              </a:solidFill>
              <a:effectLst/>
              <a:latin typeface="Century Gothic" panose="020B0502020202020204" pitchFamily="34" charset="0"/>
              <a:ea typeface="+mn-ea"/>
              <a:cs typeface="+mn-cs"/>
            </a:rPr>
            <a:t>(1) Población en edad de trabajar (PET)</a:t>
          </a:r>
          <a:r>
            <a:rPr lang="es-EC" sz="900" baseline="0">
              <a:solidFill>
                <a:schemeClr val="dk1"/>
              </a:solidFill>
              <a:effectLst/>
              <a:latin typeface="Century Gothic" panose="020B0502020202020204" pitchFamily="34" charset="0"/>
              <a:ea typeface="+mn-ea"/>
              <a:cs typeface="+mn-cs"/>
            </a:rPr>
            <a:t>.- Se incluye a la población menor de 15 años de edad de septiembre 2018, que pasaron a formar parte de la población en edad de trabajar en septiembre 2019.</a:t>
          </a:r>
        </a:p>
        <a:p>
          <a:endParaRPr lang="es-EC" sz="900" b="1" baseline="0">
            <a:solidFill>
              <a:schemeClr val="dk1"/>
            </a:solidFill>
            <a:effectLst/>
            <a:latin typeface="Century Gothic" panose="020B0502020202020204" pitchFamily="34" charset="0"/>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847725</xdr:colOff>
      <xdr:row>1</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53</xdr:row>
      <xdr:rowOff>9525</xdr:rowOff>
    </xdr:from>
    <xdr:to>
      <xdr:col>8</xdr:col>
      <xdr:colOff>460131</xdr:colOff>
      <xdr:row>58</xdr:row>
      <xdr:rowOff>104775</xdr:rowOff>
    </xdr:to>
    <xdr:sp macro="" textlink="">
      <xdr:nvSpPr>
        <xdr:cNvPr id="5" name="4 CuadroTexto"/>
        <xdr:cNvSpPr txBox="1"/>
      </xdr:nvSpPr>
      <xdr:spPr>
        <a:xfrm>
          <a:off x="85725" y="11077575"/>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1" baseline="0">
              <a:solidFill>
                <a:schemeClr val="dk1"/>
              </a:solidFill>
              <a:effectLst/>
              <a:latin typeface="Century Gothic" panose="020B0502020202020204" pitchFamily="34" charset="0"/>
              <a:ea typeface="+mn-ea"/>
              <a:cs typeface="+mn-cs"/>
            </a:rPr>
            <a:t>(1) Población en edad de trabajar (PET)</a:t>
          </a:r>
          <a:r>
            <a:rPr lang="es-EC" sz="900" baseline="0">
              <a:solidFill>
                <a:schemeClr val="dk1"/>
              </a:solidFill>
              <a:effectLst/>
              <a:latin typeface="Century Gothic" panose="020B0502020202020204" pitchFamily="34" charset="0"/>
              <a:ea typeface="+mn-ea"/>
              <a:cs typeface="+mn-cs"/>
            </a:rPr>
            <a:t>.- Se incluye a la población menor de 15 años de edad de septiembre 2018, que pasaron a formar parte de la población en edad de trabajar en septiembre 2019.</a:t>
          </a:r>
          <a:endParaRPr lang="es-EC" sz="900">
            <a:effectLst/>
          </a:endParaRPr>
        </a:p>
        <a:p>
          <a:endParaRPr lang="es-EC" sz="900" baseline="0">
            <a:latin typeface="Arial Narrow"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tabSelected="1" workbookViewId="0"/>
  </sheetViews>
  <sheetFormatPr baseColWidth="10" defaultColWidth="0" defaultRowHeight="0" customHeight="1" zeroHeight="1" x14ac:dyDescent="0.25"/>
  <cols>
    <col min="1" max="1" width="3.6640625" style="4" customWidth="1"/>
    <col min="2" max="2" width="11.44140625" style="4" customWidth="1"/>
    <col min="3" max="3" width="93.109375" style="4" customWidth="1"/>
    <col min="4" max="4" width="7.88671875" style="4" customWidth="1"/>
    <col min="5" max="5" width="11.44140625" style="4" hidden="1" customWidth="1"/>
    <col min="6" max="11" width="0" style="4" hidden="1" customWidth="1"/>
    <col min="12" max="16384" width="11.44140625" style="4" hidden="1"/>
  </cols>
  <sheetData>
    <row r="1" spans="1:4" ht="65.25" customHeight="1" x14ac:dyDescent="0.25">
      <c r="A1" s="9"/>
      <c r="B1" s="9"/>
      <c r="C1" s="9"/>
      <c r="D1" s="9"/>
    </row>
    <row r="2" spans="1:4" ht="15" customHeight="1" x14ac:dyDescent="0.25">
      <c r="A2" s="9"/>
      <c r="B2" s="9"/>
      <c r="C2" s="9"/>
      <c r="D2" s="9"/>
    </row>
    <row r="3" spans="1:4" ht="42.75" customHeight="1" x14ac:dyDescent="0.25">
      <c r="A3" s="9"/>
      <c r="B3" s="54"/>
      <c r="C3" s="54"/>
      <c r="D3" s="9"/>
    </row>
    <row r="4" spans="1:4" ht="13.2" x14ac:dyDescent="0.25">
      <c r="A4" s="9"/>
      <c r="B4" s="9"/>
      <c r="C4" s="9"/>
      <c r="D4" s="9"/>
    </row>
    <row r="5" spans="1:4" ht="13.2" x14ac:dyDescent="0.25">
      <c r="A5" s="9"/>
      <c r="B5" s="9"/>
      <c r="C5" s="9"/>
      <c r="D5" s="9"/>
    </row>
    <row r="6" spans="1:4" ht="6.75" customHeight="1" x14ac:dyDescent="0.25">
      <c r="A6" s="9"/>
      <c r="B6" s="9"/>
      <c r="C6" s="9"/>
      <c r="D6" s="9"/>
    </row>
    <row r="7" spans="1:4" ht="8.25" customHeight="1" x14ac:dyDescent="0.25">
      <c r="A7" s="9"/>
      <c r="B7" s="9"/>
      <c r="C7" s="9"/>
      <c r="D7" s="9"/>
    </row>
    <row r="8" spans="1:4" ht="13.8" thickBot="1" x14ac:dyDescent="0.3">
      <c r="A8" s="9"/>
      <c r="B8" s="9"/>
      <c r="C8" s="9"/>
      <c r="D8" s="9"/>
    </row>
    <row r="9" spans="1:4" ht="18" thickBot="1" x14ac:dyDescent="0.3">
      <c r="A9" s="9"/>
      <c r="B9" s="55" t="s">
        <v>1</v>
      </c>
      <c r="C9" s="56"/>
      <c r="D9" s="9"/>
    </row>
    <row r="10" spans="1:4" ht="13.2" x14ac:dyDescent="0.25">
      <c r="A10" s="9"/>
      <c r="B10" s="10"/>
      <c r="C10" s="11"/>
      <c r="D10" s="9"/>
    </row>
    <row r="11" spans="1:4" ht="13.2" x14ac:dyDescent="0.25">
      <c r="A11" s="9"/>
      <c r="B11" s="12" t="s">
        <v>2</v>
      </c>
      <c r="C11" s="38" t="s">
        <v>3</v>
      </c>
      <c r="D11" s="9"/>
    </row>
    <row r="12" spans="1:4" ht="13.2" x14ac:dyDescent="0.25">
      <c r="A12" s="9"/>
      <c r="B12" s="10"/>
      <c r="C12" s="13"/>
      <c r="D12" s="9"/>
    </row>
    <row r="13" spans="1:4" ht="13.2" x14ac:dyDescent="0.25">
      <c r="A13" s="9"/>
      <c r="B13" s="10"/>
      <c r="C13" s="13" t="s">
        <v>4</v>
      </c>
      <c r="D13" s="9"/>
    </row>
    <row r="14" spans="1:4" ht="13.2" x14ac:dyDescent="0.25">
      <c r="A14" s="9"/>
      <c r="B14" s="10"/>
      <c r="C14" s="13"/>
      <c r="D14" s="9"/>
    </row>
    <row r="15" spans="1:4" ht="13.2" x14ac:dyDescent="0.25">
      <c r="A15" s="9"/>
      <c r="B15" s="14"/>
      <c r="C15" s="13" t="s">
        <v>5</v>
      </c>
      <c r="D15" s="9"/>
    </row>
    <row r="16" spans="1:4" ht="13.2" x14ac:dyDescent="0.25">
      <c r="A16" s="9"/>
      <c r="B16" s="14"/>
      <c r="C16" s="13"/>
      <c r="D16" s="9"/>
    </row>
    <row r="17" spans="1:4" ht="13.2" x14ac:dyDescent="0.25">
      <c r="A17" s="9"/>
      <c r="B17" s="14"/>
      <c r="C17" s="13" t="s">
        <v>33</v>
      </c>
      <c r="D17" s="9"/>
    </row>
    <row r="18" spans="1:4" ht="13.2" x14ac:dyDescent="0.25">
      <c r="A18" s="9"/>
      <c r="B18" s="14"/>
      <c r="C18" s="13"/>
      <c r="D18" s="9"/>
    </row>
    <row r="19" spans="1:4" ht="13.2" x14ac:dyDescent="0.25">
      <c r="A19" s="9"/>
      <c r="B19" s="12" t="s">
        <v>34</v>
      </c>
      <c r="C19" s="38" t="s">
        <v>35</v>
      </c>
      <c r="D19" s="9"/>
    </row>
    <row r="20" spans="1:4" ht="13.2" x14ac:dyDescent="0.25">
      <c r="A20" s="9"/>
      <c r="B20" s="14"/>
      <c r="C20" s="13"/>
      <c r="D20" s="9"/>
    </row>
    <row r="21" spans="1:4" ht="13.2" x14ac:dyDescent="0.25">
      <c r="A21" s="9"/>
      <c r="B21" s="14"/>
      <c r="C21" s="13" t="s">
        <v>36</v>
      </c>
      <c r="D21" s="9"/>
    </row>
    <row r="22" spans="1:4" ht="13.2" x14ac:dyDescent="0.25">
      <c r="A22" s="9"/>
      <c r="B22" s="14"/>
      <c r="C22" s="13"/>
      <c r="D22" s="9"/>
    </row>
    <row r="23" spans="1:4" ht="13.2" x14ac:dyDescent="0.25">
      <c r="A23" s="9"/>
      <c r="B23" s="14"/>
      <c r="C23" s="13" t="s">
        <v>37</v>
      </c>
      <c r="D23" s="9"/>
    </row>
    <row r="24" spans="1:4" ht="13.2" x14ac:dyDescent="0.25">
      <c r="A24" s="9"/>
      <c r="B24" s="14"/>
      <c r="C24" s="13"/>
      <c r="D24" s="9"/>
    </row>
    <row r="25" spans="1:4" ht="13.2" x14ac:dyDescent="0.25">
      <c r="A25" s="9"/>
      <c r="B25" s="14"/>
      <c r="C25" s="13" t="s">
        <v>38</v>
      </c>
      <c r="D25" s="9"/>
    </row>
    <row r="26" spans="1:4" ht="13.2" x14ac:dyDescent="0.25">
      <c r="A26" s="9"/>
      <c r="B26" s="14"/>
      <c r="C26" s="13"/>
      <c r="D26" s="9"/>
    </row>
    <row r="27" spans="1:4" ht="13.2" x14ac:dyDescent="0.25">
      <c r="A27" s="9"/>
      <c r="B27" s="12" t="s">
        <v>45</v>
      </c>
      <c r="C27" s="38" t="s">
        <v>58</v>
      </c>
      <c r="D27" s="9"/>
    </row>
    <row r="28" spans="1:4" ht="13.2" x14ac:dyDescent="0.25">
      <c r="A28" s="9"/>
      <c r="B28" s="14"/>
      <c r="C28" s="13"/>
      <c r="D28" s="9"/>
    </row>
    <row r="29" spans="1:4" ht="13.2" x14ac:dyDescent="0.25">
      <c r="A29" s="9"/>
      <c r="B29" s="14"/>
      <c r="C29" s="13" t="s">
        <v>54</v>
      </c>
      <c r="D29" s="9"/>
    </row>
    <row r="30" spans="1:4" ht="13.2" x14ac:dyDescent="0.25">
      <c r="A30" s="9"/>
      <c r="B30" s="14"/>
      <c r="C30" s="13"/>
      <c r="D30" s="9"/>
    </row>
    <row r="31" spans="1:4" ht="13.2" x14ac:dyDescent="0.25">
      <c r="A31" s="9"/>
      <c r="B31" s="14"/>
      <c r="C31" s="13" t="s">
        <v>55</v>
      </c>
      <c r="D31" s="9"/>
    </row>
    <row r="32" spans="1:4" ht="13.2" x14ac:dyDescent="0.25">
      <c r="A32" s="9"/>
      <c r="B32" s="14"/>
      <c r="C32" s="13"/>
      <c r="D32" s="9"/>
    </row>
    <row r="33" spans="1:4" ht="13.2" x14ac:dyDescent="0.25">
      <c r="A33" s="9"/>
      <c r="B33" s="14"/>
      <c r="C33" s="13" t="s">
        <v>56</v>
      </c>
      <c r="D33" s="9"/>
    </row>
    <row r="34" spans="1:4" ht="13.2" x14ac:dyDescent="0.25">
      <c r="A34" s="9"/>
      <c r="B34" s="14"/>
      <c r="C34" s="13"/>
      <c r="D34" s="9"/>
    </row>
    <row r="35" spans="1:4" ht="13.2" x14ac:dyDescent="0.25">
      <c r="A35" s="9"/>
      <c r="B35" s="12" t="s">
        <v>53</v>
      </c>
      <c r="C35" s="38" t="s">
        <v>57</v>
      </c>
      <c r="D35" s="9"/>
    </row>
    <row r="36" spans="1:4" ht="13.2" x14ac:dyDescent="0.25">
      <c r="A36" s="9"/>
      <c r="B36" s="14"/>
      <c r="C36" s="13"/>
      <c r="D36" s="9"/>
    </row>
    <row r="37" spans="1:4" ht="13.2" x14ac:dyDescent="0.25">
      <c r="A37" s="9"/>
      <c r="B37" s="14"/>
      <c r="C37" s="13" t="s">
        <v>0</v>
      </c>
      <c r="D37" s="9"/>
    </row>
    <row r="38" spans="1:4" ht="13.8" thickBot="1" x14ac:dyDescent="0.3">
      <c r="A38" s="9"/>
      <c r="B38" s="15"/>
      <c r="C38" s="16"/>
      <c r="D38" s="9"/>
    </row>
    <row r="39" spans="1:4" ht="13.2" x14ac:dyDescent="0.25">
      <c r="A39" s="9"/>
      <c r="B39" s="9"/>
      <c r="C39" s="9"/>
      <c r="D39" s="9"/>
    </row>
    <row r="40" spans="1:4" ht="13.2" hidden="1" x14ac:dyDescent="0.25">
      <c r="A40" s="9"/>
      <c r="B40" s="9"/>
      <c r="C40" s="9"/>
      <c r="D40" s="9"/>
    </row>
    <row r="41" spans="1:4" ht="13.2" hidden="1" x14ac:dyDescent="0.25">
      <c r="A41" s="9"/>
      <c r="B41" s="9"/>
      <c r="C41" s="9"/>
      <c r="D41" s="9"/>
    </row>
    <row r="42" spans="1:4" ht="13.2" hidden="1" x14ac:dyDescent="0.25">
      <c r="A42" s="9"/>
      <c r="B42" s="9"/>
      <c r="C42" s="9"/>
      <c r="D42" s="9"/>
    </row>
    <row r="43" spans="1:4" ht="13.2" hidden="1" x14ac:dyDescent="0.25">
      <c r="A43" s="9"/>
      <c r="B43" s="9"/>
      <c r="C43" s="9"/>
      <c r="D43" s="9"/>
    </row>
    <row r="44" spans="1:4" ht="13.2" hidden="1" x14ac:dyDescent="0.25">
      <c r="A44" s="9"/>
      <c r="B44" s="9"/>
      <c r="C44" s="9"/>
      <c r="D44" s="9"/>
    </row>
    <row r="45" spans="1:4" ht="13.2" hidden="1" x14ac:dyDescent="0.25">
      <c r="A45" s="9"/>
      <c r="B45" s="9"/>
      <c r="C45" s="9"/>
      <c r="D45" s="9"/>
    </row>
    <row r="46" spans="1:4" ht="13.2" hidden="1" x14ac:dyDescent="0.25">
      <c r="A46" s="9"/>
      <c r="B46" s="9"/>
      <c r="C46" s="9"/>
      <c r="D46" s="9"/>
    </row>
    <row r="47" spans="1:4" ht="13.2" hidden="1" x14ac:dyDescent="0.25">
      <c r="A47" s="9"/>
      <c r="B47" s="9"/>
      <c r="C47" s="9"/>
      <c r="D47" s="9"/>
    </row>
    <row r="48" spans="1:4" ht="13.2" hidden="1" x14ac:dyDescent="0.25">
      <c r="A48" s="9"/>
      <c r="B48" s="9"/>
      <c r="C48" s="9"/>
      <c r="D48" s="9"/>
    </row>
    <row r="49" spans="1:4" ht="13.2" hidden="1" x14ac:dyDescent="0.25">
      <c r="A49" s="9"/>
      <c r="B49" s="9"/>
      <c r="C49" s="9"/>
      <c r="D49" s="9"/>
    </row>
    <row r="50" spans="1:4" ht="13.2" hidden="1" x14ac:dyDescent="0.25">
      <c r="A50" s="9"/>
      <c r="B50" s="9"/>
      <c r="C50" s="9"/>
      <c r="D50" s="9"/>
    </row>
    <row r="51" spans="1:4" ht="13.2" x14ac:dyDescent="0.25">
      <c r="A51" s="9"/>
      <c r="B51" s="9"/>
      <c r="C51" s="9"/>
      <c r="D51" s="9"/>
    </row>
    <row r="52" spans="1:4" ht="15" hidden="1" customHeight="1" x14ac:dyDescent="0.25"/>
    <row r="53" spans="1:4" ht="15" hidden="1" customHeight="1" x14ac:dyDescent="0.25"/>
  </sheetData>
  <mergeCells count="2">
    <mergeCell ref="B3:C3"/>
    <mergeCell ref="B9:C9"/>
  </mergeCells>
  <hyperlinks>
    <hyperlink ref="C15" location="'1.2. MTL - Urbano'!A1" display="1.2. Matriz de Transición Laboral - Urbano"/>
    <hyperlink ref="C13" location="'1.1. MTL - Nacional'!A1" display="1.1. Matriz de Transición Laboral - Nacional"/>
    <hyperlink ref="C17" location="'1.3. MTL - Rural'!A1" display="1.3. Matriz de Transición Rural"/>
    <hyperlink ref="C23" location="'2.2. MTO- Urbano'!A1" display="2.2.Matriz de Transición de Condición de Ocupación - Urbano"/>
    <hyperlink ref="C21" location="'2.1. MTO- Nacional'!A1" display="2.1. Matriz de Transición de Condición de Ocupación - Nacional"/>
    <hyperlink ref="C25" location="'2.3. MTO- Rural'!A1" display="2.3.Matriz de Transición de Condición de Ocupación - Rural"/>
    <hyperlink ref="C37" location="Glosario!A1" display="Glosario de términos"/>
    <hyperlink ref="C35" location="'4. Jefe de hogar'!A1" display="Matriz de Transición Laboral de los jefes de hogar por sexo"/>
    <hyperlink ref="C33" location="'3.3. SECEMP- Rural'!A1" display="3.3.Matriz de Transición de Sectorización de la población empleada - Rural"/>
    <hyperlink ref="C29" location="'3.1. SECEMP- Nacional'!A1" display="3.1. Matriz de Transición de Pobreza - Nacional"/>
    <hyperlink ref="C31" location="'3.2. SECEMP- Urbano'!A1" display="3.2.Matriz de Transición de Sectorización de la población empleada - Urbano"/>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zoomScaleNormal="100" workbookViewId="0">
      <selection activeCell="I2" sqref="I2"/>
    </sheetView>
  </sheetViews>
  <sheetFormatPr baseColWidth="10" defaultColWidth="11.44140625" defaultRowHeight="13.2" x14ac:dyDescent="0.25"/>
  <cols>
    <col min="1" max="2" width="3.6640625" style="4" customWidth="1"/>
    <col min="3" max="3" width="46.5546875" style="4" customWidth="1"/>
    <col min="4" max="7" width="13.88671875" style="4" customWidth="1"/>
    <col min="8" max="8" width="17" style="4" customWidth="1"/>
    <col min="9" max="9" width="14.88671875" style="4" customWidth="1"/>
    <col min="10" max="11" width="13.88671875" style="4" customWidth="1"/>
    <col min="12" max="16384" width="11.44140625" style="4"/>
  </cols>
  <sheetData>
    <row r="1" spans="2:10" ht="44.25" customHeight="1" x14ac:dyDescent="0.25"/>
    <row r="2" spans="2:10" ht="24.75" customHeight="1" x14ac:dyDescent="0.25">
      <c r="I2" s="5" t="s">
        <v>13</v>
      </c>
    </row>
    <row r="5" spans="2:10" ht="17.399999999999999" x14ac:dyDescent="0.3">
      <c r="B5" s="17" t="s">
        <v>96</v>
      </c>
    </row>
    <row r="6" spans="2:10" x14ac:dyDescent="0.25">
      <c r="C6" s="6"/>
    </row>
    <row r="7" spans="2:10" ht="13.8" x14ac:dyDescent="0.3">
      <c r="B7" s="42" t="s">
        <v>84</v>
      </c>
    </row>
    <row r="8" spans="2:10" ht="15" customHeight="1" x14ac:dyDescent="0.25">
      <c r="B8" s="60" t="s">
        <v>78</v>
      </c>
      <c r="C8" s="60"/>
      <c r="D8" s="65">
        <f>'1.3. MTL - Rural'!D8:K8</f>
        <v>43709</v>
      </c>
      <c r="E8" s="66"/>
      <c r="F8" s="66"/>
      <c r="G8" s="66"/>
      <c r="H8" s="66"/>
      <c r="I8" s="66"/>
      <c r="J8" s="67"/>
    </row>
    <row r="9" spans="2:10" ht="41.25" customHeight="1" x14ac:dyDescent="0.25">
      <c r="B9" s="60"/>
      <c r="C9" s="60"/>
      <c r="D9" s="35" t="s">
        <v>79</v>
      </c>
      <c r="E9" s="35" t="s">
        <v>80</v>
      </c>
      <c r="F9" s="35" t="s">
        <v>81</v>
      </c>
      <c r="G9" s="35" t="s">
        <v>82</v>
      </c>
      <c r="H9" s="35" t="s">
        <v>48</v>
      </c>
      <c r="I9" s="35" t="s">
        <v>83</v>
      </c>
      <c r="J9" s="35" t="s">
        <v>49</v>
      </c>
    </row>
    <row r="10" spans="2:10" ht="15" customHeight="1" x14ac:dyDescent="0.25">
      <c r="B10" s="63">
        <f>'1.3. MTL - Rural'!B10:B18</f>
        <v>43344</v>
      </c>
      <c r="C10" s="36" t="s">
        <v>79</v>
      </c>
      <c r="D10" s="18">
        <v>452061.58840458875</v>
      </c>
      <c r="E10" s="19">
        <v>155962.81621014079</v>
      </c>
      <c r="F10" s="19">
        <v>4775.3077825592736</v>
      </c>
      <c r="G10" s="19">
        <v>33865.46876609126</v>
      </c>
      <c r="H10" s="19">
        <v>40126.462950596506</v>
      </c>
      <c r="I10" s="19">
        <v>10420.367922566538</v>
      </c>
      <c r="J10" s="20">
        <f>SUM(D10:I10)</f>
        <v>697212.01203654311</v>
      </c>
    </row>
    <row r="11" spans="2:10" x14ac:dyDescent="0.25">
      <c r="B11" s="64"/>
      <c r="C11" s="36" t="s">
        <v>80</v>
      </c>
      <c r="D11" s="19">
        <v>172855.9377312703</v>
      </c>
      <c r="E11" s="18">
        <v>1409591.9301083549</v>
      </c>
      <c r="F11" s="19">
        <v>10447.294844420469</v>
      </c>
      <c r="G11" s="19">
        <v>66474.400137238976</v>
      </c>
      <c r="H11" s="19">
        <v>253037.38553032393</v>
      </c>
      <c r="I11" s="19">
        <v>23241.923036893128</v>
      </c>
      <c r="J11" s="20">
        <f>SUM(D11:I11)</f>
        <v>1935648.8713885015</v>
      </c>
    </row>
    <row r="12" spans="2:10" x14ac:dyDescent="0.25">
      <c r="B12" s="64"/>
      <c r="C12" s="36" t="s">
        <v>81</v>
      </c>
      <c r="D12" s="19">
        <v>2421.9760192440272</v>
      </c>
      <c r="E12" s="19">
        <v>4925.7043030306404</v>
      </c>
      <c r="F12" s="18">
        <v>15529.080495463199</v>
      </c>
      <c r="G12" s="19">
        <v>531.95971088161991</v>
      </c>
      <c r="H12" s="19">
        <v>4170.0327723469054</v>
      </c>
      <c r="I12" s="19">
        <v>986.46701716022403</v>
      </c>
      <c r="J12" s="20">
        <f>SUM(D12:I12)</f>
        <v>28565.220318126612</v>
      </c>
    </row>
    <row r="13" spans="2:10" x14ac:dyDescent="0.25">
      <c r="B13" s="64"/>
      <c r="C13" s="36" t="s">
        <v>82</v>
      </c>
      <c r="D13" s="19">
        <v>39807.767742734941</v>
      </c>
      <c r="E13" s="19">
        <v>78138.409521867114</v>
      </c>
      <c r="F13" s="19">
        <v>359.03266528048977</v>
      </c>
      <c r="G13" s="18">
        <v>26526.820174205903</v>
      </c>
      <c r="H13" s="18">
        <v>12155.09002833882</v>
      </c>
      <c r="I13" s="18">
        <v>3360.5281843540079</v>
      </c>
      <c r="J13" s="20">
        <f>SUM(D13:I13)</f>
        <v>160347.6483167813</v>
      </c>
    </row>
    <row r="14" spans="2:10" x14ac:dyDescent="0.25">
      <c r="B14" s="64"/>
      <c r="C14" s="36" t="s">
        <v>48</v>
      </c>
      <c r="D14" s="19">
        <v>45708.902256820744</v>
      </c>
      <c r="E14" s="19">
        <v>250156.58640340689</v>
      </c>
      <c r="F14" s="19">
        <v>6036.5926881467331</v>
      </c>
      <c r="G14" s="40">
        <v>11586.249375741947</v>
      </c>
      <c r="H14" s="40">
        <v>596016.12635944376</v>
      </c>
      <c r="I14" s="40">
        <v>27401.272884077953</v>
      </c>
      <c r="J14" s="20">
        <f>SUM(D14:I14)</f>
        <v>936905.72996763804</v>
      </c>
    </row>
    <row r="15" spans="2:10" x14ac:dyDescent="0.25">
      <c r="B15" s="64"/>
      <c r="C15" s="36" t="s">
        <v>83</v>
      </c>
      <c r="D15" s="19">
        <v>7772.8803502559294</v>
      </c>
      <c r="E15" s="19">
        <v>19878.999984897029</v>
      </c>
      <c r="F15" s="19">
        <v>1027.2913263500759</v>
      </c>
      <c r="G15" s="40">
        <v>2331.2061016445618</v>
      </c>
      <c r="H15" s="40">
        <v>8185.2841346749565</v>
      </c>
      <c r="I15" s="40">
        <v>4443.3823272978225</v>
      </c>
      <c r="J15" s="20">
        <f>SUM(D15:I15)</f>
        <v>43639.044225120379</v>
      </c>
    </row>
    <row r="16" spans="2:10" x14ac:dyDescent="0.25">
      <c r="B16" s="64"/>
      <c r="C16" s="36" t="s">
        <v>77</v>
      </c>
      <c r="D16" s="19">
        <v>923.65138964083019</v>
      </c>
      <c r="E16" s="19">
        <v>24967.619897141067</v>
      </c>
      <c r="F16" s="19">
        <v>0</v>
      </c>
      <c r="G16" s="40">
        <v>785.88996827707172</v>
      </c>
      <c r="H16" s="40">
        <v>44583.29230555008</v>
      </c>
      <c r="I16" s="40">
        <v>0</v>
      </c>
      <c r="J16" s="20">
        <f>SUM(D16:I16)</f>
        <v>71260.45356060905</v>
      </c>
    </row>
    <row r="17" spans="2:10" x14ac:dyDescent="0.25">
      <c r="B17" s="64"/>
      <c r="C17" s="37" t="s">
        <v>49</v>
      </c>
      <c r="D17" s="20">
        <f>SUM(D10:D16)</f>
        <v>721552.70389455557</v>
      </c>
      <c r="E17" s="20">
        <f t="shared" ref="E17:G17" si="0">SUM(E10:E16)</f>
        <v>1943622.0664288383</v>
      </c>
      <c r="F17" s="20">
        <f t="shared" si="0"/>
        <v>38174.59980222024</v>
      </c>
      <c r="G17" s="20">
        <f t="shared" si="0"/>
        <v>142101.99423408133</v>
      </c>
      <c r="H17" s="20">
        <f t="shared" ref="H17" si="1">SUM(H10:H16)</f>
        <v>958273.67408127489</v>
      </c>
      <c r="I17" s="20">
        <f t="shared" ref="I17" si="2">SUM(I10:I16)</f>
        <v>69853.941372349669</v>
      </c>
      <c r="J17" s="21">
        <f>SUM(J10:J16)</f>
        <v>3873578.9798133201</v>
      </c>
    </row>
    <row r="19" spans="2:10" x14ac:dyDescent="0.25">
      <c r="B19" s="6" t="s">
        <v>73</v>
      </c>
    </row>
    <row r="20" spans="2:10" x14ac:dyDescent="0.25">
      <c r="B20" s="60" t="s">
        <v>78</v>
      </c>
      <c r="C20" s="60"/>
      <c r="D20" s="65">
        <f>D8</f>
        <v>43709</v>
      </c>
      <c r="E20" s="66"/>
      <c r="F20" s="66"/>
      <c r="G20" s="66"/>
      <c r="H20" s="66"/>
      <c r="I20" s="66"/>
      <c r="J20" s="67"/>
    </row>
    <row r="21" spans="2:10" ht="37.799999999999997" x14ac:dyDescent="0.25">
      <c r="B21" s="60"/>
      <c r="C21" s="60"/>
      <c r="D21" s="35" t="s">
        <v>79</v>
      </c>
      <c r="E21" s="35" t="s">
        <v>80</v>
      </c>
      <c r="F21" s="35" t="s">
        <v>81</v>
      </c>
      <c r="G21" s="35" t="s">
        <v>82</v>
      </c>
      <c r="H21" s="35" t="s">
        <v>48</v>
      </c>
      <c r="I21" s="35" t="s">
        <v>83</v>
      </c>
      <c r="J21" s="35" t="s">
        <v>49</v>
      </c>
    </row>
    <row r="22" spans="2:10" ht="15" customHeight="1" x14ac:dyDescent="0.25">
      <c r="B22" s="63">
        <f>B10</f>
        <v>43344</v>
      </c>
      <c r="C22" s="36" t="s">
        <v>79</v>
      </c>
      <c r="D22" s="24">
        <f>(IFERROR((D10/$J$17),"-")*100)</f>
        <v>11.670385211207828</v>
      </c>
      <c r="E22" s="25">
        <f>(IFERROR((E10/$J$17),"-")*100)</f>
        <v>4.0263233826629534</v>
      </c>
      <c r="F22" s="25">
        <f>(IFERROR((F10/$J$17),"-")*100)</f>
        <v>0.12327895745627498</v>
      </c>
      <c r="G22" s="25">
        <f>(IFERROR((G10/$J$17),"-")*100)</f>
        <v>0.87426818822017005</v>
      </c>
      <c r="H22" s="25">
        <f>(IFERROR((H10/$J$17),"-")*100)</f>
        <v>1.0359015050347657</v>
      </c>
      <c r="I22" s="25">
        <f>(IFERROR((I10/$J$17),"-")*100)</f>
        <v>0.26901137105687023</v>
      </c>
      <c r="J22" s="22">
        <f>(IFERROR((J10/$J$17),"-")*100)</f>
        <v>17.999168615638862</v>
      </c>
    </row>
    <row r="23" spans="2:10" x14ac:dyDescent="0.25">
      <c r="B23" s="63"/>
      <c r="C23" s="36" t="s">
        <v>80</v>
      </c>
      <c r="D23" s="25">
        <f>(IFERROR((D11/$J$17),"-")*100)</f>
        <v>4.4624348343505513</v>
      </c>
      <c r="E23" s="24">
        <f>(IFERROR((E11/$J$17),"-")*100)</f>
        <v>36.389910660251665</v>
      </c>
      <c r="F23" s="25">
        <f>(IFERROR((F11/$J$17),"-")*100)</f>
        <v>0.26970651428214731</v>
      </c>
      <c r="G23" s="25">
        <f>(IFERROR((G11/$J$17),"-")*100)</f>
        <v>1.7160977092157443</v>
      </c>
      <c r="H23" s="25">
        <f>(IFERROR((H11/$J$17),"-")*100)</f>
        <v>6.5323925715468079</v>
      </c>
      <c r="I23" s="25">
        <f>(IFERROR((I11/$J$17),"-")*100)</f>
        <v>0.60001159542674998</v>
      </c>
      <c r="J23" s="22">
        <f>(IFERROR((J11/$J$17),"-")*100)</f>
        <v>49.970553885073656</v>
      </c>
    </row>
    <row r="24" spans="2:10" x14ac:dyDescent="0.25">
      <c r="B24" s="63"/>
      <c r="C24" s="36" t="s">
        <v>81</v>
      </c>
      <c r="D24" s="25">
        <f>(IFERROR((D12/$J$17),"-")*100)</f>
        <v>6.2525535993092102E-2</v>
      </c>
      <c r="E24" s="25">
        <f>(IFERROR((E12/$J$17),"-")*100)</f>
        <v>0.12716158180071563</v>
      </c>
      <c r="F24" s="24">
        <f>(IFERROR((F12/$J$17),"-")*100)</f>
        <v>0.40089747947288773</v>
      </c>
      <c r="G24" s="25">
        <f>(IFERROR((G12/$J$17),"-")*100)</f>
        <v>1.3733028644926629E-2</v>
      </c>
      <c r="H24" s="25">
        <f>(IFERROR((H12/$J$17),"-")*100)</f>
        <v>0.10765322700475496</v>
      </c>
      <c r="I24" s="25">
        <f>(IFERROR((I12/$J$17),"-")*100)</f>
        <v>2.5466552309919985E-2</v>
      </c>
      <c r="J24" s="22">
        <f>(IFERROR((J12/$J$17),"-")*100)</f>
        <v>0.73743740522629697</v>
      </c>
    </row>
    <row r="25" spans="2:10" x14ac:dyDescent="0.25">
      <c r="B25" s="63"/>
      <c r="C25" s="36" t="s">
        <v>82</v>
      </c>
      <c r="D25" s="25">
        <f>(IFERROR((D13/$J$17),"-")*100)</f>
        <v>1.0276740954602506</v>
      </c>
      <c r="E25" s="25">
        <f>(IFERROR((E13/$J$17),"-")*100)</f>
        <v>2.017214827142439</v>
      </c>
      <c r="F25" s="25">
        <f>(IFERROR((F13/$J$17),"-")*100)</f>
        <v>9.2687580955892277E-3</v>
      </c>
      <c r="G25" s="24">
        <f>(IFERROR((G13/$J$17),"-")*100)</f>
        <v>0.68481423284376441</v>
      </c>
      <c r="H25" s="24">
        <f>(IFERROR((H13/$J$17),"-")*100)</f>
        <v>0.31379481589722513</v>
      </c>
      <c r="I25" s="24">
        <f>(IFERROR((I13/$J$17),"-")*100)</f>
        <v>8.6755122378218863E-2</v>
      </c>
      <c r="J25" s="22">
        <f>(IFERROR((J13/$J$17),"-")*100)</f>
        <v>4.1395218518174879</v>
      </c>
    </row>
    <row r="26" spans="2:10" x14ac:dyDescent="0.25">
      <c r="B26" s="63"/>
      <c r="C26" s="36" t="s">
        <v>48</v>
      </c>
      <c r="D26" s="25">
        <f>(IFERROR((D14/$J$17),"-")*100)</f>
        <v>1.1800173042818298</v>
      </c>
      <c r="E26" s="25">
        <f>(IFERROR((E14/$J$17),"-")*100)</f>
        <v>6.4580220955108221</v>
      </c>
      <c r="F26" s="25">
        <f>(IFERROR((F14/$J$17),"-")*100)</f>
        <v>0.1558401860296561</v>
      </c>
      <c r="G26" s="41">
        <f>(IFERROR((G14/$J$17),"-")*100)</f>
        <v>0.29910967185959703</v>
      </c>
      <c r="H26" s="41">
        <f>(IFERROR((H14/$J$17),"-")*100)</f>
        <v>15.386703858770105</v>
      </c>
      <c r="I26" s="41">
        <f>(IFERROR((I14/$J$17),"-")*100)</f>
        <v>0.70738903290410016</v>
      </c>
      <c r="J26" s="22">
        <f>(IFERROR((J14/$J$17),"-")*100)</f>
        <v>24.187082149356108</v>
      </c>
    </row>
    <row r="27" spans="2:10" x14ac:dyDescent="0.25">
      <c r="B27" s="63"/>
      <c r="C27" s="36" t="s">
        <v>83</v>
      </c>
      <c r="D27" s="25">
        <f>(IFERROR((D15/$J$17),"-")*100)</f>
        <v>0.20066404714511663</v>
      </c>
      <c r="E27" s="25">
        <f>(IFERROR((E15/$J$17),"-")*100)</f>
        <v>0.51319464734019848</v>
      </c>
      <c r="F27" s="25">
        <f>(IFERROR((F15/$J$17),"-")*100)</f>
        <v>2.6520469356728704E-2</v>
      </c>
      <c r="G27" s="41">
        <f>(IFERROR((G15/$J$17),"-")*100)</f>
        <v>6.0182227180428115E-2</v>
      </c>
      <c r="H27" s="41">
        <f>(IFERROR((H15/$J$17),"-")*100)</f>
        <v>0.21131062971302658</v>
      </c>
      <c r="I27" s="41">
        <f>(IFERROR((I15/$J$17),"-")*100)</f>
        <v>0.1147099968905749</v>
      </c>
      <c r="J27" s="22">
        <f>(IFERROR((J15/$J$17),"-")*100)</f>
        <v>1.1265820176260737</v>
      </c>
    </row>
    <row r="28" spans="2:10" x14ac:dyDescent="0.25">
      <c r="B28" s="63"/>
      <c r="C28" s="36" t="s">
        <v>77</v>
      </c>
      <c r="D28" s="25">
        <f>(IFERROR((D16/$J$17),"-")*100)</f>
        <v>2.3844909177128587E-2</v>
      </c>
      <c r="E28" s="25">
        <f>(IFERROR((E16/$J$17),"-")*100)</f>
        <v>0.64456204526244965</v>
      </c>
      <c r="F28" s="25">
        <f>(IFERROR((F16/$J$17),"-")*100)</f>
        <v>0</v>
      </c>
      <c r="G28" s="41">
        <f>(IFERROR((G16/$J$17),"-")*100)</f>
        <v>2.0288471523948279E-2</v>
      </c>
      <c r="H28" s="41">
        <f>(IFERROR((H16/$J$17),"-")*100)</f>
        <v>1.1509586492979855</v>
      </c>
      <c r="I28" s="41">
        <f>(IFERROR((I16/$J$17),"-")*100)</f>
        <v>0</v>
      </c>
      <c r="J28" s="22">
        <f>(IFERROR((J16/$J$17),"-")*100)</f>
        <v>1.8396540752615123</v>
      </c>
    </row>
    <row r="29" spans="2:10" x14ac:dyDescent="0.25">
      <c r="B29" s="63"/>
      <c r="C29" s="37" t="s">
        <v>49</v>
      </c>
      <c r="D29" s="22">
        <f>(IFERROR((D17/$J$17),"-")*100)</f>
        <v>18.627545937615796</v>
      </c>
      <c r="E29" s="22">
        <f>(IFERROR((E17/$J$17),"-")*100)</f>
        <v>50.176389239971229</v>
      </c>
      <c r="F29" s="22">
        <f>(IFERROR((F17/$J$17),"-")*100)</f>
        <v>0.98551236469328407</v>
      </c>
      <c r="G29" s="22">
        <f>(IFERROR((G17/$J$17),"-")*100)</f>
        <v>3.6684935294885785</v>
      </c>
      <c r="H29" s="22">
        <f>(IFERROR((H17/$J$17),"-")*100)</f>
        <v>24.738715257264669</v>
      </c>
      <c r="I29" s="22">
        <f>(IFERROR((I17/$J$17),"-")*100)</f>
        <v>1.8033436709664341</v>
      </c>
      <c r="J29" s="23">
        <f>(IFERROR((J17/$J$17),"-")*100)</f>
        <v>100</v>
      </c>
    </row>
    <row r="31" spans="2:10" x14ac:dyDescent="0.25">
      <c r="B31" s="6" t="s">
        <v>11</v>
      </c>
    </row>
    <row r="32" spans="2:10" x14ac:dyDescent="0.25">
      <c r="B32" s="60" t="s">
        <v>78</v>
      </c>
      <c r="C32" s="60"/>
      <c r="D32" s="65">
        <f>D20</f>
        <v>43709</v>
      </c>
      <c r="E32" s="66"/>
      <c r="F32" s="66"/>
      <c r="G32" s="66"/>
      <c r="H32" s="66"/>
      <c r="I32" s="66"/>
      <c r="J32" s="67"/>
    </row>
    <row r="33" spans="2:10" ht="37.799999999999997" x14ac:dyDescent="0.25">
      <c r="B33" s="60"/>
      <c r="C33" s="60"/>
      <c r="D33" s="35" t="s">
        <v>79</v>
      </c>
      <c r="E33" s="35" t="s">
        <v>80</v>
      </c>
      <c r="F33" s="35" t="s">
        <v>81</v>
      </c>
      <c r="G33" s="35" t="s">
        <v>82</v>
      </c>
      <c r="H33" s="35" t="s">
        <v>48</v>
      </c>
      <c r="I33" s="35" t="s">
        <v>83</v>
      </c>
      <c r="J33" s="35" t="s">
        <v>49</v>
      </c>
    </row>
    <row r="34" spans="2:10" ht="15" customHeight="1" x14ac:dyDescent="0.25">
      <c r="B34" s="63">
        <f>B22</f>
        <v>43344</v>
      </c>
      <c r="C34" s="36" t="s">
        <v>79</v>
      </c>
      <c r="D34" s="24">
        <f>(IFERROR((D10/$J10),"-")*100)</f>
        <v>64.838468156067108</v>
      </c>
      <c r="E34" s="25">
        <f>(IFERROR((E10/$J10),"-")*100)</f>
        <v>22.369496439766774</v>
      </c>
      <c r="F34" s="25">
        <f>(IFERROR((F10/$J10),"-")*100)</f>
        <v>0.6849147318346811</v>
      </c>
      <c r="G34" s="25">
        <f>(IFERROR((G10/$J10),"-")*100)</f>
        <v>4.8572698377887757</v>
      </c>
      <c r="H34" s="25">
        <f>(IFERROR((H10/$J10),"-")*100)</f>
        <v>5.7552741860238275</v>
      </c>
      <c r="I34" s="25">
        <f>(IFERROR((I10/$J10),"-")*100)</f>
        <v>1.4945766485188401</v>
      </c>
      <c r="J34" s="22">
        <f>(IFERROR((J10/$J10),"-")*100)</f>
        <v>100</v>
      </c>
    </row>
    <row r="35" spans="2:10" x14ac:dyDescent="0.25">
      <c r="B35" s="63"/>
      <c r="C35" s="36" t="s">
        <v>80</v>
      </c>
      <c r="D35" s="25">
        <f>(IFERROR((D11/$J11),"-")*100)</f>
        <v>8.9301288206923264</v>
      </c>
      <c r="E35" s="24">
        <f>(IFERROR((E11/$J11),"-")*100)</f>
        <v>72.822708237223338</v>
      </c>
      <c r="F35" s="25">
        <f>(IFERROR((F11/$J11),"-")*100)</f>
        <v>0.53973088811951198</v>
      </c>
      <c r="G35" s="25">
        <f>(IFERROR((G11/$J11),"-")*100)</f>
        <v>3.4342179059342932</v>
      </c>
      <c r="H35" s="25">
        <f>(IFERROR((H11/$J11),"-")*100)</f>
        <v>13.072483820312527</v>
      </c>
      <c r="I35" s="25">
        <f>(IFERROR((I11/$J11),"-")*100)</f>
        <v>1.2007303277180106</v>
      </c>
      <c r="J35" s="22">
        <f>(IFERROR((J11/$J11),"-")*100)</f>
        <v>100</v>
      </c>
    </row>
    <row r="36" spans="2:10" x14ac:dyDescent="0.25">
      <c r="B36" s="63"/>
      <c r="C36" s="36" t="s">
        <v>81</v>
      </c>
      <c r="D36" s="25">
        <f>(IFERROR((D12/$J12),"-")*100)</f>
        <v>8.4787584071498134</v>
      </c>
      <c r="E36" s="25">
        <f>(IFERROR((E12/$J12),"-")*100)</f>
        <v>17.243711927210096</v>
      </c>
      <c r="F36" s="24">
        <f>(IFERROR((F12/$J12),"-")*100)</f>
        <v>54.363594337863098</v>
      </c>
      <c r="G36" s="25">
        <f>(IFERROR((G12/$J12),"-")*100)</f>
        <v>1.8622636372387948</v>
      </c>
      <c r="H36" s="25">
        <f>(IFERROR((H12/$J12),"-")*100)</f>
        <v>14.59828674838097</v>
      </c>
      <c r="I36" s="25">
        <f>(IFERROR((I12/$J12),"-")*100)</f>
        <v>3.4533849421572373</v>
      </c>
      <c r="J36" s="22">
        <f>(IFERROR((J12/$J12),"-")*100)</f>
        <v>100</v>
      </c>
    </row>
    <row r="37" spans="2:10" x14ac:dyDescent="0.25">
      <c r="B37" s="63"/>
      <c r="C37" s="36" t="s">
        <v>82</v>
      </c>
      <c r="D37" s="25">
        <f>(IFERROR((D13/$J13),"-")*100)</f>
        <v>24.82591304619017</v>
      </c>
      <c r="E37" s="25">
        <f>(IFERROR((E13/$J13),"-")*100)</f>
        <v>48.730623954956677</v>
      </c>
      <c r="F37" s="25">
        <f>(IFERROR((F13/$J13),"-")*100)</f>
        <v>0.22390890608584932</v>
      </c>
      <c r="G37" s="24">
        <f>(IFERROR((G13/$J13),"-")*100)</f>
        <v>16.543317256390168</v>
      </c>
      <c r="H37" s="24">
        <f>(IFERROR((H13/$J13),"-")*100)</f>
        <v>7.5804604282847601</v>
      </c>
      <c r="I37" s="24">
        <f>(IFERROR((I13/$J13),"-")*100)</f>
        <v>2.0957764080923593</v>
      </c>
      <c r="J37" s="22">
        <f>(IFERROR((J13/$J13),"-")*100)</f>
        <v>100</v>
      </c>
    </row>
    <row r="38" spans="2:10" x14ac:dyDescent="0.25">
      <c r="B38" s="63"/>
      <c r="C38" s="36" t="s">
        <v>48</v>
      </c>
      <c r="D38" s="25">
        <f>(IFERROR((D14/$J14),"-")*100)</f>
        <v>4.8787087958571442</v>
      </c>
      <c r="E38" s="25">
        <f>(IFERROR((E14/$J14),"-")*100)</f>
        <v>26.700294213383412</v>
      </c>
      <c r="F38" s="25">
        <f>(IFERROR((F14/$J14),"-")*100)</f>
        <v>0.64431164150903908</v>
      </c>
      <c r="G38" s="41">
        <f>(IFERROR((G14/$J14),"-")*100)</f>
        <v>1.2366504980327264</v>
      </c>
      <c r="H38" s="41">
        <f>(IFERROR((H14/$J14),"-")*100)</f>
        <v>63.615378505586783</v>
      </c>
      <c r="I38" s="41">
        <f>(IFERROR((I14/$J14),"-")*100)</f>
        <v>2.9246563456308916</v>
      </c>
      <c r="J38" s="22">
        <f>(IFERROR((J14/$J14),"-")*100)</f>
        <v>100</v>
      </c>
    </row>
    <row r="39" spans="2:10" x14ac:dyDescent="0.25">
      <c r="B39" s="63"/>
      <c r="C39" s="36" t="s">
        <v>83</v>
      </c>
      <c r="D39" s="25">
        <f>(IFERROR((D15/$J15),"-")*100)</f>
        <v>17.811756623628224</v>
      </c>
      <c r="E39" s="25">
        <f>(IFERROR((E15/$J15),"-")*100)</f>
        <v>45.553243289077081</v>
      </c>
      <c r="F39" s="25">
        <f>(IFERROR((F15/$J15),"-")*100)</f>
        <v>2.3540646789847108</v>
      </c>
      <c r="G39" s="41">
        <f>(IFERROR((G15/$J15),"-")*100)</f>
        <v>5.3420191551826575</v>
      </c>
      <c r="H39" s="41">
        <f>(IFERROR((H15/$J15),"-")*100)</f>
        <v>18.756790576002533</v>
      </c>
      <c r="I39" s="41">
        <f>(IFERROR((I15/$J15),"-")*100)</f>
        <v>10.182125677124784</v>
      </c>
      <c r="J39" s="22">
        <f>(IFERROR((J15/$J15),"-")*100)</f>
        <v>100</v>
      </c>
    </row>
    <row r="40" spans="2:10" x14ac:dyDescent="0.25">
      <c r="B40" s="63"/>
      <c r="C40" s="36" t="s">
        <v>77</v>
      </c>
      <c r="D40" s="25">
        <f>(IFERROR((D16/$J16),"-")*100)</f>
        <v>1.2961626589357003</v>
      </c>
      <c r="E40" s="25">
        <f>(IFERROR((E16/$J16),"-")*100)</f>
        <v>35.037133009412287</v>
      </c>
      <c r="F40" s="25">
        <f>(IFERROR((F16/$J16),"-")*100)</f>
        <v>0</v>
      </c>
      <c r="G40" s="41">
        <f>(IFERROR((G16/$J16),"-")*100)</f>
        <v>1.1028416590257173</v>
      </c>
      <c r="H40" s="41">
        <f>(IFERROR((H16/$J16),"-")*100)</f>
        <v>62.563862672626293</v>
      </c>
      <c r="I40" s="41">
        <f>(IFERROR((I16/$J16),"-")*100)</f>
        <v>0</v>
      </c>
      <c r="J40" s="22">
        <f>(IFERROR((J16/$J16),"-")*100)</f>
        <v>100</v>
      </c>
    </row>
    <row r="41" spans="2:10" x14ac:dyDescent="0.25">
      <c r="B41" s="63"/>
      <c r="C41" s="37" t="s">
        <v>49</v>
      </c>
      <c r="D41" s="22">
        <f>(IFERROR((D17/$J17),"-")*100)</f>
        <v>18.627545937615796</v>
      </c>
      <c r="E41" s="22">
        <f>(IFERROR((E17/$J17),"-")*100)</f>
        <v>50.176389239971229</v>
      </c>
      <c r="F41" s="22">
        <f>(IFERROR((F17/$J17),"-")*100)</f>
        <v>0.98551236469328407</v>
      </c>
      <c r="G41" s="22">
        <f>(IFERROR((G17/$J17),"-")*100)</f>
        <v>3.6684935294885785</v>
      </c>
      <c r="H41" s="22">
        <f>(IFERROR((H17/$J17),"-")*100)</f>
        <v>24.738715257264669</v>
      </c>
      <c r="I41" s="22">
        <f>(IFERROR((I17/$J17),"-")*100)</f>
        <v>1.8033436709664341</v>
      </c>
      <c r="J41" s="23">
        <f>(IFERROR((J17/$J17),"-")*100)</f>
        <v>100</v>
      </c>
    </row>
    <row r="43" spans="2:10" x14ac:dyDescent="0.25">
      <c r="B43" s="6" t="s">
        <v>12</v>
      </c>
    </row>
    <row r="44" spans="2:10" x14ac:dyDescent="0.25">
      <c r="B44" s="60" t="s">
        <v>78</v>
      </c>
      <c r="C44" s="60"/>
      <c r="D44" s="65">
        <f>D32</f>
        <v>43709</v>
      </c>
      <c r="E44" s="66"/>
      <c r="F44" s="66"/>
      <c r="G44" s="66"/>
      <c r="H44" s="66"/>
      <c r="I44" s="66"/>
      <c r="J44" s="67"/>
    </row>
    <row r="45" spans="2:10" ht="37.799999999999997" x14ac:dyDescent="0.25">
      <c r="B45" s="60"/>
      <c r="C45" s="60"/>
      <c r="D45" s="35" t="s">
        <v>79</v>
      </c>
      <c r="E45" s="35" t="s">
        <v>80</v>
      </c>
      <c r="F45" s="35" t="s">
        <v>81</v>
      </c>
      <c r="G45" s="35" t="s">
        <v>82</v>
      </c>
      <c r="H45" s="35" t="s">
        <v>48</v>
      </c>
      <c r="I45" s="35" t="s">
        <v>83</v>
      </c>
      <c r="J45" s="35" t="s">
        <v>49</v>
      </c>
    </row>
    <row r="46" spans="2:10" ht="15" customHeight="1" x14ac:dyDescent="0.25">
      <c r="B46" s="63">
        <f>B34</f>
        <v>43344</v>
      </c>
      <c r="C46" s="36" t="s">
        <v>79</v>
      </c>
      <c r="D46" s="24">
        <f>(IFERROR((D10/D$17),"-")*100)</f>
        <v>62.651222282807908</v>
      </c>
      <c r="E46" s="25">
        <f t="shared" ref="E46:G46" si="3">(IFERROR((E10/E$17),"-")*100)</f>
        <v>8.0243386254974407</v>
      </c>
      <c r="F46" s="25">
        <f t="shared" si="3"/>
        <v>12.509123362916148</v>
      </c>
      <c r="G46" s="25">
        <f t="shared" si="3"/>
        <v>23.831804014168483</v>
      </c>
      <c r="H46" s="25">
        <f t="shared" ref="H46" si="4">(IFERROR((H10/H$17),"-")*100)</f>
        <v>4.1873698543442641</v>
      </c>
      <c r="I46" s="25">
        <f t="shared" ref="I46" si="5">(IFERROR((I10/I$17),"-")*100)</f>
        <v>14.917365746081208</v>
      </c>
      <c r="J46" s="22">
        <f>(IFERROR((J10/J$17),"-")*100)</f>
        <v>17.999168615638862</v>
      </c>
    </row>
    <row r="47" spans="2:10" x14ac:dyDescent="0.25">
      <c r="B47" s="63"/>
      <c r="C47" s="36" t="s">
        <v>80</v>
      </c>
      <c r="D47" s="25">
        <f t="shared" ref="D47:G53" si="6">(IFERROR((D11/D$17),"-")*100)</f>
        <v>23.956106989591529</v>
      </c>
      <c r="E47" s="24">
        <f t="shared" si="6"/>
        <v>72.52397235324166</v>
      </c>
      <c r="F47" s="25">
        <f t="shared" si="6"/>
        <v>27.36713652152773</v>
      </c>
      <c r="G47" s="25">
        <f t="shared" si="6"/>
        <v>46.77935766878629</v>
      </c>
      <c r="H47" s="25">
        <f t="shared" ref="H47" si="7">(IFERROR((H11/H$17),"-")*100)</f>
        <v>26.405544926705648</v>
      </c>
      <c r="I47" s="25">
        <f t="shared" ref="I47" si="8">(IFERROR((I11/I$17),"-")*100)</f>
        <v>33.27217130527297</v>
      </c>
      <c r="J47" s="22">
        <f>(IFERROR((J11/J$17),"-")*100)</f>
        <v>49.970553885073656</v>
      </c>
    </row>
    <row r="48" spans="2:10" x14ac:dyDescent="0.25">
      <c r="B48" s="63"/>
      <c r="C48" s="36" t="s">
        <v>81</v>
      </c>
      <c r="D48" s="25">
        <f t="shared" si="6"/>
        <v>0.33566169264857521</v>
      </c>
      <c r="E48" s="25">
        <f t="shared" si="6"/>
        <v>0.25342912020344593</v>
      </c>
      <c r="F48" s="24">
        <f t="shared" si="6"/>
        <v>40.679091793805853</v>
      </c>
      <c r="G48" s="25">
        <f t="shared" si="6"/>
        <v>0.37435063015747339</v>
      </c>
      <c r="H48" s="25">
        <f t="shared" ref="H48" si="9">(IFERROR((H12/H$17),"-")*100)</f>
        <v>0.43516094463774541</v>
      </c>
      <c r="I48" s="25">
        <f t="shared" ref="I48" si="10">(IFERROR((I12/I$17),"-")*100)</f>
        <v>1.4121851935339726</v>
      </c>
      <c r="J48" s="22">
        <f>(IFERROR((J12/J$17),"-")*100)</f>
        <v>0.73743740522629697</v>
      </c>
    </row>
    <row r="49" spans="2:10" x14ac:dyDescent="0.25">
      <c r="B49" s="63"/>
      <c r="C49" s="36" t="s">
        <v>82</v>
      </c>
      <c r="D49" s="25">
        <f t="shared" si="6"/>
        <v>5.5169591254906125</v>
      </c>
      <c r="E49" s="25">
        <f t="shared" si="6"/>
        <v>4.0202470877188912</v>
      </c>
      <c r="F49" s="25">
        <f t="shared" si="6"/>
        <v>0.94050145159506915</v>
      </c>
      <c r="G49" s="24">
        <f t="shared" si="6"/>
        <v>18.667451021488752</v>
      </c>
      <c r="H49" s="24">
        <f t="shared" ref="H49" si="11">(IFERROR((H13/H$17),"-")*100)</f>
        <v>1.2684361844743635</v>
      </c>
      <c r="I49" s="24">
        <f t="shared" ref="I49" si="12">(IFERROR((I13/I$17),"-")*100)</f>
        <v>4.8107925169762975</v>
      </c>
      <c r="J49" s="22">
        <f>(IFERROR((J13/J$17),"-")*100)</f>
        <v>4.1395218518174879</v>
      </c>
    </row>
    <row r="50" spans="2:10" x14ac:dyDescent="0.25">
      <c r="B50" s="63"/>
      <c r="C50" s="36" t="s">
        <v>48</v>
      </c>
      <c r="D50" s="25">
        <f t="shared" si="6"/>
        <v>6.3347974458564895</v>
      </c>
      <c r="E50" s="25">
        <f t="shared" si="6"/>
        <v>12.870639345180837</v>
      </c>
      <c r="F50" s="25">
        <f t="shared" si="6"/>
        <v>15.813113220366082</v>
      </c>
      <c r="G50" s="41">
        <f t="shared" si="6"/>
        <v>8.1534741564964861</v>
      </c>
      <c r="H50" s="41">
        <f t="shared" ref="H50" si="13">(IFERROR((H14/H$17),"-")*100)</f>
        <v>62.196859047689266</v>
      </c>
      <c r="I50" s="41">
        <f t="shared" ref="I50" si="14">(IFERROR((I14/I$17),"-")*100)</f>
        <v>39.226523723290171</v>
      </c>
      <c r="J50" s="22">
        <f>(IFERROR((J14/J$17),"-")*100)</f>
        <v>24.187082149356108</v>
      </c>
    </row>
    <row r="51" spans="2:10" x14ac:dyDescent="0.25">
      <c r="B51" s="63"/>
      <c r="C51" s="36" t="s">
        <v>83</v>
      </c>
      <c r="D51" s="25">
        <f t="shared" si="6"/>
        <v>1.0772436037315194</v>
      </c>
      <c r="E51" s="25">
        <f t="shared" si="6"/>
        <v>1.0227811429112963</v>
      </c>
      <c r="F51" s="25">
        <f t="shared" si="6"/>
        <v>2.6910336497891159</v>
      </c>
      <c r="G51" s="41">
        <f t="shared" si="6"/>
        <v>1.6405161054984352</v>
      </c>
      <c r="H51" s="41">
        <f t="shared" ref="H51" si="15">(IFERROR((H15/H$17),"-")*100)</f>
        <v>0.85416978010195554</v>
      </c>
      <c r="I51" s="41">
        <f t="shared" ref="I51" si="16">(IFERROR((I15/I$17),"-")*100)</f>
        <v>6.3609615148453882</v>
      </c>
      <c r="J51" s="22">
        <f>(IFERROR((J15/J$17),"-")*100)</f>
        <v>1.1265820176260737</v>
      </c>
    </row>
    <row r="52" spans="2:10" x14ac:dyDescent="0.25">
      <c r="B52" s="63"/>
      <c r="C52" s="36" t="s">
        <v>77</v>
      </c>
      <c r="D52" s="25">
        <f t="shared" si="6"/>
        <v>0.12800885987336114</v>
      </c>
      <c r="E52" s="25">
        <f t="shared" si="6"/>
        <v>1.2845923252464373</v>
      </c>
      <c r="F52" s="25">
        <f t="shared" si="6"/>
        <v>0</v>
      </c>
      <c r="G52" s="41">
        <f t="shared" si="6"/>
        <v>0.55304640340408828</v>
      </c>
      <c r="H52" s="41">
        <f t="shared" ref="H52" si="17">(IFERROR((H16/H$17),"-")*100)</f>
        <v>4.6524592620467624</v>
      </c>
      <c r="I52" s="41">
        <f t="shared" ref="I52" si="18">(IFERROR((I16/I$17),"-")*100)</f>
        <v>0</v>
      </c>
      <c r="J52" s="22">
        <f>(IFERROR((J16/J$17),"-")*100)</f>
        <v>1.8396540752615123</v>
      </c>
    </row>
    <row r="53" spans="2:10" x14ac:dyDescent="0.25">
      <c r="B53" s="63"/>
      <c r="C53" s="37" t="s">
        <v>49</v>
      </c>
      <c r="D53" s="22">
        <f t="shared" si="6"/>
        <v>100</v>
      </c>
      <c r="E53" s="22">
        <f t="shared" si="6"/>
        <v>100</v>
      </c>
      <c r="F53" s="22">
        <f t="shared" si="6"/>
        <v>100</v>
      </c>
      <c r="G53" s="22">
        <f t="shared" si="6"/>
        <v>100</v>
      </c>
      <c r="H53" s="22">
        <f t="shared" ref="H53" si="19">(IFERROR((H17/H$17),"-")*100)</f>
        <v>100</v>
      </c>
      <c r="I53" s="22">
        <f t="shared" ref="I53" si="20">(IFERROR((I17/I$17),"-")*100)</f>
        <v>100</v>
      </c>
      <c r="J53" s="23">
        <f>(IFERROR((J17/J$17),"-")*100)</f>
        <v>100</v>
      </c>
    </row>
  </sheetData>
  <mergeCells count="12">
    <mergeCell ref="B46:B53"/>
    <mergeCell ref="B8:C9"/>
    <mergeCell ref="B10:B17"/>
    <mergeCell ref="B20:C21"/>
    <mergeCell ref="B22:B29"/>
    <mergeCell ref="B32:C33"/>
    <mergeCell ref="B34:B41"/>
    <mergeCell ref="B44:C45"/>
    <mergeCell ref="D8:J8"/>
    <mergeCell ref="D20:J20"/>
    <mergeCell ref="D32:J32"/>
    <mergeCell ref="D44:J44"/>
  </mergeCells>
  <hyperlinks>
    <hyperlink ref="I2" location="Índice!A1" display="Índice"/>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workbookViewId="0">
      <selection activeCell="H41" sqref="H41"/>
    </sheetView>
  </sheetViews>
  <sheetFormatPr baseColWidth="10" defaultColWidth="11.44140625" defaultRowHeight="13.2" x14ac:dyDescent="0.25"/>
  <cols>
    <col min="1" max="2" width="3.6640625" style="4" customWidth="1"/>
    <col min="3" max="3" width="36.109375" style="4" customWidth="1"/>
    <col min="4" max="5" width="13.88671875" style="4" customWidth="1"/>
    <col min="6" max="6" width="17.88671875" style="4" customWidth="1"/>
    <col min="7" max="9" width="13.88671875" style="4" customWidth="1"/>
    <col min="10" max="10" width="17.88671875" style="4" customWidth="1"/>
    <col min="11" max="11" width="13.88671875" style="4" customWidth="1"/>
    <col min="12" max="13" width="11.44140625" style="4"/>
    <col min="14" max="14" width="17.88671875" style="4" customWidth="1"/>
    <col min="15" max="16384" width="11.44140625" style="4"/>
  </cols>
  <sheetData>
    <row r="1" spans="2:15" ht="44.25" customHeight="1" x14ac:dyDescent="0.25"/>
    <row r="2" spans="2:15" ht="24.75" customHeight="1" x14ac:dyDescent="0.25">
      <c r="G2" s="5"/>
      <c r="I2" s="5" t="s">
        <v>13</v>
      </c>
    </row>
    <row r="5" spans="2:15" ht="17.399999999999999" x14ac:dyDescent="0.3">
      <c r="B5" s="17" t="s">
        <v>97</v>
      </c>
    </row>
    <row r="6" spans="2:15" x14ac:dyDescent="0.25">
      <c r="C6" s="6"/>
    </row>
    <row r="7" spans="2:15" x14ac:dyDescent="0.25">
      <c r="B7" s="6" t="s">
        <v>74</v>
      </c>
    </row>
    <row r="8" spans="2:15" ht="15" customHeight="1" x14ac:dyDescent="0.25">
      <c r="B8" s="68" t="s">
        <v>76</v>
      </c>
      <c r="C8" s="69"/>
      <c r="D8" s="61">
        <v>43709</v>
      </c>
      <c r="E8" s="62"/>
      <c r="F8" s="62"/>
      <c r="G8" s="62"/>
      <c r="H8" s="61">
        <f>D8</f>
        <v>43709</v>
      </c>
      <c r="I8" s="62"/>
      <c r="J8" s="62"/>
      <c r="K8" s="62"/>
      <c r="L8" s="61">
        <f>H8</f>
        <v>43709</v>
      </c>
      <c r="M8" s="62"/>
      <c r="N8" s="62"/>
      <c r="O8" s="62"/>
    </row>
    <row r="9" spans="2:15" ht="15" customHeight="1" x14ac:dyDescent="0.25">
      <c r="B9" s="70"/>
      <c r="C9" s="71"/>
      <c r="D9" s="61" t="s">
        <v>49</v>
      </c>
      <c r="E9" s="61"/>
      <c r="F9" s="61"/>
      <c r="G9" s="61"/>
      <c r="H9" s="61" t="s">
        <v>51</v>
      </c>
      <c r="I9" s="61"/>
      <c r="J9" s="61"/>
      <c r="K9" s="61"/>
      <c r="L9" s="61" t="s">
        <v>52</v>
      </c>
      <c r="M9" s="61"/>
      <c r="N9" s="61"/>
      <c r="O9" s="61"/>
    </row>
    <row r="10" spans="2:15" ht="37.799999999999997" x14ac:dyDescent="0.25">
      <c r="B10" s="72"/>
      <c r="C10" s="73"/>
      <c r="D10" s="35" t="s">
        <v>46</v>
      </c>
      <c r="E10" s="35" t="s">
        <v>47</v>
      </c>
      <c r="F10" s="35" t="s">
        <v>48</v>
      </c>
      <c r="G10" s="35" t="s">
        <v>31</v>
      </c>
      <c r="H10" s="35" t="s">
        <v>46</v>
      </c>
      <c r="I10" s="35" t="s">
        <v>47</v>
      </c>
      <c r="J10" s="35" t="s">
        <v>48</v>
      </c>
      <c r="K10" s="35" t="s">
        <v>31</v>
      </c>
      <c r="L10" s="35" t="s">
        <v>46</v>
      </c>
      <c r="M10" s="35" t="s">
        <v>47</v>
      </c>
      <c r="N10" s="35" t="s">
        <v>48</v>
      </c>
      <c r="O10" s="35" t="s">
        <v>31</v>
      </c>
    </row>
    <row r="11" spans="2:15" ht="15" customHeight="1" x14ac:dyDescent="0.25">
      <c r="B11" s="63">
        <v>43344</v>
      </c>
      <c r="C11" s="36" t="s">
        <v>46</v>
      </c>
      <c r="D11" s="18">
        <v>3565004.3632630236</v>
      </c>
      <c r="E11" s="19">
        <v>77371.341708120861</v>
      </c>
      <c r="F11" s="19">
        <v>238539.33207800111</v>
      </c>
      <c r="G11" s="20">
        <f>SUM(D11:F11)</f>
        <v>3880915.0370491454</v>
      </c>
      <c r="H11" s="18">
        <v>2857096.040614746</v>
      </c>
      <c r="I11" s="19">
        <v>56067.67802832833</v>
      </c>
      <c r="J11" s="19">
        <v>124263.61256259611</v>
      </c>
      <c r="K11" s="20">
        <f>SUM(H11:J11)</f>
        <v>3037427.3312056707</v>
      </c>
      <c r="L11" s="18">
        <v>707908.32264828007</v>
      </c>
      <c r="M11" s="19">
        <v>21303.663679792571</v>
      </c>
      <c r="N11" s="19">
        <v>114275.71951540488</v>
      </c>
      <c r="O11" s="20">
        <f>SUM(L11:N11)</f>
        <v>843487.70584347751</v>
      </c>
    </row>
    <row r="12" spans="2:15" x14ac:dyDescent="0.25">
      <c r="B12" s="64"/>
      <c r="C12" s="36" t="s">
        <v>47</v>
      </c>
      <c r="D12" s="19">
        <v>49963.798372311583</v>
      </c>
      <c r="E12" s="18">
        <v>21648.105077728662</v>
      </c>
      <c r="F12" s="19">
        <v>10848.93445501468</v>
      </c>
      <c r="G12" s="20">
        <f t="shared" ref="G12:G14" si="0">SUM(D12:F12)</f>
        <v>82460.837905054927</v>
      </c>
      <c r="H12" s="19">
        <v>37161.145424187183</v>
      </c>
      <c r="I12" s="18">
        <v>16832.013415585367</v>
      </c>
      <c r="J12" s="19">
        <v>5840.3333304279176</v>
      </c>
      <c r="K12" s="20">
        <f t="shared" ref="K12:K14" si="1">SUM(H12:J12)</f>
        <v>59833.492170200465</v>
      </c>
      <c r="L12" s="19">
        <v>12802.652948124422</v>
      </c>
      <c r="M12" s="18">
        <v>4816.0916621432916</v>
      </c>
      <c r="N12" s="19">
        <v>5008.6011245867576</v>
      </c>
      <c r="O12" s="20">
        <f t="shared" ref="O12:O14" si="2">SUM(L12:N12)</f>
        <v>22627.345734854469</v>
      </c>
    </row>
    <row r="13" spans="2:15" x14ac:dyDescent="0.25">
      <c r="B13" s="64"/>
      <c r="C13" s="36" t="s">
        <v>48</v>
      </c>
      <c r="D13" s="19">
        <v>158766.87872582811</v>
      </c>
      <c r="E13" s="19">
        <v>6636.659334581288</v>
      </c>
      <c r="F13" s="18">
        <v>575888.23779911897</v>
      </c>
      <c r="G13" s="20">
        <f t="shared" si="0"/>
        <v>741291.77585952834</v>
      </c>
      <c r="H13" s="19">
        <v>77655.09917096296</v>
      </c>
      <c r="I13" s="19">
        <v>4149.6915393826566</v>
      </c>
      <c r="J13" s="18">
        <v>272552.78661518625</v>
      </c>
      <c r="K13" s="20">
        <f t="shared" si="1"/>
        <v>354357.57732553186</v>
      </c>
      <c r="L13" s="19">
        <v>81111.779554865207</v>
      </c>
      <c r="M13" s="19">
        <v>2486.9677951986323</v>
      </c>
      <c r="N13" s="18">
        <v>303335.45118393132</v>
      </c>
      <c r="O13" s="20">
        <f t="shared" si="2"/>
        <v>386934.19853399519</v>
      </c>
    </row>
    <row r="14" spans="2:15" x14ac:dyDescent="0.25">
      <c r="B14" s="64"/>
      <c r="C14" s="37" t="s">
        <v>31</v>
      </c>
      <c r="D14" s="20">
        <f>SUM(D11:D13)</f>
        <v>3773735.0403611632</v>
      </c>
      <c r="E14" s="20">
        <f t="shared" ref="E14:N14" si="3">SUM(E11:E13)</f>
        <v>105656.10612043081</v>
      </c>
      <c r="F14" s="20">
        <f t="shared" si="3"/>
        <v>825276.50433213473</v>
      </c>
      <c r="G14" s="21">
        <f t="shared" si="0"/>
        <v>4704667.6508137286</v>
      </c>
      <c r="H14" s="20">
        <f t="shared" si="3"/>
        <v>2971912.285209896</v>
      </c>
      <c r="I14" s="20">
        <f t="shared" si="3"/>
        <v>77049.382983296353</v>
      </c>
      <c r="J14" s="20">
        <f t="shared" si="3"/>
        <v>402656.73250821029</v>
      </c>
      <c r="K14" s="21">
        <f t="shared" si="1"/>
        <v>3451618.4007014027</v>
      </c>
      <c r="L14" s="20">
        <f t="shared" si="3"/>
        <v>801822.75515126972</v>
      </c>
      <c r="M14" s="20">
        <f t="shared" si="3"/>
        <v>28606.723137134497</v>
      </c>
      <c r="N14" s="20">
        <f t="shared" si="3"/>
        <v>422619.77182392299</v>
      </c>
      <c r="O14" s="21">
        <f t="shared" si="2"/>
        <v>1253049.2501123273</v>
      </c>
    </row>
    <row r="17" spans="2:15" x14ac:dyDescent="0.25">
      <c r="B17" s="6" t="s">
        <v>50</v>
      </c>
    </row>
    <row r="18" spans="2:15" x14ac:dyDescent="0.25">
      <c r="B18" s="68" t="s">
        <v>76</v>
      </c>
      <c r="C18" s="69"/>
      <c r="D18" s="61">
        <f>D8</f>
        <v>43709</v>
      </c>
      <c r="E18" s="61"/>
      <c r="F18" s="61"/>
      <c r="G18" s="61"/>
      <c r="H18" s="61">
        <f>H8</f>
        <v>43709</v>
      </c>
      <c r="I18" s="61"/>
      <c r="J18" s="61"/>
      <c r="K18" s="61"/>
      <c r="L18" s="61">
        <f>L8</f>
        <v>43709</v>
      </c>
      <c r="M18" s="61"/>
      <c r="N18" s="61"/>
      <c r="O18" s="61"/>
    </row>
    <row r="19" spans="2:15" x14ac:dyDescent="0.25">
      <c r="B19" s="70"/>
      <c r="C19" s="71"/>
      <c r="D19" s="61" t="s">
        <v>49</v>
      </c>
      <c r="E19" s="61"/>
      <c r="F19" s="61"/>
      <c r="G19" s="61"/>
      <c r="H19" s="61" t="s">
        <v>51</v>
      </c>
      <c r="I19" s="61"/>
      <c r="J19" s="61"/>
      <c r="K19" s="61"/>
      <c r="L19" s="61" t="s">
        <v>52</v>
      </c>
      <c r="M19" s="61"/>
      <c r="N19" s="61"/>
      <c r="O19" s="61"/>
    </row>
    <row r="20" spans="2:15" ht="37.799999999999997" x14ac:dyDescent="0.25">
      <c r="B20" s="72"/>
      <c r="C20" s="73"/>
      <c r="D20" s="35" t="s">
        <v>46</v>
      </c>
      <c r="E20" s="35" t="s">
        <v>47</v>
      </c>
      <c r="F20" s="35" t="s">
        <v>48</v>
      </c>
      <c r="G20" s="35" t="s">
        <v>31</v>
      </c>
      <c r="H20" s="35" t="s">
        <v>46</v>
      </c>
      <c r="I20" s="35" t="s">
        <v>47</v>
      </c>
      <c r="J20" s="35" t="s">
        <v>48</v>
      </c>
      <c r="K20" s="35" t="s">
        <v>31</v>
      </c>
      <c r="L20" s="35" t="s">
        <v>46</v>
      </c>
      <c r="M20" s="35" t="s">
        <v>47</v>
      </c>
      <c r="N20" s="35" t="s">
        <v>48</v>
      </c>
      <c r="O20" s="35" t="s">
        <v>31</v>
      </c>
    </row>
    <row r="21" spans="2:15" ht="15" customHeight="1" x14ac:dyDescent="0.25">
      <c r="B21" s="63">
        <f>B11</f>
        <v>43344</v>
      </c>
      <c r="C21" s="36" t="s">
        <v>46</v>
      </c>
      <c r="D21" s="24">
        <f>(IFERROR((D11/$G11),"-")*100)</f>
        <v>91.859892041689093</v>
      </c>
      <c r="E21" s="25">
        <f t="shared" ref="E21:G21" si="4">(IFERROR((E11/$G11),"-")*100)</f>
        <v>1.9936365771859355</v>
      </c>
      <c r="F21" s="25">
        <f t="shared" si="4"/>
        <v>6.1464713811249663</v>
      </c>
      <c r="G21" s="25">
        <f t="shared" si="4"/>
        <v>100</v>
      </c>
      <c r="H21" s="24">
        <f>(IFERROR((H11/$K11),"-")*100)</f>
        <v>94.063025352466809</v>
      </c>
      <c r="I21" s="25">
        <f t="shared" ref="I21:K21" si="5">(IFERROR((I11/$K11),"-")*100)</f>
        <v>1.8458936433574835</v>
      </c>
      <c r="J21" s="25">
        <f t="shared" si="5"/>
        <v>4.0910810041756998</v>
      </c>
      <c r="K21" s="25">
        <f t="shared" si="5"/>
        <v>100</v>
      </c>
      <c r="L21" s="24">
        <f>(IFERROR((L11/$O11),"-")*100)</f>
        <v>83.926335587829385</v>
      </c>
      <c r="M21" s="25">
        <f t="shared" ref="M21:O21" si="6">(IFERROR((M11/$O11),"-")*100)</f>
        <v>2.5256638042506103</v>
      </c>
      <c r="N21" s="25">
        <f t="shared" si="6"/>
        <v>13.548000607920011</v>
      </c>
      <c r="O21" s="25">
        <f t="shared" si="6"/>
        <v>100</v>
      </c>
    </row>
    <row r="22" spans="2:15" x14ac:dyDescent="0.25">
      <c r="B22" s="64"/>
      <c r="C22" s="36" t="s">
        <v>47</v>
      </c>
      <c r="D22" s="25">
        <f t="shared" ref="D22:G22" si="7">(IFERROR((D12/$G12),"-")*100)</f>
        <v>60.590941884242909</v>
      </c>
      <c r="E22" s="24">
        <f t="shared" si="7"/>
        <v>26.252589262619676</v>
      </c>
      <c r="F22" s="25">
        <f t="shared" si="7"/>
        <v>13.156468853137412</v>
      </c>
      <c r="G22" s="25">
        <f t="shared" si="7"/>
        <v>100</v>
      </c>
      <c r="H22" s="25">
        <f t="shared" ref="H22:K22" si="8">(IFERROR((H12/$K12),"-")*100)</f>
        <v>62.107599065887307</v>
      </c>
      <c r="I22" s="24">
        <f t="shared" si="8"/>
        <v>28.131424065480836</v>
      </c>
      <c r="J22" s="25">
        <f t="shared" si="8"/>
        <v>9.7609768686318521</v>
      </c>
      <c r="K22" s="25">
        <f t="shared" si="8"/>
        <v>100</v>
      </c>
      <c r="L22" s="25">
        <f t="shared" ref="L22:O22" si="9">(IFERROR((L12/$O12),"-")*100)</f>
        <v>56.580445175253622</v>
      </c>
      <c r="M22" s="24">
        <f t="shared" si="9"/>
        <v>21.284386240338971</v>
      </c>
      <c r="N22" s="25">
        <f t="shared" si="9"/>
        <v>22.135168584407417</v>
      </c>
      <c r="O22" s="25">
        <f t="shared" si="9"/>
        <v>100</v>
      </c>
    </row>
    <row r="23" spans="2:15" x14ac:dyDescent="0.25">
      <c r="B23" s="64"/>
      <c r="C23" s="36" t="s">
        <v>48</v>
      </c>
      <c r="D23" s="25">
        <f t="shared" ref="D23:G23" si="10">(IFERROR((D13/$G13),"-")*100)</f>
        <v>21.41759613368674</v>
      </c>
      <c r="E23" s="25">
        <f t="shared" si="10"/>
        <v>0.89528301145471045</v>
      </c>
      <c r="F23" s="24">
        <f t="shared" si="10"/>
        <v>77.687120854858563</v>
      </c>
      <c r="G23" s="25">
        <f t="shared" si="10"/>
        <v>100</v>
      </c>
      <c r="H23" s="25">
        <f t="shared" ref="H23:K23" si="11">(IFERROR((H13/$K13),"-")*100)</f>
        <v>21.914332905494728</v>
      </c>
      <c r="I23" s="25">
        <f t="shared" si="11"/>
        <v>1.1710463681070173</v>
      </c>
      <c r="J23" s="24">
        <f t="shared" si="11"/>
        <v>76.914620726398255</v>
      </c>
      <c r="K23" s="25">
        <f t="shared" si="11"/>
        <v>100</v>
      </c>
      <c r="L23" s="25">
        <f t="shared" ref="L23:O23" si="12">(IFERROR((L13/$O13),"-")*100)</f>
        <v>20.9626804408034</v>
      </c>
      <c r="M23" s="25">
        <f t="shared" si="12"/>
        <v>0.64273662152923727</v>
      </c>
      <c r="N23" s="24">
        <f t="shared" si="12"/>
        <v>78.394582937667352</v>
      </c>
      <c r="O23" s="25">
        <f t="shared" si="12"/>
        <v>100</v>
      </c>
    </row>
    <row r="24" spans="2:15" x14ac:dyDescent="0.25">
      <c r="B24" s="64"/>
      <c r="C24" s="37" t="s">
        <v>31</v>
      </c>
      <c r="D24" s="43">
        <f t="shared" ref="D24:G24" si="13">(IFERROR((D14/$G14),"-")*100)</f>
        <v>80.212574414442443</v>
      </c>
      <c r="E24" s="43">
        <f t="shared" si="13"/>
        <v>2.2457719431500398</v>
      </c>
      <c r="F24" s="43">
        <f t="shared" si="13"/>
        <v>17.541653642407521</v>
      </c>
      <c r="G24" s="44">
        <f t="shared" si="13"/>
        <v>100</v>
      </c>
      <c r="H24" s="43">
        <f t="shared" ref="H24:K24" si="14">(IFERROR((H14/$K14),"-")*100)</f>
        <v>86.101994490641673</v>
      </c>
      <c r="I24" s="43">
        <f t="shared" si="14"/>
        <v>2.2322682880482723</v>
      </c>
      <c r="J24" s="43">
        <f t="shared" si="14"/>
        <v>11.665737221310053</v>
      </c>
      <c r="K24" s="44">
        <f t="shared" si="14"/>
        <v>100</v>
      </c>
      <c r="L24" s="43">
        <f t="shared" ref="L24:O24" si="15">(IFERROR((L14/$O14),"-")*100)</f>
        <v>63.989723873933272</v>
      </c>
      <c r="M24" s="43">
        <f t="shared" si="15"/>
        <v>2.2829687767316491</v>
      </c>
      <c r="N24" s="43">
        <f t="shared" si="15"/>
        <v>33.727307349335071</v>
      </c>
      <c r="O24" s="44">
        <f t="shared" si="15"/>
        <v>100</v>
      </c>
    </row>
  </sheetData>
  <mergeCells count="16">
    <mergeCell ref="H8:K8"/>
    <mergeCell ref="L8:O8"/>
    <mergeCell ref="D9:G9"/>
    <mergeCell ref="H9:K9"/>
    <mergeCell ref="L9:O9"/>
    <mergeCell ref="H18:K18"/>
    <mergeCell ref="L18:O18"/>
    <mergeCell ref="H19:K19"/>
    <mergeCell ref="L19:O19"/>
    <mergeCell ref="B18:C20"/>
    <mergeCell ref="D18:G18"/>
    <mergeCell ref="B21:B24"/>
    <mergeCell ref="D19:G19"/>
    <mergeCell ref="B8:C10"/>
    <mergeCell ref="D8:G8"/>
    <mergeCell ref="B11:B14"/>
  </mergeCells>
  <hyperlinks>
    <hyperlink ref="I2" location="Índice!A1" display="Índice"/>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showGridLines="0" workbookViewId="0">
      <selection activeCell="B1" sqref="B1"/>
    </sheetView>
  </sheetViews>
  <sheetFormatPr baseColWidth="10" defaultColWidth="0" defaultRowHeight="15.75" customHeight="1" zeroHeight="1" x14ac:dyDescent="0.3"/>
  <cols>
    <col min="1" max="1" width="4.33203125" style="2" customWidth="1"/>
    <col min="2" max="2" width="138.88671875" style="3" customWidth="1"/>
    <col min="3" max="3" width="11.44140625" style="2" customWidth="1"/>
    <col min="4" max="11" width="13.88671875" style="2" hidden="1" customWidth="1"/>
    <col min="12" max="16384" width="11.44140625" style="2" hidden="1"/>
  </cols>
  <sheetData>
    <row r="1" spans="2:4" ht="44.25" customHeight="1" x14ac:dyDescent="0.3"/>
    <row r="2" spans="2:4" ht="54" customHeight="1" thickBot="1" x14ac:dyDescent="0.35"/>
    <row r="3" spans="2:4" ht="15.6" x14ac:dyDescent="0.3">
      <c r="B3" s="26" t="s">
        <v>0</v>
      </c>
      <c r="D3" s="3"/>
    </row>
    <row r="4" spans="2:4" ht="15.6" x14ac:dyDescent="0.3">
      <c r="B4" s="27"/>
    </row>
    <row r="5" spans="2:4" ht="15.6" x14ac:dyDescent="0.3">
      <c r="B5" s="27" t="s">
        <v>59</v>
      </c>
    </row>
    <row r="6" spans="2:4" ht="15.6" x14ac:dyDescent="0.3">
      <c r="B6" s="28"/>
    </row>
    <row r="7" spans="2:4" ht="15.6" x14ac:dyDescent="0.3">
      <c r="B7" s="28" t="s">
        <v>61</v>
      </c>
    </row>
    <row r="8" spans="2:4" ht="15.6" x14ac:dyDescent="0.3">
      <c r="B8" s="28"/>
    </row>
    <row r="9" spans="2:4" ht="26.4" x14ac:dyDescent="0.3">
      <c r="B9" s="28" t="s">
        <v>85</v>
      </c>
    </row>
    <row r="10" spans="2:4" ht="7.5" customHeight="1" x14ac:dyDescent="0.3">
      <c r="B10" s="28"/>
    </row>
    <row r="11" spans="2:4" ht="26.4" x14ac:dyDescent="0.3">
      <c r="B11" s="28" t="s">
        <v>86</v>
      </c>
    </row>
    <row r="12" spans="2:4" ht="7.5" customHeight="1" x14ac:dyDescent="0.3">
      <c r="B12" s="28"/>
    </row>
    <row r="13" spans="2:4" ht="26.4" x14ac:dyDescent="0.3">
      <c r="B13" s="28" t="s">
        <v>87</v>
      </c>
    </row>
    <row r="14" spans="2:4" ht="15.75" customHeight="1" x14ac:dyDescent="0.3">
      <c r="B14" s="28" t="s">
        <v>14</v>
      </c>
    </row>
    <row r="15" spans="2:4" ht="15.75" customHeight="1" x14ac:dyDescent="0.3">
      <c r="B15" s="28" t="s">
        <v>15</v>
      </c>
    </row>
    <row r="16" spans="2:4" ht="15.75" customHeight="1" x14ac:dyDescent="0.3">
      <c r="B16" s="28" t="s">
        <v>16</v>
      </c>
    </row>
    <row r="17" spans="2:2" ht="15.75" customHeight="1" x14ac:dyDescent="0.3">
      <c r="B17" s="28" t="s">
        <v>17</v>
      </c>
    </row>
    <row r="18" spans="2:2" ht="7.5" customHeight="1" x14ac:dyDescent="0.3">
      <c r="B18" s="28"/>
    </row>
    <row r="19" spans="2:2" ht="15.75" customHeight="1" x14ac:dyDescent="0.3">
      <c r="B19" s="28" t="s">
        <v>62</v>
      </c>
    </row>
    <row r="20" spans="2:2" ht="15.75" customHeight="1" x14ac:dyDescent="0.3">
      <c r="B20" s="28" t="s">
        <v>18</v>
      </c>
    </row>
    <row r="21" spans="2:2" ht="15.75" customHeight="1" x14ac:dyDescent="0.3">
      <c r="B21" s="28" t="s">
        <v>19</v>
      </c>
    </row>
    <row r="22" spans="2:2" ht="15.75" customHeight="1" x14ac:dyDescent="0.3">
      <c r="B22" s="28" t="s">
        <v>20</v>
      </c>
    </row>
    <row r="23" spans="2:2" ht="15.75" customHeight="1" x14ac:dyDescent="0.3">
      <c r="B23" s="28" t="s">
        <v>21</v>
      </c>
    </row>
    <row r="24" spans="2:2" ht="7.5" customHeight="1" x14ac:dyDescent="0.3">
      <c r="B24" s="28"/>
    </row>
    <row r="25" spans="2:2" ht="15.6" x14ac:dyDescent="0.3">
      <c r="B25" s="29" t="s">
        <v>63</v>
      </c>
    </row>
    <row r="26" spans="2:2" ht="15.75" customHeight="1" x14ac:dyDescent="0.3">
      <c r="B26" s="29" t="s">
        <v>22</v>
      </c>
    </row>
    <row r="27" spans="2:2" ht="15.75" customHeight="1" x14ac:dyDescent="0.3">
      <c r="B27" s="29" t="s">
        <v>23</v>
      </c>
    </row>
    <row r="28" spans="2:2" ht="15.75" customHeight="1" x14ac:dyDescent="0.3">
      <c r="B28" s="28"/>
    </row>
    <row r="29" spans="2:2" ht="15.75" customHeight="1" x14ac:dyDescent="0.3">
      <c r="B29" s="30" t="s">
        <v>64</v>
      </c>
    </row>
    <row r="30" spans="2:2" ht="12.75" customHeight="1" x14ac:dyDescent="0.3">
      <c r="B30" s="30" t="s">
        <v>24</v>
      </c>
    </row>
    <row r="31" spans="2:2" ht="15.75" customHeight="1" x14ac:dyDescent="0.3">
      <c r="B31" s="30"/>
    </row>
    <row r="32" spans="2:2" ht="15.75" customHeight="1" x14ac:dyDescent="0.3">
      <c r="B32" s="30" t="s">
        <v>65</v>
      </c>
    </row>
    <row r="33" spans="2:2" ht="15.6" x14ac:dyDescent="0.3">
      <c r="B33" s="30" t="s">
        <v>25</v>
      </c>
    </row>
    <row r="34" spans="2:2" ht="15.6" x14ac:dyDescent="0.3">
      <c r="B34" s="30"/>
    </row>
    <row r="35" spans="2:2" ht="16.5" customHeight="1" x14ac:dyDescent="0.3">
      <c r="B35" s="31" t="s">
        <v>66</v>
      </c>
    </row>
    <row r="36" spans="2:2" ht="17.25" customHeight="1" x14ac:dyDescent="0.3">
      <c r="B36" s="31" t="s">
        <v>26</v>
      </c>
    </row>
    <row r="37" spans="2:2" ht="39.6" x14ac:dyDescent="0.3">
      <c r="B37" s="31" t="s">
        <v>27</v>
      </c>
    </row>
    <row r="38" spans="2:2" ht="15" customHeight="1" x14ac:dyDescent="0.3">
      <c r="B38" s="31"/>
    </row>
    <row r="39" spans="2:2" ht="39.6" x14ac:dyDescent="0.3">
      <c r="B39" s="31" t="s">
        <v>67</v>
      </c>
    </row>
    <row r="40" spans="2:2" ht="15.6" customHeight="1" x14ac:dyDescent="0.3">
      <c r="B40" s="28"/>
    </row>
    <row r="41" spans="2:2" ht="26.4" x14ac:dyDescent="0.3">
      <c r="B41" s="28" t="s">
        <v>68</v>
      </c>
    </row>
    <row r="42" spans="2:2" ht="15.6" x14ac:dyDescent="0.3">
      <c r="B42" s="28"/>
    </row>
    <row r="43" spans="2:2" ht="39.6" x14ac:dyDescent="0.3">
      <c r="B43" s="28" t="s">
        <v>69</v>
      </c>
    </row>
    <row r="44" spans="2:2" ht="15.6" x14ac:dyDescent="0.3">
      <c r="B44" s="28"/>
    </row>
    <row r="45" spans="2:2" ht="26.4" x14ac:dyDescent="0.3">
      <c r="B45" s="32" t="s">
        <v>70</v>
      </c>
    </row>
    <row r="46" spans="2:2" ht="15.6" x14ac:dyDescent="0.3">
      <c r="B46" s="33"/>
    </row>
    <row r="47" spans="2:2" ht="52.8" x14ac:dyDescent="0.3">
      <c r="B47" s="33" t="s">
        <v>71</v>
      </c>
    </row>
    <row r="48" spans="2:2" ht="15.6" x14ac:dyDescent="0.3">
      <c r="B48" s="33"/>
    </row>
    <row r="49" spans="2:2" ht="15.6" x14ac:dyDescent="0.3">
      <c r="B49" s="27" t="s">
        <v>75</v>
      </c>
    </row>
    <row r="50" spans="2:2" ht="15.6" x14ac:dyDescent="0.3">
      <c r="B50" s="33"/>
    </row>
    <row r="51" spans="2:2" ht="158.4" x14ac:dyDescent="0.3">
      <c r="B51" s="28" t="s">
        <v>72</v>
      </c>
    </row>
    <row r="52" spans="2:2" ht="16.2" thickBot="1" x14ac:dyDescent="0.35">
      <c r="B52" s="34"/>
    </row>
    <row r="53" spans="2:2" ht="15.6" x14ac:dyDescent="0.3">
      <c r="B53" s="1"/>
    </row>
    <row r="54" spans="2:2" ht="15.6" hidden="1" x14ac:dyDescent="0.3">
      <c r="B54" s="1"/>
    </row>
    <row r="55" spans="2:2" ht="15.6" hidden="1" x14ac:dyDescent="0.3">
      <c r="B55" s="1" t="s">
        <v>28</v>
      </c>
    </row>
    <row r="56" spans="2:2" ht="15.6" hidden="1" x14ac:dyDescent="0.3"/>
    <row r="57" spans="2:2" ht="15.6" hidden="1" x14ac:dyDescent="0.3"/>
    <row r="58" spans="2:2" ht="15.6" hidden="1" x14ac:dyDescent="0.3"/>
    <row r="59" spans="2:2" ht="15.6" hidden="1" x14ac:dyDescent="0.3"/>
    <row r="60" spans="2:2" ht="15.6" hidden="1" x14ac:dyDescent="0.3"/>
    <row r="61" spans="2:2" ht="15.6" hidden="1" x14ac:dyDescent="0.3">
      <c r="B61" s="2"/>
    </row>
    <row r="62" spans="2:2" ht="15.6" hidden="1" x14ac:dyDescent="0.3">
      <c r="B62" s="2"/>
    </row>
    <row r="63" spans="2:2" ht="15.6" hidden="1" x14ac:dyDescent="0.3">
      <c r="B63" s="2"/>
    </row>
    <row r="64" spans="2:2" ht="15.6" hidden="1" x14ac:dyDescent="0.3">
      <c r="B64" s="2"/>
    </row>
    <row r="65" spans="2:2" ht="15.6" hidden="1" x14ac:dyDescent="0.3">
      <c r="B65" s="2"/>
    </row>
    <row r="66" spans="2:2" ht="15.6" hidden="1" x14ac:dyDescent="0.3">
      <c r="B66" s="2"/>
    </row>
    <row r="67" spans="2:2" ht="15.6" hidden="1" x14ac:dyDescent="0.3">
      <c r="B67" s="2"/>
    </row>
    <row r="68" spans="2:2" ht="15.6" hidden="1" x14ac:dyDescent="0.3">
      <c r="B68" s="2"/>
    </row>
    <row r="69" spans="2:2" ht="15.6" hidden="1" x14ac:dyDescent="0.3">
      <c r="B69" s="2"/>
    </row>
    <row r="70" spans="2:2" ht="15.6" hidden="1" x14ac:dyDescent="0.3">
      <c r="B70" s="2"/>
    </row>
    <row r="71" spans="2:2" ht="15.6" hidden="1" x14ac:dyDescent="0.3">
      <c r="B71" s="2"/>
    </row>
    <row r="72" spans="2:2" ht="15.6" hidden="1" x14ac:dyDescent="0.3">
      <c r="B72" s="2"/>
    </row>
    <row r="73" spans="2:2" ht="15.6" hidden="1" x14ac:dyDescent="0.3">
      <c r="B73" s="2"/>
    </row>
    <row r="74" spans="2:2" ht="15.6" hidden="1" x14ac:dyDescent="0.3">
      <c r="B74" s="2"/>
    </row>
    <row r="75" spans="2:2" ht="15.6" hidden="1" x14ac:dyDescent="0.3">
      <c r="B75" s="2"/>
    </row>
    <row r="76" spans="2:2" ht="15.6" hidden="1" x14ac:dyDescent="0.3">
      <c r="B76" s="2"/>
    </row>
    <row r="77" spans="2:2" ht="15.6" hidden="1" x14ac:dyDescent="0.3">
      <c r="B77" s="2"/>
    </row>
    <row r="78" spans="2:2" ht="15.6" hidden="1" x14ac:dyDescent="0.3">
      <c r="B78" s="2"/>
    </row>
    <row r="79" spans="2:2" ht="15.6" hidden="1" x14ac:dyDescent="0.3">
      <c r="B79" s="2"/>
    </row>
    <row r="80" spans="2:2" ht="15.6" hidden="1" x14ac:dyDescent="0.3">
      <c r="B80" s="2"/>
    </row>
    <row r="81" spans="2:2" ht="15.6" hidden="1" x14ac:dyDescent="0.3">
      <c r="B81" s="2"/>
    </row>
    <row r="82" spans="2:2" ht="15.6" hidden="1" x14ac:dyDescent="0.3">
      <c r="B82" s="2"/>
    </row>
    <row r="83" spans="2:2" ht="15.6" hidden="1" x14ac:dyDescent="0.3">
      <c r="B83" s="2"/>
    </row>
    <row r="84" spans="2:2" ht="15.6" hidden="1" x14ac:dyDescent="0.3"/>
    <row r="85" spans="2:2" ht="15.6" x14ac:dyDescent="0.3"/>
    <row r="86" spans="2:2" ht="15.6" x14ac:dyDescent="0.3"/>
    <row r="87" spans="2:2" ht="15.6" x14ac:dyDescent="0.3"/>
  </sheetData>
  <hyperlinks>
    <hyperlink ref="B39" location="_ftn1" display="_ftn1"/>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7"/>
  <sheetViews>
    <sheetView showGridLines="0" zoomScaleNormal="100" workbookViewId="0">
      <selection activeCell="J12" sqref="J12"/>
    </sheetView>
  </sheetViews>
  <sheetFormatPr baseColWidth="10" defaultColWidth="11.44140625" defaultRowHeight="13.2"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3" ht="44.25" customHeight="1" x14ac:dyDescent="0.25"/>
    <row r="2" spans="2:13" x14ac:dyDescent="0.25">
      <c r="J2" s="5" t="s">
        <v>13</v>
      </c>
    </row>
    <row r="5" spans="2:13" ht="17.399999999999999" x14ac:dyDescent="0.3">
      <c r="B5" s="17" t="s">
        <v>88</v>
      </c>
    </row>
    <row r="6" spans="2:13" x14ac:dyDescent="0.25">
      <c r="C6" s="6"/>
    </row>
    <row r="7" spans="2:13" ht="13.8" x14ac:dyDescent="0.3">
      <c r="B7" s="42" t="s">
        <v>84</v>
      </c>
    </row>
    <row r="8" spans="2:13" ht="15" customHeight="1" x14ac:dyDescent="0.25">
      <c r="B8" s="60" t="s">
        <v>10</v>
      </c>
      <c r="C8" s="60"/>
      <c r="D8" s="61">
        <v>43709</v>
      </c>
      <c r="E8" s="62"/>
      <c r="F8" s="62"/>
      <c r="G8" s="62"/>
      <c r="H8" s="62"/>
      <c r="I8" s="62"/>
      <c r="J8" s="62"/>
      <c r="K8" s="62"/>
    </row>
    <row r="9" spans="2:13" ht="51" customHeight="1" x14ac:dyDescent="0.25">
      <c r="B9" s="60"/>
      <c r="C9" s="60"/>
      <c r="D9" s="35" t="s">
        <v>6</v>
      </c>
      <c r="E9" s="35" t="s">
        <v>29</v>
      </c>
      <c r="F9" s="35" t="s">
        <v>60</v>
      </c>
      <c r="G9" s="35" t="s">
        <v>7</v>
      </c>
      <c r="H9" s="35" t="s">
        <v>8</v>
      </c>
      <c r="I9" s="35" t="s">
        <v>30</v>
      </c>
      <c r="J9" s="35" t="s">
        <v>9</v>
      </c>
      <c r="K9" s="35" t="s">
        <v>31</v>
      </c>
    </row>
    <row r="10" spans="2:13" ht="15" customHeight="1" x14ac:dyDescent="0.25">
      <c r="B10" s="57">
        <v>43344</v>
      </c>
      <c r="C10" s="36" t="s">
        <v>77</v>
      </c>
      <c r="D10" s="46">
        <v>0</v>
      </c>
      <c r="E10" s="46">
        <v>3496.1137516111467</v>
      </c>
      <c r="F10" s="46">
        <v>4928.5085276908485</v>
      </c>
      <c r="G10" s="46">
        <v>28627.58390350101</v>
      </c>
      <c r="H10" s="46">
        <v>0</v>
      </c>
      <c r="I10" s="46">
        <v>0</v>
      </c>
      <c r="J10" s="46">
        <v>147675.57655599946</v>
      </c>
      <c r="K10" s="47">
        <f>SUM(D10:J10)</f>
        <v>184727.78273880246</v>
      </c>
    </row>
    <row r="11" spans="2:13" ht="15" customHeight="1" x14ac:dyDescent="0.25">
      <c r="B11" s="58"/>
      <c r="C11" s="36" t="s">
        <v>6</v>
      </c>
      <c r="D11" s="45">
        <v>2381811.0784222418</v>
      </c>
      <c r="E11" s="46">
        <v>280309.89280990971</v>
      </c>
      <c r="F11" s="46">
        <v>365797.01687348977</v>
      </c>
      <c r="G11" s="46">
        <v>32113.125831291654</v>
      </c>
      <c r="H11" s="46">
        <v>27439.146033288478</v>
      </c>
      <c r="I11" s="46">
        <v>80843.31760044847</v>
      </c>
      <c r="J11" s="46">
        <v>113069.57877695191</v>
      </c>
      <c r="K11" s="47">
        <f t="shared" ref="K11:K17" si="0">SUM(D11:J11)</f>
        <v>3281383.1563476217</v>
      </c>
    </row>
    <row r="12" spans="2:13" x14ac:dyDescent="0.25">
      <c r="B12" s="58"/>
      <c r="C12" s="36" t="s">
        <v>29</v>
      </c>
      <c r="D12" s="46">
        <v>248445.16857999351</v>
      </c>
      <c r="E12" s="45">
        <v>594558.26144914201</v>
      </c>
      <c r="F12" s="46">
        <v>402347.07158733439</v>
      </c>
      <c r="G12" s="46">
        <v>87381.482037243768</v>
      </c>
      <c r="H12" s="46">
        <v>3515.5931812791673</v>
      </c>
      <c r="I12" s="46">
        <v>69478.575278858014</v>
      </c>
      <c r="J12" s="46">
        <v>203557.48723142289</v>
      </c>
      <c r="K12" s="47">
        <f t="shared" si="0"/>
        <v>1609283.6393452738</v>
      </c>
      <c r="M12" s="7"/>
    </row>
    <row r="13" spans="2:13" x14ac:dyDescent="0.25">
      <c r="B13" s="58"/>
      <c r="C13" s="36" t="s">
        <v>60</v>
      </c>
      <c r="D13" s="46">
        <v>348746.14147389203</v>
      </c>
      <c r="E13" s="46">
        <v>399469.61788795277</v>
      </c>
      <c r="F13" s="45">
        <v>880448.78558730707</v>
      </c>
      <c r="G13" s="46">
        <v>114034.30855387282</v>
      </c>
      <c r="H13" s="46">
        <v>5478.9763302459769</v>
      </c>
      <c r="I13" s="46">
        <v>41025.987115526055</v>
      </c>
      <c r="J13" s="46">
        <v>342633.07383995381</v>
      </c>
      <c r="K13" s="47">
        <f t="shared" si="0"/>
        <v>2131836.8907887507</v>
      </c>
    </row>
    <row r="14" spans="2:13" x14ac:dyDescent="0.25">
      <c r="B14" s="58"/>
      <c r="C14" s="36" t="s">
        <v>7</v>
      </c>
      <c r="D14" s="46">
        <v>51027.241719825062</v>
      </c>
      <c r="E14" s="46">
        <v>92321.588619517497</v>
      </c>
      <c r="F14" s="46">
        <v>112612.42247034494</v>
      </c>
      <c r="G14" s="45">
        <v>416713.7848390346</v>
      </c>
      <c r="H14" s="46">
        <v>1411.0549910913348</v>
      </c>
      <c r="I14" s="46">
        <v>8355.3308137634358</v>
      </c>
      <c r="J14" s="46">
        <v>194965.59183451187</v>
      </c>
      <c r="K14" s="47">
        <f t="shared" si="0"/>
        <v>877407.0152880887</v>
      </c>
    </row>
    <row r="15" spans="2:13" x14ac:dyDescent="0.25">
      <c r="B15" s="58"/>
      <c r="C15" s="36" t="s">
        <v>8</v>
      </c>
      <c r="D15" s="46">
        <v>27706.680521721817</v>
      </c>
      <c r="E15" s="46">
        <v>5089.716017313287</v>
      </c>
      <c r="F15" s="46">
        <v>971.65920358028586</v>
      </c>
      <c r="G15" s="46">
        <v>0</v>
      </c>
      <c r="H15" s="45">
        <v>13937.838427051896</v>
      </c>
      <c r="I15" s="46">
        <v>870.10716557815294</v>
      </c>
      <c r="J15" s="46">
        <v>672.96023210605802</v>
      </c>
      <c r="K15" s="47">
        <f t="shared" si="0"/>
        <v>49248.9615673515</v>
      </c>
    </row>
    <row r="16" spans="2:13" x14ac:dyDescent="0.25">
      <c r="B16" s="58"/>
      <c r="C16" s="36" t="s">
        <v>30</v>
      </c>
      <c r="D16" s="46">
        <v>57994.117680404612</v>
      </c>
      <c r="E16" s="46">
        <v>69393.62743169257</v>
      </c>
      <c r="F16" s="46">
        <v>39263.427409674288</v>
      </c>
      <c r="G16" s="46">
        <v>5758.9148836752929</v>
      </c>
      <c r="H16" s="46">
        <v>0</v>
      </c>
      <c r="I16" s="45">
        <v>76725.4034331125</v>
      </c>
      <c r="J16" s="46">
        <v>84906.024086350924</v>
      </c>
      <c r="K16" s="47">
        <f t="shared" si="0"/>
        <v>334041.51492491015</v>
      </c>
    </row>
    <row r="17" spans="2:13" x14ac:dyDescent="0.25">
      <c r="B17" s="58"/>
      <c r="C17" s="36" t="s">
        <v>9</v>
      </c>
      <c r="D17" s="46">
        <v>112301.5716019066</v>
      </c>
      <c r="E17" s="46">
        <v>204707.18203286079</v>
      </c>
      <c r="F17" s="46">
        <v>364676.10834057879</v>
      </c>
      <c r="G17" s="46">
        <v>186203.79995138085</v>
      </c>
      <c r="H17" s="46">
        <v>1445.391037043129</v>
      </c>
      <c r="I17" s="46">
        <v>129571.27859271324</v>
      </c>
      <c r="J17" s="45">
        <v>2892564.7074426808</v>
      </c>
      <c r="K17" s="47">
        <f t="shared" si="0"/>
        <v>3891470.0389991645</v>
      </c>
    </row>
    <row r="18" spans="2:13" x14ac:dyDescent="0.25">
      <c r="B18" s="59"/>
      <c r="C18" s="37" t="s">
        <v>31</v>
      </c>
      <c r="D18" s="47">
        <f>SUM(D10:D17)</f>
        <v>3228031.999999986</v>
      </c>
      <c r="E18" s="47">
        <f t="shared" ref="E18:K18" si="1">SUM(E10:E17)</f>
        <v>1649345.9999999998</v>
      </c>
      <c r="F18" s="47">
        <f t="shared" si="1"/>
        <v>2171045.0000000005</v>
      </c>
      <c r="G18" s="47">
        <f t="shared" si="1"/>
        <v>870833</v>
      </c>
      <c r="H18" s="47">
        <f t="shared" si="1"/>
        <v>53227.999999999978</v>
      </c>
      <c r="I18" s="47">
        <f t="shared" si="1"/>
        <v>406869.99999999983</v>
      </c>
      <c r="J18" s="47">
        <f t="shared" si="1"/>
        <v>3980044.9999999776</v>
      </c>
      <c r="K18" s="49">
        <f t="shared" si="1"/>
        <v>12359398.999999963</v>
      </c>
      <c r="L18" s="7"/>
      <c r="M18" s="7"/>
    </row>
    <row r="19" spans="2:13" x14ac:dyDescent="0.25">
      <c r="D19" s="7"/>
    </row>
    <row r="20" spans="2:13" x14ac:dyDescent="0.25">
      <c r="B20" s="6" t="s">
        <v>73</v>
      </c>
    </row>
    <row r="21" spans="2:13" x14ac:dyDescent="0.25">
      <c r="B21" s="60" t="s">
        <v>10</v>
      </c>
      <c r="C21" s="60"/>
      <c r="D21" s="61">
        <f>D8</f>
        <v>43709</v>
      </c>
      <c r="E21" s="62"/>
      <c r="F21" s="62"/>
      <c r="G21" s="62"/>
      <c r="H21" s="62"/>
      <c r="I21" s="62"/>
      <c r="J21" s="62"/>
      <c r="K21" s="62"/>
    </row>
    <row r="22" spans="2:13" ht="37.799999999999997" x14ac:dyDescent="0.25">
      <c r="B22" s="60"/>
      <c r="C22" s="60"/>
      <c r="D22" s="35" t="s">
        <v>6</v>
      </c>
      <c r="E22" s="35" t="s">
        <v>29</v>
      </c>
      <c r="F22" s="35" t="s">
        <v>60</v>
      </c>
      <c r="G22" s="35" t="s">
        <v>7</v>
      </c>
      <c r="H22" s="35" t="s">
        <v>8</v>
      </c>
      <c r="I22" s="35" t="s">
        <v>30</v>
      </c>
      <c r="J22" s="35" t="s">
        <v>9</v>
      </c>
      <c r="K22" s="35" t="s">
        <v>31</v>
      </c>
    </row>
    <row r="23" spans="2:13" ht="15" customHeight="1" x14ac:dyDescent="0.25">
      <c r="B23" s="57">
        <f>B10</f>
        <v>43344</v>
      </c>
      <c r="C23" s="36" t="s">
        <v>77</v>
      </c>
      <c r="D23" s="51">
        <f>(IFERROR((D10/$K$18),"-")*100)</f>
        <v>0</v>
      </c>
      <c r="E23" s="51">
        <f t="shared" ref="E23:K23" si="2">(IFERROR((E10/$K$18),"-")*100)</f>
        <v>2.8287085412576751E-2</v>
      </c>
      <c r="F23" s="51">
        <f t="shared" si="2"/>
        <v>3.9876603447229625E-2</v>
      </c>
      <c r="G23" s="51">
        <f t="shared" si="2"/>
        <v>0.23162601922230275</v>
      </c>
      <c r="H23" s="51">
        <f t="shared" si="2"/>
        <v>0</v>
      </c>
      <c r="I23" s="51">
        <f t="shared" si="2"/>
        <v>0</v>
      </c>
      <c r="J23" s="51">
        <f t="shared" si="2"/>
        <v>1.1948443169121727</v>
      </c>
      <c r="K23" s="52">
        <f t="shared" si="2"/>
        <v>1.4946340249942818</v>
      </c>
    </row>
    <row r="24" spans="2:13" ht="15" customHeight="1" x14ac:dyDescent="0.25">
      <c r="B24" s="58"/>
      <c r="C24" s="36" t="s">
        <v>6</v>
      </c>
      <c r="D24" s="50">
        <f t="shared" ref="D24:K31" si="3">(IFERROR((D11/$K$18),"-")*100)</f>
        <v>19.271253225357064</v>
      </c>
      <c r="E24" s="51">
        <f t="shared" si="3"/>
        <v>2.26798967174626</v>
      </c>
      <c r="F24" s="51">
        <f t="shared" si="3"/>
        <v>2.9596667028347485</v>
      </c>
      <c r="G24" s="51">
        <f t="shared" si="3"/>
        <v>0.25982756792050932</v>
      </c>
      <c r="H24" s="51">
        <f t="shared" si="3"/>
        <v>0.22201035853999504</v>
      </c>
      <c r="I24" s="51">
        <f t="shared" si="3"/>
        <v>0.65410395441112235</v>
      </c>
      <c r="J24" s="51">
        <f t="shared" si="3"/>
        <v>0.91484690134975222</v>
      </c>
      <c r="K24" s="52">
        <f t="shared" si="3"/>
        <v>26.549698382159452</v>
      </c>
    </row>
    <row r="25" spans="2:13" x14ac:dyDescent="0.25">
      <c r="B25" s="58"/>
      <c r="C25" s="36" t="s">
        <v>29</v>
      </c>
      <c r="D25" s="51">
        <f t="shared" si="3"/>
        <v>2.0101719232463835</v>
      </c>
      <c r="E25" s="50">
        <f t="shared" si="3"/>
        <v>4.8105758334134521</v>
      </c>
      <c r="F25" s="51">
        <f t="shared" si="3"/>
        <v>3.2553934992092706</v>
      </c>
      <c r="G25" s="51">
        <f t="shared" si="3"/>
        <v>0.7070042971931243</v>
      </c>
      <c r="H25" s="51">
        <f t="shared" si="3"/>
        <v>2.8444693639870174E-2</v>
      </c>
      <c r="I25" s="51">
        <f t="shared" si="3"/>
        <v>0.56215172986047479</v>
      </c>
      <c r="J25" s="51">
        <f t="shared" si="3"/>
        <v>1.646985320495143</v>
      </c>
      <c r="K25" s="52">
        <f t="shared" si="3"/>
        <v>13.020727297057718</v>
      </c>
    </row>
    <row r="26" spans="2:13" x14ac:dyDescent="0.25">
      <c r="B26" s="58"/>
      <c r="C26" s="36" t="s">
        <v>60</v>
      </c>
      <c r="D26" s="51">
        <f t="shared" si="3"/>
        <v>2.8217079283053574</v>
      </c>
      <c r="E26" s="51">
        <f t="shared" si="3"/>
        <v>3.2321119974195671</v>
      </c>
      <c r="F26" s="50">
        <f t="shared" si="3"/>
        <v>7.1237184396046258</v>
      </c>
      <c r="G26" s="51">
        <f t="shared" si="3"/>
        <v>0.92265253799050551</v>
      </c>
      <c r="H26" s="51">
        <f t="shared" si="3"/>
        <v>4.4330443011395569E-2</v>
      </c>
      <c r="I26" s="51">
        <f t="shared" si="3"/>
        <v>0.33194160262587347</v>
      </c>
      <c r="J26" s="51">
        <f t="shared" si="3"/>
        <v>2.7722470472872898</v>
      </c>
      <c r="K26" s="52">
        <f t="shared" si="3"/>
        <v>17.248709996244614</v>
      </c>
    </row>
    <row r="27" spans="2:13" x14ac:dyDescent="0.25">
      <c r="B27" s="58"/>
      <c r="C27" s="36" t="s">
        <v>7</v>
      </c>
      <c r="D27" s="51">
        <f t="shared" si="3"/>
        <v>0.41286183672705462</v>
      </c>
      <c r="E27" s="51">
        <f t="shared" si="3"/>
        <v>0.74697474059634916</v>
      </c>
      <c r="F27" s="51">
        <f t="shared" si="3"/>
        <v>0.91114804587460341</v>
      </c>
      <c r="G27" s="50">
        <f t="shared" si="3"/>
        <v>3.3716346954980243</v>
      </c>
      <c r="H27" s="51">
        <f t="shared" si="3"/>
        <v>1.1416857657005321E-2</v>
      </c>
      <c r="I27" s="51">
        <f t="shared" si="3"/>
        <v>6.7603051036409303E-2</v>
      </c>
      <c r="J27" s="51">
        <f t="shared" si="3"/>
        <v>1.5774682234509336</v>
      </c>
      <c r="K27" s="52">
        <f t="shared" si="3"/>
        <v>7.0991074508403793</v>
      </c>
    </row>
    <row r="28" spans="2:13" x14ac:dyDescent="0.25">
      <c r="B28" s="58"/>
      <c r="C28" s="36" t="s">
        <v>8</v>
      </c>
      <c r="D28" s="51">
        <f t="shared" si="3"/>
        <v>0.22417498230878299</v>
      </c>
      <c r="E28" s="51">
        <f t="shared" si="3"/>
        <v>4.1180934585195464E-2</v>
      </c>
      <c r="F28" s="51">
        <f t="shared" si="3"/>
        <v>7.8617026894292254E-3</v>
      </c>
      <c r="G28" s="51">
        <f t="shared" si="3"/>
        <v>0</v>
      </c>
      <c r="H28" s="50">
        <f t="shared" si="3"/>
        <v>0.11277116651911584</v>
      </c>
      <c r="I28" s="51">
        <f t="shared" si="3"/>
        <v>7.0400443061847551E-3</v>
      </c>
      <c r="J28" s="51">
        <f t="shared" si="3"/>
        <v>5.4449268294199426E-3</v>
      </c>
      <c r="K28" s="52">
        <f t="shared" si="3"/>
        <v>0.39847375723812822</v>
      </c>
    </row>
    <row r="29" spans="2:13" x14ac:dyDescent="0.25">
      <c r="B29" s="58"/>
      <c r="C29" s="36" t="s">
        <v>30</v>
      </c>
      <c r="D29" s="51">
        <f t="shared" si="3"/>
        <v>0.46923088801004631</v>
      </c>
      <c r="E29" s="51">
        <f t="shared" si="3"/>
        <v>0.56146441612324982</v>
      </c>
      <c r="F29" s="51">
        <f t="shared" si="3"/>
        <v>0.31768071740118115</v>
      </c>
      <c r="G29" s="51">
        <f t="shared" si="3"/>
        <v>4.6595428173128083E-2</v>
      </c>
      <c r="H29" s="51">
        <f t="shared" si="3"/>
        <v>0</v>
      </c>
      <c r="I29" s="50">
        <f t="shared" si="3"/>
        <v>0.62078587666853979</v>
      </c>
      <c r="J29" s="51">
        <f t="shared" si="3"/>
        <v>0.68697534634452029</v>
      </c>
      <c r="K29" s="52">
        <f t="shared" si="3"/>
        <v>2.7027326727206651</v>
      </c>
    </row>
    <row r="30" spans="2:13" x14ac:dyDescent="0.25">
      <c r="B30" s="58"/>
      <c r="C30" s="36" t="s">
        <v>9</v>
      </c>
      <c r="D30" s="51">
        <f t="shared" si="3"/>
        <v>0.90863294891529067</v>
      </c>
      <c r="E30" s="51">
        <f t="shared" si="3"/>
        <v>1.6562875106860893</v>
      </c>
      <c r="F30" s="51">
        <f t="shared" si="3"/>
        <v>2.9505974225816312</v>
      </c>
      <c r="G30" s="51">
        <f t="shared" si="3"/>
        <v>1.5065764925250928</v>
      </c>
      <c r="H30" s="51">
        <f t="shared" si="3"/>
        <v>1.1694670890090476E-2</v>
      </c>
      <c r="I30" s="51">
        <f t="shared" si="3"/>
        <v>1.0483622916673669</v>
      </c>
      <c r="J30" s="50">
        <f t="shared" si="3"/>
        <v>23.4037650814792</v>
      </c>
      <c r="K30" s="52">
        <f t="shared" si="3"/>
        <v>31.485916418744765</v>
      </c>
    </row>
    <row r="31" spans="2:13" x14ac:dyDescent="0.25">
      <c r="B31" s="59"/>
      <c r="C31" s="37" t="s">
        <v>31</v>
      </c>
      <c r="D31" s="52">
        <f t="shared" si="3"/>
        <v>26.118033732869989</v>
      </c>
      <c r="E31" s="52">
        <f t="shared" si="3"/>
        <v>13.344872189982739</v>
      </c>
      <c r="F31" s="52">
        <f t="shared" si="3"/>
        <v>17.565943133642719</v>
      </c>
      <c r="G31" s="52">
        <f t="shared" si="3"/>
        <v>7.0459170385226866</v>
      </c>
      <c r="H31" s="52">
        <f t="shared" si="3"/>
        <v>0.43066819025747238</v>
      </c>
      <c r="I31" s="52">
        <f t="shared" si="3"/>
        <v>3.291988550575971</v>
      </c>
      <c r="J31" s="52">
        <f t="shared" si="3"/>
        <v>32.20257716414843</v>
      </c>
      <c r="K31" s="53">
        <f t="shared" si="3"/>
        <v>100</v>
      </c>
    </row>
    <row r="33" spans="2:12" x14ac:dyDescent="0.25">
      <c r="B33" s="6" t="s">
        <v>11</v>
      </c>
    </row>
    <row r="34" spans="2:12" x14ac:dyDescent="0.25">
      <c r="B34" s="60" t="s">
        <v>10</v>
      </c>
      <c r="C34" s="60"/>
      <c r="D34" s="61">
        <f>D21</f>
        <v>43709</v>
      </c>
      <c r="E34" s="62"/>
      <c r="F34" s="62"/>
      <c r="G34" s="62"/>
      <c r="H34" s="62"/>
      <c r="I34" s="62"/>
      <c r="J34" s="62"/>
      <c r="K34" s="62"/>
    </row>
    <row r="35" spans="2:12" ht="37.799999999999997" x14ac:dyDescent="0.25">
      <c r="B35" s="60"/>
      <c r="C35" s="60"/>
      <c r="D35" s="35" t="s">
        <v>6</v>
      </c>
      <c r="E35" s="35" t="s">
        <v>29</v>
      </c>
      <c r="F35" s="35" t="s">
        <v>60</v>
      </c>
      <c r="G35" s="35" t="s">
        <v>7</v>
      </c>
      <c r="H35" s="35" t="s">
        <v>8</v>
      </c>
      <c r="I35" s="35" t="s">
        <v>30</v>
      </c>
      <c r="J35" s="35" t="s">
        <v>9</v>
      </c>
      <c r="K35" s="35" t="s">
        <v>31</v>
      </c>
    </row>
    <row r="36" spans="2:12" ht="15" customHeight="1" x14ac:dyDescent="0.25">
      <c r="B36" s="57">
        <f>B23</f>
        <v>43344</v>
      </c>
      <c r="C36" s="36" t="s">
        <v>77</v>
      </c>
      <c r="D36" s="25">
        <f>(IFERROR((D10/$K10),"-"))*100</f>
        <v>0</v>
      </c>
      <c r="E36" s="25">
        <f t="shared" ref="E36:K36" si="4">(IFERROR((E10/$K10),"-"))*100</f>
        <v>1.8925760379826073</v>
      </c>
      <c r="F36" s="25">
        <f t="shared" si="4"/>
        <v>2.6679844550830549</v>
      </c>
      <c r="G36" s="25">
        <f t="shared" si="4"/>
        <v>15.497172909815763</v>
      </c>
      <c r="H36" s="25">
        <f t="shared" si="4"/>
        <v>0</v>
      </c>
      <c r="I36" s="25">
        <f t="shared" si="4"/>
        <v>0</v>
      </c>
      <c r="J36" s="25">
        <f t="shared" si="4"/>
        <v>79.942266597118589</v>
      </c>
      <c r="K36" s="43">
        <f t="shared" si="4"/>
        <v>100</v>
      </c>
    </row>
    <row r="37" spans="2:12" ht="15" customHeight="1" x14ac:dyDescent="0.25">
      <c r="B37" s="58"/>
      <c r="C37" s="36" t="s">
        <v>6</v>
      </c>
      <c r="D37" s="24">
        <f t="shared" ref="D37:K37" si="5">(IFERROR((D11/$K11),"-"))*100</f>
        <v>72.585582510069997</v>
      </c>
      <c r="E37" s="25">
        <f t="shared" si="5"/>
        <v>8.542431025394535</v>
      </c>
      <c r="F37" s="25">
        <f t="shared" si="5"/>
        <v>11.147647179387732</v>
      </c>
      <c r="G37" s="25">
        <f t="shared" si="5"/>
        <v>0.97864602520345445</v>
      </c>
      <c r="H37" s="25">
        <f t="shared" si="5"/>
        <v>0.83620670692507326</v>
      </c>
      <c r="I37" s="25">
        <f t="shared" si="5"/>
        <v>2.463696366700193</v>
      </c>
      <c r="J37" s="25">
        <f t="shared" si="5"/>
        <v>3.4457901863190274</v>
      </c>
      <c r="K37" s="43">
        <f t="shared" si="5"/>
        <v>100</v>
      </c>
      <c r="L37" s="8"/>
    </row>
    <row r="38" spans="2:12" x14ac:dyDescent="0.25">
      <c r="B38" s="58"/>
      <c r="C38" s="36" t="s">
        <v>29</v>
      </c>
      <c r="D38" s="25">
        <f t="shared" ref="D38:K38" si="6">(IFERROR((D12/$K12),"-"))*100</f>
        <v>15.438246093216465</v>
      </c>
      <c r="E38" s="24">
        <f t="shared" si="6"/>
        <v>36.945523269660157</v>
      </c>
      <c r="F38" s="25">
        <f t="shared" si="6"/>
        <v>25.00162567681522</v>
      </c>
      <c r="G38" s="25">
        <f t="shared" si="6"/>
        <v>5.4298372207893904</v>
      </c>
      <c r="H38" s="25">
        <f t="shared" si="6"/>
        <v>0.21845702617777576</v>
      </c>
      <c r="I38" s="25">
        <f t="shared" si="6"/>
        <v>4.3173604441243745</v>
      </c>
      <c r="J38" s="25">
        <f t="shared" si="6"/>
        <v>12.648950269216611</v>
      </c>
      <c r="K38" s="43">
        <f t="shared" si="6"/>
        <v>100</v>
      </c>
      <c r="L38" s="8"/>
    </row>
    <row r="39" spans="2:12" x14ac:dyDescent="0.25">
      <c r="B39" s="58"/>
      <c r="C39" s="36" t="s">
        <v>60</v>
      </c>
      <c r="D39" s="25">
        <f t="shared" ref="D39:K39" si="7">(IFERROR((D13/$K13),"-"))*100</f>
        <v>16.35895048916527</v>
      </c>
      <c r="E39" s="25">
        <f t="shared" si="7"/>
        <v>18.738282446184446</v>
      </c>
      <c r="F39" s="24">
        <f t="shared" si="7"/>
        <v>41.300007021716986</v>
      </c>
      <c r="G39" s="25">
        <f t="shared" si="7"/>
        <v>5.3491103867557932</v>
      </c>
      <c r="H39" s="25">
        <f t="shared" si="7"/>
        <v>0.25700729516031734</v>
      </c>
      <c r="I39" s="25">
        <f t="shared" si="7"/>
        <v>1.9244430609485792</v>
      </c>
      <c r="J39" s="25">
        <f t="shared" si="7"/>
        <v>16.072199300068601</v>
      </c>
      <c r="K39" s="43">
        <f t="shared" si="7"/>
        <v>100</v>
      </c>
      <c r="L39" s="8"/>
    </row>
    <row r="40" spans="2:12" x14ac:dyDescent="0.25">
      <c r="B40" s="58"/>
      <c r="C40" s="36" t="s">
        <v>7</v>
      </c>
      <c r="D40" s="25">
        <f t="shared" ref="D40:K40" si="8">(IFERROR((D14/$K14),"-"))*100</f>
        <v>5.8156865434989404</v>
      </c>
      <c r="E40" s="25">
        <f t="shared" si="8"/>
        <v>10.522093738811119</v>
      </c>
      <c r="F40" s="25">
        <f t="shared" si="8"/>
        <v>12.834684531599017</v>
      </c>
      <c r="G40" s="24">
        <f t="shared" si="8"/>
        <v>47.493783110704939</v>
      </c>
      <c r="H40" s="25">
        <f t="shared" si="8"/>
        <v>0.16082102906688381</v>
      </c>
      <c r="I40" s="25">
        <f t="shared" si="8"/>
        <v>0.95227536003003543</v>
      </c>
      <c r="J40" s="25">
        <f t="shared" si="8"/>
        <v>22.220655686289067</v>
      </c>
      <c r="K40" s="43">
        <f t="shared" si="8"/>
        <v>100</v>
      </c>
      <c r="L40" s="8"/>
    </row>
    <row r="41" spans="2:12" x14ac:dyDescent="0.25">
      <c r="B41" s="58"/>
      <c r="C41" s="36" t="s">
        <v>8</v>
      </c>
      <c r="D41" s="25">
        <f t="shared" ref="D41:K41" si="9">(IFERROR((D15/$K15),"-"))*100</f>
        <v>56.258405537812074</v>
      </c>
      <c r="E41" s="25">
        <f t="shared" si="9"/>
        <v>10.334666671809382</v>
      </c>
      <c r="F41" s="25">
        <f t="shared" si="9"/>
        <v>1.972953688072127</v>
      </c>
      <c r="G41" s="25">
        <f t="shared" si="9"/>
        <v>0</v>
      </c>
      <c r="H41" s="24">
        <f t="shared" si="9"/>
        <v>28.300776267111537</v>
      </c>
      <c r="I41" s="25">
        <f t="shared" si="9"/>
        <v>1.7667523088547132</v>
      </c>
      <c r="J41" s="25">
        <f t="shared" si="9"/>
        <v>1.3664455263401574</v>
      </c>
      <c r="K41" s="43">
        <f t="shared" si="9"/>
        <v>100</v>
      </c>
      <c r="L41" s="8"/>
    </row>
    <row r="42" spans="2:12" x14ac:dyDescent="0.25">
      <c r="B42" s="58"/>
      <c r="C42" s="36" t="s">
        <v>30</v>
      </c>
      <c r="D42" s="25">
        <f t="shared" ref="D42:K42" si="10">(IFERROR((D16/$K16),"-"))*100</f>
        <v>17.361350337978564</v>
      </c>
      <c r="E42" s="25">
        <f t="shared" si="10"/>
        <v>20.773953036134358</v>
      </c>
      <c r="F42" s="25">
        <f t="shared" si="10"/>
        <v>11.754056204211741</v>
      </c>
      <c r="G42" s="25">
        <f t="shared" si="10"/>
        <v>1.7240117250006637</v>
      </c>
      <c r="H42" s="25">
        <f t="shared" si="10"/>
        <v>0</v>
      </c>
      <c r="I42" s="24">
        <f t="shared" si="10"/>
        <v>22.96882273760486</v>
      </c>
      <c r="J42" s="25">
        <f t="shared" si="10"/>
        <v>25.417805959069824</v>
      </c>
      <c r="K42" s="43">
        <f t="shared" si="10"/>
        <v>100</v>
      </c>
      <c r="L42" s="8"/>
    </row>
    <row r="43" spans="2:12" x14ac:dyDescent="0.25">
      <c r="B43" s="58"/>
      <c r="C43" s="36" t="s">
        <v>9</v>
      </c>
      <c r="D43" s="25">
        <f t="shared" ref="D43:K43" si="11">(IFERROR((D17/$K17),"-"))*100</f>
        <v>2.8858392966270685</v>
      </c>
      <c r="E43" s="25">
        <f t="shared" si="11"/>
        <v>5.2604075061954951</v>
      </c>
      <c r="F43" s="25">
        <f t="shared" si="11"/>
        <v>9.3711657724690784</v>
      </c>
      <c r="G43" s="25">
        <f t="shared" si="11"/>
        <v>4.7849218440666714</v>
      </c>
      <c r="H43" s="25">
        <f t="shared" si="11"/>
        <v>3.7142545684737294E-2</v>
      </c>
      <c r="I43" s="25">
        <f t="shared" si="11"/>
        <v>3.3296229264053969</v>
      </c>
      <c r="J43" s="24">
        <f t="shared" si="11"/>
        <v>74.330900108551546</v>
      </c>
      <c r="K43" s="43">
        <f t="shared" si="11"/>
        <v>100</v>
      </c>
      <c r="L43" s="8"/>
    </row>
    <row r="44" spans="2:12" x14ac:dyDescent="0.25">
      <c r="B44" s="59"/>
      <c r="C44" s="37" t="s">
        <v>31</v>
      </c>
      <c r="D44" s="43">
        <f t="shared" ref="D44:K44" si="12">(IFERROR((D18/$K18),"-"))*100</f>
        <v>26.118033732869989</v>
      </c>
      <c r="E44" s="43">
        <f t="shared" si="12"/>
        <v>13.344872189982739</v>
      </c>
      <c r="F44" s="43">
        <f t="shared" si="12"/>
        <v>17.565943133642719</v>
      </c>
      <c r="G44" s="43">
        <f t="shared" si="12"/>
        <v>7.0459170385226866</v>
      </c>
      <c r="H44" s="43">
        <f t="shared" si="12"/>
        <v>0.43066819025747238</v>
      </c>
      <c r="I44" s="43">
        <f t="shared" si="12"/>
        <v>3.291988550575971</v>
      </c>
      <c r="J44" s="43">
        <f t="shared" si="12"/>
        <v>32.20257716414843</v>
      </c>
      <c r="K44" s="44">
        <f t="shared" si="12"/>
        <v>100</v>
      </c>
      <c r="L44" s="8"/>
    </row>
    <row r="46" spans="2:12" x14ac:dyDescent="0.25">
      <c r="B46" s="6" t="s">
        <v>12</v>
      </c>
    </row>
    <row r="47" spans="2:12" x14ac:dyDescent="0.25">
      <c r="B47" s="60" t="s">
        <v>10</v>
      </c>
      <c r="C47" s="60"/>
      <c r="D47" s="61">
        <f>D34</f>
        <v>43709</v>
      </c>
      <c r="E47" s="62"/>
      <c r="F47" s="62"/>
      <c r="G47" s="62"/>
      <c r="H47" s="62"/>
      <c r="I47" s="62"/>
      <c r="J47" s="62"/>
      <c r="K47" s="62"/>
    </row>
    <row r="48" spans="2:12" ht="37.799999999999997" x14ac:dyDescent="0.25">
      <c r="B48" s="60"/>
      <c r="C48" s="60"/>
      <c r="D48" s="35" t="s">
        <v>6</v>
      </c>
      <c r="E48" s="35" t="s">
        <v>29</v>
      </c>
      <c r="F48" s="35" t="s">
        <v>60</v>
      </c>
      <c r="G48" s="35" t="s">
        <v>7</v>
      </c>
      <c r="H48" s="35" t="s">
        <v>8</v>
      </c>
      <c r="I48" s="35" t="s">
        <v>30</v>
      </c>
      <c r="J48" s="35" t="s">
        <v>9</v>
      </c>
      <c r="K48" s="35" t="s">
        <v>31</v>
      </c>
    </row>
    <row r="49" spans="2:12" ht="15" customHeight="1" x14ac:dyDescent="0.25">
      <c r="B49" s="57">
        <f>B36</f>
        <v>43344</v>
      </c>
      <c r="C49" s="36" t="s">
        <v>77</v>
      </c>
      <c r="D49" s="25">
        <f>(IFERROR((D10/D$18),"-")*100)</f>
        <v>0</v>
      </c>
      <c r="E49" s="25">
        <f t="shared" ref="E49:K49" si="13">(IFERROR((E10/E$18),"-")*100)</f>
        <v>0.21196969899652027</v>
      </c>
      <c r="F49" s="25">
        <f t="shared" si="13"/>
        <v>0.22701088773797168</v>
      </c>
      <c r="G49" s="25">
        <f t="shared" si="13"/>
        <v>3.2873793142314325</v>
      </c>
      <c r="H49" s="25">
        <f t="shared" si="13"/>
        <v>0</v>
      </c>
      <c r="I49" s="25">
        <f t="shared" si="13"/>
        <v>0</v>
      </c>
      <c r="J49" s="25">
        <f t="shared" si="13"/>
        <v>3.7103996702549922</v>
      </c>
      <c r="K49" s="43">
        <f t="shared" si="13"/>
        <v>1.4946340249942818</v>
      </c>
    </row>
    <row r="50" spans="2:12" ht="15" customHeight="1" x14ac:dyDescent="0.25">
      <c r="B50" s="58"/>
      <c r="C50" s="36" t="s">
        <v>6</v>
      </c>
      <c r="D50" s="24">
        <f t="shared" ref="D50:K50" si="14">(IFERROR((D11/D$18),"-")*100)</f>
        <v>73.785237520020004</v>
      </c>
      <c r="E50" s="25">
        <f t="shared" si="14"/>
        <v>16.99521463719012</v>
      </c>
      <c r="F50" s="25">
        <f t="shared" si="14"/>
        <v>16.848891518761228</v>
      </c>
      <c r="G50" s="25">
        <f t="shared" si="14"/>
        <v>3.6876330859408926</v>
      </c>
      <c r="H50" s="25">
        <f t="shared" si="14"/>
        <v>51.550210478110181</v>
      </c>
      <c r="I50" s="25">
        <f t="shared" si="14"/>
        <v>19.86956954320754</v>
      </c>
      <c r="J50" s="25">
        <f t="shared" si="14"/>
        <v>2.8409120695105843</v>
      </c>
      <c r="K50" s="43">
        <f t="shared" si="14"/>
        <v>26.549698382159452</v>
      </c>
      <c r="L50" s="8"/>
    </row>
    <row r="51" spans="2:12" x14ac:dyDescent="0.25">
      <c r="B51" s="58"/>
      <c r="C51" s="36" t="s">
        <v>29</v>
      </c>
      <c r="D51" s="25">
        <f t="shared" ref="D51:K51" si="15">(IFERROR((D12/D$18),"-")*100)</f>
        <v>7.6964902634172949</v>
      </c>
      <c r="E51" s="24">
        <f t="shared" si="15"/>
        <v>36.048122192016841</v>
      </c>
      <c r="F51" s="25">
        <f t="shared" si="15"/>
        <v>18.532415108269717</v>
      </c>
      <c r="G51" s="25">
        <f t="shared" si="15"/>
        <v>10.034241012598715</v>
      </c>
      <c r="H51" s="25">
        <f t="shared" si="15"/>
        <v>6.6047816586743231</v>
      </c>
      <c r="I51" s="25">
        <f t="shared" si="15"/>
        <v>17.076357381684087</v>
      </c>
      <c r="J51" s="25">
        <f t="shared" si="15"/>
        <v>5.1144519027152713</v>
      </c>
      <c r="K51" s="43">
        <f t="shared" si="15"/>
        <v>13.020727297057718</v>
      </c>
      <c r="L51" s="8"/>
    </row>
    <row r="52" spans="2:12" x14ac:dyDescent="0.25">
      <c r="B52" s="58"/>
      <c r="C52" s="36" t="s">
        <v>60</v>
      </c>
      <c r="D52" s="25">
        <f t="shared" ref="D52:K52" si="16">(IFERROR((D13/D$18),"-")*100)</f>
        <v>10.80367671305283</v>
      </c>
      <c r="E52" s="25">
        <f t="shared" si="16"/>
        <v>24.219879751607778</v>
      </c>
      <c r="F52" s="24">
        <f t="shared" si="16"/>
        <v>40.554147223448012</v>
      </c>
      <c r="G52" s="25">
        <f t="shared" si="16"/>
        <v>13.094853841537105</v>
      </c>
      <c r="H52" s="25">
        <f t="shared" si="16"/>
        <v>10.29341010416694</v>
      </c>
      <c r="I52" s="25">
        <f t="shared" si="16"/>
        <v>10.08331582950969</v>
      </c>
      <c r="J52" s="25">
        <f t="shared" si="16"/>
        <v>8.6087738666260236</v>
      </c>
      <c r="K52" s="43">
        <f t="shared" si="16"/>
        <v>17.248709996244614</v>
      </c>
      <c r="L52" s="8"/>
    </row>
    <row r="53" spans="2:12" x14ac:dyDescent="0.25">
      <c r="B53" s="58"/>
      <c r="C53" s="36" t="s">
        <v>7</v>
      </c>
      <c r="D53" s="25">
        <f t="shared" ref="D53:K53" si="17">(IFERROR((D14/D$18),"-")*100)</f>
        <v>1.5807538995841826</v>
      </c>
      <c r="E53" s="25">
        <f t="shared" si="17"/>
        <v>5.5974664272698096</v>
      </c>
      <c r="F53" s="25">
        <f t="shared" si="17"/>
        <v>5.1870146620795481</v>
      </c>
      <c r="G53" s="24">
        <f t="shared" si="17"/>
        <v>47.852318968049509</v>
      </c>
      <c r="H53" s="25">
        <f t="shared" si="17"/>
        <v>2.6509637617256621</v>
      </c>
      <c r="I53" s="25">
        <f t="shared" si="17"/>
        <v>2.0535627629865658</v>
      </c>
      <c r="J53" s="25">
        <f t="shared" si="17"/>
        <v>4.8985775747388018</v>
      </c>
      <c r="K53" s="43">
        <f t="shared" si="17"/>
        <v>7.0991074508403793</v>
      </c>
      <c r="L53" s="8"/>
    </row>
    <row r="54" spans="2:12" x14ac:dyDescent="0.25">
      <c r="B54" s="58"/>
      <c r="C54" s="36" t="s">
        <v>8</v>
      </c>
      <c r="D54" s="25">
        <f t="shared" ref="D54:K54" si="18">(IFERROR((D15/D$18),"-")*100)</f>
        <v>0.85831492753857264</v>
      </c>
      <c r="E54" s="25">
        <f t="shared" si="18"/>
        <v>0.30858995124814853</v>
      </c>
      <c r="F54" s="25">
        <f t="shared" si="18"/>
        <v>4.4755369123177347E-2</v>
      </c>
      <c r="G54" s="25">
        <f t="shared" si="18"/>
        <v>0</v>
      </c>
      <c r="H54" s="24">
        <f t="shared" si="18"/>
        <v>26.185162747147935</v>
      </c>
      <c r="I54" s="25">
        <f t="shared" si="18"/>
        <v>0.2138538514951098</v>
      </c>
      <c r="J54" s="25">
        <f t="shared" si="18"/>
        <v>1.6908357370483545E-2</v>
      </c>
      <c r="K54" s="43">
        <f t="shared" si="18"/>
        <v>0.39847375723812822</v>
      </c>
      <c r="L54" s="8"/>
    </row>
    <row r="55" spans="2:12" x14ac:dyDescent="0.25">
      <c r="B55" s="58"/>
      <c r="C55" s="36" t="s">
        <v>30</v>
      </c>
      <c r="D55" s="25">
        <f t="shared" ref="D55:K55" si="19">(IFERROR((D16/D$18),"-")*100)</f>
        <v>1.7965781528933067</v>
      </c>
      <c r="E55" s="25">
        <f t="shared" si="19"/>
        <v>4.2073420271848709</v>
      </c>
      <c r="F55" s="25">
        <f t="shared" si="19"/>
        <v>1.808503619670448</v>
      </c>
      <c r="G55" s="25">
        <f t="shared" si="19"/>
        <v>0.66131105317268557</v>
      </c>
      <c r="H55" s="25">
        <f t="shared" si="19"/>
        <v>0</v>
      </c>
      <c r="I55" s="24">
        <f t="shared" si="19"/>
        <v>18.857473746678924</v>
      </c>
      <c r="J55" s="25">
        <f t="shared" si="19"/>
        <v>2.1332930679515281</v>
      </c>
      <c r="K55" s="43">
        <f t="shared" si="19"/>
        <v>2.7027326727206651</v>
      </c>
      <c r="L55" s="8"/>
    </row>
    <row r="56" spans="2:12" x14ac:dyDescent="0.25">
      <c r="B56" s="58"/>
      <c r="C56" s="36" t="s">
        <v>9</v>
      </c>
      <c r="D56" s="25">
        <f t="shared" ref="D56:K56" si="20">(IFERROR((D17/D$18),"-")*100)</f>
        <v>3.4789485234937914</v>
      </c>
      <c r="E56" s="25">
        <f t="shared" si="20"/>
        <v>12.411415314485913</v>
      </c>
      <c r="F56" s="25">
        <f t="shared" si="20"/>
        <v>16.797261610909896</v>
      </c>
      <c r="G56" s="25">
        <f t="shared" si="20"/>
        <v>21.382262724469655</v>
      </c>
      <c r="H56" s="25">
        <f t="shared" si="20"/>
        <v>2.7154712501749634</v>
      </c>
      <c r="I56" s="25">
        <f t="shared" si="20"/>
        <v>31.845866884438102</v>
      </c>
      <c r="J56" s="24">
        <f t="shared" si="20"/>
        <v>72.676683490832318</v>
      </c>
      <c r="K56" s="43">
        <f t="shared" si="20"/>
        <v>31.485916418744765</v>
      </c>
      <c r="L56" s="8"/>
    </row>
    <row r="57" spans="2:12" x14ac:dyDescent="0.25">
      <c r="B57" s="59"/>
      <c r="C57" s="37" t="s">
        <v>31</v>
      </c>
      <c r="D57" s="43">
        <f t="shared" ref="D57:K57" si="21">(IFERROR((D18/D$18),"-")*100)</f>
        <v>100</v>
      </c>
      <c r="E57" s="43">
        <f t="shared" si="21"/>
        <v>100</v>
      </c>
      <c r="F57" s="43">
        <f t="shared" si="21"/>
        <v>100</v>
      </c>
      <c r="G57" s="43">
        <f t="shared" si="21"/>
        <v>100</v>
      </c>
      <c r="H57" s="43">
        <f t="shared" si="21"/>
        <v>100</v>
      </c>
      <c r="I57" s="43">
        <f t="shared" si="21"/>
        <v>100</v>
      </c>
      <c r="J57" s="43">
        <f t="shared" si="21"/>
        <v>100</v>
      </c>
      <c r="K57" s="44">
        <f t="shared" si="21"/>
        <v>100</v>
      </c>
      <c r="L57" s="8"/>
    </row>
  </sheetData>
  <mergeCells count="12">
    <mergeCell ref="D8:K8"/>
    <mergeCell ref="B8:C9"/>
    <mergeCell ref="B21:C22"/>
    <mergeCell ref="D21:K21"/>
    <mergeCell ref="B10:B18"/>
    <mergeCell ref="B23:B31"/>
    <mergeCell ref="B36:B44"/>
    <mergeCell ref="B49:B57"/>
    <mergeCell ref="B34:C35"/>
    <mergeCell ref="D34:K34"/>
    <mergeCell ref="B47:C48"/>
    <mergeCell ref="D47:K47"/>
  </mergeCells>
  <hyperlinks>
    <hyperlink ref="J2" location="Índice!A1" display="Índice"/>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workbookViewId="0">
      <selection activeCell="G17" sqref="G17"/>
    </sheetView>
  </sheetViews>
  <sheetFormatPr baseColWidth="10" defaultColWidth="11.44140625" defaultRowHeight="13.2"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1" ht="44.25" customHeight="1" x14ac:dyDescent="0.25"/>
    <row r="2" spans="2:11" x14ac:dyDescent="0.25">
      <c r="J2" s="5" t="s">
        <v>13</v>
      </c>
    </row>
    <row r="5" spans="2:11" ht="17.399999999999999" x14ac:dyDescent="0.3">
      <c r="B5" s="17" t="s">
        <v>89</v>
      </c>
    </row>
    <row r="6" spans="2:11" x14ac:dyDescent="0.25">
      <c r="C6" s="6"/>
    </row>
    <row r="7" spans="2:11" ht="13.8" x14ac:dyDescent="0.3">
      <c r="B7" s="42" t="s">
        <v>84</v>
      </c>
    </row>
    <row r="8" spans="2:11" ht="15" customHeight="1" x14ac:dyDescent="0.25">
      <c r="B8" s="60" t="s">
        <v>10</v>
      </c>
      <c r="C8" s="60"/>
      <c r="D8" s="61">
        <f>'1.1. MTL - Nacional'!D8:K8</f>
        <v>43709</v>
      </c>
      <c r="E8" s="62"/>
      <c r="F8" s="62"/>
      <c r="G8" s="62"/>
      <c r="H8" s="62"/>
      <c r="I8" s="62"/>
      <c r="J8" s="62"/>
      <c r="K8" s="62"/>
    </row>
    <row r="9" spans="2:11" ht="51" customHeight="1" x14ac:dyDescent="0.25">
      <c r="B9" s="60"/>
      <c r="C9" s="60"/>
      <c r="D9" s="35" t="s">
        <v>6</v>
      </c>
      <c r="E9" s="35" t="s">
        <v>29</v>
      </c>
      <c r="F9" s="35" t="s">
        <v>60</v>
      </c>
      <c r="G9" s="35" t="s">
        <v>7</v>
      </c>
      <c r="H9" s="35" t="s">
        <v>8</v>
      </c>
      <c r="I9" s="35" t="s">
        <v>30</v>
      </c>
      <c r="J9" s="35" t="s">
        <v>9</v>
      </c>
      <c r="K9" s="35" t="s">
        <v>31</v>
      </c>
    </row>
    <row r="10" spans="2:11" ht="15.75" customHeight="1" x14ac:dyDescent="0.25">
      <c r="B10" s="57">
        <f>'1.1. MTL - Nacional'!B10:B18</f>
        <v>43344</v>
      </c>
      <c r="C10" s="36" t="s">
        <v>77</v>
      </c>
      <c r="D10" s="46">
        <v>0</v>
      </c>
      <c r="E10" s="46">
        <v>1201.6843876428461</v>
      </c>
      <c r="F10" s="46">
        <v>4310.4549294968019</v>
      </c>
      <c r="G10" s="46">
        <v>4862.9056106043972</v>
      </c>
      <c r="H10" s="46">
        <v>0</v>
      </c>
      <c r="I10" s="46">
        <v>0</v>
      </c>
      <c r="J10" s="46">
        <v>103092.28425044926</v>
      </c>
      <c r="K10" s="47">
        <f>SUM(D10:J10)</f>
        <v>113467.32917819331</v>
      </c>
    </row>
    <row r="11" spans="2:11" ht="15" customHeight="1" x14ac:dyDescent="0.25">
      <c r="B11" s="58"/>
      <c r="C11" s="36" t="s">
        <v>6</v>
      </c>
      <c r="D11" s="45">
        <v>1957717.4162084663</v>
      </c>
      <c r="E11" s="46">
        <v>197488.83179720267</v>
      </c>
      <c r="F11" s="46">
        <v>246298.57866809718</v>
      </c>
      <c r="G11" s="46">
        <v>22910.431361888965</v>
      </c>
      <c r="H11" s="46">
        <v>24500.541900345666</v>
      </c>
      <c r="I11" s="46">
        <v>75532.929145409842</v>
      </c>
      <c r="J11" s="46">
        <v>99221.361784318608</v>
      </c>
      <c r="K11" s="47">
        <f t="shared" ref="K11:K17" si="0">SUM(D11:J11)</f>
        <v>2623670.0908657289</v>
      </c>
    </row>
    <row r="12" spans="2:11" x14ac:dyDescent="0.25">
      <c r="B12" s="58"/>
      <c r="C12" s="36" t="s">
        <v>29</v>
      </c>
      <c r="D12" s="46">
        <v>185806.36410069084</v>
      </c>
      <c r="E12" s="45">
        <v>347305.6931609817</v>
      </c>
      <c r="F12" s="46">
        <v>226724.44534273553</v>
      </c>
      <c r="G12" s="46">
        <v>17855.128238650312</v>
      </c>
      <c r="H12" s="46">
        <v>3214.9519917900511</v>
      </c>
      <c r="I12" s="46">
        <v>48769.065403834946</v>
      </c>
      <c r="J12" s="46">
        <v>153253.69915210738</v>
      </c>
      <c r="K12" s="47">
        <f t="shared" si="0"/>
        <v>982929.3473907907</v>
      </c>
    </row>
    <row r="13" spans="2:11" x14ac:dyDescent="0.25">
      <c r="B13" s="58"/>
      <c r="C13" s="36" t="s">
        <v>60</v>
      </c>
      <c r="D13" s="46">
        <v>246629.13649243681</v>
      </c>
      <c r="E13" s="46">
        <v>223387.67153021123</v>
      </c>
      <c r="F13" s="45">
        <v>442568.23809869209</v>
      </c>
      <c r="G13" s="46">
        <v>36112.240521298103</v>
      </c>
      <c r="H13" s="46">
        <v>5420.5991214322985</v>
      </c>
      <c r="I13" s="46">
        <v>32991.893186641988</v>
      </c>
      <c r="J13" s="46">
        <v>211119.91926341102</v>
      </c>
      <c r="K13" s="47">
        <f t="shared" si="0"/>
        <v>1198229.6982141235</v>
      </c>
    </row>
    <row r="14" spans="2:11" x14ac:dyDescent="0.25">
      <c r="B14" s="58"/>
      <c r="C14" s="36" t="s">
        <v>7</v>
      </c>
      <c r="D14" s="46">
        <v>36524.803913686104</v>
      </c>
      <c r="E14" s="46">
        <v>26589.788009672498</v>
      </c>
      <c r="F14" s="46">
        <v>30094.903840281513</v>
      </c>
      <c r="G14" s="45">
        <v>95459.830785519065</v>
      </c>
      <c r="H14" s="46">
        <v>105.09907382948589</v>
      </c>
      <c r="I14" s="46">
        <v>4400.0369117353302</v>
      </c>
      <c r="J14" s="46">
        <v>81141.780201397836</v>
      </c>
      <c r="K14" s="47">
        <f t="shared" si="0"/>
        <v>274316.24273612187</v>
      </c>
    </row>
    <row r="15" spans="2:11" x14ac:dyDescent="0.25">
      <c r="B15" s="58"/>
      <c r="C15" s="36" t="s">
        <v>8</v>
      </c>
      <c r="D15" s="46">
        <v>26840.903751166326</v>
      </c>
      <c r="E15" s="46">
        <v>5089.716017313287</v>
      </c>
      <c r="F15" s="46">
        <v>829.00647717246193</v>
      </c>
      <c r="G15" s="46">
        <v>0</v>
      </c>
      <c r="H15" s="45">
        <v>13937.838427051896</v>
      </c>
      <c r="I15" s="46">
        <v>870.10716557815294</v>
      </c>
      <c r="J15" s="46">
        <v>672.96023210605802</v>
      </c>
      <c r="K15" s="47">
        <f t="shared" si="0"/>
        <v>48240.532070388188</v>
      </c>
    </row>
    <row r="16" spans="2:11" x14ac:dyDescent="0.25">
      <c r="B16" s="58"/>
      <c r="C16" s="36" t="s">
        <v>30</v>
      </c>
      <c r="D16" s="46">
        <v>52999.131083051427</v>
      </c>
      <c r="E16" s="46">
        <v>51667.235479484785</v>
      </c>
      <c r="F16" s="46">
        <v>33593.010880125541</v>
      </c>
      <c r="G16" s="46">
        <v>3140.3321996374607</v>
      </c>
      <c r="H16" s="46">
        <v>0</v>
      </c>
      <c r="I16" s="45">
        <v>72282.021105814652</v>
      </c>
      <c r="J16" s="46">
        <v>76720.739951675947</v>
      </c>
      <c r="K16" s="47">
        <f t="shared" si="0"/>
        <v>290402.47069978982</v>
      </c>
    </row>
    <row r="17" spans="2:11" x14ac:dyDescent="0.25">
      <c r="B17" s="58"/>
      <c r="C17" s="36" t="s">
        <v>9</v>
      </c>
      <c r="D17" s="46">
        <v>97301.808465687005</v>
      </c>
      <c r="E17" s="46">
        <v>144429.19714383993</v>
      </c>
      <c r="F17" s="46">
        <v>243597.36485912476</v>
      </c>
      <c r="G17" s="46">
        <v>69394.207120427905</v>
      </c>
      <c r="H17" s="46">
        <v>1123.1446505735771</v>
      </c>
      <c r="I17" s="46">
        <v>102170.00570863528</v>
      </c>
      <c r="J17" s="45">
        <v>2296548.5810832516</v>
      </c>
      <c r="K17" s="47">
        <f t="shared" si="0"/>
        <v>2954564.3090315401</v>
      </c>
    </row>
    <row r="18" spans="2:11" x14ac:dyDescent="0.25">
      <c r="B18" s="59"/>
      <c r="C18" s="37" t="s">
        <v>31</v>
      </c>
      <c r="D18" s="47">
        <f>SUM(D10:D17)</f>
        <v>2603819.5640151845</v>
      </c>
      <c r="E18" s="47">
        <f t="shared" ref="E18:K18" si="1">SUM(E10:E17)</f>
        <v>997159.81752634898</v>
      </c>
      <c r="F18" s="47">
        <f t="shared" si="1"/>
        <v>1228016.003095726</v>
      </c>
      <c r="G18" s="47">
        <f t="shared" si="1"/>
        <v>249735.07583802618</v>
      </c>
      <c r="H18" s="47">
        <f t="shared" si="1"/>
        <v>48302.175165022978</v>
      </c>
      <c r="I18" s="47">
        <f t="shared" si="1"/>
        <v>337016.0586276502</v>
      </c>
      <c r="J18" s="47">
        <f t="shared" si="1"/>
        <v>3021771.3259187178</v>
      </c>
      <c r="K18" s="49">
        <f t="shared" si="1"/>
        <v>8485820.0201866757</v>
      </c>
    </row>
    <row r="20" spans="2:11" x14ac:dyDescent="0.25">
      <c r="B20" s="6" t="s">
        <v>73</v>
      </c>
    </row>
    <row r="21" spans="2:11" x14ac:dyDescent="0.25">
      <c r="B21" s="60" t="s">
        <v>10</v>
      </c>
      <c r="C21" s="60"/>
      <c r="D21" s="61">
        <f>D8</f>
        <v>43709</v>
      </c>
      <c r="E21" s="62"/>
      <c r="F21" s="62"/>
      <c r="G21" s="62"/>
      <c r="H21" s="62"/>
      <c r="I21" s="62"/>
      <c r="J21" s="62"/>
      <c r="K21" s="62"/>
    </row>
    <row r="22" spans="2:11" ht="37.799999999999997" x14ac:dyDescent="0.25">
      <c r="B22" s="60"/>
      <c r="C22" s="60"/>
      <c r="D22" s="35" t="s">
        <v>6</v>
      </c>
      <c r="E22" s="35" t="s">
        <v>29</v>
      </c>
      <c r="F22" s="35" t="s">
        <v>60</v>
      </c>
      <c r="G22" s="35" t="s">
        <v>7</v>
      </c>
      <c r="H22" s="35" t="s">
        <v>8</v>
      </c>
      <c r="I22" s="35" t="s">
        <v>30</v>
      </c>
      <c r="J22" s="35" t="s">
        <v>9</v>
      </c>
      <c r="K22" s="35" t="s">
        <v>31</v>
      </c>
    </row>
    <row r="23" spans="2:11" ht="15" customHeight="1" x14ac:dyDescent="0.25">
      <c r="B23" s="57">
        <f>B10</f>
        <v>43344</v>
      </c>
      <c r="C23" s="36" t="s">
        <v>77</v>
      </c>
      <c r="D23" s="51">
        <f>(IFERROR((D10/$K$18),"-")*100)</f>
        <v>0</v>
      </c>
      <c r="E23" s="51">
        <f t="shared" ref="E23:K23" si="2">(IFERROR((E10/$K$18),"-")*100)</f>
        <v>1.416108737616628E-2</v>
      </c>
      <c r="F23" s="51">
        <f t="shared" si="2"/>
        <v>5.0795973980626311E-2</v>
      </c>
      <c r="G23" s="51">
        <f t="shared" si="2"/>
        <v>5.7306254422509188E-2</v>
      </c>
      <c r="H23" s="51">
        <f t="shared" si="2"/>
        <v>0</v>
      </c>
      <c r="I23" s="51">
        <f t="shared" si="2"/>
        <v>0</v>
      </c>
      <c r="J23" s="51">
        <f t="shared" si="2"/>
        <v>1.2148771009190149</v>
      </c>
      <c r="K23" s="52">
        <f t="shared" si="2"/>
        <v>1.337140416698317</v>
      </c>
    </row>
    <row r="24" spans="2:11" ht="15" customHeight="1" x14ac:dyDescent="0.25">
      <c r="B24" s="58"/>
      <c r="C24" s="36" t="s">
        <v>6</v>
      </c>
      <c r="D24" s="50">
        <f t="shared" ref="D24:K24" si="3">(IFERROR((D11/$K$18),"-")*100)</f>
        <v>23.070456497442887</v>
      </c>
      <c r="E24" s="51">
        <f t="shared" si="3"/>
        <v>2.3272804670309069</v>
      </c>
      <c r="F24" s="51">
        <f t="shared" si="3"/>
        <v>2.9024723371717109</v>
      </c>
      <c r="G24" s="51">
        <f t="shared" si="3"/>
        <v>0.26998488428210815</v>
      </c>
      <c r="H24" s="51">
        <f t="shared" si="3"/>
        <v>0.28872332717476951</v>
      </c>
      <c r="I24" s="51">
        <f t="shared" si="3"/>
        <v>0.89010760263270616</v>
      </c>
      <c r="J24" s="51">
        <f t="shared" si="3"/>
        <v>1.169260737893141</v>
      </c>
      <c r="K24" s="52">
        <f t="shared" si="3"/>
        <v>30.918285853628223</v>
      </c>
    </row>
    <row r="25" spans="2:11" x14ac:dyDescent="0.25">
      <c r="B25" s="58"/>
      <c r="C25" s="36" t="s">
        <v>29</v>
      </c>
      <c r="D25" s="51">
        <f t="shared" ref="D25:K25" si="4">(IFERROR((D12/$K$18),"-")*100)</f>
        <v>2.1896100042032636</v>
      </c>
      <c r="E25" s="50">
        <f t="shared" si="4"/>
        <v>4.0927770366892773</v>
      </c>
      <c r="F25" s="51">
        <f t="shared" si="4"/>
        <v>2.6718036065269732</v>
      </c>
      <c r="G25" s="51">
        <f t="shared" si="4"/>
        <v>0.21041134735565042</v>
      </c>
      <c r="H25" s="51">
        <f t="shared" si="4"/>
        <v>3.78861675612032E-2</v>
      </c>
      <c r="I25" s="51">
        <f t="shared" si="4"/>
        <v>0.57471246488635874</v>
      </c>
      <c r="J25" s="51">
        <f t="shared" si="4"/>
        <v>1.805997520422735</v>
      </c>
      <c r="K25" s="52">
        <f t="shared" si="4"/>
        <v>11.583198147645462</v>
      </c>
    </row>
    <row r="26" spans="2:11" x14ac:dyDescent="0.25">
      <c r="B26" s="58"/>
      <c r="C26" s="36" t="s">
        <v>60</v>
      </c>
      <c r="D26" s="51">
        <f t="shared" ref="D26:K26" si="5">(IFERROR((D13/$K$18),"-")*100)</f>
        <v>2.9063677512101105</v>
      </c>
      <c r="E26" s="51">
        <f t="shared" si="5"/>
        <v>2.6324818461716211</v>
      </c>
      <c r="F26" s="50">
        <f t="shared" si="5"/>
        <v>5.2153856321001282</v>
      </c>
      <c r="G26" s="51">
        <f t="shared" si="5"/>
        <v>0.42555982138899623</v>
      </c>
      <c r="H26" s="51">
        <f t="shared" si="5"/>
        <v>6.3878318283175806E-2</v>
      </c>
      <c r="I26" s="51">
        <f t="shared" si="5"/>
        <v>0.38878850963322947</v>
      </c>
      <c r="J26" s="51">
        <f t="shared" si="5"/>
        <v>2.4879141763693298</v>
      </c>
      <c r="K26" s="52">
        <f t="shared" si="5"/>
        <v>14.120376055156591</v>
      </c>
    </row>
    <row r="27" spans="2:11" x14ac:dyDescent="0.25">
      <c r="B27" s="58"/>
      <c r="C27" s="36" t="s">
        <v>7</v>
      </c>
      <c r="D27" s="51">
        <f t="shared" ref="D27:K27" si="6">(IFERROR((D14/$K$18),"-")*100)</f>
        <v>0.43042161896903647</v>
      </c>
      <c r="E27" s="51">
        <f t="shared" si="6"/>
        <v>0.31334376579303835</v>
      </c>
      <c r="F27" s="51">
        <f t="shared" si="6"/>
        <v>0.3546493299255653</v>
      </c>
      <c r="G27" s="50">
        <f t="shared" si="6"/>
        <v>1.1249334838404821</v>
      </c>
      <c r="H27" s="51">
        <f t="shared" si="6"/>
        <v>1.2385258416920072E-3</v>
      </c>
      <c r="I27" s="51">
        <f t="shared" si="6"/>
        <v>5.1851640752080617E-2</v>
      </c>
      <c r="J27" s="51">
        <f t="shared" si="6"/>
        <v>0.95620435041483287</v>
      </c>
      <c r="K27" s="52">
        <f t="shared" si="6"/>
        <v>3.2326427155367279</v>
      </c>
    </row>
    <row r="28" spans="2:11" x14ac:dyDescent="0.25">
      <c r="B28" s="58"/>
      <c r="C28" s="36" t="s">
        <v>8</v>
      </c>
      <c r="D28" s="51">
        <f t="shared" ref="D28:K28" si="7">(IFERROR((D15/$K$18),"-")*100)</f>
        <v>0.31630300533496192</v>
      </c>
      <c r="E28" s="51">
        <f t="shared" si="7"/>
        <v>5.9979071029146347E-2</v>
      </c>
      <c r="F28" s="51">
        <f t="shared" si="7"/>
        <v>9.7693148711658039E-3</v>
      </c>
      <c r="G28" s="51">
        <f t="shared" si="7"/>
        <v>0</v>
      </c>
      <c r="H28" s="50">
        <f t="shared" si="7"/>
        <v>0.16424857460911932</v>
      </c>
      <c r="I28" s="51">
        <f t="shared" si="7"/>
        <v>1.0253660382948022E-2</v>
      </c>
      <c r="J28" s="51">
        <f t="shared" si="7"/>
        <v>7.9304089705552576E-3</v>
      </c>
      <c r="K28" s="52">
        <f t="shared" si="7"/>
        <v>0.5684840351978967</v>
      </c>
    </row>
    <row r="29" spans="2:11" x14ac:dyDescent="0.25">
      <c r="B29" s="58"/>
      <c r="C29" s="36" t="s">
        <v>30</v>
      </c>
      <c r="D29" s="51">
        <f t="shared" ref="D29:K29" si="8">(IFERROR((D16/$K$18),"-")*100)</f>
        <v>0.62456110260379438</v>
      </c>
      <c r="E29" s="51">
        <f t="shared" si="8"/>
        <v>0.60886555873887338</v>
      </c>
      <c r="F29" s="51">
        <f t="shared" si="8"/>
        <v>0.39587229990987416</v>
      </c>
      <c r="G29" s="51">
        <f t="shared" si="8"/>
        <v>3.7006820698141298E-2</v>
      </c>
      <c r="H29" s="51">
        <f t="shared" si="8"/>
        <v>0</v>
      </c>
      <c r="I29" s="50">
        <f t="shared" si="8"/>
        <v>0.85179771588208342</v>
      </c>
      <c r="J29" s="51">
        <f t="shared" si="8"/>
        <v>0.90410519866279471</v>
      </c>
      <c r="K29" s="52">
        <f t="shared" si="8"/>
        <v>3.4222086964955616</v>
      </c>
    </row>
    <row r="30" spans="2:11" x14ac:dyDescent="0.25">
      <c r="B30" s="58"/>
      <c r="C30" s="36" t="s">
        <v>9</v>
      </c>
      <c r="D30" s="51">
        <f t="shared" ref="D30:K30" si="9">(IFERROR((D17/$K$18),"-")*100)</f>
        <v>1.1466400210494507</v>
      </c>
      <c r="E30" s="51">
        <f t="shared" si="9"/>
        <v>1.7020063682739137</v>
      </c>
      <c r="F30" s="51">
        <f t="shared" si="9"/>
        <v>2.8706402478444972</v>
      </c>
      <c r="G30" s="51">
        <f t="shared" si="9"/>
        <v>0.81776666197666215</v>
      </c>
      <c r="H30" s="51">
        <f t="shared" si="9"/>
        <v>1.3235546451630605E-2</v>
      </c>
      <c r="I30" s="51">
        <f t="shared" si="9"/>
        <v>1.2040086339986702</v>
      </c>
      <c r="J30" s="50">
        <f t="shared" si="9"/>
        <v>27.0633666000464</v>
      </c>
      <c r="K30" s="52">
        <f t="shared" si="9"/>
        <v>34.817664079641226</v>
      </c>
    </row>
    <row r="31" spans="2:11" x14ac:dyDescent="0.25">
      <c r="B31" s="59"/>
      <c r="C31" s="37" t="s">
        <v>31</v>
      </c>
      <c r="D31" s="52">
        <f t="shared" ref="D31:K31" si="10">(IFERROR((D18/$K$18),"-")*100)</f>
        <v>30.684360000813506</v>
      </c>
      <c r="E31" s="52">
        <f t="shared" si="10"/>
        <v>11.750895201102944</v>
      </c>
      <c r="F31" s="52">
        <f t="shared" si="10"/>
        <v>14.471388742330543</v>
      </c>
      <c r="G31" s="52">
        <f t="shared" si="10"/>
        <v>2.9429692739645494</v>
      </c>
      <c r="H31" s="52">
        <f t="shared" si="10"/>
        <v>0.56921045992159047</v>
      </c>
      <c r="I31" s="52">
        <f t="shared" si="10"/>
        <v>3.9715202281680768</v>
      </c>
      <c r="J31" s="52">
        <f t="shared" si="10"/>
        <v>35.609656093698803</v>
      </c>
      <c r="K31" s="53">
        <f t="shared" si="10"/>
        <v>100</v>
      </c>
    </row>
    <row r="33" spans="2:11" x14ac:dyDescent="0.25">
      <c r="B33" s="6" t="s">
        <v>11</v>
      </c>
    </row>
    <row r="34" spans="2:11" x14ac:dyDescent="0.25">
      <c r="B34" s="60" t="s">
        <v>10</v>
      </c>
      <c r="C34" s="60"/>
      <c r="D34" s="61">
        <f>D21</f>
        <v>43709</v>
      </c>
      <c r="E34" s="62"/>
      <c r="F34" s="62"/>
      <c r="G34" s="62"/>
      <c r="H34" s="62"/>
      <c r="I34" s="62"/>
      <c r="J34" s="62"/>
      <c r="K34" s="62"/>
    </row>
    <row r="35" spans="2:11" ht="37.799999999999997" x14ac:dyDescent="0.25">
      <c r="B35" s="60"/>
      <c r="C35" s="60"/>
      <c r="D35" s="35" t="s">
        <v>6</v>
      </c>
      <c r="E35" s="35" t="s">
        <v>29</v>
      </c>
      <c r="F35" s="35" t="s">
        <v>60</v>
      </c>
      <c r="G35" s="35" t="s">
        <v>7</v>
      </c>
      <c r="H35" s="35" t="s">
        <v>8</v>
      </c>
      <c r="I35" s="35" t="s">
        <v>30</v>
      </c>
      <c r="J35" s="35" t="s">
        <v>9</v>
      </c>
      <c r="K35" s="35" t="s">
        <v>31</v>
      </c>
    </row>
    <row r="36" spans="2:11" ht="15" customHeight="1" x14ac:dyDescent="0.25">
      <c r="B36" s="57">
        <f>B23</f>
        <v>43344</v>
      </c>
      <c r="C36" s="36" t="s">
        <v>77</v>
      </c>
      <c r="D36" s="25">
        <f>(IFERROR((D10/$K10),"-")*100)</f>
        <v>0</v>
      </c>
      <c r="E36" s="25">
        <f t="shared" ref="E36:K36" si="11">(IFERROR((E10/$K10),"-")*100)</f>
        <v>1.0590576127474336</v>
      </c>
      <c r="F36" s="25">
        <f t="shared" si="11"/>
        <v>3.7988511413073835</v>
      </c>
      <c r="G36" s="25">
        <f t="shared" si="11"/>
        <v>4.2857319774994522</v>
      </c>
      <c r="H36" s="25">
        <f t="shared" si="11"/>
        <v>0</v>
      </c>
      <c r="I36" s="25">
        <f t="shared" si="11"/>
        <v>0</v>
      </c>
      <c r="J36" s="25">
        <f t="shared" si="11"/>
        <v>90.856359268445729</v>
      </c>
      <c r="K36" s="43">
        <f t="shared" si="11"/>
        <v>100</v>
      </c>
    </row>
    <row r="37" spans="2:11" ht="15" customHeight="1" x14ac:dyDescent="0.25">
      <c r="B37" s="58"/>
      <c r="C37" s="36" t="s">
        <v>6</v>
      </c>
      <c r="D37" s="24">
        <f t="shared" ref="D37:K37" si="12">(IFERROR((D11/$K11),"-")*100)</f>
        <v>74.617514718189312</v>
      </c>
      <c r="E37" s="25">
        <f t="shared" si="12"/>
        <v>7.5271975880183</v>
      </c>
      <c r="F37" s="25">
        <f t="shared" si="12"/>
        <v>9.3875590351691809</v>
      </c>
      <c r="G37" s="25">
        <f t="shared" si="12"/>
        <v>0.87322073920998355</v>
      </c>
      <c r="H37" s="25">
        <f t="shared" si="12"/>
        <v>0.93382708388695534</v>
      </c>
      <c r="I37" s="25">
        <f t="shared" si="12"/>
        <v>2.8789034645924687</v>
      </c>
      <c r="J37" s="25">
        <f t="shared" si="12"/>
        <v>3.7817773709338081</v>
      </c>
      <c r="K37" s="43">
        <f t="shared" si="12"/>
        <v>100</v>
      </c>
    </row>
    <row r="38" spans="2:11" x14ac:dyDescent="0.25">
      <c r="B38" s="58"/>
      <c r="C38" s="36" t="s">
        <v>29</v>
      </c>
      <c r="D38" s="25">
        <f t="shared" ref="D38:K38" si="13">(IFERROR((D12/$K12),"-")*100)</f>
        <v>18.90332856516272</v>
      </c>
      <c r="E38" s="24">
        <f t="shared" si="13"/>
        <v>35.33373930516094</v>
      </c>
      <c r="F38" s="25">
        <f t="shared" si="13"/>
        <v>23.066199614914435</v>
      </c>
      <c r="G38" s="25">
        <f t="shared" si="13"/>
        <v>1.8165220405766878</v>
      </c>
      <c r="H38" s="25">
        <f t="shared" si="13"/>
        <v>0.32707864510549184</v>
      </c>
      <c r="I38" s="25">
        <f t="shared" si="13"/>
        <v>4.96160436488071</v>
      </c>
      <c r="J38" s="25">
        <f t="shared" si="13"/>
        <v>15.591527464199025</v>
      </c>
      <c r="K38" s="43">
        <f t="shared" si="13"/>
        <v>100</v>
      </c>
    </row>
    <row r="39" spans="2:11" x14ac:dyDescent="0.25">
      <c r="B39" s="58"/>
      <c r="C39" s="36" t="s">
        <v>60</v>
      </c>
      <c r="D39" s="25">
        <f t="shared" ref="D39:K39" si="14">(IFERROR((D13/$K13),"-")*100)</f>
        <v>20.582792836800827</v>
      </c>
      <c r="E39" s="25">
        <f t="shared" si="14"/>
        <v>18.64314261807688</v>
      </c>
      <c r="F39" s="24">
        <f t="shared" si="14"/>
        <v>36.935175180377243</v>
      </c>
      <c r="G39" s="25">
        <f t="shared" si="14"/>
        <v>3.0137994889561526</v>
      </c>
      <c r="H39" s="25">
        <f t="shared" si="14"/>
        <v>0.45238397358297139</v>
      </c>
      <c r="I39" s="25">
        <f t="shared" si="14"/>
        <v>2.7533863695595318</v>
      </c>
      <c r="J39" s="25">
        <f t="shared" si="14"/>
        <v>17.619319532646397</v>
      </c>
      <c r="K39" s="43">
        <f t="shared" si="14"/>
        <v>100</v>
      </c>
    </row>
    <row r="40" spans="2:11" x14ac:dyDescent="0.25">
      <c r="B40" s="58"/>
      <c r="C40" s="36" t="s">
        <v>7</v>
      </c>
      <c r="D40" s="25">
        <f t="shared" ref="D40:K40" si="15">(IFERROR((D14/$K14),"-")*100)</f>
        <v>13.314852795217485</v>
      </c>
      <c r="E40" s="25">
        <f t="shared" si="15"/>
        <v>9.6931146856114196</v>
      </c>
      <c r="F40" s="25">
        <f t="shared" si="15"/>
        <v>10.970879281556529</v>
      </c>
      <c r="G40" s="24">
        <f t="shared" si="15"/>
        <v>34.799190100218205</v>
      </c>
      <c r="H40" s="25">
        <f t="shared" si="15"/>
        <v>3.8313106355348341E-2</v>
      </c>
      <c r="I40" s="25">
        <f t="shared" si="15"/>
        <v>1.6040015960585823</v>
      </c>
      <c r="J40" s="25">
        <f t="shared" si="15"/>
        <v>29.579648434982413</v>
      </c>
      <c r="K40" s="43">
        <f t="shared" si="15"/>
        <v>100</v>
      </c>
    </row>
    <row r="41" spans="2:11" x14ac:dyDescent="0.25">
      <c r="B41" s="58"/>
      <c r="C41" s="36" t="s">
        <v>8</v>
      </c>
      <c r="D41" s="25">
        <f t="shared" ref="D41:K41" si="16">(IFERROR((D15/$K15),"-")*100)</f>
        <v>55.639734056006105</v>
      </c>
      <c r="E41" s="25">
        <f t="shared" si="16"/>
        <v>10.550704560817939</v>
      </c>
      <c r="F41" s="25">
        <f t="shared" si="16"/>
        <v>1.7184853516185337</v>
      </c>
      <c r="G41" s="25">
        <f t="shared" si="16"/>
        <v>0</v>
      </c>
      <c r="H41" s="24">
        <f t="shared" si="16"/>
        <v>28.892381217344521</v>
      </c>
      <c r="I41" s="25">
        <f t="shared" si="16"/>
        <v>1.8036848439162569</v>
      </c>
      <c r="J41" s="25">
        <f t="shared" si="16"/>
        <v>1.395009970296629</v>
      </c>
      <c r="K41" s="43">
        <f t="shared" si="16"/>
        <v>100</v>
      </c>
    </row>
    <row r="42" spans="2:11" x14ac:dyDescent="0.25">
      <c r="B42" s="58"/>
      <c r="C42" s="36" t="s">
        <v>30</v>
      </c>
      <c r="D42" s="25">
        <f t="shared" ref="D42:K42" si="17">(IFERROR((D16/$K16),"-")*100)</f>
        <v>18.250234219887368</v>
      </c>
      <c r="E42" s="25">
        <f t="shared" si="17"/>
        <v>17.791596385175719</v>
      </c>
      <c r="F42" s="25">
        <f t="shared" si="17"/>
        <v>11.567742794741262</v>
      </c>
      <c r="G42" s="25">
        <f t="shared" si="17"/>
        <v>1.0813724112161054</v>
      </c>
      <c r="H42" s="25">
        <f t="shared" si="17"/>
        <v>0</v>
      </c>
      <c r="I42" s="24">
        <f t="shared" si="17"/>
        <v>24.890291371018616</v>
      </c>
      <c r="J42" s="25">
        <f t="shared" si="17"/>
        <v>26.418762817960928</v>
      </c>
      <c r="K42" s="43">
        <f t="shared" si="17"/>
        <v>100</v>
      </c>
    </row>
    <row r="43" spans="2:11" x14ac:dyDescent="0.25">
      <c r="B43" s="58"/>
      <c r="C43" s="36" t="s">
        <v>9</v>
      </c>
      <c r="D43" s="25">
        <f t="shared" ref="D43:K43" si="18">(IFERROR((D17/$K17),"-")*100)</f>
        <v>3.2932709627694989</v>
      </c>
      <c r="E43" s="25">
        <f t="shared" si="18"/>
        <v>4.888341631364983</v>
      </c>
      <c r="F43" s="25">
        <f t="shared" si="18"/>
        <v>8.2447812733164767</v>
      </c>
      <c r="G43" s="25">
        <f t="shared" si="18"/>
        <v>2.3487120218809601</v>
      </c>
      <c r="H43" s="25">
        <f t="shared" si="18"/>
        <v>3.8013884048498724E-2</v>
      </c>
      <c r="I43" s="25">
        <f t="shared" si="18"/>
        <v>3.458039664133254</v>
      </c>
      <c r="J43" s="24">
        <f t="shared" si="18"/>
        <v>77.728840562486326</v>
      </c>
      <c r="K43" s="43">
        <f t="shared" si="18"/>
        <v>100</v>
      </c>
    </row>
    <row r="44" spans="2:11" x14ac:dyDescent="0.25">
      <c r="B44" s="59"/>
      <c r="C44" s="37" t="s">
        <v>31</v>
      </c>
      <c r="D44" s="43">
        <f t="shared" ref="D44:K44" si="19">(IFERROR((D18/$K18),"-")*100)</f>
        <v>30.684360000813506</v>
      </c>
      <c r="E44" s="43">
        <f t="shared" si="19"/>
        <v>11.750895201102944</v>
      </c>
      <c r="F44" s="43">
        <f t="shared" si="19"/>
        <v>14.471388742330543</v>
      </c>
      <c r="G44" s="43">
        <f t="shared" si="19"/>
        <v>2.9429692739645494</v>
      </c>
      <c r="H44" s="43">
        <f t="shared" si="19"/>
        <v>0.56921045992159047</v>
      </c>
      <c r="I44" s="43">
        <f t="shared" si="19"/>
        <v>3.9715202281680768</v>
      </c>
      <c r="J44" s="43">
        <f t="shared" si="19"/>
        <v>35.609656093698803</v>
      </c>
      <c r="K44" s="44">
        <f t="shared" si="19"/>
        <v>100</v>
      </c>
    </row>
    <row r="46" spans="2:11" x14ac:dyDescent="0.25">
      <c r="B46" s="6" t="s">
        <v>12</v>
      </c>
    </row>
    <row r="47" spans="2:11" x14ac:dyDescent="0.25">
      <c r="B47" s="60" t="s">
        <v>10</v>
      </c>
      <c r="C47" s="60"/>
      <c r="D47" s="61">
        <f>D34</f>
        <v>43709</v>
      </c>
      <c r="E47" s="62"/>
      <c r="F47" s="62"/>
      <c r="G47" s="62"/>
      <c r="H47" s="62"/>
      <c r="I47" s="62"/>
      <c r="J47" s="62"/>
      <c r="K47" s="62"/>
    </row>
    <row r="48" spans="2:11" ht="37.799999999999997" x14ac:dyDescent="0.25">
      <c r="B48" s="60"/>
      <c r="C48" s="60"/>
      <c r="D48" s="35" t="s">
        <v>6</v>
      </c>
      <c r="E48" s="35" t="s">
        <v>29</v>
      </c>
      <c r="F48" s="35" t="s">
        <v>60</v>
      </c>
      <c r="G48" s="35" t="s">
        <v>7</v>
      </c>
      <c r="H48" s="35" t="s">
        <v>8</v>
      </c>
      <c r="I48" s="35" t="s">
        <v>30</v>
      </c>
      <c r="J48" s="35" t="s">
        <v>9</v>
      </c>
      <c r="K48" s="35" t="s">
        <v>31</v>
      </c>
    </row>
    <row r="49" spans="2:11" ht="15" customHeight="1" x14ac:dyDescent="0.25">
      <c r="B49" s="57">
        <f>B36</f>
        <v>43344</v>
      </c>
      <c r="C49" s="36" t="s">
        <v>77</v>
      </c>
      <c r="D49" s="25">
        <f>(IFERROR((D10/D$18),"-")*100)</f>
        <v>0</v>
      </c>
      <c r="E49" s="25">
        <f t="shared" ref="E49:K49" si="20">(IFERROR((E10/E$18),"-")*100)</f>
        <v>0.12051071117404835</v>
      </c>
      <c r="F49" s="25">
        <f t="shared" si="20"/>
        <v>0.35100967077224599</v>
      </c>
      <c r="G49" s="25">
        <f t="shared" si="20"/>
        <v>1.9472257128023109</v>
      </c>
      <c r="H49" s="25">
        <f t="shared" si="20"/>
        <v>0</v>
      </c>
      <c r="I49" s="25">
        <f t="shared" si="20"/>
        <v>0</v>
      </c>
      <c r="J49" s="25">
        <f t="shared" si="20"/>
        <v>3.4116507548467725</v>
      </c>
      <c r="K49" s="43">
        <f t="shared" si="20"/>
        <v>1.337140416698317</v>
      </c>
    </row>
    <row r="50" spans="2:11" ht="15" customHeight="1" x14ac:dyDescent="0.25">
      <c r="B50" s="58"/>
      <c r="C50" s="36" t="s">
        <v>6</v>
      </c>
      <c r="D50" s="24">
        <f t="shared" ref="D50:K50" si="21">(IFERROR((D11/D$18),"-")*100)</f>
        <v>75.186370179567845</v>
      </c>
      <c r="E50" s="25">
        <f t="shared" si="21"/>
        <v>19.805133372412914</v>
      </c>
      <c r="F50" s="25">
        <f t="shared" si="21"/>
        <v>20.056626139007879</v>
      </c>
      <c r="G50" s="25">
        <f t="shared" si="21"/>
        <v>9.1738940895704495</v>
      </c>
      <c r="H50" s="25">
        <f t="shared" si="21"/>
        <v>50.723475323089026</v>
      </c>
      <c r="I50" s="25">
        <f t="shared" si="21"/>
        <v>22.412264107824566</v>
      </c>
      <c r="J50" s="25">
        <f t="shared" si="21"/>
        <v>3.2835496496132794</v>
      </c>
      <c r="K50" s="43">
        <f t="shared" si="21"/>
        <v>30.918285853628223</v>
      </c>
    </row>
    <row r="51" spans="2:11" x14ac:dyDescent="0.25">
      <c r="B51" s="58"/>
      <c r="C51" s="36" t="s">
        <v>29</v>
      </c>
      <c r="D51" s="25">
        <f t="shared" ref="D51:K51" si="22">(IFERROR((D12/D$18),"-")*100)</f>
        <v>7.135915509221026</v>
      </c>
      <c r="E51" s="24">
        <f t="shared" si="22"/>
        <v>34.829491427215928</v>
      </c>
      <c r="F51" s="25">
        <f t="shared" si="22"/>
        <v>18.462662112804889</v>
      </c>
      <c r="G51" s="25">
        <f t="shared" si="22"/>
        <v>7.1496277320014263</v>
      </c>
      <c r="H51" s="25">
        <f t="shared" si="22"/>
        <v>6.655915558266809</v>
      </c>
      <c r="I51" s="25">
        <f t="shared" si="22"/>
        <v>14.47084320029898</v>
      </c>
      <c r="J51" s="25">
        <f t="shared" si="22"/>
        <v>5.0716511152779979</v>
      </c>
      <c r="K51" s="43">
        <f t="shared" si="22"/>
        <v>11.583198147645462</v>
      </c>
    </row>
    <row r="52" spans="2:11" x14ac:dyDescent="0.25">
      <c r="B52" s="58"/>
      <c r="C52" s="36" t="s">
        <v>60</v>
      </c>
      <c r="D52" s="25">
        <f t="shared" ref="D52:K52" si="23">(IFERROR((D13/D$18),"-")*100)</f>
        <v>9.471821315918131</v>
      </c>
      <c r="E52" s="25">
        <f t="shared" si="23"/>
        <v>22.402394039941186</v>
      </c>
      <c r="F52" s="24">
        <f t="shared" si="23"/>
        <v>36.039289144686585</v>
      </c>
      <c r="G52" s="25">
        <f t="shared" si="23"/>
        <v>14.46021965481528</v>
      </c>
      <c r="H52" s="25">
        <f t="shared" si="23"/>
        <v>11.222267119261149</v>
      </c>
      <c r="I52" s="25">
        <f t="shared" si="23"/>
        <v>9.7894128015700428</v>
      </c>
      <c r="J52" s="25">
        <f t="shared" si="23"/>
        <v>6.986627924243197</v>
      </c>
      <c r="K52" s="43">
        <f t="shared" si="23"/>
        <v>14.120376055156591</v>
      </c>
    </row>
    <row r="53" spans="2:11" x14ac:dyDescent="0.25">
      <c r="B53" s="58"/>
      <c r="C53" s="36" t="s">
        <v>7</v>
      </c>
      <c r="D53" s="25">
        <f t="shared" ref="D53:K53" si="24">(IFERROR((D14/D$18),"-")*100)</f>
        <v>1.4027394378035751</v>
      </c>
      <c r="E53" s="25">
        <f t="shared" si="24"/>
        <v>2.6665522960636037</v>
      </c>
      <c r="F53" s="25">
        <f t="shared" si="24"/>
        <v>2.4506931313936278</v>
      </c>
      <c r="G53" s="24">
        <f t="shared" si="24"/>
        <v>38.224438623684826</v>
      </c>
      <c r="H53" s="25">
        <f t="shared" si="24"/>
        <v>0.21758662724901717</v>
      </c>
      <c r="I53" s="25">
        <f t="shared" si="24"/>
        <v>1.3055867217878421</v>
      </c>
      <c r="J53" s="25">
        <f t="shared" si="24"/>
        <v>2.6852389360312716</v>
      </c>
      <c r="K53" s="43">
        <f t="shared" si="24"/>
        <v>3.2326427155367279</v>
      </c>
    </row>
    <row r="54" spans="2:11" x14ac:dyDescent="0.25">
      <c r="B54" s="58"/>
      <c r="C54" s="36" t="s">
        <v>8</v>
      </c>
      <c r="D54" s="25">
        <f t="shared" ref="D54:K54" si="25">(IFERROR((D15/D$18),"-")*100)</f>
        <v>1.0308281004608737</v>
      </c>
      <c r="E54" s="25">
        <f t="shared" si="25"/>
        <v>0.51042129133716285</v>
      </c>
      <c r="F54" s="25">
        <f t="shared" si="25"/>
        <v>6.7507791028993569E-2</v>
      </c>
      <c r="G54" s="25">
        <f t="shared" si="25"/>
        <v>0</v>
      </c>
      <c r="H54" s="24">
        <f t="shared" si="25"/>
        <v>28.855508844961282</v>
      </c>
      <c r="I54" s="25">
        <f t="shared" si="25"/>
        <v>0.2581797345566505</v>
      </c>
      <c r="J54" s="25">
        <f t="shared" si="25"/>
        <v>2.2270389103697514E-2</v>
      </c>
      <c r="K54" s="43">
        <f t="shared" si="25"/>
        <v>0.5684840351978967</v>
      </c>
    </row>
    <row r="55" spans="2:11" x14ac:dyDescent="0.25">
      <c r="B55" s="58"/>
      <c r="C55" s="36" t="s">
        <v>30</v>
      </c>
      <c r="D55" s="25">
        <f t="shared" ref="D55:K55" si="26">(IFERROR((D16/D$18),"-")*100)</f>
        <v>2.0354379318559555</v>
      </c>
      <c r="E55" s="25">
        <f t="shared" si="26"/>
        <v>5.1814397824067484</v>
      </c>
      <c r="F55" s="25">
        <f t="shared" si="26"/>
        <v>2.7355515559602122</v>
      </c>
      <c r="G55" s="25">
        <f t="shared" si="26"/>
        <v>1.2574654117366457</v>
      </c>
      <c r="H55" s="25">
        <f t="shared" si="26"/>
        <v>0</v>
      </c>
      <c r="I55" s="24">
        <f t="shared" si="26"/>
        <v>21.447648934045286</v>
      </c>
      <c r="J55" s="25">
        <f t="shared" si="26"/>
        <v>2.5389326880435044</v>
      </c>
      <c r="K55" s="43">
        <f t="shared" si="26"/>
        <v>3.4222086964955616</v>
      </c>
    </row>
    <row r="56" spans="2:11" x14ac:dyDescent="0.25">
      <c r="B56" s="58"/>
      <c r="C56" s="36" t="s">
        <v>9</v>
      </c>
      <c r="D56" s="25">
        <f t="shared" ref="D56:K56" si="27">(IFERROR((D17/D$18),"-")*100)</f>
        <v>3.7368875251725999</v>
      </c>
      <c r="E56" s="25">
        <f t="shared" si="27"/>
        <v>14.484057079448403</v>
      </c>
      <c r="F56" s="25">
        <f t="shared" si="27"/>
        <v>19.836660454345552</v>
      </c>
      <c r="G56" s="25">
        <f t="shared" si="27"/>
        <v>27.787128775389075</v>
      </c>
      <c r="H56" s="25">
        <f t="shared" si="27"/>
        <v>2.3252465271727125</v>
      </c>
      <c r="I56" s="25">
        <f t="shared" si="27"/>
        <v>30.316064499916628</v>
      </c>
      <c r="J56" s="24">
        <f t="shared" si="27"/>
        <v>76.000078542840271</v>
      </c>
      <c r="K56" s="43">
        <f t="shared" si="27"/>
        <v>34.817664079641226</v>
      </c>
    </row>
    <row r="57" spans="2:11" x14ac:dyDescent="0.25">
      <c r="B57" s="59"/>
      <c r="C57" s="37" t="s">
        <v>31</v>
      </c>
      <c r="D57" s="43">
        <f t="shared" ref="D57:K57" si="28">(IFERROR((D18/D$18),"-")*100)</f>
        <v>100</v>
      </c>
      <c r="E57" s="43">
        <f t="shared" si="28"/>
        <v>100</v>
      </c>
      <c r="F57" s="43">
        <f t="shared" si="28"/>
        <v>100</v>
      </c>
      <c r="G57" s="43">
        <f t="shared" si="28"/>
        <v>100</v>
      </c>
      <c r="H57" s="43">
        <f t="shared" si="28"/>
        <v>100</v>
      </c>
      <c r="I57" s="43">
        <f t="shared" si="28"/>
        <v>100</v>
      </c>
      <c r="J57" s="43">
        <f t="shared" si="28"/>
        <v>100</v>
      </c>
      <c r="K57" s="44">
        <f t="shared" si="28"/>
        <v>100</v>
      </c>
    </row>
  </sheetData>
  <mergeCells count="12">
    <mergeCell ref="B47:C48"/>
    <mergeCell ref="D47:K47"/>
    <mergeCell ref="B49:B57"/>
    <mergeCell ref="B36:B44"/>
    <mergeCell ref="B23:B31"/>
    <mergeCell ref="B8:C9"/>
    <mergeCell ref="D8:K8"/>
    <mergeCell ref="B21:C22"/>
    <mergeCell ref="D21:K21"/>
    <mergeCell ref="B34:C35"/>
    <mergeCell ref="D34:K34"/>
    <mergeCell ref="B10:B18"/>
  </mergeCells>
  <hyperlinks>
    <hyperlink ref="J2" location="Índice!A1" display="Índice"/>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7"/>
  <sheetViews>
    <sheetView showGridLines="0" workbookViewId="0">
      <selection activeCell="E26" sqref="E26"/>
    </sheetView>
  </sheetViews>
  <sheetFormatPr baseColWidth="10" defaultColWidth="11.44140625" defaultRowHeight="13.2"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1" ht="44.25" customHeight="1" x14ac:dyDescent="0.25"/>
    <row r="2" spans="2:11" x14ac:dyDescent="0.25">
      <c r="J2" s="5" t="s">
        <v>13</v>
      </c>
    </row>
    <row r="5" spans="2:11" ht="17.399999999999999" x14ac:dyDescent="0.3">
      <c r="B5" s="17" t="s">
        <v>90</v>
      </c>
    </row>
    <row r="6" spans="2:11" x14ac:dyDescent="0.25">
      <c r="C6" s="6"/>
    </row>
    <row r="7" spans="2:11" ht="13.8" x14ac:dyDescent="0.3">
      <c r="B7" s="42" t="s">
        <v>84</v>
      </c>
    </row>
    <row r="8" spans="2:11" ht="15" customHeight="1" x14ac:dyDescent="0.25">
      <c r="B8" s="60" t="s">
        <v>10</v>
      </c>
      <c r="C8" s="60"/>
      <c r="D8" s="61">
        <f>'1.1. MTL - Nacional'!D8:K8</f>
        <v>43709</v>
      </c>
      <c r="E8" s="62"/>
      <c r="F8" s="62"/>
      <c r="G8" s="62"/>
      <c r="H8" s="62"/>
      <c r="I8" s="62"/>
      <c r="J8" s="62"/>
      <c r="K8" s="62"/>
    </row>
    <row r="9" spans="2:11" ht="51" customHeight="1" x14ac:dyDescent="0.25">
      <c r="B9" s="60"/>
      <c r="C9" s="60"/>
      <c r="D9" s="35" t="s">
        <v>6</v>
      </c>
      <c r="E9" s="35" t="s">
        <v>29</v>
      </c>
      <c r="F9" s="35" t="s">
        <v>60</v>
      </c>
      <c r="G9" s="35" t="s">
        <v>7</v>
      </c>
      <c r="H9" s="35" t="s">
        <v>8</v>
      </c>
      <c r="I9" s="35" t="s">
        <v>30</v>
      </c>
      <c r="J9" s="35" t="s">
        <v>9</v>
      </c>
      <c r="K9" s="35" t="s">
        <v>31</v>
      </c>
    </row>
    <row r="10" spans="2:11" ht="15.75" customHeight="1" x14ac:dyDescent="0.25">
      <c r="B10" s="57">
        <f>'1.1. MTL - Nacional'!B10:B18</f>
        <v>43344</v>
      </c>
      <c r="C10" s="36" t="s">
        <v>77</v>
      </c>
      <c r="D10" s="46">
        <v>0</v>
      </c>
      <c r="E10" s="46">
        <v>2294.4293639683005</v>
      </c>
      <c r="F10" s="46">
        <v>618.05359819404646</v>
      </c>
      <c r="G10" s="46">
        <v>23764.67829289662</v>
      </c>
      <c r="H10" s="46">
        <v>0</v>
      </c>
      <c r="I10" s="46">
        <v>0</v>
      </c>
      <c r="J10" s="46">
        <v>44583.29230555008</v>
      </c>
      <c r="K10" s="47">
        <f>SUM(D10:J10)</f>
        <v>71260.45356060905</v>
      </c>
    </row>
    <row r="11" spans="2:11" ht="15" customHeight="1" x14ac:dyDescent="0.25">
      <c r="B11" s="58"/>
      <c r="C11" s="36" t="s">
        <v>6</v>
      </c>
      <c r="D11" s="45">
        <v>424093.66221379058</v>
      </c>
      <c r="E11" s="46">
        <v>82821.061012707025</v>
      </c>
      <c r="F11" s="46">
        <v>119498.43820539268</v>
      </c>
      <c r="G11" s="46">
        <v>9202.6944694026843</v>
      </c>
      <c r="H11" s="46">
        <v>2938.6041329428126</v>
      </c>
      <c r="I11" s="46">
        <v>5310.388455038662</v>
      </c>
      <c r="J11" s="46">
        <v>13848.216992633257</v>
      </c>
      <c r="K11" s="47">
        <f t="shared" ref="K11:K17" si="0">SUM(D11:J11)</f>
        <v>657713.06548190769</v>
      </c>
    </row>
    <row r="12" spans="2:11" x14ac:dyDescent="0.25">
      <c r="B12" s="58"/>
      <c r="C12" s="36" t="s">
        <v>29</v>
      </c>
      <c r="D12" s="46">
        <v>62638.804479302744</v>
      </c>
      <c r="E12" s="45">
        <v>247252.56828815996</v>
      </c>
      <c r="F12" s="46">
        <v>175622.62624460034</v>
      </c>
      <c r="G12" s="46">
        <v>69526.353798593394</v>
      </c>
      <c r="H12" s="46">
        <v>300.64118948911602</v>
      </c>
      <c r="I12" s="46">
        <v>20709.509875023075</v>
      </c>
      <c r="J12" s="46">
        <v>50303.788079315316</v>
      </c>
      <c r="K12" s="47">
        <f t="shared" si="0"/>
        <v>626354.29195448395</v>
      </c>
    </row>
    <row r="13" spans="2:11" x14ac:dyDescent="0.25">
      <c r="B13" s="58"/>
      <c r="C13" s="36" t="s">
        <v>60</v>
      </c>
      <c r="D13" s="46">
        <v>102117.00498145567</v>
      </c>
      <c r="E13" s="46">
        <v>176081.94635774154</v>
      </c>
      <c r="F13" s="45">
        <v>437880.5474886134</v>
      </c>
      <c r="G13" s="46">
        <v>77922.068032574694</v>
      </c>
      <c r="H13" s="46">
        <v>58.377208813678699</v>
      </c>
      <c r="I13" s="46">
        <v>8034.0939288840591</v>
      </c>
      <c r="J13" s="46">
        <v>131513.15457654305</v>
      </c>
      <c r="K13" s="47">
        <f t="shared" si="0"/>
        <v>933607.19257462607</v>
      </c>
    </row>
    <row r="14" spans="2:11" x14ac:dyDescent="0.25">
      <c r="B14" s="58"/>
      <c r="C14" s="36" t="s">
        <v>7</v>
      </c>
      <c r="D14" s="46">
        <v>14502.437806138982</v>
      </c>
      <c r="E14" s="46">
        <v>65731.800609845013</v>
      </c>
      <c r="F14" s="46">
        <v>82517.518630063452</v>
      </c>
      <c r="G14" s="45">
        <v>321253.95405351633</v>
      </c>
      <c r="H14" s="46">
        <v>1305.955917261849</v>
      </c>
      <c r="I14" s="46">
        <v>3955.2939020281055</v>
      </c>
      <c r="J14" s="46">
        <v>113823.81163311399</v>
      </c>
      <c r="K14" s="47">
        <f t="shared" si="0"/>
        <v>603090.77255196765</v>
      </c>
    </row>
    <row r="15" spans="2:11" x14ac:dyDescent="0.25">
      <c r="B15" s="58"/>
      <c r="C15" s="36" t="s">
        <v>8</v>
      </c>
      <c r="D15" s="46">
        <v>865.77677055548804</v>
      </c>
      <c r="E15" s="46">
        <v>0</v>
      </c>
      <c r="F15" s="46">
        <v>142.65272640782399</v>
      </c>
      <c r="G15" s="46">
        <v>0</v>
      </c>
      <c r="H15" s="45">
        <v>0</v>
      </c>
      <c r="I15" s="46">
        <v>0</v>
      </c>
      <c r="J15" s="46">
        <v>0</v>
      </c>
      <c r="K15" s="47">
        <f t="shared" si="0"/>
        <v>1008.429496963312</v>
      </c>
    </row>
    <row r="16" spans="2:11" x14ac:dyDescent="0.25">
      <c r="B16" s="58"/>
      <c r="C16" s="36" t="s">
        <v>30</v>
      </c>
      <c r="D16" s="46">
        <v>4994.9865973531896</v>
      </c>
      <c r="E16" s="46">
        <v>17726.391952207799</v>
      </c>
      <c r="F16" s="46">
        <v>5670.4165295487719</v>
      </c>
      <c r="G16" s="46">
        <v>2618.5826840378327</v>
      </c>
      <c r="H16" s="46">
        <v>0</v>
      </c>
      <c r="I16" s="45">
        <v>4443.3823272978225</v>
      </c>
      <c r="J16" s="46">
        <v>8185.2841346749565</v>
      </c>
      <c r="K16" s="47">
        <f t="shared" si="0"/>
        <v>43639.044225120371</v>
      </c>
    </row>
    <row r="17" spans="2:12" x14ac:dyDescent="0.25">
      <c r="B17" s="58"/>
      <c r="C17" s="36" t="s">
        <v>9</v>
      </c>
      <c r="D17" s="46">
        <v>14999.76313621959</v>
      </c>
      <c r="E17" s="46">
        <v>60277.98488902067</v>
      </c>
      <c r="F17" s="46">
        <v>121078.7434814539</v>
      </c>
      <c r="G17" s="46">
        <v>116809.59283095272</v>
      </c>
      <c r="H17" s="46">
        <v>322.24638646955179</v>
      </c>
      <c r="I17" s="46">
        <v>27401.272884077953</v>
      </c>
      <c r="J17" s="45">
        <v>596016.12635944376</v>
      </c>
      <c r="K17" s="47">
        <f t="shared" si="0"/>
        <v>936905.72996763815</v>
      </c>
    </row>
    <row r="18" spans="2:12" x14ac:dyDescent="0.25">
      <c r="B18" s="59"/>
      <c r="C18" s="37" t="s">
        <v>31</v>
      </c>
      <c r="D18" s="47">
        <f>SUM(D10:D17)</f>
        <v>624212.43598481629</v>
      </c>
      <c r="E18" s="47">
        <f t="shared" ref="E18:K18" si="1">SUM(E10:E17)</f>
        <v>652186.18247365032</v>
      </c>
      <c r="F18" s="47">
        <f t="shared" si="1"/>
        <v>943028.99690427433</v>
      </c>
      <c r="G18" s="47">
        <f t="shared" si="1"/>
        <v>621097.92416197434</v>
      </c>
      <c r="H18" s="47">
        <f t="shared" si="1"/>
        <v>4925.8248349770083</v>
      </c>
      <c r="I18" s="47">
        <f t="shared" si="1"/>
        <v>69853.941372349684</v>
      </c>
      <c r="J18" s="47">
        <f t="shared" si="1"/>
        <v>958273.67408127431</v>
      </c>
      <c r="K18" s="49">
        <f t="shared" si="1"/>
        <v>3873578.9798133168</v>
      </c>
      <c r="L18" s="7"/>
    </row>
    <row r="20" spans="2:12" x14ac:dyDescent="0.25">
      <c r="B20" s="6" t="s">
        <v>73</v>
      </c>
    </row>
    <row r="21" spans="2:12" x14ac:dyDescent="0.25">
      <c r="B21" s="60" t="s">
        <v>10</v>
      </c>
      <c r="C21" s="60"/>
      <c r="D21" s="61">
        <f>D8</f>
        <v>43709</v>
      </c>
      <c r="E21" s="62"/>
      <c r="F21" s="62"/>
      <c r="G21" s="62"/>
      <c r="H21" s="62"/>
      <c r="I21" s="62"/>
      <c r="J21" s="62"/>
      <c r="K21" s="62"/>
    </row>
    <row r="22" spans="2:12" ht="37.799999999999997" x14ac:dyDescent="0.25">
      <c r="B22" s="60"/>
      <c r="C22" s="60"/>
      <c r="D22" s="35" t="s">
        <v>6</v>
      </c>
      <c r="E22" s="35" t="s">
        <v>29</v>
      </c>
      <c r="F22" s="35" t="s">
        <v>60</v>
      </c>
      <c r="G22" s="35" t="s">
        <v>7</v>
      </c>
      <c r="H22" s="35" t="s">
        <v>8</v>
      </c>
      <c r="I22" s="35" t="s">
        <v>30</v>
      </c>
      <c r="J22" s="35" t="s">
        <v>9</v>
      </c>
      <c r="K22" s="35" t="s">
        <v>31</v>
      </c>
    </row>
    <row r="23" spans="2:12" ht="15" customHeight="1" x14ac:dyDescent="0.25">
      <c r="B23" s="57">
        <f>B10</f>
        <v>43344</v>
      </c>
      <c r="C23" s="36" t="s">
        <v>77</v>
      </c>
      <c r="D23" s="51">
        <f>(IFERROR((D10/$K$18),"-")*100)</f>
        <v>0</v>
      </c>
      <c r="E23" s="51">
        <f t="shared" ref="E23:K23" si="2">(IFERROR((E10/$K$18),"-")*100)</f>
        <v>5.92328019107249E-2</v>
      </c>
      <c r="F23" s="51">
        <f t="shared" si="2"/>
        <v>1.5955621439886918E-2</v>
      </c>
      <c r="G23" s="51">
        <f t="shared" si="2"/>
        <v>0.61350700261291524</v>
      </c>
      <c r="H23" s="51">
        <f t="shared" si="2"/>
        <v>0</v>
      </c>
      <c r="I23" s="51">
        <f t="shared" si="2"/>
        <v>0</v>
      </c>
      <c r="J23" s="51">
        <f t="shared" si="2"/>
        <v>1.1509586492979866</v>
      </c>
      <c r="K23" s="52">
        <f t="shared" si="2"/>
        <v>1.8396540752615136</v>
      </c>
    </row>
    <row r="24" spans="2:12" ht="15" customHeight="1" x14ac:dyDescent="0.25">
      <c r="B24" s="58"/>
      <c r="C24" s="36" t="s">
        <v>6</v>
      </c>
      <c r="D24" s="50">
        <f t="shared" ref="D24:K31" si="3">(IFERROR((D11/$K$18),"-")*100)</f>
        <v>10.948367502609416</v>
      </c>
      <c r="E24" s="51">
        <f t="shared" si="3"/>
        <v>2.1381017773051449</v>
      </c>
      <c r="F24" s="51">
        <f t="shared" si="3"/>
        <v>3.0849619648429574</v>
      </c>
      <c r="G24" s="51">
        <f t="shared" si="3"/>
        <v>0.23757601219341085</v>
      </c>
      <c r="H24" s="51">
        <f t="shared" si="3"/>
        <v>7.5862765371688276E-2</v>
      </c>
      <c r="I24" s="51">
        <f t="shared" si="3"/>
        <v>0.13709255659205871</v>
      </c>
      <c r="J24" s="51">
        <f t="shared" si="3"/>
        <v>0.35750444394709768</v>
      </c>
      <c r="K24" s="52">
        <f t="shared" si="3"/>
        <v>16.979467022861776</v>
      </c>
    </row>
    <row r="25" spans="2:12" x14ac:dyDescent="0.25">
      <c r="B25" s="58"/>
      <c r="C25" s="36" t="s">
        <v>29</v>
      </c>
      <c r="D25" s="51">
        <f t="shared" si="3"/>
        <v>1.6170782835650754</v>
      </c>
      <c r="E25" s="50">
        <f t="shared" si="3"/>
        <v>6.3830521999599457</v>
      </c>
      <c r="F25" s="51">
        <f t="shared" si="3"/>
        <v>4.5338594400639867</v>
      </c>
      <c r="G25" s="51">
        <f t="shared" si="3"/>
        <v>1.7948866967969799</v>
      </c>
      <c r="H25" s="51">
        <f t="shared" si="3"/>
        <v>7.7613285041010088E-3</v>
      </c>
      <c r="I25" s="51">
        <f t="shared" si="3"/>
        <v>0.5346350231387601</v>
      </c>
      <c r="J25" s="51">
        <f t="shared" si="3"/>
        <v>1.2986385030863539</v>
      </c>
      <c r="K25" s="52">
        <f t="shared" si="3"/>
        <v>16.169911475115203</v>
      </c>
    </row>
    <row r="26" spans="2:12" x14ac:dyDescent="0.25">
      <c r="B26" s="58"/>
      <c r="C26" s="36" t="s">
        <v>60</v>
      </c>
      <c r="D26" s="51">
        <f t="shared" si="3"/>
        <v>2.6362442979380556</v>
      </c>
      <c r="E26" s="51">
        <f t="shared" si="3"/>
        <v>4.545717210759638</v>
      </c>
      <c r="F26" s="50">
        <f t="shared" si="3"/>
        <v>11.304288611916121</v>
      </c>
      <c r="G26" s="51">
        <f t="shared" si="3"/>
        <v>2.0116297728445973</v>
      </c>
      <c r="H26" s="51">
        <f t="shared" si="3"/>
        <v>1.5070612763520346E-3</v>
      </c>
      <c r="I26" s="51">
        <f t="shared" si="3"/>
        <v>0.20740751565290799</v>
      </c>
      <c r="J26" s="51">
        <f t="shared" si="3"/>
        <v>3.3951329058193411</v>
      </c>
      <c r="K26" s="52">
        <f t="shared" si="3"/>
        <v>24.101927376207012</v>
      </c>
    </row>
    <row r="27" spans="2:12" x14ac:dyDescent="0.25">
      <c r="B27" s="58"/>
      <c r="C27" s="36" t="s">
        <v>7</v>
      </c>
      <c r="D27" s="51">
        <f t="shared" si="3"/>
        <v>0.37439375527688123</v>
      </c>
      <c r="E27" s="51">
        <f t="shared" si="3"/>
        <v>1.6969268201938892</v>
      </c>
      <c r="F27" s="51">
        <f t="shared" si="3"/>
        <v>2.1302655518344511</v>
      </c>
      <c r="G27" s="50">
        <f t="shared" si="3"/>
        <v>8.2934659581666477</v>
      </c>
      <c r="H27" s="51">
        <f t="shared" si="3"/>
        <v>3.3714451778773025E-2</v>
      </c>
      <c r="I27" s="51">
        <f t="shared" si="3"/>
        <v>0.10210954578803313</v>
      </c>
      <c r="J27" s="51">
        <f t="shared" si="3"/>
        <v>2.9384662666307531</v>
      </c>
      <c r="K27" s="52">
        <f t="shared" si="3"/>
        <v>15.569342349669427</v>
      </c>
    </row>
    <row r="28" spans="2:12" x14ac:dyDescent="0.25">
      <c r="B28" s="58"/>
      <c r="C28" s="36" t="s">
        <v>8</v>
      </c>
      <c r="D28" s="51">
        <f t="shared" si="3"/>
        <v>2.2350822716340049E-2</v>
      </c>
      <c r="E28" s="51">
        <f t="shared" si="3"/>
        <v>0</v>
      </c>
      <c r="F28" s="51">
        <f t="shared" si="3"/>
        <v>3.6827111865084263E-3</v>
      </c>
      <c r="G28" s="51">
        <f t="shared" si="3"/>
        <v>0</v>
      </c>
      <c r="H28" s="50">
        <f t="shared" si="3"/>
        <v>0</v>
      </c>
      <c r="I28" s="51">
        <f t="shared" si="3"/>
        <v>0</v>
      </c>
      <c r="J28" s="51">
        <f t="shared" si="3"/>
        <v>0</v>
      </c>
      <c r="K28" s="52">
        <f t="shared" si="3"/>
        <v>2.6033533902848474E-2</v>
      </c>
    </row>
    <row r="29" spans="2:12" x14ac:dyDescent="0.25">
      <c r="B29" s="58"/>
      <c r="C29" s="36" t="s">
        <v>30</v>
      </c>
      <c r="D29" s="51">
        <f t="shared" si="3"/>
        <v>0.12895016787792249</v>
      </c>
      <c r="E29" s="51">
        <f t="shared" si="3"/>
        <v>0.45762309338693558</v>
      </c>
      <c r="F29" s="51">
        <f t="shared" si="3"/>
        <v>0.14638701209138769</v>
      </c>
      <c r="G29" s="51">
        <f t="shared" si="3"/>
        <v>6.7601117666226923E-2</v>
      </c>
      <c r="H29" s="51">
        <f t="shared" si="3"/>
        <v>0</v>
      </c>
      <c r="I29" s="50">
        <f t="shared" si="3"/>
        <v>0.11470999689057501</v>
      </c>
      <c r="J29" s="51">
        <f t="shared" si="3"/>
        <v>0.21131062971302675</v>
      </c>
      <c r="K29" s="52">
        <f t="shared" si="3"/>
        <v>1.1265820176260744</v>
      </c>
    </row>
    <row r="30" spans="2:12" x14ac:dyDescent="0.25">
      <c r="B30" s="58"/>
      <c r="C30" s="36" t="s">
        <v>9</v>
      </c>
      <c r="D30" s="51">
        <f t="shared" si="3"/>
        <v>0.38723266556301089</v>
      </c>
      <c r="E30" s="51">
        <f t="shared" si="3"/>
        <v>1.5561315569697176</v>
      </c>
      <c r="F30" s="51">
        <f t="shared" si="3"/>
        <v>3.1257589973624129</v>
      </c>
      <c r="G30" s="51">
        <f t="shared" si="3"/>
        <v>3.0155469512740449</v>
      </c>
      <c r="H30" s="51">
        <f t="shared" si="3"/>
        <v>8.3190865127289113E-3</v>
      </c>
      <c r="I30" s="51">
        <f t="shared" si="3"/>
        <v>0.70738903290410071</v>
      </c>
      <c r="J30" s="50">
        <f t="shared" si="3"/>
        <v>15.386703858770117</v>
      </c>
      <c r="K30" s="52">
        <f t="shared" si="3"/>
        <v>24.187082149356133</v>
      </c>
    </row>
    <row r="31" spans="2:12" x14ac:dyDescent="0.25">
      <c r="B31" s="59"/>
      <c r="C31" s="37" t="s">
        <v>31</v>
      </c>
      <c r="D31" s="52">
        <f t="shared" si="3"/>
        <v>16.114617495546703</v>
      </c>
      <c r="E31" s="52">
        <f t="shared" si="3"/>
        <v>16.836785460485995</v>
      </c>
      <c r="F31" s="52">
        <f t="shared" si="3"/>
        <v>24.34515991073771</v>
      </c>
      <c r="G31" s="52">
        <f t="shared" si="3"/>
        <v>16.034213511554825</v>
      </c>
      <c r="H31" s="52">
        <f t="shared" si="3"/>
        <v>0.12716469344364326</v>
      </c>
      <c r="I31" s="52">
        <f t="shared" si="3"/>
        <v>1.8033436709664359</v>
      </c>
      <c r="J31" s="52">
        <f t="shared" si="3"/>
        <v>24.738715257264673</v>
      </c>
      <c r="K31" s="53">
        <f t="shared" si="3"/>
        <v>100</v>
      </c>
    </row>
    <row r="33" spans="2:11" x14ac:dyDescent="0.25">
      <c r="B33" s="6" t="s">
        <v>11</v>
      </c>
    </row>
    <row r="34" spans="2:11" x14ac:dyDescent="0.25">
      <c r="B34" s="60" t="s">
        <v>10</v>
      </c>
      <c r="C34" s="60"/>
      <c r="D34" s="61">
        <f>D21</f>
        <v>43709</v>
      </c>
      <c r="E34" s="62"/>
      <c r="F34" s="62"/>
      <c r="G34" s="62"/>
      <c r="H34" s="62"/>
      <c r="I34" s="62"/>
      <c r="J34" s="62"/>
      <c r="K34" s="62"/>
    </row>
    <row r="35" spans="2:11" ht="37.799999999999997" x14ac:dyDescent="0.25">
      <c r="B35" s="60"/>
      <c r="C35" s="60"/>
      <c r="D35" s="35" t="s">
        <v>6</v>
      </c>
      <c r="E35" s="35" t="s">
        <v>29</v>
      </c>
      <c r="F35" s="35" t="s">
        <v>60</v>
      </c>
      <c r="G35" s="35" t="s">
        <v>7</v>
      </c>
      <c r="H35" s="35" t="s">
        <v>8</v>
      </c>
      <c r="I35" s="35" t="s">
        <v>30</v>
      </c>
      <c r="J35" s="35" t="s">
        <v>9</v>
      </c>
      <c r="K35" s="35" t="s">
        <v>31</v>
      </c>
    </row>
    <row r="36" spans="2:11" ht="15" customHeight="1" x14ac:dyDescent="0.25">
      <c r="B36" s="57">
        <f>B23</f>
        <v>43344</v>
      </c>
      <c r="C36" s="36" t="s">
        <v>77</v>
      </c>
      <c r="D36" s="25">
        <f>(IFERROR((D10/$K10),"-")*100)</f>
        <v>0</v>
      </c>
      <c r="E36" s="25">
        <f t="shared" ref="E36:K36" si="4">(IFERROR((E10/$K10),"-")*100)</f>
        <v>3.2197793436956204</v>
      </c>
      <c r="F36" s="25">
        <f t="shared" si="4"/>
        <v>0.86731639684046391</v>
      </c>
      <c r="G36" s="25">
        <f t="shared" si="4"/>
        <v>33.349041586837622</v>
      </c>
      <c r="H36" s="25">
        <f t="shared" si="4"/>
        <v>0</v>
      </c>
      <c r="I36" s="25">
        <f t="shared" si="4"/>
        <v>0</v>
      </c>
      <c r="J36" s="25">
        <f t="shared" si="4"/>
        <v>62.563862672626293</v>
      </c>
      <c r="K36" s="43">
        <f t="shared" si="4"/>
        <v>100</v>
      </c>
    </row>
    <row r="37" spans="2:11" ht="15" customHeight="1" x14ac:dyDescent="0.25">
      <c r="B37" s="58"/>
      <c r="C37" s="36" t="s">
        <v>6</v>
      </c>
      <c r="D37" s="24">
        <f t="shared" ref="D37:K44" si="5">(IFERROR((D11/$K11),"-")*100)</f>
        <v>64.480042205495238</v>
      </c>
      <c r="E37" s="25">
        <f t="shared" si="5"/>
        <v>12.592278511606558</v>
      </c>
      <c r="F37" s="25">
        <f t="shared" si="5"/>
        <v>18.168779742551706</v>
      </c>
      <c r="G37" s="25">
        <f t="shared" si="5"/>
        <v>1.3991959339685385</v>
      </c>
      <c r="H37" s="25">
        <f t="shared" si="5"/>
        <v>0.44679120533962502</v>
      </c>
      <c r="I37" s="25">
        <f t="shared" si="5"/>
        <v>0.80740200153204045</v>
      </c>
      <c r="J37" s="25">
        <f t="shared" si="5"/>
        <v>2.1055103995063016</v>
      </c>
      <c r="K37" s="43">
        <f t="shared" si="5"/>
        <v>100</v>
      </c>
    </row>
    <row r="38" spans="2:11" x14ac:dyDescent="0.25">
      <c r="B38" s="58"/>
      <c r="C38" s="36" t="s">
        <v>29</v>
      </c>
      <c r="D38" s="25">
        <f t="shared" si="5"/>
        <v>10.000538877740235</v>
      </c>
      <c r="E38" s="24">
        <f t="shared" si="5"/>
        <v>39.474874119027731</v>
      </c>
      <c r="F38" s="25">
        <f t="shared" si="5"/>
        <v>28.038863707085849</v>
      </c>
      <c r="G38" s="25">
        <f t="shared" si="5"/>
        <v>11.100164027238078</v>
      </c>
      <c r="H38" s="25">
        <f t="shared" si="5"/>
        <v>4.7998583764947374E-2</v>
      </c>
      <c r="I38" s="25">
        <f t="shared" si="5"/>
        <v>3.3063571433989627</v>
      </c>
      <c r="J38" s="25">
        <f t="shared" si="5"/>
        <v>8.0312035417441994</v>
      </c>
      <c r="K38" s="43">
        <f t="shared" si="5"/>
        <v>100</v>
      </c>
    </row>
    <row r="39" spans="2:11" x14ac:dyDescent="0.25">
      <c r="B39" s="58"/>
      <c r="C39" s="36" t="s">
        <v>60</v>
      </c>
      <c r="D39" s="25">
        <f t="shared" si="5"/>
        <v>10.937898271739497</v>
      </c>
      <c r="E39" s="25">
        <f t="shared" si="5"/>
        <v>18.860388797151089</v>
      </c>
      <c r="F39" s="24">
        <f t="shared" si="5"/>
        <v>46.902010928285804</v>
      </c>
      <c r="G39" s="25">
        <f t="shared" si="5"/>
        <v>8.3463440140909313</v>
      </c>
      <c r="H39" s="25">
        <f t="shared" si="5"/>
        <v>6.2528662244654282E-3</v>
      </c>
      <c r="I39" s="25">
        <f t="shared" si="5"/>
        <v>0.86054327695658461</v>
      </c>
      <c r="J39" s="25">
        <f t="shared" si="5"/>
        <v>14.086561845551634</v>
      </c>
      <c r="K39" s="43">
        <f t="shared" si="5"/>
        <v>100</v>
      </c>
    </row>
    <row r="40" spans="2:11" x14ac:dyDescent="0.25">
      <c r="B40" s="58"/>
      <c r="C40" s="36" t="s">
        <v>7</v>
      </c>
      <c r="D40" s="25">
        <f t="shared" si="5"/>
        <v>2.4046857398882393</v>
      </c>
      <c r="E40" s="25">
        <f t="shared" si="5"/>
        <v>10.899155417633418</v>
      </c>
      <c r="F40" s="25">
        <f t="shared" si="5"/>
        <v>13.682437600710101</v>
      </c>
      <c r="G40" s="24">
        <f t="shared" si="5"/>
        <v>53.267927263111005</v>
      </c>
      <c r="H40" s="25">
        <f t="shared" si="5"/>
        <v>0.21654383994895499</v>
      </c>
      <c r="I40" s="25">
        <f t="shared" si="5"/>
        <v>0.65583724408373079</v>
      </c>
      <c r="J40" s="25">
        <f t="shared" si="5"/>
        <v>18.873412894624568</v>
      </c>
      <c r="K40" s="43">
        <f t="shared" si="5"/>
        <v>100</v>
      </c>
    </row>
    <row r="41" spans="2:11" x14ac:dyDescent="0.25">
      <c r="B41" s="58"/>
      <c r="C41" s="36" t="s">
        <v>8</v>
      </c>
      <c r="D41" s="25">
        <f t="shared" si="5"/>
        <v>85.853971265478179</v>
      </c>
      <c r="E41" s="25">
        <f t="shared" si="5"/>
        <v>0</v>
      </c>
      <c r="F41" s="25">
        <f t="shared" si="5"/>
        <v>14.146028734521824</v>
      </c>
      <c r="G41" s="25">
        <f t="shared" si="5"/>
        <v>0</v>
      </c>
      <c r="H41" s="24">
        <f t="shared" si="5"/>
        <v>0</v>
      </c>
      <c r="I41" s="25">
        <f t="shared" si="5"/>
        <v>0</v>
      </c>
      <c r="J41" s="25">
        <f t="shared" si="5"/>
        <v>0</v>
      </c>
      <c r="K41" s="43">
        <f t="shared" si="5"/>
        <v>100</v>
      </c>
    </row>
    <row r="42" spans="2:11" x14ac:dyDescent="0.25">
      <c r="B42" s="58"/>
      <c r="C42" s="36" t="s">
        <v>30</v>
      </c>
      <c r="D42" s="25">
        <f t="shared" si="5"/>
        <v>11.446141147330344</v>
      </c>
      <c r="E42" s="25">
        <f t="shared" si="5"/>
        <v>40.620486234214503</v>
      </c>
      <c r="F42" s="25">
        <f t="shared" si="5"/>
        <v>12.993906329150661</v>
      </c>
      <c r="G42" s="25">
        <f t="shared" si="5"/>
        <v>6.000550036177172</v>
      </c>
      <c r="H42" s="25">
        <f t="shared" si="5"/>
        <v>0</v>
      </c>
      <c r="I42" s="24">
        <f t="shared" si="5"/>
        <v>10.182125677124786</v>
      </c>
      <c r="J42" s="25">
        <f t="shared" si="5"/>
        <v>18.756790576002537</v>
      </c>
      <c r="K42" s="43">
        <f t="shared" si="5"/>
        <v>100</v>
      </c>
    </row>
    <row r="43" spans="2:11" x14ac:dyDescent="0.25">
      <c r="B43" s="58"/>
      <c r="C43" s="36" t="s">
        <v>9</v>
      </c>
      <c r="D43" s="25">
        <f t="shared" si="5"/>
        <v>1.6009895826699341</v>
      </c>
      <c r="E43" s="25">
        <f t="shared" si="5"/>
        <v>6.4337299859509605</v>
      </c>
      <c r="F43" s="25">
        <f t="shared" si="5"/>
        <v>12.923257869885809</v>
      </c>
      <c r="G43" s="25">
        <f t="shared" si="5"/>
        <v>12.46759295996487</v>
      </c>
      <c r="H43" s="25">
        <f t="shared" si="5"/>
        <v>3.4394750310757796E-2</v>
      </c>
      <c r="I43" s="25">
        <f t="shared" si="5"/>
        <v>2.9246563456308916</v>
      </c>
      <c r="J43" s="24">
        <f t="shared" si="5"/>
        <v>63.615378505586776</v>
      </c>
      <c r="K43" s="43">
        <f t="shared" si="5"/>
        <v>100</v>
      </c>
    </row>
    <row r="44" spans="2:11" x14ac:dyDescent="0.25">
      <c r="B44" s="59"/>
      <c r="C44" s="37" t="s">
        <v>31</v>
      </c>
      <c r="D44" s="43">
        <f t="shared" si="5"/>
        <v>16.114617495546703</v>
      </c>
      <c r="E44" s="43">
        <f t="shared" si="5"/>
        <v>16.836785460485995</v>
      </c>
      <c r="F44" s="43">
        <f t="shared" si="5"/>
        <v>24.34515991073771</v>
      </c>
      <c r="G44" s="43">
        <f t="shared" si="5"/>
        <v>16.034213511554825</v>
      </c>
      <c r="H44" s="43">
        <f t="shared" si="5"/>
        <v>0.12716469344364326</v>
      </c>
      <c r="I44" s="43">
        <f t="shared" si="5"/>
        <v>1.8033436709664359</v>
      </c>
      <c r="J44" s="43">
        <f t="shared" si="5"/>
        <v>24.738715257264673</v>
      </c>
      <c r="K44" s="44">
        <f t="shared" si="5"/>
        <v>100</v>
      </c>
    </row>
    <row r="46" spans="2:11" x14ac:dyDescent="0.25">
      <c r="B46" s="6" t="s">
        <v>12</v>
      </c>
    </row>
    <row r="47" spans="2:11" x14ac:dyDescent="0.25">
      <c r="B47" s="60" t="s">
        <v>10</v>
      </c>
      <c r="C47" s="60"/>
      <c r="D47" s="61">
        <f>D34</f>
        <v>43709</v>
      </c>
      <c r="E47" s="62"/>
      <c r="F47" s="62"/>
      <c r="G47" s="62"/>
      <c r="H47" s="62"/>
      <c r="I47" s="62"/>
      <c r="J47" s="62"/>
      <c r="K47" s="62"/>
    </row>
    <row r="48" spans="2:11" ht="37.799999999999997" x14ac:dyDescent="0.25">
      <c r="B48" s="60"/>
      <c r="C48" s="60"/>
      <c r="D48" s="35" t="s">
        <v>6</v>
      </c>
      <c r="E48" s="35" t="s">
        <v>29</v>
      </c>
      <c r="F48" s="35" t="s">
        <v>60</v>
      </c>
      <c r="G48" s="35" t="s">
        <v>7</v>
      </c>
      <c r="H48" s="35" t="s">
        <v>8</v>
      </c>
      <c r="I48" s="35" t="s">
        <v>30</v>
      </c>
      <c r="J48" s="35" t="s">
        <v>9</v>
      </c>
      <c r="K48" s="35" t="s">
        <v>31</v>
      </c>
    </row>
    <row r="49" spans="2:11" ht="15" customHeight="1" x14ac:dyDescent="0.25">
      <c r="B49" s="57">
        <f>B36</f>
        <v>43344</v>
      </c>
      <c r="C49" s="36" t="s">
        <v>77</v>
      </c>
      <c r="D49" s="25">
        <f>(IFERROR((D10/D$18),"-")*100)</f>
        <v>0</v>
      </c>
      <c r="E49" s="25">
        <f t="shared" ref="E49:K49" si="6">(IFERROR((E10/E$18),"-")*100)</f>
        <v>0.35180588390662509</v>
      </c>
      <c r="F49" s="25">
        <f t="shared" si="6"/>
        <v>6.5539193410060578E-2</v>
      </c>
      <c r="G49" s="25">
        <f t="shared" si="6"/>
        <v>3.8262369536915566</v>
      </c>
      <c r="H49" s="25">
        <f t="shared" si="6"/>
        <v>0</v>
      </c>
      <c r="I49" s="25">
        <f t="shared" si="6"/>
        <v>0</v>
      </c>
      <c r="J49" s="25">
        <f t="shared" si="6"/>
        <v>4.6524592620467651</v>
      </c>
      <c r="K49" s="43">
        <f t="shared" si="6"/>
        <v>1.8396540752615136</v>
      </c>
    </row>
    <row r="50" spans="2:11" ht="15" customHeight="1" x14ac:dyDescent="0.25">
      <c r="B50" s="58"/>
      <c r="C50" s="36" t="s">
        <v>6</v>
      </c>
      <c r="D50" s="24">
        <f t="shared" ref="D50:K57" si="7">(IFERROR((D11/D$18),"-")*100)</f>
        <v>67.940598066538115</v>
      </c>
      <c r="E50" s="25">
        <f t="shared" si="7"/>
        <v>12.698990447571031</v>
      </c>
      <c r="F50" s="25">
        <f t="shared" si="7"/>
        <v>12.671767103416315</v>
      </c>
      <c r="G50" s="25">
        <f t="shared" si="7"/>
        <v>1.481681730271367</v>
      </c>
      <c r="H50" s="25">
        <f t="shared" si="7"/>
        <v>59.657097671775595</v>
      </c>
      <c r="I50" s="25">
        <f t="shared" si="7"/>
        <v>7.602131462750469</v>
      </c>
      <c r="J50" s="25">
        <f t="shared" si="7"/>
        <v>1.4451213016897244</v>
      </c>
      <c r="K50" s="43">
        <f t="shared" si="7"/>
        <v>16.979467022861776</v>
      </c>
    </row>
    <row r="51" spans="2:11" x14ac:dyDescent="0.25">
      <c r="B51" s="58"/>
      <c r="C51" s="36" t="s">
        <v>29</v>
      </c>
      <c r="D51" s="25">
        <f t="shared" si="7"/>
        <v>10.034853660112983</v>
      </c>
      <c r="E51" s="24">
        <f t="shared" si="7"/>
        <v>37.911347239888741</v>
      </c>
      <c r="F51" s="25">
        <f t="shared" si="7"/>
        <v>18.623247728450025</v>
      </c>
      <c r="G51" s="25">
        <f t="shared" si="7"/>
        <v>11.194105002428218</v>
      </c>
      <c r="H51" s="25">
        <f t="shared" si="7"/>
        <v>6.1033674473022401</v>
      </c>
      <c r="I51" s="25">
        <f t="shared" si="7"/>
        <v>29.646873845862231</v>
      </c>
      <c r="J51" s="25">
        <f t="shared" si="7"/>
        <v>5.2494177227129883</v>
      </c>
      <c r="K51" s="43">
        <f t="shared" si="7"/>
        <v>16.169911475115203</v>
      </c>
    </row>
    <row r="52" spans="2:11" x14ac:dyDescent="0.25">
      <c r="B52" s="58"/>
      <c r="C52" s="36" t="s">
        <v>60</v>
      </c>
      <c r="D52" s="25">
        <f t="shared" si="7"/>
        <v>16.359335235022396</v>
      </c>
      <c r="E52" s="25">
        <f t="shared" si="7"/>
        <v>26.998723844453053</v>
      </c>
      <c r="F52" s="24">
        <f t="shared" si="7"/>
        <v>46.433412856451341</v>
      </c>
      <c r="G52" s="25">
        <f t="shared" si="7"/>
        <v>12.545858712651828</v>
      </c>
      <c r="H52" s="25">
        <f t="shared" si="7"/>
        <v>1.1851255529664237</v>
      </c>
      <c r="I52" s="25">
        <f t="shared" si="7"/>
        <v>11.501275047687141</v>
      </c>
      <c r="J52" s="25">
        <f t="shared" si="7"/>
        <v>13.723966141783938</v>
      </c>
      <c r="K52" s="43">
        <f t="shared" si="7"/>
        <v>24.101927376207012</v>
      </c>
    </row>
    <row r="53" spans="2:11" x14ac:dyDescent="0.25">
      <c r="B53" s="58"/>
      <c r="C53" s="36" t="s">
        <v>7</v>
      </c>
      <c r="D53" s="25">
        <f t="shared" si="7"/>
        <v>2.3233176672070899</v>
      </c>
      <c r="E53" s="25">
        <f t="shared" si="7"/>
        <v>10.07868648190821</v>
      </c>
      <c r="F53" s="25">
        <f t="shared" si="7"/>
        <v>8.7502631309267898</v>
      </c>
      <c r="G53" s="24">
        <f t="shared" si="7"/>
        <v>51.723559451107967</v>
      </c>
      <c r="H53" s="25">
        <f t="shared" si="7"/>
        <v>26.512431136174264</v>
      </c>
      <c r="I53" s="25">
        <f t="shared" si="7"/>
        <v>5.6622344055645959</v>
      </c>
      <c r="J53" s="25">
        <f t="shared" si="7"/>
        <v>11.878006743975336</v>
      </c>
      <c r="K53" s="43">
        <f t="shared" si="7"/>
        <v>15.569342349669427</v>
      </c>
    </row>
    <row r="54" spans="2:11" x14ac:dyDescent="0.25">
      <c r="B54" s="58"/>
      <c r="C54" s="36" t="s">
        <v>8</v>
      </c>
      <c r="D54" s="25">
        <f t="shared" si="7"/>
        <v>0.13869905830849991</v>
      </c>
      <c r="E54" s="25">
        <f t="shared" si="7"/>
        <v>0</v>
      </c>
      <c r="F54" s="25">
        <f t="shared" si="7"/>
        <v>1.5127077415022953E-2</v>
      </c>
      <c r="G54" s="25">
        <f t="shared" si="7"/>
        <v>0</v>
      </c>
      <c r="H54" s="24">
        <f t="shared" si="7"/>
        <v>0</v>
      </c>
      <c r="I54" s="25">
        <f t="shared" si="7"/>
        <v>0</v>
      </c>
      <c r="J54" s="25">
        <f t="shared" si="7"/>
        <v>0</v>
      </c>
      <c r="K54" s="43">
        <f t="shared" si="7"/>
        <v>2.6033533902848474E-2</v>
      </c>
    </row>
    <row r="55" spans="2:11" x14ac:dyDescent="0.25">
      <c r="B55" s="58"/>
      <c r="C55" s="36" t="s">
        <v>30</v>
      </c>
      <c r="D55" s="25">
        <f t="shared" si="7"/>
        <v>0.80020619734572063</v>
      </c>
      <c r="E55" s="25">
        <f t="shared" si="7"/>
        <v>2.7179956320101861</v>
      </c>
      <c r="F55" s="25">
        <f t="shared" si="7"/>
        <v>0.60129821544865691</v>
      </c>
      <c r="G55" s="25">
        <f t="shared" si="7"/>
        <v>0.421605447735314</v>
      </c>
      <c r="H55" s="25">
        <f t="shared" si="7"/>
        <v>0</v>
      </c>
      <c r="I55" s="24">
        <f t="shared" si="7"/>
        <v>6.3609615148453873</v>
      </c>
      <c r="J55" s="25">
        <f t="shared" si="7"/>
        <v>0.8541697801019561</v>
      </c>
      <c r="K55" s="43">
        <f t="shared" si="7"/>
        <v>1.1265820176260744</v>
      </c>
    </row>
    <row r="56" spans="2:11" x14ac:dyDescent="0.25">
      <c r="B56" s="58"/>
      <c r="C56" s="36" t="s">
        <v>9</v>
      </c>
      <c r="D56" s="25">
        <f t="shared" si="7"/>
        <v>2.4029901154651863</v>
      </c>
      <c r="E56" s="25">
        <f t="shared" si="7"/>
        <v>9.2424504702621526</v>
      </c>
      <c r="F56" s="25">
        <f t="shared" si="7"/>
        <v>12.839344694481802</v>
      </c>
      <c r="G56" s="25">
        <f t="shared" si="7"/>
        <v>18.80695270211373</v>
      </c>
      <c r="H56" s="25">
        <f t="shared" si="7"/>
        <v>6.5419781917814763</v>
      </c>
      <c r="I56" s="25">
        <f t="shared" si="7"/>
        <v>39.226523723290171</v>
      </c>
      <c r="J56" s="24">
        <f t="shared" si="7"/>
        <v>62.196859047689301</v>
      </c>
      <c r="K56" s="43">
        <f t="shared" si="7"/>
        <v>24.187082149356133</v>
      </c>
    </row>
    <row r="57" spans="2:11" x14ac:dyDescent="0.25">
      <c r="B57" s="59"/>
      <c r="C57" s="37" t="s">
        <v>31</v>
      </c>
      <c r="D57" s="43">
        <f t="shared" si="7"/>
        <v>100</v>
      </c>
      <c r="E57" s="43">
        <f t="shared" si="7"/>
        <v>100</v>
      </c>
      <c r="F57" s="43">
        <f t="shared" si="7"/>
        <v>100</v>
      </c>
      <c r="G57" s="43">
        <f t="shared" si="7"/>
        <v>100</v>
      </c>
      <c r="H57" s="43">
        <f t="shared" si="7"/>
        <v>100</v>
      </c>
      <c r="I57" s="43">
        <f t="shared" si="7"/>
        <v>100</v>
      </c>
      <c r="J57" s="43">
        <f t="shared" si="7"/>
        <v>100</v>
      </c>
      <c r="K57" s="44">
        <f t="shared" si="7"/>
        <v>100</v>
      </c>
    </row>
  </sheetData>
  <mergeCells count="12">
    <mergeCell ref="B47:C48"/>
    <mergeCell ref="D47:K47"/>
    <mergeCell ref="B49:B57"/>
    <mergeCell ref="B36:B44"/>
    <mergeCell ref="B23:B31"/>
    <mergeCell ref="B8:C9"/>
    <mergeCell ref="D8:K8"/>
    <mergeCell ref="B21:C22"/>
    <mergeCell ref="D21:K21"/>
    <mergeCell ref="B34:C35"/>
    <mergeCell ref="D34:K34"/>
    <mergeCell ref="B10:B18"/>
  </mergeCells>
  <hyperlinks>
    <hyperlink ref="J2" location="Índice!A1" display="Índice"/>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7"/>
  <sheetViews>
    <sheetView showGridLines="0" zoomScaleNormal="100" workbookViewId="0">
      <selection activeCell="L16" sqref="L16"/>
    </sheetView>
  </sheetViews>
  <sheetFormatPr baseColWidth="10" defaultColWidth="11.44140625" defaultRowHeight="13.2"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9" width="14.6640625" style="4" customWidth="1"/>
    <col min="10" max="10" width="17" style="4" customWidth="1"/>
    <col min="11" max="11" width="15.6640625" style="4" customWidth="1"/>
    <col min="12" max="12" width="12.88671875" style="4" customWidth="1"/>
    <col min="13" max="16384" width="11.44140625" style="4"/>
  </cols>
  <sheetData>
    <row r="1" spans="2:12" ht="44.25" customHeight="1" x14ac:dyDescent="0.25"/>
    <row r="2" spans="2:12" x14ac:dyDescent="0.25">
      <c r="H2" s="5" t="s">
        <v>13</v>
      </c>
    </row>
    <row r="5" spans="2:12" ht="17.399999999999999" x14ac:dyDescent="0.3">
      <c r="B5" s="17" t="s">
        <v>91</v>
      </c>
    </row>
    <row r="6" spans="2:12" x14ac:dyDescent="0.25">
      <c r="C6" s="6"/>
    </row>
    <row r="7" spans="2:12" ht="13.8" x14ac:dyDescent="0.3">
      <c r="B7" s="42" t="s">
        <v>84</v>
      </c>
    </row>
    <row r="8" spans="2:12" ht="15" customHeight="1" x14ac:dyDescent="0.25">
      <c r="B8" s="60" t="s">
        <v>32</v>
      </c>
      <c r="C8" s="60"/>
      <c r="D8" s="65">
        <f>'1.1. MTL - Nacional'!D8:K8</f>
        <v>43709</v>
      </c>
      <c r="E8" s="66"/>
      <c r="F8" s="66"/>
      <c r="G8" s="66"/>
      <c r="H8" s="66"/>
      <c r="I8" s="66"/>
      <c r="J8" s="66"/>
      <c r="K8" s="66"/>
      <c r="L8" s="67"/>
    </row>
    <row r="9" spans="2:12" ht="37.799999999999997" x14ac:dyDescent="0.25">
      <c r="B9" s="60"/>
      <c r="C9" s="60"/>
      <c r="D9" s="35" t="s">
        <v>39</v>
      </c>
      <c r="E9" s="35" t="s">
        <v>40</v>
      </c>
      <c r="F9" s="35" t="s">
        <v>41</v>
      </c>
      <c r="G9" s="35" t="s">
        <v>42</v>
      </c>
      <c r="H9" s="35" t="s">
        <v>43</v>
      </c>
      <c r="I9" s="35" t="s">
        <v>44</v>
      </c>
      <c r="J9" s="35" t="s">
        <v>48</v>
      </c>
      <c r="K9" s="35" t="s">
        <v>83</v>
      </c>
      <c r="L9" s="35" t="s">
        <v>49</v>
      </c>
    </row>
    <row r="10" spans="2:12" x14ac:dyDescent="0.25">
      <c r="B10" s="63">
        <f>'1.1. MTL - Nacional'!B10:B18</f>
        <v>43344</v>
      </c>
      <c r="C10" s="36" t="s">
        <v>39</v>
      </c>
      <c r="D10" s="45">
        <v>529043.44497875904</v>
      </c>
      <c r="E10" s="46">
        <v>32378.124628911562</v>
      </c>
      <c r="F10" s="46">
        <v>22140.280912102433</v>
      </c>
      <c r="G10" s="46">
        <v>5122.1230652614331</v>
      </c>
      <c r="H10" s="46">
        <v>4830.1315419651664</v>
      </c>
      <c r="I10" s="46">
        <v>972.55490880244201</v>
      </c>
      <c r="J10" s="46">
        <v>26785.629609556923</v>
      </c>
      <c r="K10" s="46">
        <v>10272.134159489999</v>
      </c>
      <c r="L10" s="47">
        <f>SUM(D10:K10)</f>
        <v>631544.42380484904</v>
      </c>
    </row>
    <row r="11" spans="2:12" x14ac:dyDescent="0.25">
      <c r="B11" s="64"/>
      <c r="C11" s="36" t="s">
        <v>40</v>
      </c>
      <c r="D11" s="46">
        <v>37934.137924437091</v>
      </c>
      <c r="E11" s="45">
        <v>1506123.526930213</v>
      </c>
      <c r="F11" s="46">
        <v>225662.27472093448</v>
      </c>
      <c r="G11" s="46">
        <v>73368.500495185552</v>
      </c>
      <c r="H11" s="46">
        <v>39730.638220653127</v>
      </c>
      <c r="I11" s="46">
        <v>16911.702789368814</v>
      </c>
      <c r="J11" s="46">
        <v>121570.88681557246</v>
      </c>
      <c r="K11" s="46">
        <v>83589.898573034559</v>
      </c>
      <c r="L11" s="47">
        <f t="shared" ref="L11:L17" si="0">SUM(D11:K11)</f>
        <v>2104891.5664693993</v>
      </c>
    </row>
    <row r="12" spans="2:12" x14ac:dyDescent="0.25">
      <c r="B12" s="64"/>
      <c r="C12" s="36" t="s">
        <v>41</v>
      </c>
      <c r="D12" s="46">
        <v>19927.043676807931</v>
      </c>
      <c r="E12" s="46">
        <v>195310.56199935538</v>
      </c>
      <c r="F12" s="45">
        <v>2119197.7794682016</v>
      </c>
      <c r="G12" s="46">
        <v>138736.45042231077</v>
      </c>
      <c r="H12" s="46">
        <v>148699.23593216701</v>
      </c>
      <c r="I12" s="46">
        <v>35991.413328387862</v>
      </c>
      <c r="J12" s="46">
        <v>401265.11323340383</v>
      </c>
      <c r="K12" s="46">
        <v>49314.78229256277</v>
      </c>
      <c r="L12" s="47">
        <f t="shared" si="0"/>
        <v>3108442.3803531975</v>
      </c>
    </row>
    <row r="13" spans="2:12" x14ac:dyDescent="0.25">
      <c r="B13" s="64"/>
      <c r="C13" s="36" t="s">
        <v>42</v>
      </c>
      <c r="D13" s="46">
        <v>2965.1841249946738</v>
      </c>
      <c r="E13" s="46">
        <v>104331.67018114048</v>
      </c>
      <c r="F13" s="46">
        <v>148391.28080417358</v>
      </c>
      <c r="G13" s="45">
        <v>448207.93607104983</v>
      </c>
      <c r="H13" s="46">
        <v>39612.282040004429</v>
      </c>
      <c r="I13" s="46">
        <v>761.31571421044202</v>
      </c>
      <c r="J13" s="46">
        <v>45885.033805219617</v>
      </c>
      <c r="K13" s="46">
        <v>31344.936229397736</v>
      </c>
      <c r="L13" s="47">
        <f t="shared" si="0"/>
        <v>821499.63897019066</v>
      </c>
    </row>
    <row r="14" spans="2:12" x14ac:dyDescent="0.25">
      <c r="B14" s="64"/>
      <c r="C14" s="36" t="s">
        <v>43</v>
      </c>
      <c r="D14" s="46">
        <v>2869.7355542015639</v>
      </c>
      <c r="E14" s="46">
        <v>48666.824384130552</v>
      </c>
      <c r="F14" s="46">
        <v>164604.75777740061</v>
      </c>
      <c r="G14" s="46">
        <v>51419.589781110008</v>
      </c>
      <c r="H14" s="45">
        <v>556350.72970870684</v>
      </c>
      <c r="I14" s="46">
        <v>3270.0742754296011</v>
      </c>
      <c r="J14" s="46">
        <v>226261.33723600532</v>
      </c>
      <c r="K14" s="46">
        <v>18467.810074863446</v>
      </c>
      <c r="L14" s="47">
        <f t="shared" si="0"/>
        <v>1071910.8587918479</v>
      </c>
    </row>
    <row r="15" spans="2:12" x14ac:dyDescent="0.25">
      <c r="B15" s="64"/>
      <c r="C15" s="36" t="s">
        <v>44</v>
      </c>
      <c r="D15" s="46">
        <v>779.14328161693766</v>
      </c>
      <c r="E15" s="46">
        <v>18710.205069824471</v>
      </c>
      <c r="F15" s="46">
        <v>29135.902674437351</v>
      </c>
      <c r="G15" s="46">
        <v>687.1734316386719</v>
      </c>
      <c r="H15" s="46">
        <v>3633.0433618367692</v>
      </c>
      <c r="I15" s="45">
        <v>117210.87926825327</v>
      </c>
      <c r="J15" s="45">
        <v>33130.69121518809</v>
      </c>
      <c r="K15" s="45">
        <v>7583.7566448257121</v>
      </c>
      <c r="L15" s="47">
        <f t="shared" si="0"/>
        <v>210870.79494762127</v>
      </c>
    </row>
    <row r="16" spans="2:12" x14ac:dyDescent="0.25">
      <c r="B16" s="64"/>
      <c r="C16" s="36" t="s">
        <v>48</v>
      </c>
      <c r="D16" s="46">
        <v>15837.777261116622</v>
      </c>
      <c r="E16" s="46">
        <v>170314.94144675578</v>
      </c>
      <c r="F16" s="46">
        <v>375361.76546854147</v>
      </c>
      <c r="G16" s="46">
        <v>56535.179226771528</v>
      </c>
      <c r="H16" s="46">
        <v>220299.66698144955</v>
      </c>
      <c r="I16" s="48">
        <v>30984.722579134912</v>
      </c>
      <c r="J16" s="48">
        <v>2892564.7074426808</v>
      </c>
      <c r="K16" s="48">
        <v>129571.27859271324</v>
      </c>
      <c r="L16" s="47">
        <f t="shared" si="0"/>
        <v>3891470.038999164</v>
      </c>
    </row>
    <row r="17" spans="2:12" x14ac:dyDescent="0.25">
      <c r="B17" s="64"/>
      <c r="C17" s="36" t="s">
        <v>83</v>
      </c>
      <c r="D17" s="46">
        <v>9287.225213602258</v>
      </c>
      <c r="E17" s="46">
        <v>71238.470765865713</v>
      </c>
      <c r="F17" s="46">
        <v>55824.231176596099</v>
      </c>
      <c r="G17" s="46">
        <v>20212.711270484942</v>
      </c>
      <c r="H17" s="46">
        <v>11159.370116469096</v>
      </c>
      <c r="I17" s="48">
        <v>4688.0788624286715</v>
      </c>
      <c r="J17" s="48">
        <v>84906.024086350924</v>
      </c>
      <c r="K17" s="48">
        <v>76725.4034331125</v>
      </c>
      <c r="L17" s="47">
        <f t="shared" si="0"/>
        <v>334041.51492491021</v>
      </c>
    </row>
    <row r="18" spans="2:12" x14ac:dyDescent="0.25">
      <c r="B18" s="64"/>
      <c r="C18" s="37" t="s">
        <v>49</v>
      </c>
      <c r="D18" s="47">
        <f>SUM(D10:D17)</f>
        <v>618643.69201553613</v>
      </c>
      <c r="E18" s="47">
        <f t="shared" ref="E18:K18" si="1">SUM(E10:E17)</f>
        <v>2147074.325406197</v>
      </c>
      <c r="F18" s="47">
        <f t="shared" si="1"/>
        <v>3140318.273002388</v>
      </c>
      <c r="G18" s="47">
        <f t="shared" si="1"/>
        <v>794289.66376381286</v>
      </c>
      <c r="H18" s="47">
        <f t="shared" si="1"/>
        <v>1024315.097903252</v>
      </c>
      <c r="I18" s="47">
        <f t="shared" si="1"/>
        <v>210790.74172601601</v>
      </c>
      <c r="J18" s="47">
        <f t="shared" si="1"/>
        <v>3832369.4234439782</v>
      </c>
      <c r="K18" s="47">
        <f t="shared" si="1"/>
        <v>406869.99999999994</v>
      </c>
      <c r="L18" s="47">
        <f>SUM(L10:L17)</f>
        <v>12174671.21726118</v>
      </c>
    </row>
    <row r="20" spans="2:12" x14ac:dyDescent="0.25">
      <c r="B20" s="6" t="s">
        <v>73</v>
      </c>
    </row>
    <row r="21" spans="2:12" x14ac:dyDescent="0.25">
      <c r="B21" s="60" t="s">
        <v>32</v>
      </c>
      <c r="C21" s="60"/>
      <c r="D21" s="65">
        <f>D8</f>
        <v>43709</v>
      </c>
      <c r="E21" s="66"/>
      <c r="F21" s="66"/>
      <c r="G21" s="66"/>
      <c r="H21" s="66"/>
      <c r="I21" s="66"/>
      <c r="J21" s="66"/>
      <c r="K21" s="66"/>
      <c r="L21" s="67"/>
    </row>
    <row r="22" spans="2:12" ht="37.799999999999997" x14ac:dyDescent="0.25">
      <c r="B22" s="60"/>
      <c r="C22" s="60"/>
      <c r="D22" s="35" t="s">
        <v>39</v>
      </c>
      <c r="E22" s="35" t="s">
        <v>40</v>
      </c>
      <c r="F22" s="35" t="s">
        <v>41</v>
      </c>
      <c r="G22" s="35" t="s">
        <v>42</v>
      </c>
      <c r="H22" s="35" t="s">
        <v>43</v>
      </c>
      <c r="I22" s="35" t="s">
        <v>44</v>
      </c>
      <c r="J22" s="35" t="s">
        <v>48</v>
      </c>
      <c r="K22" s="35" t="s">
        <v>83</v>
      </c>
      <c r="L22" s="35" t="s">
        <v>49</v>
      </c>
    </row>
    <row r="23" spans="2:12" x14ac:dyDescent="0.25">
      <c r="B23" s="63">
        <f>B10</f>
        <v>43344</v>
      </c>
      <c r="C23" s="36" t="s">
        <v>39</v>
      </c>
      <c r="D23" s="24">
        <f t="shared" ref="D23:I31" si="2">(IFERROR((D10/$L$18),"-")*100)</f>
        <v>4.3454433843657654</v>
      </c>
      <c r="E23" s="25">
        <f t="shared" si="2"/>
        <v>0.26594660382291097</v>
      </c>
      <c r="F23" s="25">
        <f t="shared" si="2"/>
        <v>0.18185526752223147</v>
      </c>
      <c r="G23" s="25">
        <f t="shared" si="2"/>
        <v>4.2071962140540729E-2</v>
      </c>
      <c r="H23" s="25">
        <f t="shared" si="2"/>
        <v>3.9673609707973331E-2</v>
      </c>
      <c r="I23" s="25">
        <f t="shared" si="2"/>
        <v>7.9883463910184211E-3</v>
      </c>
      <c r="J23" s="25">
        <f t="shared" ref="J23:K23" si="3">(IFERROR((J10/$L$18),"-")*100)</f>
        <v>0.22001111267448775</v>
      </c>
      <c r="K23" s="25">
        <f t="shared" si="3"/>
        <v>8.4372990253126709E-2</v>
      </c>
      <c r="L23" s="43">
        <f t="shared" ref="L23:L31" si="4">(IFERROR((L10/$L$18),"-")*100)</f>
        <v>5.187363276878056</v>
      </c>
    </row>
    <row r="24" spans="2:12" x14ac:dyDescent="0.25">
      <c r="B24" s="63"/>
      <c r="C24" s="36" t="s">
        <v>40</v>
      </c>
      <c r="D24" s="25">
        <f t="shared" si="2"/>
        <v>0.3115824423303874</v>
      </c>
      <c r="E24" s="24">
        <f t="shared" si="2"/>
        <v>12.370958525720511</v>
      </c>
      <c r="F24" s="25">
        <f t="shared" si="2"/>
        <v>1.8535389637544526</v>
      </c>
      <c r="G24" s="25">
        <f t="shared" si="2"/>
        <v>0.60263229442421495</v>
      </c>
      <c r="H24" s="25">
        <f t="shared" si="2"/>
        <v>0.32633849006388982</v>
      </c>
      <c r="I24" s="25">
        <f t="shared" si="2"/>
        <v>0.13890890758012009</v>
      </c>
      <c r="J24" s="25">
        <f t="shared" ref="J24:K24" si="5">(IFERROR((J11/$L$18),"-")*100)</f>
        <v>0.99855581022352324</v>
      </c>
      <c r="K24" s="25">
        <f t="shared" si="5"/>
        <v>0.68658854996035756</v>
      </c>
      <c r="L24" s="43">
        <f t="shared" si="4"/>
        <v>17.289103984057459</v>
      </c>
    </row>
    <row r="25" spans="2:12" x14ac:dyDescent="0.25">
      <c r="B25" s="63"/>
      <c r="C25" s="36" t="s">
        <v>41</v>
      </c>
      <c r="D25" s="25">
        <f t="shared" si="2"/>
        <v>0.16367623668190301</v>
      </c>
      <c r="E25" s="25">
        <f t="shared" si="2"/>
        <v>1.604236849718333</v>
      </c>
      <c r="F25" s="24">
        <f t="shared" si="2"/>
        <v>17.406611986889757</v>
      </c>
      <c r="G25" s="25">
        <f t="shared" si="2"/>
        <v>1.1395498732286997</v>
      </c>
      <c r="H25" s="25">
        <f t="shared" si="2"/>
        <v>1.2213819435332436</v>
      </c>
      <c r="I25" s="25">
        <f t="shared" si="2"/>
        <v>0.29562534121955947</v>
      </c>
      <c r="J25" s="25">
        <f t="shared" ref="J25:K25" si="6">(IFERROR((J12/$L$18),"-")*100)</f>
        <v>3.2959010233023167</v>
      </c>
      <c r="K25" s="25">
        <f t="shared" si="6"/>
        <v>0.40506048510488357</v>
      </c>
      <c r="L25" s="43">
        <f t="shared" si="4"/>
        <v>25.532043739678695</v>
      </c>
    </row>
    <row r="26" spans="2:12" x14ac:dyDescent="0.25">
      <c r="B26" s="63"/>
      <c r="C26" s="36" t="s">
        <v>42</v>
      </c>
      <c r="D26" s="25">
        <f t="shared" si="2"/>
        <v>2.4355352781852968E-2</v>
      </c>
      <c r="E26" s="25">
        <f t="shared" si="2"/>
        <v>0.85695677788176838</v>
      </c>
      <c r="F26" s="25">
        <f t="shared" si="2"/>
        <v>1.2188524696567187</v>
      </c>
      <c r="G26" s="24">
        <f t="shared" si="2"/>
        <v>3.6814787690987756</v>
      </c>
      <c r="H26" s="25">
        <f t="shared" si="2"/>
        <v>0.32536633912415114</v>
      </c>
      <c r="I26" s="25">
        <f t="shared" si="2"/>
        <v>6.2532753503113329E-3</v>
      </c>
      <c r="J26" s="25">
        <f t="shared" ref="J26:K26" si="7">(IFERROR((J13/$L$18),"-")*100)</f>
        <v>0.37688930556222394</v>
      </c>
      <c r="K26" s="25">
        <f t="shared" si="7"/>
        <v>0.25746022763191384</v>
      </c>
      <c r="L26" s="43">
        <f t="shared" si="4"/>
        <v>6.7476125170877141</v>
      </c>
    </row>
    <row r="27" spans="2:12" x14ac:dyDescent="0.25">
      <c r="B27" s="63"/>
      <c r="C27" s="36" t="s">
        <v>43</v>
      </c>
      <c r="D27" s="25">
        <f t="shared" si="2"/>
        <v>2.3571359776294154E-2</v>
      </c>
      <c r="E27" s="25">
        <f t="shared" si="2"/>
        <v>0.39973830517189662</v>
      </c>
      <c r="F27" s="25">
        <f t="shared" si="2"/>
        <v>1.3520263080618136</v>
      </c>
      <c r="G27" s="25">
        <f t="shared" si="2"/>
        <v>0.42234889849187551</v>
      </c>
      <c r="H27" s="24">
        <f t="shared" si="2"/>
        <v>4.5697392543949436</v>
      </c>
      <c r="I27" s="25">
        <f t="shared" si="2"/>
        <v>2.6859651624869408E-2</v>
      </c>
      <c r="J27" s="25">
        <f t="shared" ref="J27:K27" si="8">(IFERROR((J14/$L$18),"-")*100)</f>
        <v>1.8584595279683056</v>
      </c>
      <c r="K27" s="25">
        <f t="shared" si="8"/>
        <v>0.15169042141096911</v>
      </c>
      <c r="L27" s="43">
        <f t="shared" si="4"/>
        <v>8.8044337269009674</v>
      </c>
    </row>
    <row r="28" spans="2:12" x14ac:dyDescent="0.25">
      <c r="B28" s="63"/>
      <c r="C28" s="36" t="s">
        <v>44</v>
      </c>
      <c r="D28" s="25">
        <f t="shared" si="2"/>
        <v>6.3997069630288882E-3</v>
      </c>
      <c r="E28" s="25">
        <f t="shared" si="2"/>
        <v>0.15368139916006315</v>
      </c>
      <c r="F28" s="25">
        <f t="shared" si="2"/>
        <v>0.23931572487254221</v>
      </c>
      <c r="G28" s="25">
        <f t="shared" si="2"/>
        <v>5.6442873846515151E-3</v>
      </c>
      <c r="H28" s="25">
        <f t="shared" si="2"/>
        <v>2.9840997732126524E-2</v>
      </c>
      <c r="I28" s="24">
        <f t="shared" si="2"/>
        <v>0.96274369284052896</v>
      </c>
      <c r="J28" s="24">
        <f t="shared" ref="J28:K28" si="9">(IFERROR((J15/$L$18),"-")*100)</f>
        <v>0.272128015812169</v>
      </c>
      <c r="K28" s="24">
        <f t="shared" si="9"/>
        <v>6.2291264457914101E-2</v>
      </c>
      <c r="L28" s="43">
        <f t="shared" si="4"/>
        <v>1.7320450892230241</v>
      </c>
    </row>
    <row r="29" spans="2:12" x14ac:dyDescent="0.25">
      <c r="B29" s="63"/>
      <c r="C29" s="36" t="s">
        <v>48</v>
      </c>
      <c r="D29" s="25">
        <f t="shared" si="2"/>
        <v>0.13008792581324011</v>
      </c>
      <c r="E29" s="25">
        <f t="shared" si="2"/>
        <v>1.3989284672039783</v>
      </c>
      <c r="F29" s="25">
        <f t="shared" si="2"/>
        <v>3.083136774456428</v>
      </c>
      <c r="G29" s="25">
        <f t="shared" si="2"/>
        <v>0.46436719495649514</v>
      </c>
      <c r="H29" s="25">
        <f t="shared" si="2"/>
        <v>1.8094917148079526</v>
      </c>
      <c r="I29" s="41">
        <f t="shared" si="2"/>
        <v>0.25450151405489246</v>
      </c>
      <c r="J29" s="41">
        <f t="shared" ref="J29:K29" si="10">(IFERROR((J16/$L$18),"-")*100)</f>
        <v>23.758873285560426</v>
      </c>
      <c r="K29" s="41">
        <f t="shared" si="10"/>
        <v>1.0642692215704996</v>
      </c>
      <c r="L29" s="43">
        <f t="shared" si="4"/>
        <v>31.963656098423915</v>
      </c>
    </row>
    <row r="30" spans="2:12" x14ac:dyDescent="0.25">
      <c r="B30" s="63"/>
      <c r="C30" s="36" t="s">
        <v>83</v>
      </c>
      <c r="D30" s="25">
        <f t="shared" si="2"/>
        <v>7.6283170591374017E-2</v>
      </c>
      <c r="E30" s="25">
        <f t="shared" si="2"/>
        <v>0.58513671124739874</v>
      </c>
      <c r="F30" s="25">
        <f t="shared" si="2"/>
        <v>0.45852762822415133</v>
      </c>
      <c r="G30" s="25">
        <f t="shared" si="2"/>
        <v>0.16602264578469661</v>
      </c>
      <c r="H30" s="25">
        <f t="shared" si="2"/>
        <v>9.1660546041254926E-2</v>
      </c>
      <c r="I30" s="41">
        <f t="shared" si="2"/>
        <v>3.8506821077697276E-2</v>
      </c>
      <c r="J30" s="41">
        <f t="shared" ref="J30:K30" si="11">(IFERROR((J17/$L$18),"-")*100)</f>
        <v>0.69739890770907753</v>
      </c>
      <c r="K30" s="41">
        <f t="shared" si="11"/>
        <v>0.6302051370745162</v>
      </c>
      <c r="L30" s="43">
        <f t="shared" si="4"/>
        <v>2.7437415677501664</v>
      </c>
    </row>
    <row r="31" spans="2:12" x14ac:dyDescent="0.25">
      <c r="B31" s="63"/>
      <c r="C31" s="37" t="s">
        <v>49</v>
      </c>
      <c r="D31" s="43">
        <f t="shared" si="2"/>
        <v>5.0813995793038469</v>
      </c>
      <c r="E31" s="43">
        <f t="shared" si="2"/>
        <v>17.63558363992686</v>
      </c>
      <c r="F31" s="43">
        <f t="shared" si="2"/>
        <v>25.793865123438099</v>
      </c>
      <c r="G31" s="43">
        <f t="shared" si="2"/>
        <v>6.5241159255099506</v>
      </c>
      <c r="H31" s="43">
        <f t="shared" si="2"/>
        <v>8.4134928954055344</v>
      </c>
      <c r="I31" s="43">
        <f t="shared" si="2"/>
        <v>1.7313875501389975</v>
      </c>
      <c r="J31" s="43">
        <f t="shared" ref="J31:K31" si="12">(IFERROR((J18/$L$18),"-")*100)</f>
        <v>31.47821698881253</v>
      </c>
      <c r="K31" s="43">
        <f t="shared" si="12"/>
        <v>3.3419382974641811</v>
      </c>
      <c r="L31" s="44">
        <f t="shared" si="4"/>
        <v>100</v>
      </c>
    </row>
    <row r="33" spans="2:12" x14ac:dyDescent="0.25">
      <c r="B33" s="6" t="s">
        <v>11</v>
      </c>
    </row>
    <row r="34" spans="2:12" x14ac:dyDescent="0.25">
      <c r="B34" s="60" t="s">
        <v>32</v>
      </c>
      <c r="C34" s="60"/>
      <c r="D34" s="65">
        <f>D21</f>
        <v>43709</v>
      </c>
      <c r="E34" s="66"/>
      <c r="F34" s="66"/>
      <c r="G34" s="66"/>
      <c r="H34" s="66"/>
      <c r="I34" s="66"/>
      <c r="J34" s="66"/>
      <c r="K34" s="66"/>
      <c r="L34" s="67"/>
    </row>
    <row r="35" spans="2:12" ht="37.799999999999997" x14ac:dyDescent="0.25">
      <c r="B35" s="60"/>
      <c r="C35" s="60"/>
      <c r="D35" s="35" t="s">
        <v>39</v>
      </c>
      <c r="E35" s="35" t="s">
        <v>40</v>
      </c>
      <c r="F35" s="35" t="s">
        <v>41</v>
      </c>
      <c r="G35" s="35" t="s">
        <v>42</v>
      </c>
      <c r="H35" s="35" t="s">
        <v>43</v>
      </c>
      <c r="I35" s="35" t="s">
        <v>44</v>
      </c>
      <c r="J35" s="35" t="s">
        <v>48</v>
      </c>
      <c r="K35" s="35" t="s">
        <v>83</v>
      </c>
      <c r="L35" s="35" t="s">
        <v>49</v>
      </c>
    </row>
    <row r="36" spans="2:12" x14ac:dyDescent="0.25">
      <c r="B36" s="63">
        <f>B23</f>
        <v>43344</v>
      </c>
      <c r="C36" s="36" t="s">
        <v>39</v>
      </c>
      <c r="D36" s="24">
        <f t="shared" ref="D36:I44" si="13">(IFERROR((D10/$L10),"-")*100)</f>
        <v>83.769791171845824</v>
      </c>
      <c r="E36" s="25">
        <f t="shared" si="13"/>
        <v>5.1268166432131457</v>
      </c>
      <c r="F36" s="25">
        <f t="shared" si="13"/>
        <v>3.5057361093799968</v>
      </c>
      <c r="G36" s="25">
        <f t="shared" si="13"/>
        <v>0.81104715237644154</v>
      </c>
      <c r="H36" s="25">
        <f t="shared" si="13"/>
        <v>0.76481263390233112</v>
      </c>
      <c r="I36" s="25">
        <f t="shared" si="13"/>
        <v>0.15399627835253712</v>
      </c>
      <c r="J36" s="25">
        <f t="shared" ref="J36:K36" si="14">(IFERROR((J10/$L10),"-")*100)</f>
        <v>4.2412898602100304</v>
      </c>
      <c r="K36" s="25">
        <f t="shared" si="14"/>
        <v>1.6265101507196824</v>
      </c>
      <c r="L36" s="43">
        <f t="shared" ref="L36:L44" si="15">(IFERROR((L10/$L10),"-")*100)</f>
        <v>100</v>
      </c>
    </row>
    <row r="37" spans="2:12" x14ac:dyDescent="0.25">
      <c r="B37" s="63"/>
      <c r="C37" s="36" t="s">
        <v>40</v>
      </c>
      <c r="D37" s="25">
        <f t="shared" si="13"/>
        <v>1.8021896485653752</v>
      </c>
      <c r="E37" s="24">
        <f t="shared" si="13"/>
        <v>71.553497145531409</v>
      </c>
      <c r="F37" s="25">
        <f t="shared" si="13"/>
        <v>10.720850342872764</v>
      </c>
      <c r="G37" s="25">
        <f t="shared" si="13"/>
        <v>3.4856190059352485</v>
      </c>
      <c r="H37" s="25">
        <f t="shared" si="13"/>
        <v>1.8875384772097583</v>
      </c>
      <c r="I37" s="25">
        <f t="shared" si="13"/>
        <v>0.80344769577538588</v>
      </c>
      <c r="J37" s="25">
        <f t="shared" ref="J37:K37" si="16">(IFERROR((J11/$L11),"-")*100)</f>
        <v>5.7756365578245505</v>
      </c>
      <c r="K37" s="25">
        <f t="shared" si="16"/>
        <v>3.9712211262854993</v>
      </c>
      <c r="L37" s="43">
        <f t="shared" si="15"/>
        <v>100</v>
      </c>
    </row>
    <row r="38" spans="2:12" x14ac:dyDescent="0.25">
      <c r="B38" s="63"/>
      <c r="C38" s="36" t="s">
        <v>41</v>
      </c>
      <c r="D38" s="25">
        <f t="shared" si="13"/>
        <v>0.64106202523669487</v>
      </c>
      <c r="E38" s="25">
        <f t="shared" si="13"/>
        <v>6.2832292865973329</v>
      </c>
      <c r="F38" s="24">
        <f t="shared" si="13"/>
        <v>68.175552902718024</v>
      </c>
      <c r="G38" s="25">
        <f t="shared" si="13"/>
        <v>4.4632144799977542</v>
      </c>
      <c r="H38" s="25">
        <f t="shared" si="13"/>
        <v>4.7837218045930463</v>
      </c>
      <c r="I38" s="25">
        <f t="shared" si="13"/>
        <v>1.1578600766695997</v>
      </c>
      <c r="J38" s="25">
        <f t="shared" ref="J38:K38" si="17">(IFERROR((J12/$L12),"-")*100)</f>
        <v>12.908880530312741</v>
      </c>
      <c r="K38" s="25">
        <f t="shared" si="17"/>
        <v>1.5864788938747956</v>
      </c>
      <c r="L38" s="43">
        <f t="shared" si="15"/>
        <v>100</v>
      </c>
    </row>
    <row r="39" spans="2:12" x14ac:dyDescent="0.25">
      <c r="B39" s="63"/>
      <c r="C39" s="36" t="s">
        <v>42</v>
      </c>
      <c r="D39" s="25">
        <f t="shared" si="13"/>
        <v>0.36094770884035288</v>
      </c>
      <c r="E39" s="25">
        <f t="shared" si="13"/>
        <v>12.700148025862529</v>
      </c>
      <c r="F39" s="25">
        <f t="shared" si="13"/>
        <v>18.063462692472125</v>
      </c>
      <c r="G39" s="24">
        <f t="shared" si="13"/>
        <v>54.559724047220634</v>
      </c>
      <c r="H39" s="25">
        <f t="shared" si="13"/>
        <v>4.821947589613222</v>
      </c>
      <c r="I39" s="25">
        <f t="shared" si="13"/>
        <v>9.2673895166260387E-2</v>
      </c>
      <c r="J39" s="25">
        <f t="shared" ref="J39:K39" si="18">(IFERROR((J13/$L13),"-")*100)</f>
        <v>5.5855208728685302</v>
      </c>
      <c r="K39" s="25">
        <f t="shared" si="18"/>
        <v>3.815575167956359</v>
      </c>
      <c r="L39" s="43">
        <f t="shared" si="15"/>
        <v>100</v>
      </c>
    </row>
    <row r="40" spans="2:12" x14ac:dyDescent="0.25">
      <c r="B40" s="63"/>
      <c r="C40" s="36" t="s">
        <v>43</v>
      </c>
      <c r="D40" s="25">
        <f t="shared" si="13"/>
        <v>0.26772147428714793</v>
      </c>
      <c r="E40" s="25">
        <f t="shared" si="13"/>
        <v>4.540193243212685</v>
      </c>
      <c r="F40" s="25">
        <f t="shared" si="13"/>
        <v>15.356198365499052</v>
      </c>
      <c r="G40" s="25">
        <f t="shared" si="13"/>
        <v>4.797002414833738</v>
      </c>
      <c r="H40" s="24">
        <f t="shared" si="13"/>
        <v>51.902704888704122</v>
      </c>
      <c r="I40" s="25">
        <f t="shared" si="13"/>
        <v>0.30506960990350507</v>
      </c>
      <c r="J40" s="25">
        <f t="shared" ref="J40:K40" si="19">(IFERROR((J14/$L14),"-")*100)</f>
        <v>21.108223261309693</v>
      </c>
      <c r="K40" s="25">
        <f t="shared" si="19"/>
        <v>1.722886742250054</v>
      </c>
      <c r="L40" s="43">
        <f t="shared" si="15"/>
        <v>100</v>
      </c>
    </row>
    <row r="41" spans="2:12" x14ac:dyDescent="0.25">
      <c r="B41" s="63"/>
      <c r="C41" s="36" t="s">
        <v>44</v>
      </c>
      <c r="D41" s="25">
        <f t="shared" si="13"/>
        <v>0.36948847364589821</v>
      </c>
      <c r="E41" s="25">
        <f t="shared" si="13"/>
        <v>8.8728290109931756</v>
      </c>
      <c r="F41" s="25">
        <f t="shared" si="13"/>
        <v>13.816945434133965</v>
      </c>
      <c r="G41" s="25">
        <f t="shared" si="13"/>
        <v>0.32587415996101338</v>
      </c>
      <c r="H41" s="25">
        <f t="shared" si="13"/>
        <v>1.7228764954099929</v>
      </c>
      <c r="I41" s="24">
        <f t="shared" si="13"/>
        <v>55.584216532862015</v>
      </c>
      <c r="J41" s="24">
        <f t="shared" ref="J41:K41" si="20">(IFERROR((J15/$L15),"-")*100)</f>
        <v>15.711370189227726</v>
      </c>
      <c r="K41" s="24">
        <f t="shared" si="20"/>
        <v>3.5963997037662141</v>
      </c>
      <c r="L41" s="43">
        <f t="shared" si="15"/>
        <v>100</v>
      </c>
    </row>
    <row r="42" spans="2:12" x14ac:dyDescent="0.25">
      <c r="B42" s="63"/>
      <c r="C42" s="36" t="s">
        <v>48</v>
      </c>
      <c r="D42" s="25">
        <f t="shared" si="13"/>
        <v>0.40698700240256491</v>
      </c>
      <c r="E42" s="25">
        <f t="shared" si="13"/>
        <v>4.3766221952092579</v>
      </c>
      <c r="F42" s="25">
        <f t="shared" si="13"/>
        <v>9.6457575596568041</v>
      </c>
      <c r="G42" s="25">
        <f t="shared" si="13"/>
        <v>1.4527974945250162</v>
      </c>
      <c r="H42" s="25">
        <f t="shared" si="13"/>
        <v>5.6610911756655282</v>
      </c>
      <c r="I42" s="41">
        <f t="shared" si="13"/>
        <v>0.79622153758387371</v>
      </c>
      <c r="J42" s="41">
        <f t="shared" ref="J42:K42" si="21">(IFERROR((J16/$L16),"-")*100)</f>
        <v>74.33090010855156</v>
      </c>
      <c r="K42" s="41">
        <f t="shared" si="21"/>
        <v>3.3296229264053978</v>
      </c>
      <c r="L42" s="43">
        <f t="shared" si="15"/>
        <v>100</v>
      </c>
    </row>
    <row r="43" spans="2:12" x14ac:dyDescent="0.25">
      <c r="B43" s="63"/>
      <c r="C43" s="36" t="s">
        <v>83</v>
      </c>
      <c r="D43" s="25">
        <f t="shared" si="13"/>
        <v>2.7802607755775357</v>
      </c>
      <c r="E43" s="25">
        <f t="shared" si="13"/>
        <v>21.326232693525991</v>
      </c>
      <c r="F43" s="25">
        <f t="shared" si="13"/>
        <v>16.711764461116434</v>
      </c>
      <c r="G43" s="25">
        <f t="shared" si="13"/>
        <v>6.0509578502625923</v>
      </c>
      <c r="H43" s="25">
        <f t="shared" si="13"/>
        <v>3.3407135394466256</v>
      </c>
      <c r="I43" s="41">
        <f t="shared" si="13"/>
        <v>1.4034419833961396</v>
      </c>
      <c r="J43" s="41">
        <f t="shared" ref="J43:K43" si="22">(IFERROR((J17/$L17),"-")*100)</f>
        <v>25.417805959069817</v>
      </c>
      <c r="K43" s="41">
        <f t="shared" si="22"/>
        <v>22.968822737604857</v>
      </c>
      <c r="L43" s="43">
        <f t="shared" si="15"/>
        <v>100</v>
      </c>
    </row>
    <row r="44" spans="2:12" x14ac:dyDescent="0.25">
      <c r="B44" s="63"/>
      <c r="C44" s="37" t="s">
        <v>49</v>
      </c>
      <c r="D44" s="43">
        <f t="shared" si="13"/>
        <v>5.0813995793038469</v>
      </c>
      <c r="E44" s="43">
        <f t="shared" si="13"/>
        <v>17.63558363992686</v>
      </c>
      <c r="F44" s="43">
        <f t="shared" si="13"/>
        <v>25.793865123438099</v>
      </c>
      <c r="G44" s="43">
        <f t="shared" si="13"/>
        <v>6.5241159255099506</v>
      </c>
      <c r="H44" s="43">
        <f t="shared" si="13"/>
        <v>8.4134928954055344</v>
      </c>
      <c r="I44" s="43">
        <f t="shared" si="13"/>
        <v>1.7313875501389975</v>
      </c>
      <c r="J44" s="43">
        <f t="shared" ref="J44:K44" si="23">(IFERROR((J18/$L18),"-")*100)</f>
        <v>31.47821698881253</v>
      </c>
      <c r="K44" s="43">
        <f t="shared" si="23"/>
        <v>3.3419382974641811</v>
      </c>
      <c r="L44" s="44">
        <f t="shared" si="15"/>
        <v>100</v>
      </c>
    </row>
    <row r="46" spans="2:12" x14ac:dyDescent="0.25">
      <c r="B46" s="6" t="s">
        <v>12</v>
      </c>
    </row>
    <row r="47" spans="2:12" x14ac:dyDescent="0.25">
      <c r="B47" s="60" t="s">
        <v>32</v>
      </c>
      <c r="C47" s="60"/>
      <c r="D47" s="65">
        <f>D34</f>
        <v>43709</v>
      </c>
      <c r="E47" s="66"/>
      <c r="F47" s="66"/>
      <c r="G47" s="66"/>
      <c r="H47" s="66"/>
      <c r="I47" s="66"/>
      <c r="J47" s="66"/>
      <c r="K47" s="66"/>
      <c r="L47" s="67"/>
    </row>
    <row r="48" spans="2:12" ht="37.799999999999997" x14ac:dyDescent="0.25">
      <c r="B48" s="60"/>
      <c r="C48" s="60"/>
      <c r="D48" s="35" t="s">
        <v>39</v>
      </c>
      <c r="E48" s="35" t="s">
        <v>40</v>
      </c>
      <c r="F48" s="35" t="s">
        <v>41</v>
      </c>
      <c r="G48" s="35" t="s">
        <v>42</v>
      </c>
      <c r="H48" s="35" t="s">
        <v>43</v>
      </c>
      <c r="I48" s="35" t="s">
        <v>44</v>
      </c>
      <c r="J48" s="35" t="s">
        <v>48</v>
      </c>
      <c r="K48" s="35" t="s">
        <v>83</v>
      </c>
      <c r="L48" s="35" t="s">
        <v>49</v>
      </c>
    </row>
    <row r="49" spans="2:12" x14ac:dyDescent="0.25">
      <c r="B49" s="63">
        <f>B36</f>
        <v>43344</v>
      </c>
      <c r="C49" s="36" t="s">
        <v>39</v>
      </c>
      <c r="D49" s="24">
        <f>(IFERROR((D10/D$18),"-")*100)</f>
        <v>85.516663599226206</v>
      </c>
      <c r="E49" s="25">
        <f t="shared" ref="E49:I49" si="24">(IFERROR((E10/E$18),"-")*100)</f>
        <v>1.5080113550696976</v>
      </c>
      <c r="F49" s="25">
        <f t="shared" si="24"/>
        <v>0.70503302491484743</v>
      </c>
      <c r="G49" s="25">
        <f t="shared" si="24"/>
        <v>0.64486840241503252</v>
      </c>
      <c r="H49" s="25">
        <f t="shared" si="24"/>
        <v>0.47154743221615381</v>
      </c>
      <c r="I49" s="25">
        <f t="shared" si="24"/>
        <v>0.46138407258254277</v>
      </c>
      <c r="J49" s="25">
        <f t="shared" ref="J49:K49" si="25">(IFERROR((J10/J$18),"-")*100)</f>
        <v>0.69893130463101028</v>
      </c>
      <c r="K49" s="25">
        <f t="shared" si="25"/>
        <v>2.5246722932361685</v>
      </c>
      <c r="L49" s="43">
        <f t="shared" ref="L49:L57" si="26">(IFERROR((L10/L$18),"-")*100)</f>
        <v>5.187363276878056</v>
      </c>
    </row>
    <row r="50" spans="2:12" x14ac:dyDescent="0.25">
      <c r="B50" s="63"/>
      <c r="C50" s="36" t="s">
        <v>40</v>
      </c>
      <c r="D50" s="25">
        <f t="shared" ref="D50:I50" si="27">(IFERROR((D11/D$18),"-")*100)</f>
        <v>6.1318232795436707</v>
      </c>
      <c r="E50" s="24">
        <f t="shared" si="27"/>
        <v>70.147712592356342</v>
      </c>
      <c r="F50" s="25">
        <f t="shared" si="27"/>
        <v>7.1859682714638922</v>
      </c>
      <c r="G50" s="25">
        <f t="shared" si="27"/>
        <v>9.2369954995413543</v>
      </c>
      <c r="H50" s="25">
        <f t="shared" si="27"/>
        <v>3.8787515972361213</v>
      </c>
      <c r="I50" s="25">
        <f t="shared" si="27"/>
        <v>8.022981773720641</v>
      </c>
      <c r="J50" s="25">
        <f t="shared" ref="J50:K50" si="28">(IFERROR((J11/J$18),"-")*100)</f>
        <v>3.1722121064811688</v>
      </c>
      <c r="K50" s="25">
        <f t="shared" si="28"/>
        <v>20.544620781339145</v>
      </c>
      <c r="L50" s="43">
        <f t="shared" si="26"/>
        <v>17.289103984057459</v>
      </c>
    </row>
    <row r="51" spans="2:12" x14ac:dyDescent="0.25">
      <c r="B51" s="63"/>
      <c r="C51" s="36" t="s">
        <v>41</v>
      </c>
      <c r="D51" s="25">
        <f t="shared" ref="D51:I51" si="29">(IFERROR((D12/D$18),"-")*100)</f>
        <v>3.2210857289897818</v>
      </c>
      <c r="E51" s="25">
        <f t="shared" si="29"/>
        <v>9.0965906344395098</v>
      </c>
      <c r="F51" s="24">
        <f t="shared" si="29"/>
        <v>67.483534955266947</v>
      </c>
      <c r="G51" s="25">
        <f t="shared" si="29"/>
        <v>17.466732446812369</v>
      </c>
      <c r="H51" s="25">
        <f t="shared" si="29"/>
        <v>14.516942709967932</v>
      </c>
      <c r="I51" s="25">
        <f t="shared" si="29"/>
        <v>17.074475393786123</v>
      </c>
      <c r="J51" s="25">
        <f t="shared" ref="J51:K51" si="30">(IFERROR((J12/J$18),"-")*100)</f>
        <v>10.470418399090683</v>
      </c>
      <c r="K51" s="25">
        <f t="shared" si="30"/>
        <v>12.120525546873148</v>
      </c>
      <c r="L51" s="43">
        <f t="shared" si="26"/>
        <v>25.532043739678695</v>
      </c>
    </row>
    <row r="52" spans="2:12" x14ac:dyDescent="0.25">
      <c r="B52" s="63"/>
      <c r="C52" s="36" t="s">
        <v>42</v>
      </c>
      <c r="D52" s="25">
        <f t="shared" ref="D52:I52" si="31">(IFERROR((D13/D$18),"-")*100)</f>
        <v>0.47930402641529052</v>
      </c>
      <c r="E52" s="25">
        <f t="shared" si="31"/>
        <v>4.8592481846851001</v>
      </c>
      <c r="F52" s="25">
        <f t="shared" si="31"/>
        <v>4.7253580020823813</v>
      </c>
      <c r="G52" s="24">
        <f t="shared" si="31"/>
        <v>56.428776115148757</v>
      </c>
      <c r="H52" s="25">
        <f t="shared" si="31"/>
        <v>3.8671969319879991</v>
      </c>
      <c r="I52" s="25">
        <f t="shared" si="31"/>
        <v>0.36117132468749202</v>
      </c>
      <c r="J52" s="25">
        <f t="shared" ref="J52:K52" si="32">(IFERROR((J13/J$18),"-")*100)</f>
        <v>1.197301949142074</v>
      </c>
      <c r="K52" s="25">
        <f t="shared" si="32"/>
        <v>7.7039192443280999</v>
      </c>
      <c r="L52" s="43">
        <f t="shared" si="26"/>
        <v>6.7476125170877141</v>
      </c>
    </row>
    <row r="53" spans="2:12" x14ac:dyDescent="0.25">
      <c r="B53" s="63"/>
      <c r="C53" s="36" t="s">
        <v>43</v>
      </c>
      <c r="D53" s="25">
        <f t="shared" ref="D53:I53" si="33">(IFERROR((D14/D$18),"-")*100)</f>
        <v>0.46387534395638763</v>
      </c>
      <c r="E53" s="25">
        <f t="shared" si="33"/>
        <v>2.2666576470250259</v>
      </c>
      <c r="F53" s="25">
        <f t="shared" si="33"/>
        <v>5.2416584392901582</v>
      </c>
      <c r="G53" s="25">
        <f t="shared" si="33"/>
        <v>6.473657171547929</v>
      </c>
      <c r="H53" s="24">
        <f t="shared" si="33"/>
        <v>54.314412708310478</v>
      </c>
      <c r="I53" s="25">
        <f t="shared" si="33"/>
        <v>1.5513367658623334</v>
      </c>
      <c r="J53" s="25">
        <f t="shared" ref="J53:K53" si="34">(IFERROR((J14/J$18),"-")*100)</f>
        <v>5.9039542443868687</v>
      </c>
      <c r="K53" s="25">
        <f t="shared" si="34"/>
        <v>4.5389952748699702</v>
      </c>
      <c r="L53" s="43">
        <f t="shared" si="26"/>
        <v>8.8044337269009674</v>
      </c>
    </row>
    <row r="54" spans="2:12" x14ac:dyDescent="0.25">
      <c r="B54" s="63"/>
      <c r="C54" s="36" t="s">
        <v>44</v>
      </c>
      <c r="D54" s="25">
        <f t="shared" ref="D54:I54" si="35">(IFERROR((D15/D$18),"-")*100)</f>
        <v>0.12594378503698878</v>
      </c>
      <c r="E54" s="25">
        <f t="shared" si="35"/>
        <v>0.87142791697650046</v>
      </c>
      <c r="F54" s="25">
        <f t="shared" si="35"/>
        <v>0.92780094695883064</v>
      </c>
      <c r="G54" s="25">
        <f t="shared" si="35"/>
        <v>8.6514210493743429E-2</v>
      </c>
      <c r="H54" s="25">
        <f t="shared" si="35"/>
        <v>0.35468025115255258</v>
      </c>
      <c r="I54" s="24">
        <f t="shared" si="35"/>
        <v>55.605326072908348</v>
      </c>
      <c r="J54" s="24">
        <f t="shared" ref="J54:K54" si="36">(IFERROR((J15/J$18),"-")*100)</f>
        <v>0.86449628296572278</v>
      </c>
      <c r="K54" s="24">
        <f t="shared" si="36"/>
        <v>1.863926228236467</v>
      </c>
      <c r="L54" s="43">
        <f t="shared" si="26"/>
        <v>1.7320450892230241</v>
      </c>
    </row>
    <row r="55" spans="2:12" x14ac:dyDescent="0.25">
      <c r="B55" s="63"/>
      <c r="C55" s="36" t="s">
        <v>48</v>
      </c>
      <c r="D55" s="25">
        <f t="shared" ref="D55:I55" si="37">(IFERROR((D16/D$18),"-")*100)</f>
        <v>2.5600806191876413</v>
      </c>
      <c r="E55" s="25">
        <f t="shared" si="37"/>
        <v>7.9324194524348632</v>
      </c>
      <c r="F55" s="25">
        <f t="shared" si="37"/>
        <v>11.952984788056737</v>
      </c>
      <c r="G55" s="25">
        <f t="shared" si="37"/>
        <v>7.1177030000459158</v>
      </c>
      <c r="H55" s="25">
        <f t="shared" si="37"/>
        <v>21.507021367975305</v>
      </c>
      <c r="I55" s="41">
        <f t="shared" si="37"/>
        <v>14.699280587668593</v>
      </c>
      <c r="J55" s="41">
        <f t="shared" ref="J55:K55" si="38">(IFERROR((J16/J$18),"-")*100)</f>
        <v>75.477188857311745</v>
      </c>
      <c r="K55" s="41">
        <f t="shared" si="38"/>
        <v>31.845866884438088</v>
      </c>
      <c r="L55" s="43">
        <f t="shared" si="26"/>
        <v>31.963656098423915</v>
      </c>
    </row>
    <row r="56" spans="2:12" x14ac:dyDescent="0.25">
      <c r="B56" s="63"/>
      <c r="C56" s="36" t="s">
        <v>83</v>
      </c>
      <c r="D56" s="25">
        <f t="shared" ref="D56:I56" si="39">(IFERROR((D17/D$18),"-")*100)</f>
        <v>1.5012236176440357</v>
      </c>
      <c r="E56" s="25">
        <f t="shared" si="39"/>
        <v>3.3179322170129519</v>
      </c>
      <c r="F56" s="25">
        <f t="shared" si="39"/>
        <v>1.7776615719662006</v>
      </c>
      <c r="G56" s="25">
        <f t="shared" si="39"/>
        <v>2.5447531539948782</v>
      </c>
      <c r="H56" s="25">
        <f t="shared" si="39"/>
        <v>1.0894470011534589</v>
      </c>
      <c r="I56" s="41">
        <f t="shared" si="39"/>
        <v>2.2240440087839324</v>
      </c>
      <c r="J56" s="41">
        <f t="shared" ref="J56:K56" si="40">(IFERROR((J17/J$18),"-")*100)</f>
        <v>2.2154968559907178</v>
      </c>
      <c r="K56" s="41">
        <f t="shared" si="40"/>
        <v>18.857473746678917</v>
      </c>
      <c r="L56" s="43">
        <f t="shared" si="26"/>
        <v>2.7437415677501664</v>
      </c>
    </row>
    <row r="57" spans="2:12" x14ac:dyDescent="0.25">
      <c r="B57" s="63"/>
      <c r="C57" s="37" t="s">
        <v>49</v>
      </c>
      <c r="D57" s="43">
        <f t="shared" ref="D57:I57" si="41">(IFERROR((D18/D$18),"-")*100)</f>
        <v>100</v>
      </c>
      <c r="E57" s="43">
        <f t="shared" si="41"/>
        <v>100</v>
      </c>
      <c r="F57" s="43">
        <f t="shared" si="41"/>
        <v>100</v>
      </c>
      <c r="G57" s="43">
        <f t="shared" si="41"/>
        <v>100</v>
      </c>
      <c r="H57" s="43">
        <f t="shared" si="41"/>
        <v>100</v>
      </c>
      <c r="I57" s="43">
        <f t="shared" si="41"/>
        <v>100</v>
      </c>
      <c r="J57" s="43">
        <f t="shared" ref="J57:K57" si="42">(IFERROR((J18/J$18),"-")*100)</f>
        <v>100</v>
      </c>
      <c r="K57" s="43">
        <f t="shared" si="42"/>
        <v>100</v>
      </c>
      <c r="L57" s="44">
        <f t="shared" si="26"/>
        <v>100</v>
      </c>
    </row>
  </sheetData>
  <mergeCells count="12">
    <mergeCell ref="D8:L8"/>
    <mergeCell ref="D21:L21"/>
    <mergeCell ref="D34:L34"/>
    <mergeCell ref="D47:L47"/>
    <mergeCell ref="B49:B57"/>
    <mergeCell ref="B8:C9"/>
    <mergeCell ref="B10:B18"/>
    <mergeCell ref="B21:C22"/>
    <mergeCell ref="B23:B31"/>
    <mergeCell ref="B34:C35"/>
    <mergeCell ref="B36:B44"/>
    <mergeCell ref="B47:C48"/>
  </mergeCells>
  <hyperlinks>
    <hyperlink ref="H2" location="Índice!A1" display="Índice"/>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7"/>
  <sheetViews>
    <sheetView showGridLines="0" zoomScaleNormal="100" workbookViewId="0">
      <selection activeCell="H2" sqref="H2"/>
    </sheetView>
  </sheetViews>
  <sheetFormatPr baseColWidth="10" defaultColWidth="11.44140625" defaultRowHeight="13.2"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9" width="14.6640625" style="4" customWidth="1"/>
    <col min="10" max="10" width="17.77734375" style="4" customWidth="1"/>
    <col min="11" max="11" width="15.44140625" style="4" customWidth="1"/>
    <col min="12" max="13" width="13.88671875" style="4" customWidth="1"/>
    <col min="14" max="14" width="15.6640625" style="4" customWidth="1"/>
    <col min="15" max="16384" width="11.44140625" style="4"/>
  </cols>
  <sheetData>
    <row r="1" spans="2:12" ht="44.25" customHeight="1" x14ac:dyDescent="0.25"/>
    <row r="2" spans="2:12" x14ac:dyDescent="0.25">
      <c r="H2" s="5" t="s">
        <v>13</v>
      </c>
      <c r="J2" s="5"/>
    </row>
    <row r="5" spans="2:12" ht="17.399999999999999" x14ac:dyDescent="0.3">
      <c r="B5" s="17" t="s">
        <v>92</v>
      </c>
    </row>
    <row r="6" spans="2:12" x14ac:dyDescent="0.25">
      <c r="C6" s="6"/>
    </row>
    <row r="7" spans="2:12" ht="13.8" x14ac:dyDescent="0.3">
      <c r="B7" s="42" t="s">
        <v>84</v>
      </c>
    </row>
    <row r="8" spans="2:12" ht="15" customHeight="1" x14ac:dyDescent="0.25">
      <c r="B8" s="60" t="s">
        <v>32</v>
      </c>
      <c r="C8" s="60"/>
      <c r="D8" s="65">
        <f>'1.1. MTL - Nacional'!D8:K8</f>
        <v>43709</v>
      </c>
      <c r="E8" s="66"/>
      <c r="F8" s="66"/>
      <c r="G8" s="66"/>
      <c r="H8" s="66"/>
      <c r="I8" s="66"/>
      <c r="J8" s="66"/>
      <c r="K8" s="66"/>
      <c r="L8" s="67"/>
    </row>
    <row r="9" spans="2:12" ht="37.799999999999997" x14ac:dyDescent="0.25">
      <c r="B9" s="60"/>
      <c r="C9" s="60"/>
      <c r="D9" s="35" t="s">
        <v>39</v>
      </c>
      <c r="E9" s="35" t="s">
        <v>40</v>
      </c>
      <c r="F9" s="35" t="s">
        <v>41</v>
      </c>
      <c r="G9" s="35" t="s">
        <v>42</v>
      </c>
      <c r="H9" s="35" t="s">
        <v>43</v>
      </c>
      <c r="I9" s="35" t="s">
        <v>44</v>
      </c>
      <c r="J9" s="35" t="s">
        <v>48</v>
      </c>
      <c r="K9" s="35" t="s">
        <v>83</v>
      </c>
      <c r="L9" s="35" t="s">
        <v>49</v>
      </c>
    </row>
    <row r="10" spans="2:12" x14ac:dyDescent="0.25">
      <c r="B10" s="63">
        <f>'1.1. MTL - Nacional'!B10:B18</f>
        <v>43344</v>
      </c>
      <c r="C10" s="36" t="s">
        <v>39</v>
      </c>
      <c r="D10" s="45">
        <v>462639.75383153855</v>
      </c>
      <c r="E10" s="46">
        <v>29645.968634630306</v>
      </c>
      <c r="F10" s="46">
        <v>15713.802138739302</v>
      </c>
      <c r="G10" s="46">
        <v>1561.1596851937211</v>
      </c>
      <c r="H10" s="46">
        <v>1989.3740000787279</v>
      </c>
      <c r="I10" s="46">
        <v>972.55490880244201</v>
      </c>
      <c r="J10" s="46">
        <v>24664.583593493731</v>
      </c>
      <c r="K10" s="46">
        <v>9070.1152216705286</v>
      </c>
      <c r="L10" s="47">
        <f>SUM(D10:K10)</f>
        <v>546257.31201414729</v>
      </c>
    </row>
    <row r="11" spans="2:12" x14ac:dyDescent="0.25">
      <c r="B11" s="64"/>
      <c r="C11" s="36" t="s">
        <v>40</v>
      </c>
      <c r="D11" s="46">
        <v>30768.820976734889</v>
      </c>
      <c r="E11" s="45">
        <v>1260954.4477267463</v>
      </c>
      <c r="F11" s="46">
        <v>181512.53998452099</v>
      </c>
      <c r="G11" s="46">
        <v>40485.135465367872</v>
      </c>
      <c r="H11" s="46">
        <v>24421.482279608819</v>
      </c>
      <c r="I11" s="46">
        <v>11030.745152627058</v>
      </c>
      <c r="J11" s="46">
        <v>101717.66469843438</v>
      </c>
      <c r="K11" s="46">
        <v>76277.122150116644</v>
      </c>
      <c r="L11" s="47">
        <f t="shared" ref="L11:L18" si="0">SUM(D11:K11)</f>
        <v>1727167.9584341568</v>
      </c>
    </row>
    <row r="12" spans="2:12" x14ac:dyDescent="0.25">
      <c r="B12" s="64"/>
      <c r="C12" s="36" t="s">
        <v>41</v>
      </c>
      <c r="D12" s="46">
        <v>14166.39117107751</v>
      </c>
      <c r="E12" s="46">
        <v>162565.5865175458</v>
      </c>
      <c r="F12" s="45">
        <v>1363454.1116244027</v>
      </c>
      <c r="G12" s="46">
        <v>49971.606113271271</v>
      </c>
      <c r="H12" s="46">
        <v>58254.664298354437</v>
      </c>
      <c r="I12" s="46">
        <v>28298.113866105712</v>
      </c>
      <c r="J12" s="46">
        <v>265185.62518137239</v>
      </c>
      <c r="K12" s="46">
        <v>41645.604109691027</v>
      </c>
      <c r="L12" s="47">
        <f t="shared" si="0"/>
        <v>1983541.702881821</v>
      </c>
    </row>
    <row r="13" spans="2:12" x14ac:dyDescent="0.25">
      <c r="B13" s="64"/>
      <c r="C13" s="36" t="s">
        <v>42</v>
      </c>
      <c r="D13" s="46">
        <v>1796.4029559288274</v>
      </c>
      <c r="E13" s="46">
        <v>56508.190685175279</v>
      </c>
      <c r="F13" s="46">
        <v>62296.079159608729</v>
      </c>
      <c r="G13" s="45">
        <v>171509.89906371114</v>
      </c>
      <c r="H13" s="46">
        <v>8127.3849826418718</v>
      </c>
      <c r="I13" s="46">
        <v>524.1535967388312</v>
      </c>
      <c r="J13" s="46">
        <v>28420.825192944831</v>
      </c>
      <c r="K13" s="46">
        <v>20203.507929262218</v>
      </c>
      <c r="L13" s="47">
        <f t="shared" si="0"/>
        <v>349386.44356601173</v>
      </c>
    </row>
    <row r="14" spans="2:12" x14ac:dyDescent="0.25">
      <c r="B14" s="64"/>
      <c r="C14" s="36" t="s">
        <v>43</v>
      </c>
      <c r="D14" s="46">
        <v>1749.3553666687476</v>
      </c>
      <c r="E14" s="46">
        <v>30363.01621906256</v>
      </c>
      <c r="F14" s="46">
        <v>66199.967324213038</v>
      </c>
      <c r="G14" s="46">
        <v>9973.0561652444994</v>
      </c>
      <c r="H14" s="45">
        <v>123710.91017762097</v>
      </c>
      <c r="I14" s="46">
        <v>1499.8581996648782</v>
      </c>
      <c r="J14" s="46">
        <v>96460.363524254397</v>
      </c>
      <c r="K14" s="46">
        <v>8770.3927747944181</v>
      </c>
      <c r="L14" s="47">
        <f t="shared" si="0"/>
        <v>338726.91975152353</v>
      </c>
    </row>
    <row r="15" spans="2:12" x14ac:dyDescent="0.25">
      <c r="B15" s="64"/>
      <c r="C15" s="36" t="s">
        <v>44</v>
      </c>
      <c r="D15" s="46">
        <v>519.88000539403561</v>
      </c>
      <c r="E15" s="46">
        <v>17918.285268176434</v>
      </c>
      <c r="F15" s="46">
        <v>23510.306237948109</v>
      </c>
      <c r="G15" s="46">
        <v>335.519154854384</v>
      </c>
      <c r="H15" s="46">
        <v>2781.8371198249356</v>
      </c>
      <c r="I15" s="45">
        <v>101681.79877279012</v>
      </c>
      <c r="J15" s="45">
        <v>28960.658442841184</v>
      </c>
      <c r="K15" s="45">
        <v>6597.2896276654883</v>
      </c>
      <c r="L15" s="47">
        <f t="shared" si="0"/>
        <v>182305.57462949466</v>
      </c>
    </row>
    <row r="16" spans="2:12" x14ac:dyDescent="0.25">
      <c r="B16" s="64"/>
      <c r="C16" s="36" t="s">
        <v>48</v>
      </c>
      <c r="D16" s="46">
        <v>12668.921686439626</v>
      </c>
      <c r="E16" s="46">
        <v>149599.32706969857</v>
      </c>
      <c r="F16" s="46">
        <v>256963.98142451275</v>
      </c>
      <c r="G16" s="46">
        <v>23852.827688618225</v>
      </c>
      <c r="H16" s="46">
        <v>87812.534479395967</v>
      </c>
      <c r="I16" s="48">
        <v>24948.129890988177</v>
      </c>
      <c r="J16" s="48">
        <v>2296548.5810832516</v>
      </c>
      <c r="K16" s="48">
        <v>102170.00570863528</v>
      </c>
      <c r="L16" s="47">
        <f t="shared" si="0"/>
        <v>2954564.3090315401</v>
      </c>
    </row>
    <row r="17" spans="2:12" x14ac:dyDescent="0.25">
      <c r="B17" s="64"/>
      <c r="C17" s="36" t="s">
        <v>83</v>
      </c>
      <c r="D17" s="46">
        <v>8633.1927425526719</v>
      </c>
      <c r="E17" s="46">
        <v>65722.589789230551</v>
      </c>
      <c r="F17" s="46">
        <v>50384.91643982767</v>
      </c>
      <c r="G17" s="46">
        <v>6461.9563513300673</v>
      </c>
      <c r="H17" s="46">
        <v>6536.2667832796233</v>
      </c>
      <c r="I17" s="48">
        <v>3660.7875360785952</v>
      </c>
      <c r="J17" s="48">
        <v>76720.739951675947</v>
      </c>
      <c r="K17" s="48">
        <v>72282.021105814652</v>
      </c>
      <c r="L17" s="47">
        <f t="shared" si="0"/>
        <v>290402.47069978982</v>
      </c>
    </row>
    <row r="18" spans="2:12" x14ac:dyDescent="0.25">
      <c r="B18" s="64"/>
      <c r="C18" s="37" t="s">
        <v>49</v>
      </c>
      <c r="D18" s="47">
        <f>SUM(D10:D17)</f>
        <v>532942.71873633494</v>
      </c>
      <c r="E18" s="47">
        <f t="shared" ref="E18:J18" si="1">SUM(E10:E17)</f>
        <v>1773277.4119102659</v>
      </c>
      <c r="F18" s="47">
        <f t="shared" si="1"/>
        <v>2020035.7043337736</v>
      </c>
      <c r="G18" s="47">
        <f t="shared" si="1"/>
        <v>304151.15968759113</v>
      </c>
      <c r="H18" s="47">
        <f t="shared" si="1"/>
        <v>313634.45412080531</v>
      </c>
      <c r="I18" s="47">
        <f t="shared" si="1"/>
        <v>172616.1419237958</v>
      </c>
      <c r="J18" s="47">
        <f t="shared" ref="J18:K18" si="2">SUM(J10:J17)</f>
        <v>2918679.0416682684</v>
      </c>
      <c r="K18" s="47">
        <f t="shared" si="2"/>
        <v>337016.05862765026</v>
      </c>
      <c r="L18" s="49">
        <f t="shared" si="0"/>
        <v>8372352.691008484</v>
      </c>
    </row>
    <row r="20" spans="2:12" x14ac:dyDescent="0.25">
      <c r="B20" s="6" t="s">
        <v>73</v>
      </c>
    </row>
    <row r="21" spans="2:12" x14ac:dyDescent="0.25">
      <c r="B21" s="60" t="s">
        <v>32</v>
      </c>
      <c r="C21" s="60"/>
      <c r="D21" s="65">
        <f>D8</f>
        <v>43709</v>
      </c>
      <c r="E21" s="66"/>
      <c r="F21" s="66"/>
      <c r="G21" s="66"/>
      <c r="H21" s="66"/>
      <c r="I21" s="66"/>
      <c r="J21" s="66"/>
      <c r="K21" s="66"/>
      <c r="L21" s="67"/>
    </row>
    <row r="22" spans="2:12" ht="37.799999999999997" x14ac:dyDescent="0.25">
      <c r="B22" s="60"/>
      <c r="C22" s="60"/>
      <c r="D22" s="35" t="s">
        <v>39</v>
      </c>
      <c r="E22" s="35" t="s">
        <v>40</v>
      </c>
      <c r="F22" s="35" t="s">
        <v>41</v>
      </c>
      <c r="G22" s="35" t="s">
        <v>42</v>
      </c>
      <c r="H22" s="35" t="s">
        <v>43</v>
      </c>
      <c r="I22" s="35" t="s">
        <v>44</v>
      </c>
      <c r="J22" s="35" t="s">
        <v>48</v>
      </c>
      <c r="K22" s="35" t="s">
        <v>83</v>
      </c>
      <c r="L22" s="35" t="s">
        <v>49</v>
      </c>
    </row>
    <row r="23" spans="2:12" x14ac:dyDescent="0.25">
      <c r="B23" s="63">
        <f>B10</f>
        <v>43344</v>
      </c>
      <c r="C23" s="36" t="s">
        <v>39</v>
      </c>
      <c r="D23" s="24">
        <f>(IFERROR((D10/$L$18),"-")*100)</f>
        <v>5.5258034498282909</v>
      </c>
      <c r="E23" s="25">
        <f>(IFERROR((E10/$L$18),"-")*100)</f>
        <v>0.35409364283552813</v>
      </c>
      <c r="F23" s="25">
        <f>(IFERROR((F10/$L$18),"-")*100)</f>
        <v>0.18768681538721119</v>
      </c>
      <c r="G23" s="25">
        <f>(IFERROR((G10/$L$18),"-")*100)</f>
        <v>1.8646606787962167E-2</v>
      </c>
      <c r="H23" s="25">
        <f>(IFERROR((H10/$L$18),"-")*100)</f>
        <v>2.3761230247923294E-2</v>
      </c>
      <c r="I23" s="25">
        <f>(IFERROR((I10/$L$18),"-")*100)</f>
        <v>1.1616267788705564E-2</v>
      </c>
      <c r="J23" s="25">
        <f>(IFERROR((J10/$L$18),"-")*100)</f>
        <v>0.29459561133852308</v>
      </c>
      <c r="K23" s="25">
        <f>(IFERROR((K10/$L$18),"-")*100)</f>
        <v>0.10833412729269526</v>
      </c>
      <c r="L23" s="43">
        <f>(IFERROR((L10/$L$18),"-")*100)</f>
        <v>6.5245377515068395</v>
      </c>
    </row>
    <row r="24" spans="2:12" x14ac:dyDescent="0.25">
      <c r="B24" s="63"/>
      <c r="C24" s="36" t="s">
        <v>40</v>
      </c>
      <c r="D24" s="25">
        <f>(IFERROR((D11/$L$18),"-")*100)</f>
        <v>0.36750507428789003</v>
      </c>
      <c r="E24" s="24">
        <f>(IFERROR((E11/$L$18),"-")*100)</f>
        <v>15.060933219893528</v>
      </c>
      <c r="F24" s="25">
        <f>(IFERROR((F11/$L$18),"-")*100)</f>
        <v>2.1679992074325414</v>
      </c>
      <c r="G24" s="25">
        <f>(IFERROR((G11/$L$18),"-")*100)</f>
        <v>0.48355745343655931</v>
      </c>
      <c r="H24" s="25">
        <f>(IFERROR((H11/$L$18),"-")*100)</f>
        <v>0.29169199125875755</v>
      </c>
      <c r="I24" s="25">
        <f>(IFERROR((I11/$L$18),"-")*100)</f>
        <v>0.13175203625228979</v>
      </c>
      <c r="J24" s="25">
        <f>(IFERROR((J11/$L$18),"-")*100)</f>
        <v>1.2149233131049819</v>
      </c>
      <c r="K24" s="25">
        <f>(IFERROR((K11/$L$18),"-")*100)</f>
        <v>0.91105959059792974</v>
      </c>
      <c r="L24" s="43">
        <f>(IFERROR((L11/$L$18),"-")*100)</f>
        <v>20.629421886264474</v>
      </c>
    </row>
    <row r="25" spans="2:12" x14ac:dyDescent="0.25">
      <c r="B25" s="63"/>
      <c r="C25" s="36" t="s">
        <v>41</v>
      </c>
      <c r="D25" s="25">
        <f>(IFERROR((D12/$L$18),"-")*100)</f>
        <v>0.16920442429869867</v>
      </c>
      <c r="E25" s="25">
        <f>(IFERROR((E12/$L$18),"-")*100)</f>
        <v>1.9416953933645633</v>
      </c>
      <c r="F25" s="24">
        <f>(IFERROR((F12/$L$18),"-")*100)</f>
        <v>16.285196789293035</v>
      </c>
      <c r="G25" s="25">
        <f>(IFERROR((G12/$L$18),"-")*100)</f>
        <v>0.59686456074573213</v>
      </c>
      <c r="H25" s="25">
        <f>(IFERROR((H12/$L$18),"-")*100)</f>
        <v>0.69579802056018536</v>
      </c>
      <c r="I25" s="25">
        <f>(IFERROR((I12/$L$18),"-")*100)</f>
        <v>0.33799476575439263</v>
      </c>
      <c r="J25" s="25">
        <f>(IFERROR((J12/$L$18),"-")*100)</f>
        <v>3.1673967278775703</v>
      </c>
      <c r="K25" s="25">
        <f>(IFERROR((K12/$L$18),"-")*100)</f>
        <v>0.49741817678579719</v>
      </c>
      <c r="L25" s="43">
        <f>(IFERROR((L12/$L$18),"-")*100)</f>
        <v>23.691568858679975</v>
      </c>
    </row>
    <row r="26" spans="2:12" x14ac:dyDescent="0.25">
      <c r="B26" s="63"/>
      <c r="C26" s="36" t="s">
        <v>42</v>
      </c>
      <c r="D26" s="25">
        <f>(IFERROR((D13/$L$18),"-")*100)</f>
        <v>2.1456369818940859E-2</v>
      </c>
      <c r="E26" s="25">
        <f>(IFERROR((E13/$L$18),"-")*100)</f>
        <v>0.67493801050524826</v>
      </c>
      <c r="F26" s="25">
        <f>(IFERROR((F13/$L$18),"-")*100)</f>
        <v>0.74406897868160538</v>
      </c>
      <c r="G26" s="24">
        <f>(IFERROR((G13/$L$18),"-")*100)</f>
        <v>2.0485269241930619</v>
      </c>
      <c r="H26" s="25">
        <f>(IFERROR((H13/$L$18),"-")*100)</f>
        <v>9.7074087566453138E-2</v>
      </c>
      <c r="I26" s="25">
        <f>(IFERROR((I13/$L$18),"-")*100)</f>
        <v>6.2605293408356738E-3</v>
      </c>
      <c r="J26" s="25">
        <f>(IFERROR((J13/$L$18),"-")*100)</f>
        <v>0.33946043892139749</v>
      </c>
      <c r="K26" s="25">
        <f>(IFERROR((K13/$L$18),"-")*100)</f>
        <v>0.24131219353623079</v>
      </c>
      <c r="L26" s="43">
        <f>(IFERROR((L13/$L$18),"-")*100)</f>
        <v>4.1730975325637738</v>
      </c>
    </row>
    <row r="27" spans="2:12" x14ac:dyDescent="0.25">
      <c r="B27" s="63"/>
      <c r="C27" s="36" t="s">
        <v>43</v>
      </c>
      <c r="D27" s="25">
        <f>(IFERROR((D14/$L$18),"-")*100)</f>
        <v>2.089442993183354E-2</v>
      </c>
      <c r="E27" s="25">
        <f>(IFERROR((E14/$L$18),"-")*100)</f>
        <v>0.36265811223732869</v>
      </c>
      <c r="F27" s="25">
        <f>(IFERROR((F14/$L$18),"-")*100)</f>
        <v>0.79069730776283131</v>
      </c>
      <c r="G27" s="25">
        <f>(IFERROR((G14/$L$18),"-")*100)</f>
        <v>0.11911892073007263</v>
      </c>
      <c r="H27" s="24">
        <f>(IFERROR((H14/$L$18),"-")*100)</f>
        <v>1.4776122643576723</v>
      </c>
      <c r="I27" s="25">
        <f>(IFERROR((I14/$L$18),"-")*100)</f>
        <v>1.7914417309195012E-2</v>
      </c>
      <c r="J27" s="25">
        <f>(IFERROR((J14/$L$18),"-")*100)</f>
        <v>1.1521297189002599</v>
      </c>
      <c r="K27" s="25">
        <f>(IFERROR((K14/$L$18),"-")*100)</f>
        <v>0.10475422021116491</v>
      </c>
      <c r="L27" s="43">
        <f>(IFERROR((L14/$L$18),"-")*100)</f>
        <v>4.0457793914403588</v>
      </c>
    </row>
    <row r="28" spans="2:12" x14ac:dyDescent="0.25">
      <c r="B28" s="63"/>
      <c r="C28" s="36" t="s">
        <v>44</v>
      </c>
      <c r="D28" s="25">
        <f>(IFERROR((D15/$L$18),"-")*100)</f>
        <v>6.2094852496164246E-3</v>
      </c>
      <c r="E28" s="25">
        <f>(IFERROR((E15/$L$18),"-")*100)</f>
        <v>0.21401732499181308</v>
      </c>
      <c r="F28" s="25">
        <f>(IFERROR((F15/$L$18),"-")*100)</f>
        <v>0.28080883720052885</v>
      </c>
      <c r="G28" s="25">
        <f>(IFERROR((G15/$L$18),"-")*100)</f>
        <v>4.0074656101709129E-3</v>
      </c>
      <c r="H28" s="25">
        <f>(IFERROR((H15/$L$18),"-")*100)</f>
        <v>3.3226468383403138E-2</v>
      </c>
      <c r="I28" s="24">
        <f>(IFERROR((I15/$L$18),"-")*100)</f>
        <v>1.2144949278354176</v>
      </c>
      <c r="J28" s="24">
        <f>(IFERROR((J15/$L$18),"-")*100)</f>
        <v>0.34590824719966207</v>
      </c>
      <c r="K28" s="24">
        <f>(IFERROR((K15/$L$18),"-")*100)</f>
        <v>7.8798515437012939E-2</v>
      </c>
      <c r="L28" s="43">
        <f>(IFERROR((L15/$L$18),"-")*100)</f>
        <v>2.1774712719076246</v>
      </c>
    </row>
    <row r="29" spans="2:12" x14ac:dyDescent="0.25">
      <c r="B29" s="63"/>
      <c r="C29" s="36" t="s">
        <v>48</v>
      </c>
      <c r="D29" s="25">
        <f>(IFERROR((D16/$L$18),"-")*100)</f>
        <v>0.15131853797852374</v>
      </c>
      <c r="E29" s="25">
        <f>(IFERROR((E16/$L$18),"-")*100)</f>
        <v>1.7868254311641847</v>
      </c>
      <c r="F29" s="25">
        <f>(IFERROR((F16/$L$18),"-")*100)</f>
        <v>3.0691968065377857</v>
      </c>
      <c r="G29" s="25">
        <f>(IFERROR((G16/$L$18),"-")*100)</f>
        <v>0.2848999387500129</v>
      </c>
      <c r="H29" s="25">
        <f>(IFERROR((H16/$L$18),"-")*100)</f>
        <v>1.0488394089477684</v>
      </c>
      <c r="I29" s="41">
        <f>(IFERROR((I16/$L$18),"-")*100)</f>
        <v>0.29798230929498831</v>
      </c>
      <c r="J29" s="41">
        <f>(IFERROR((J16/$L$18),"-")*100)</f>
        <v>27.430146170856339</v>
      </c>
      <c r="K29" s="41">
        <f>(IFERROR((K16/$L$18),"-")*100)</f>
        <v>1.2203261075988963</v>
      </c>
      <c r="L29" s="43">
        <f>(IFERROR((L16/$L$18),"-")*100)</f>
        <v>35.289534711128503</v>
      </c>
    </row>
    <row r="30" spans="2:12" x14ac:dyDescent="0.25">
      <c r="B30" s="63"/>
      <c r="C30" s="36" t="s">
        <v>83</v>
      </c>
      <c r="D30" s="25">
        <f>(IFERROR((D17/$L$18),"-")*100)</f>
        <v>0.10311549287483215</v>
      </c>
      <c r="E30" s="25">
        <f>(IFERROR((E17/$L$18),"-")*100)</f>
        <v>0.78499547516450841</v>
      </c>
      <c r="F30" s="25">
        <f>(IFERROR((F17/$L$18),"-")*100)</f>
        <v>0.60180116986637122</v>
      </c>
      <c r="G30" s="25">
        <f>(IFERROR((G17/$L$18),"-")*100)</f>
        <v>7.7182084771343987E-2</v>
      </c>
      <c r="H30" s="25">
        <f>(IFERROR((H17/$L$18),"-")*100)</f>
        <v>7.8069654068673777E-2</v>
      </c>
      <c r="I30" s="41">
        <f>(IFERROR((I17/$L$18),"-")*100)</f>
        <v>4.372471718744135E-2</v>
      </c>
      <c r="J30" s="41">
        <f>(IFERROR((J17/$L$18),"-")*100)</f>
        <v>0.91635819444241084</v>
      </c>
      <c r="K30" s="41">
        <f>(IFERROR((K17/$L$18),"-")*100)</f>
        <v>0.86334180813288208</v>
      </c>
      <c r="L30" s="43">
        <f>(IFERROR((L17/$L$18),"-")*100)</f>
        <v>3.4685885965084644</v>
      </c>
    </row>
    <row r="31" spans="2:12" x14ac:dyDescent="0.25">
      <c r="B31" s="63"/>
      <c r="C31" s="37" t="s">
        <v>49</v>
      </c>
      <c r="D31" s="43">
        <f>(IFERROR((D18/$L$18),"-")*100)</f>
        <v>6.3655072642686275</v>
      </c>
      <c r="E31" s="43">
        <f>(IFERROR((E18/$L$18),"-")*100)</f>
        <v>21.180156610156704</v>
      </c>
      <c r="F31" s="43">
        <f>(IFERROR((F18/$L$18),"-")*100)</f>
        <v>24.127455912161913</v>
      </c>
      <c r="G31" s="43">
        <f>(IFERROR((G18/$L$18),"-")*100)</f>
        <v>3.6328039550249152</v>
      </c>
      <c r="H31" s="43">
        <f>(IFERROR((H18/$L$18),"-")*100)</f>
        <v>3.7460731253908364</v>
      </c>
      <c r="I31" s="43">
        <f>(IFERROR((I18/$L$18),"-")*100)</f>
        <v>2.0617399707632655</v>
      </c>
      <c r="J31" s="43">
        <f>(IFERROR((J18/$L$18),"-")*100)</f>
        <v>34.860918422641149</v>
      </c>
      <c r="K31" s="43">
        <f>(IFERROR((K18/$L$18),"-")*100)</f>
        <v>4.025344739592609</v>
      </c>
      <c r="L31" s="44">
        <f>(IFERROR((L18/$L$18),"-")*100)</f>
        <v>100</v>
      </c>
    </row>
    <row r="33" spans="2:12" x14ac:dyDescent="0.25">
      <c r="B33" s="6" t="s">
        <v>11</v>
      </c>
    </row>
    <row r="34" spans="2:12" x14ac:dyDescent="0.25">
      <c r="B34" s="60" t="s">
        <v>32</v>
      </c>
      <c r="C34" s="60"/>
      <c r="D34" s="65">
        <f>D21</f>
        <v>43709</v>
      </c>
      <c r="E34" s="66"/>
      <c r="F34" s="66"/>
      <c r="G34" s="66"/>
      <c r="H34" s="66"/>
      <c r="I34" s="66"/>
      <c r="J34" s="66"/>
      <c r="K34" s="66"/>
      <c r="L34" s="67"/>
    </row>
    <row r="35" spans="2:12" ht="37.799999999999997" x14ac:dyDescent="0.25">
      <c r="B35" s="60"/>
      <c r="C35" s="60"/>
      <c r="D35" s="35" t="s">
        <v>39</v>
      </c>
      <c r="E35" s="35" t="s">
        <v>40</v>
      </c>
      <c r="F35" s="35" t="s">
        <v>41</v>
      </c>
      <c r="G35" s="35" t="s">
        <v>42</v>
      </c>
      <c r="H35" s="35" t="s">
        <v>43</v>
      </c>
      <c r="I35" s="35" t="s">
        <v>44</v>
      </c>
      <c r="J35" s="35" t="s">
        <v>48</v>
      </c>
      <c r="K35" s="35" t="s">
        <v>83</v>
      </c>
      <c r="L35" s="35" t="s">
        <v>49</v>
      </c>
    </row>
    <row r="36" spans="2:12" x14ac:dyDescent="0.25">
      <c r="B36" s="63">
        <f>B23</f>
        <v>43344</v>
      </c>
      <c r="C36" s="36" t="s">
        <v>39</v>
      </c>
      <c r="D36" s="24">
        <f>(IFERROR((D10/$L10),"-")*100)</f>
        <v>84.692642763115416</v>
      </c>
      <c r="E36" s="25">
        <f>(IFERROR((E10/$L10),"-")*100)</f>
        <v>5.4271069663709177</v>
      </c>
      <c r="F36" s="25">
        <f>(IFERROR((F10/$L10),"-")*100)</f>
        <v>2.8766300776459608</v>
      </c>
      <c r="G36" s="25">
        <f>(IFERROR((G10/$L10),"-")*100)</f>
        <v>0.28579199781096742</v>
      </c>
      <c r="H36" s="25">
        <f>(IFERROR((H10/$L10),"-")*100)</f>
        <v>0.36418258507946633</v>
      </c>
      <c r="I36" s="25">
        <f>(IFERROR((I10/$L10),"-")*100)</f>
        <v>0.17803970535725372</v>
      </c>
      <c r="J36" s="25">
        <f>(IFERROR((J10/$L10),"-")*100)</f>
        <v>4.5151951380844775</v>
      </c>
      <c r="K36" s="25">
        <f>(IFERROR((K10/$L10),"-")*100)</f>
        <v>1.6604107665355381</v>
      </c>
      <c r="L36" s="43">
        <f>(IFERROR((L10/$L10),"-")*100)</f>
        <v>100</v>
      </c>
    </row>
    <row r="37" spans="2:12" x14ac:dyDescent="0.25">
      <c r="B37" s="63"/>
      <c r="C37" s="36" t="s">
        <v>40</v>
      </c>
      <c r="D37" s="25">
        <f>(IFERROR((D11/$L11),"-")*100)</f>
        <v>1.7814608490438748</v>
      </c>
      <c r="E37" s="24">
        <f>(IFERROR((E11/$L11),"-")*100)</f>
        <v>73.007054210866812</v>
      </c>
      <c r="F37" s="25">
        <f>(IFERROR((F11/$L11),"-")*100)</f>
        <v>10.509258181762442</v>
      </c>
      <c r="G37" s="25">
        <f>(IFERROR((G11/$L11),"-")*100)</f>
        <v>2.3440184417311403</v>
      </c>
      <c r="H37" s="25">
        <f>(IFERROR((H11/$L11),"-")*100)</f>
        <v>1.413961054589574</v>
      </c>
      <c r="I37" s="25">
        <f>(IFERROR((I11/$L11),"-")*100)</f>
        <v>0.63866082616698638</v>
      </c>
      <c r="J37" s="25">
        <f>(IFERROR((J11/$L11),"-")*100)</f>
        <v>5.8892746476521705</v>
      </c>
      <c r="K37" s="25">
        <f>(IFERROR((K11/$L11),"-")*100)</f>
        <v>4.4163117881870138</v>
      </c>
      <c r="L37" s="43">
        <f>(IFERROR((L11/$L11),"-")*100)</f>
        <v>100</v>
      </c>
    </row>
    <row r="38" spans="2:12" x14ac:dyDescent="0.25">
      <c r="B38" s="63"/>
      <c r="C38" s="36" t="s">
        <v>41</v>
      </c>
      <c r="D38" s="25">
        <f>(IFERROR((D12/$L12),"-")*100)</f>
        <v>0.71419679003953573</v>
      </c>
      <c r="E38" s="25">
        <f>(IFERROR((E12/$L12),"-")*100)</f>
        <v>8.1957231492214024</v>
      </c>
      <c r="F38" s="24">
        <f>(IFERROR((F12/$L12),"-")*100)</f>
        <v>68.738363788544802</v>
      </c>
      <c r="G38" s="25">
        <f>(IFERROR((G12/$L12),"-")*100)</f>
        <v>2.5193120991945475</v>
      </c>
      <c r="H38" s="25">
        <f>(IFERROR((H12/$L12),"-")*100)</f>
        <v>2.9369014129482731</v>
      </c>
      <c r="I38" s="25">
        <f>(IFERROR((I12/$L12),"-")*100)</f>
        <v>1.4266457733150928</v>
      </c>
      <c r="J38" s="25">
        <f>(IFERROR((J12/$L12),"-")*100)</f>
        <v>13.369299208385341</v>
      </c>
      <c r="K38" s="25">
        <f>(IFERROR((K12/$L12),"-")*100)</f>
        <v>2.0995577783509933</v>
      </c>
      <c r="L38" s="43">
        <f>(IFERROR((L12/$L12),"-")*100)</f>
        <v>100</v>
      </c>
    </row>
    <row r="39" spans="2:12" x14ac:dyDescent="0.25">
      <c r="B39" s="63"/>
      <c r="C39" s="36" t="s">
        <v>42</v>
      </c>
      <c r="D39" s="25">
        <f>(IFERROR((D13/$L13),"-")*100)</f>
        <v>0.514159318144644</v>
      </c>
      <c r="E39" s="25">
        <f>(IFERROR((E13/$L13),"-")*100)</f>
        <v>16.17354986885713</v>
      </c>
      <c r="F39" s="25">
        <f>(IFERROR((F13/$L13),"-")*100)</f>
        <v>17.830136316619495</v>
      </c>
      <c r="G39" s="24">
        <f>(IFERROR((G13/$L13),"-")*100)</f>
        <v>49.088882016484625</v>
      </c>
      <c r="H39" s="25">
        <f>(IFERROR((H13/$L13),"-")*100)</f>
        <v>2.326187845094887</v>
      </c>
      <c r="I39" s="25">
        <f>(IFERROR((I13/$L13),"-")*100)</f>
        <v>0.15002116034871274</v>
      </c>
      <c r="J39" s="25">
        <f>(IFERROR((J13/$L13),"-")*100)</f>
        <v>8.134495689892189</v>
      </c>
      <c r="K39" s="25">
        <f>(IFERROR((K13/$L13),"-")*100)</f>
        <v>5.7825677845583163</v>
      </c>
      <c r="L39" s="43">
        <f>(IFERROR((L13/$L13),"-")*100)</f>
        <v>100</v>
      </c>
    </row>
    <row r="40" spans="2:12" x14ac:dyDescent="0.25">
      <c r="B40" s="63"/>
      <c r="C40" s="36" t="s">
        <v>43</v>
      </c>
      <c r="D40" s="25">
        <f>(IFERROR((D14/$L14),"-")*100)</f>
        <v>0.51645005597783733</v>
      </c>
      <c r="E40" s="25">
        <f>(IFERROR((E14/$L14),"-")*100)</f>
        <v>8.9638627604016978</v>
      </c>
      <c r="F40" s="25">
        <f>(IFERROR((F14/$L14),"-")*100)</f>
        <v>19.543757364420483</v>
      </c>
      <c r="G40" s="25">
        <f>(IFERROR((G14/$L14),"-")*100)</f>
        <v>2.9442762248008907</v>
      </c>
      <c r="H40" s="24">
        <f>(IFERROR((H14/$L14),"-")*100)</f>
        <v>36.522314278525705</v>
      </c>
      <c r="I40" s="25">
        <f>(IFERROR((I14/$L14),"-")*100)</f>
        <v>0.44279273721885282</v>
      </c>
      <c r="J40" s="25">
        <f>(IFERROR((J14/$L14),"-")*100)</f>
        <v>28.477324328108867</v>
      </c>
      <c r="K40" s="25">
        <f>(IFERROR((K14/$L14),"-")*100)</f>
        <v>2.5892222505456686</v>
      </c>
      <c r="L40" s="43">
        <f>(IFERROR((L14/$L14),"-")*100)</f>
        <v>100</v>
      </c>
    </row>
    <row r="41" spans="2:12" x14ac:dyDescent="0.25">
      <c r="B41" s="63"/>
      <c r="C41" s="36" t="s">
        <v>44</v>
      </c>
      <c r="D41" s="25">
        <f>(IFERROR((D15/$L15),"-")*100)</f>
        <v>0.28516956020165818</v>
      </c>
      <c r="E41" s="25">
        <f>(IFERROR((E15/$L15),"-")*100)</f>
        <v>9.8287094646405233</v>
      </c>
      <c r="F41" s="25">
        <f>(IFERROR((F15/$L15),"-")*100)</f>
        <v>12.896098369854483</v>
      </c>
      <c r="G41" s="25">
        <f>(IFERROR((G15/$L15),"-")*100)</f>
        <v>0.18404218057306809</v>
      </c>
      <c r="H41" s="25">
        <f>(IFERROR((H15/$L15),"-")*100)</f>
        <v>1.5259199426449523</v>
      </c>
      <c r="I41" s="24">
        <f>(IFERROR((I15/$L15),"-")*100)</f>
        <v>55.77547421654068</v>
      </c>
      <c r="J41" s="24">
        <f>(IFERROR((J15/$L15),"-")*100)</f>
        <v>15.88577776719052</v>
      </c>
      <c r="K41" s="24">
        <f>(IFERROR((K15/$L15),"-")*100)</f>
        <v>3.6188084983541327</v>
      </c>
      <c r="L41" s="43">
        <f>(IFERROR((L15/$L15),"-")*100)</f>
        <v>100</v>
      </c>
    </row>
    <row r="42" spans="2:12" x14ac:dyDescent="0.25">
      <c r="B42" s="63"/>
      <c r="C42" s="36" t="s">
        <v>48</v>
      </c>
      <c r="D42" s="25">
        <f>(IFERROR((D16/$L16),"-")*100)</f>
        <v>0.42879153612304688</v>
      </c>
      <c r="E42" s="25">
        <f>(IFERROR((E16/$L16),"-")*100)</f>
        <v>5.0633295275517254</v>
      </c>
      <c r="F42" s="25">
        <f>(IFERROR((F16/$L16),"-")*100)</f>
        <v>8.6971869469560321</v>
      </c>
      <c r="G42" s="25">
        <f>(IFERROR((G16/$L16),"-")*100)</f>
        <v>0.80732132367891518</v>
      </c>
      <c r="H42" s="25">
        <f>(IFERROR((H16/$L16),"-")*100)</f>
        <v>2.9720975851149958</v>
      </c>
      <c r="I42" s="41">
        <f>(IFERROR((I16/$L16),"-")*100)</f>
        <v>0.84439285395570851</v>
      </c>
      <c r="J42" s="41">
        <f>(IFERROR((J16/$L16),"-")*100)</f>
        <v>77.728840562486326</v>
      </c>
      <c r="K42" s="41">
        <f>(IFERROR((K16/$L16),"-")*100)</f>
        <v>3.458039664133254</v>
      </c>
      <c r="L42" s="43">
        <f>(IFERROR((L16/$L16),"-")*100)</f>
        <v>100</v>
      </c>
    </row>
    <row r="43" spans="2:12" x14ac:dyDescent="0.25">
      <c r="B43" s="63"/>
      <c r="C43" s="36" t="s">
        <v>83</v>
      </c>
      <c r="D43" s="25">
        <f>(IFERROR((D17/$L17),"-")*100)</f>
        <v>2.9728372219936903</v>
      </c>
      <c r="E43" s="25">
        <f>(IFERROR((E17/$L17),"-")*100)</f>
        <v>22.631553247758962</v>
      </c>
      <c r="F43" s="25">
        <f>(IFERROR((F17/$L17),"-")*100)</f>
        <v>17.350030224747716</v>
      </c>
      <c r="G43" s="25">
        <f>(IFERROR((G17/$L17),"-")*100)</f>
        <v>2.2251726494470025</v>
      </c>
      <c r="H43" s="25">
        <f>(IFERROR((H17/$L17),"-")*100)</f>
        <v>2.2507614234579423</v>
      </c>
      <c r="I43" s="41">
        <f>(IFERROR((I17/$L17),"-")*100)</f>
        <v>1.2605910436151275</v>
      </c>
      <c r="J43" s="41">
        <f>(IFERROR((J17/$L17),"-")*100)</f>
        <v>26.418762817960928</v>
      </c>
      <c r="K43" s="41">
        <f>(IFERROR((K17/$L17),"-")*100)</f>
        <v>24.890291371018616</v>
      </c>
      <c r="L43" s="43">
        <f>(IFERROR((L17/$L17),"-")*100)</f>
        <v>100</v>
      </c>
    </row>
    <row r="44" spans="2:12" x14ac:dyDescent="0.25">
      <c r="B44" s="63"/>
      <c r="C44" s="37" t="s">
        <v>49</v>
      </c>
      <c r="D44" s="43">
        <f>(IFERROR((D18/$L18),"-")*100)</f>
        <v>6.3655072642686275</v>
      </c>
      <c r="E44" s="43">
        <f>(IFERROR((E18/$L18),"-")*100)</f>
        <v>21.180156610156704</v>
      </c>
      <c r="F44" s="43">
        <f>(IFERROR((F18/$L18),"-")*100)</f>
        <v>24.127455912161913</v>
      </c>
      <c r="G44" s="43">
        <f>(IFERROR((G18/$L18),"-")*100)</f>
        <v>3.6328039550249152</v>
      </c>
      <c r="H44" s="43">
        <f>(IFERROR((H18/$L18),"-")*100)</f>
        <v>3.7460731253908364</v>
      </c>
      <c r="I44" s="43">
        <f>(IFERROR((I18/$L18),"-")*100)</f>
        <v>2.0617399707632655</v>
      </c>
      <c r="J44" s="43">
        <f>(IFERROR((J18/$L18),"-")*100)</f>
        <v>34.860918422641149</v>
      </c>
      <c r="K44" s="43">
        <f>(IFERROR((K18/$L18),"-")*100)</f>
        <v>4.025344739592609</v>
      </c>
      <c r="L44" s="44">
        <f>(IFERROR((L18/$L18),"-")*100)</f>
        <v>100</v>
      </c>
    </row>
    <row r="46" spans="2:12" x14ac:dyDescent="0.25">
      <c r="B46" s="6" t="s">
        <v>12</v>
      </c>
    </row>
    <row r="47" spans="2:12" x14ac:dyDescent="0.25">
      <c r="B47" s="60" t="s">
        <v>32</v>
      </c>
      <c r="C47" s="60"/>
      <c r="D47" s="65">
        <f>D34</f>
        <v>43709</v>
      </c>
      <c r="E47" s="66"/>
      <c r="F47" s="66"/>
      <c r="G47" s="66"/>
      <c r="H47" s="66"/>
      <c r="I47" s="66"/>
      <c r="J47" s="66"/>
      <c r="K47" s="66"/>
      <c r="L47" s="67"/>
    </row>
    <row r="48" spans="2:12" ht="37.799999999999997" x14ac:dyDescent="0.25">
      <c r="B48" s="60"/>
      <c r="C48" s="60"/>
      <c r="D48" s="35" t="s">
        <v>39</v>
      </c>
      <c r="E48" s="35" t="s">
        <v>40</v>
      </c>
      <c r="F48" s="35" t="s">
        <v>41</v>
      </c>
      <c r="G48" s="35" t="s">
        <v>42</v>
      </c>
      <c r="H48" s="35" t="s">
        <v>43</v>
      </c>
      <c r="I48" s="35" t="s">
        <v>44</v>
      </c>
      <c r="J48" s="35" t="s">
        <v>48</v>
      </c>
      <c r="K48" s="35" t="s">
        <v>83</v>
      </c>
      <c r="L48" s="35" t="s">
        <v>49</v>
      </c>
    </row>
    <row r="49" spans="2:12" x14ac:dyDescent="0.25">
      <c r="B49" s="63">
        <f>B36</f>
        <v>43344</v>
      </c>
      <c r="C49" s="36" t="s">
        <v>39</v>
      </c>
      <c r="D49" s="24">
        <f>(IFERROR((D10/D$18),"-")*100)</f>
        <v>86.808532618384888</v>
      </c>
      <c r="E49" s="25">
        <f t="shared" ref="E49:J49" si="3">(IFERROR((E10/E$18),"-")*100)</f>
        <v>1.6718178687391128</v>
      </c>
      <c r="F49" s="25">
        <f t="shared" si="3"/>
        <v>0.77789724731236165</v>
      </c>
      <c r="G49" s="25">
        <f t="shared" si="3"/>
        <v>0.51328414686870383</v>
      </c>
      <c r="H49" s="25">
        <f t="shared" si="3"/>
        <v>0.6342970212425908</v>
      </c>
      <c r="I49" s="25">
        <f t="shared" si="3"/>
        <v>0.56342060363728452</v>
      </c>
      <c r="J49" s="25">
        <f t="shared" ref="J49:K49" si="4">(IFERROR((J10/J$18),"-")*100)</f>
        <v>0.84505981100943073</v>
      </c>
      <c r="K49" s="25">
        <f t="shared" si="4"/>
        <v>2.6913006040734633</v>
      </c>
      <c r="L49" s="43">
        <f>(IFERROR((L10/L$18),"-")*100)</f>
        <v>6.5245377515068395</v>
      </c>
    </row>
    <row r="50" spans="2:12" x14ac:dyDescent="0.25">
      <c r="B50" s="63"/>
      <c r="C50" s="36" t="s">
        <v>40</v>
      </c>
      <c r="D50" s="25">
        <f t="shared" ref="D50:J57" si="5">(IFERROR((D11/D$18),"-")*100)</f>
        <v>5.7733823720663837</v>
      </c>
      <c r="E50" s="24">
        <f t="shared" si="5"/>
        <v>71.108696206104668</v>
      </c>
      <c r="F50" s="25">
        <f t="shared" si="5"/>
        <v>8.9856104817902462</v>
      </c>
      <c r="G50" s="25">
        <f t="shared" si="5"/>
        <v>13.310860135122345</v>
      </c>
      <c r="H50" s="25">
        <f t="shared" si="5"/>
        <v>7.7866069746923223</v>
      </c>
      <c r="I50" s="25">
        <f t="shared" si="5"/>
        <v>6.3903323464944322</v>
      </c>
      <c r="J50" s="25">
        <f t="shared" ref="J50:K50" si="6">(IFERROR((J11/J$18),"-")*100)</f>
        <v>3.4850582488266424</v>
      </c>
      <c r="K50" s="25">
        <f t="shared" si="6"/>
        <v>22.633082370235321</v>
      </c>
      <c r="L50" s="43">
        <f>(IFERROR((L11/L$18),"-")*100)</f>
        <v>20.629421886264474</v>
      </c>
    </row>
    <row r="51" spans="2:12" x14ac:dyDescent="0.25">
      <c r="B51" s="63"/>
      <c r="C51" s="36" t="s">
        <v>41</v>
      </c>
      <c r="D51" s="25">
        <f t="shared" si="5"/>
        <v>2.6581451764023649</v>
      </c>
      <c r="E51" s="25">
        <f t="shared" si="5"/>
        <v>9.1675214168786923</v>
      </c>
      <c r="F51" s="24">
        <f t="shared" si="5"/>
        <v>67.496535269117061</v>
      </c>
      <c r="G51" s="25">
        <f t="shared" si="5"/>
        <v>16.429858812506126</v>
      </c>
      <c r="H51" s="25">
        <f t="shared" si="5"/>
        <v>18.574064020375765</v>
      </c>
      <c r="I51" s="25">
        <f t="shared" si="5"/>
        <v>16.393666056212965</v>
      </c>
      <c r="J51" s="25">
        <f t="shared" ref="J51:K51" si="7">(IFERROR((J12/J$18),"-")*100)</f>
        <v>9.0858097583006838</v>
      </c>
      <c r="K51" s="25">
        <f t="shared" si="7"/>
        <v>12.357157186893241</v>
      </c>
      <c r="L51" s="43">
        <f>(IFERROR((L12/L$18),"-")*100)</f>
        <v>23.691568858679975</v>
      </c>
    </row>
    <row r="52" spans="2:12" x14ac:dyDescent="0.25">
      <c r="B52" s="63"/>
      <c r="C52" s="36" t="s">
        <v>42</v>
      </c>
      <c r="D52" s="25">
        <f t="shared" si="5"/>
        <v>0.33707242688075256</v>
      </c>
      <c r="E52" s="25">
        <f t="shared" si="5"/>
        <v>3.186652596239961</v>
      </c>
      <c r="F52" s="25">
        <f t="shared" si="5"/>
        <v>3.0839098054533918</v>
      </c>
      <c r="G52" s="24">
        <f t="shared" si="5"/>
        <v>56.389690981246801</v>
      </c>
      <c r="H52" s="25">
        <f t="shared" si="5"/>
        <v>2.5913559163724327</v>
      </c>
      <c r="I52" s="25">
        <f t="shared" si="5"/>
        <v>0.30365271225342721</v>
      </c>
      <c r="J52" s="25">
        <f t="shared" ref="J52:K52" si="8">(IFERROR((J13/J$18),"-")*100)</f>
        <v>0.97375644211636103</v>
      </c>
      <c r="K52" s="25">
        <f t="shared" si="8"/>
        <v>5.9948205469888061</v>
      </c>
      <c r="L52" s="43">
        <f>(IFERROR((L13/L$18),"-")*100)</f>
        <v>4.1730975325637738</v>
      </c>
    </row>
    <row r="53" spans="2:12" x14ac:dyDescent="0.25">
      <c r="B53" s="63"/>
      <c r="C53" s="36" t="s">
        <v>43</v>
      </c>
      <c r="D53" s="25">
        <f t="shared" si="5"/>
        <v>0.32824453832799499</v>
      </c>
      <c r="E53" s="25">
        <f t="shared" si="5"/>
        <v>1.7122541580425339</v>
      </c>
      <c r="F53" s="25">
        <f t="shared" si="5"/>
        <v>3.2771681798588013</v>
      </c>
      <c r="G53" s="25">
        <f t="shared" si="5"/>
        <v>3.2789801543049593</v>
      </c>
      <c r="H53" s="24">
        <f t="shared" si="5"/>
        <v>39.444298466637903</v>
      </c>
      <c r="I53" s="25">
        <f t="shared" si="5"/>
        <v>0.86889799699440329</v>
      </c>
      <c r="J53" s="25">
        <f t="shared" ref="J53:K53" si="9">(IFERROR((J14/J$18),"-")*100)</f>
        <v>3.3049322021074046</v>
      </c>
      <c r="K53" s="25">
        <f t="shared" si="9"/>
        <v>2.6023664304033427</v>
      </c>
      <c r="L53" s="43">
        <f>(IFERROR((L14/L$18),"-")*100)</f>
        <v>4.0457793914403588</v>
      </c>
    </row>
    <row r="54" spans="2:12" x14ac:dyDescent="0.25">
      <c r="B54" s="63"/>
      <c r="C54" s="36" t="s">
        <v>44</v>
      </c>
      <c r="D54" s="25">
        <f t="shared" si="5"/>
        <v>9.7548946090628197E-2</v>
      </c>
      <c r="E54" s="25">
        <f t="shared" si="5"/>
        <v>1.0104614849220874</v>
      </c>
      <c r="F54" s="25">
        <f t="shared" si="5"/>
        <v>1.1638559747983279</v>
      </c>
      <c r="G54" s="25">
        <f t="shared" si="5"/>
        <v>0.11031329132494924</v>
      </c>
      <c r="H54" s="25">
        <f t="shared" si="5"/>
        <v>0.88696796008050549</v>
      </c>
      <c r="I54" s="24">
        <f t="shared" si="5"/>
        <v>58.90630947926018</v>
      </c>
      <c r="J54" s="24">
        <f t="shared" ref="J54:K54" si="10">(IFERROR((J15/J$18),"-")*100)</f>
        <v>0.9922522493698982</v>
      </c>
      <c r="K54" s="24">
        <f t="shared" si="10"/>
        <v>1.9575594274439179</v>
      </c>
      <c r="L54" s="43">
        <f>(IFERROR((L15/L$18),"-")*100)</f>
        <v>2.1774712719076246</v>
      </c>
    </row>
    <row r="55" spans="2:12" x14ac:dyDescent="0.25">
      <c r="B55" s="63"/>
      <c r="C55" s="36" t="s">
        <v>48</v>
      </c>
      <c r="D55" s="25">
        <f t="shared" si="5"/>
        <v>2.3771638566484246</v>
      </c>
      <c r="E55" s="25">
        <f t="shared" si="5"/>
        <v>8.436318314602703</v>
      </c>
      <c r="F55" s="25">
        <f t="shared" si="5"/>
        <v>12.720764334671097</v>
      </c>
      <c r="G55" s="25">
        <f t="shared" si="5"/>
        <v>7.8424253628092879</v>
      </c>
      <c r="H55" s="25">
        <f t="shared" si="5"/>
        <v>27.998369861996235</v>
      </c>
      <c r="I55" s="41">
        <f t="shared" si="5"/>
        <v>14.452953016411371</v>
      </c>
      <c r="J55" s="41">
        <f t="shared" ref="J55:K55" si="11">(IFERROR((J16/J$18),"-")*100)</f>
        <v>78.684519547945314</v>
      </c>
      <c r="K55" s="41">
        <f t="shared" si="11"/>
        <v>30.316064499916624</v>
      </c>
      <c r="L55" s="43">
        <f>(IFERROR((L16/L$18),"-")*100)</f>
        <v>35.289534711128503</v>
      </c>
    </row>
    <row r="56" spans="2:12" x14ac:dyDescent="0.25">
      <c r="B56" s="63"/>
      <c r="C56" s="36" t="s">
        <v>83</v>
      </c>
      <c r="D56" s="25">
        <f t="shared" si="5"/>
        <v>1.619910065198547</v>
      </c>
      <c r="E56" s="25">
        <f t="shared" si="5"/>
        <v>3.7062779544702362</v>
      </c>
      <c r="F56" s="25">
        <f t="shared" si="5"/>
        <v>2.4942587069987003</v>
      </c>
      <c r="G56" s="25">
        <f t="shared" si="5"/>
        <v>2.124587115816841</v>
      </c>
      <c r="H56" s="25">
        <f t="shared" si="5"/>
        <v>2.0840397786022553</v>
      </c>
      <c r="I56" s="41">
        <f t="shared" si="5"/>
        <v>2.1207677887359511</v>
      </c>
      <c r="J56" s="41">
        <f t="shared" ref="J56:K56" si="12">(IFERROR((J17/J$18),"-")*100)</f>
        <v>2.6286117403242684</v>
      </c>
      <c r="K56" s="41">
        <f t="shared" si="12"/>
        <v>21.447648934045283</v>
      </c>
      <c r="L56" s="43">
        <f>(IFERROR((L17/L$18),"-")*100)</f>
        <v>3.4685885965084644</v>
      </c>
    </row>
    <row r="57" spans="2:12" x14ac:dyDescent="0.25">
      <c r="B57" s="63"/>
      <c r="C57" s="37" t="s">
        <v>49</v>
      </c>
      <c r="D57" s="43">
        <f t="shared" si="5"/>
        <v>100</v>
      </c>
      <c r="E57" s="43">
        <f t="shared" si="5"/>
        <v>100</v>
      </c>
      <c r="F57" s="43">
        <f t="shared" si="5"/>
        <v>100</v>
      </c>
      <c r="G57" s="43">
        <f t="shared" si="5"/>
        <v>100</v>
      </c>
      <c r="H57" s="43">
        <f t="shared" si="5"/>
        <v>100</v>
      </c>
      <c r="I57" s="43">
        <f t="shared" si="5"/>
        <v>100</v>
      </c>
      <c r="J57" s="43">
        <f t="shared" ref="J57:K57" si="13">(IFERROR((J18/J$18),"-")*100)</f>
        <v>100</v>
      </c>
      <c r="K57" s="43">
        <f t="shared" si="13"/>
        <v>100</v>
      </c>
      <c r="L57" s="44">
        <f>(IFERROR((L18/L$18),"-")*100)</f>
        <v>100</v>
      </c>
    </row>
  </sheetData>
  <mergeCells count="12">
    <mergeCell ref="B49:B57"/>
    <mergeCell ref="B23:B31"/>
    <mergeCell ref="B34:C35"/>
    <mergeCell ref="B36:B44"/>
    <mergeCell ref="B47:C48"/>
    <mergeCell ref="D34:L34"/>
    <mergeCell ref="D47:L47"/>
    <mergeCell ref="B8:C9"/>
    <mergeCell ref="B10:B18"/>
    <mergeCell ref="B21:C22"/>
    <mergeCell ref="D8:L8"/>
    <mergeCell ref="D21:L21"/>
  </mergeCells>
  <hyperlinks>
    <hyperlink ref="H2" location="Índice!A1" display="Índice"/>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57"/>
  <sheetViews>
    <sheetView showGridLines="0" zoomScaleNormal="100" workbookViewId="0">
      <selection activeCell="H2" sqref="H2"/>
    </sheetView>
  </sheetViews>
  <sheetFormatPr baseColWidth="10" defaultColWidth="11.44140625" defaultRowHeight="13.2"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9" width="14.6640625" style="4" customWidth="1"/>
    <col min="10" max="10" width="17.21875" style="4" customWidth="1"/>
    <col min="11" max="11" width="15.5546875" style="4" customWidth="1"/>
    <col min="12" max="13" width="13.88671875" style="4" customWidth="1"/>
    <col min="14" max="14" width="15.6640625" style="4" customWidth="1"/>
    <col min="15" max="16384" width="11.44140625" style="4"/>
  </cols>
  <sheetData>
    <row r="1" spans="2:12" ht="44.25" customHeight="1" x14ac:dyDescent="0.25"/>
    <row r="2" spans="2:12" x14ac:dyDescent="0.25">
      <c r="H2" s="5" t="s">
        <v>13</v>
      </c>
      <c r="J2" s="5"/>
    </row>
    <row r="5" spans="2:12" ht="17.399999999999999" x14ac:dyDescent="0.3">
      <c r="B5" s="17" t="s">
        <v>93</v>
      </c>
    </row>
    <row r="6" spans="2:12" x14ac:dyDescent="0.25">
      <c r="C6" s="6"/>
      <c r="D6" s="7"/>
    </row>
    <row r="7" spans="2:12" ht="13.8" x14ac:dyDescent="0.3">
      <c r="B7" s="42" t="s">
        <v>84</v>
      </c>
    </row>
    <row r="8" spans="2:12" ht="15" customHeight="1" x14ac:dyDescent="0.25">
      <c r="B8" s="60" t="s">
        <v>32</v>
      </c>
      <c r="C8" s="60"/>
      <c r="D8" s="65">
        <f>'1.1. MTL - Nacional'!D8:K8</f>
        <v>43709</v>
      </c>
      <c r="E8" s="66"/>
      <c r="F8" s="66"/>
      <c r="G8" s="66"/>
      <c r="H8" s="66"/>
      <c r="I8" s="66"/>
      <c r="J8" s="66"/>
      <c r="K8" s="66"/>
      <c r="L8" s="67"/>
    </row>
    <row r="9" spans="2:12" ht="37.799999999999997" x14ac:dyDescent="0.25">
      <c r="B9" s="60"/>
      <c r="C9" s="60"/>
      <c r="D9" s="35" t="s">
        <v>39</v>
      </c>
      <c r="E9" s="35" t="s">
        <v>40</v>
      </c>
      <c r="F9" s="35" t="s">
        <v>41</v>
      </c>
      <c r="G9" s="35" t="s">
        <v>42</v>
      </c>
      <c r="H9" s="35" t="s">
        <v>43</v>
      </c>
      <c r="I9" s="35" t="s">
        <v>44</v>
      </c>
      <c r="J9" s="35" t="s">
        <v>48</v>
      </c>
      <c r="K9" s="35" t="s">
        <v>83</v>
      </c>
      <c r="L9" s="35" t="s">
        <v>49</v>
      </c>
    </row>
    <row r="10" spans="2:12" x14ac:dyDescent="0.25">
      <c r="B10" s="63">
        <f>'1.1. MTL - Nacional'!B10:B18</f>
        <v>43344</v>
      </c>
      <c r="C10" s="36" t="s">
        <v>39</v>
      </c>
      <c r="D10" s="45">
        <v>66403.691147220365</v>
      </c>
      <c r="E10" s="46">
        <v>2732.1559942812505</v>
      </c>
      <c r="F10" s="46">
        <v>6426.4787733631219</v>
      </c>
      <c r="G10" s="46">
        <v>3560.9633800677116</v>
      </c>
      <c r="H10" s="46">
        <v>2840.757541886439</v>
      </c>
      <c r="I10" s="46">
        <v>0</v>
      </c>
      <c r="J10" s="46">
        <v>2121.0460160631956</v>
      </c>
      <c r="K10" s="46">
        <v>1202.0189378194684</v>
      </c>
      <c r="L10" s="47">
        <f>SUM(D10:K10)</f>
        <v>85287.111790701543</v>
      </c>
    </row>
    <row r="11" spans="2:12" x14ac:dyDescent="0.25">
      <c r="B11" s="64"/>
      <c r="C11" s="36" t="s">
        <v>40</v>
      </c>
      <c r="D11" s="46">
        <v>7165.3169477022057</v>
      </c>
      <c r="E11" s="45">
        <v>245169.07920346799</v>
      </c>
      <c r="F11" s="46">
        <v>44149.734736413571</v>
      </c>
      <c r="G11" s="46">
        <v>32883.365029817716</v>
      </c>
      <c r="H11" s="46">
        <v>15309.155941044304</v>
      </c>
      <c r="I11" s="46">
        <v>5880.9576367417503</v>
      </c>
      <c r="J11" s="46">
        <v>19853.222117138095</v>
      </c>
      <c r="K11" s="46">
        <v>7312.7764229179147</v>
      </c>
      <c r="L11" s="47">
        <f t="shared" ref="L11:L17" si="0">SUM(D11:K11)</f>
        <v>377723.60803524358</v>
      </c>
    </row>
    <row r="12" spans="2:12" x14ac:dyDescent="0.25">
      <c r="B12" s="64"/>
      <c r="C12" s="36" t="s">
        <v>41</v>
      </c>
      <c r="D12" s="46">
        <v>5760.6525057304207</v>
      </c>
      <c r="E12" s="46">
        <v>32744.975481809546</v>
      </c>
      <c r="F12" s="45">
        <v>755743.66784379515</v>
      </c>
      <c r="G12" s="46">
        <v>88764.844309039458</v>
      </c>
      <c r="H12" s="46">
        <v>90444.571633812375</v>
      </c>
      <c r="I12" s="46">
        <v>7693.2994622821479</v>
      </c>
      <c r="J12" s="46">
        <v>136079.48805203199</v>
      </c>
      <c r="K12" s="46">
        <v>7669.1781828717403</v>
      </c>
      <c r="L12" s="47">
        <f t="shared" si="0"/>
        <v>1124900.6774713728</v>
      </c>
    </row>
    <row r="13" spans="2:12" x14ac:dyDescent="0.25">
      <c r="B13" s="64"/>
      <c r="C13" s="36" t="s">
        <v>42</v>
      </c>
      <c r="D13" s="46">
        <v>1168.7811690658459</v>
      </c>
      <c r="E13" s="46">
        <v>47823.479495965206</v>
      </c>
      <c r="F13" s="46">
        <v>86095.201644564964</v>
      </c>
      <c r="G13" s="45">
        <v>276698.03700733994</v>
      </c>
      <c r="H13" s="46">
        <v>31484.897057362541</v>
      </c>
      <c r="I13" s="46">
        <v>237.16211747161088</v>
      </c>
      <c r="J13" s="46">
        <v>17464.208612274793</v>
      </c>
      <c r="K13" s="46">
        <v>11141.428300135516</v>
      </c>
      <c r="L13" s="47">
        <f t="shared" si="0"/>
        <v>472113.19540418044</v>
      </c>
    </row>
    <row r="14" spans="2:12" x14ac:dyDescent="0.25">
      <c r="B14" s="64"/>
      <c r="C14" s="36" t="s">
        <v>43</v>
      </c>
      <c r="D14" s="46">
        <v>1120.3801875328168</v>
      </c>
      <c r="E14" s="46">
        <v>18303.808165067989</v>
      </c>
      <c r="F14" s="46">
        <v>98404.790453187597</v>
      </c>
      <c r="G14" s="46">
        <v>41446.533615865526</v>
      </c>
      <c r="H14" s="45">
        <v>432639.8195310848</v>
      </c>
      <c r="I14" s="46">
        <v>1770.216075764723</v>
      </c>
      <c r="J14" s="46">
        <v>129800.97371175059</v>
      </c>
      <c r="K14" s="46">
        <v>9697.4173000690316</v>
      </c>
      <c r="L14" s="47">
        <f t="shared" si="0"/>
        <v>733183.93904032302</v>
      </c>
    </row>
    <row r="15" spans="2:12" x14ac:dyDescent="0.25">
      <c r="B15" s="64"/>
      <c r="C15" s="36" t="s">
        <v>44</v>
      </c>
      <c r="D15" s="46">
        <v>259.26327622290199</v>
      </c>
      <c r="E15" s="46">
        <v>791.91980164803408</v>
      </c>
      <c r="F15" s="46">
        <v>5625.5964364892297</v>
      </c>
      <c r="G15" s="46">
        <v>351.6542767842879</v>
      </c>
      <c r="H15" s="46">
        <v>851.20624201183352</v>
      </c>
      <c r="I15" s="45">
        <v>15529.080495463199</v>
      </c>
      <c r="J15" s="45">
        <v>4170.0327723469054</v>
      </c>
      <c r="K15" s="45">
        <v>986.46701716022403</v>
      </c>
      <c r="L15" s="47">
        <f t="shared" si="0"/>
        <v>28565.220318126616</v>
      </c>
    </row>
    <row r="16" spans="2:12" x14ac:dyDescent="0.25">
      <c r="B16" s="64"/>
      <c r="C16" s="36" t="s">
        <v>48</v>
      </c>
      <c r="D16" s="46">
        <v>3168.8555746769944</v>
      </c>
      <c r="E16" s="46">
        <v>20715.614377057198</v>
      </c>
      <c r="F16" s="46">
        <v>118397.78404402874</v>
      </c>
      <c r="G16" s="46">
        <v>32682.3515381533</v>
      </c>
      <c r="H16" s="46">
        <v>132487.13250205346</v>
      </c>
      <c r="I16" s="48">
        <v>6036.5926881467331</v>
      </c>
      <c r="J16" s="48">
        <v>596016.12635944376</v>
      </c>
      <c r="K16" s="48">
        <v>27401.272884077953</v>
      </c>
      <c r="L16" s="47">
        <f t="shared" si="0"/>
        <v>936905.72996763815</v>
      </c>
    </row>
    <row r="17" spans="2:12" x14ac:dyDescent="0.25">
      <c r="B17" s="64"/>
      <c r="C17" s="36" t="s">
        <v>83</v>
      </c>
      <c r="D17" s="46">
        <v>654.03247104958496</v>
      </c>
      <c r="E17" s="46">
        <v>5515.8809766351624</v>
      </c>
      <c r="F17" s="46">
        <v>5439.3147367684278</v>
      </c>
      <c r="G17" s="46">
        <v>13750.754919154875</v>
      </c>
      <c r="H17" s="46">
        <v>4623.1033331894705</v>
      </c>
      <c r="I17" s="48">
        <v>1027.2913263500759</v>
      </c>
      <c r="J17" s="48">
        <v>8185.2841346749565</v>
      </c>
      <c r="K17" s="48">
        <v>4443.3823272978225</v>
      </c>
      <c r="L17" s="47">
        <f t="shared" si="0"/>
        <v>43639.044225120379</v>
      </c>
    </row>
    <row r="18" spans="2:12" x14ac:dyDescent="0.25">
      <c r="B18" s="64"/>
      <c r="C18" s="37" t="s">
        <v>49</v>
      </c>
      <c r="D18" s="47">
        <f>SUM(D10:D17)</f>
        <v>85700.973279201149</v>
      </c>
      <c r="E18" s="47">
        <f t="shared" ref="E18:J18" si="1">SUM(E10:E17)</f>
        <v>373796.9134959323</v>
      </c>
      <c r="F18" s="47">
        <f t="shared" si="1"/>
        <v>1120282.5686686109</v>
      </c>
      <c r="G18" s="47">
        <f t="shared" si="1"/>
        <v>490138.50407622277</v>
      </c>
      <c r="H18" s="47">
        <f t="shared" si="1"/>
        <v>710680.64378244535</v>
      </c>
      <c r="I18" s="47">
        <f t="shared" si="1"/>
        <v>38174.59980222024</v>
      </c>
      <c r="J18" s="47">
        <f t="shared" ref="J18:K18" si="2">SUM(J10:J17)</f>
        <v>913690.38177572435</v>
      </c>
      <c r="K18" s="47">
        <f t="shared" si="2"/>
        <v>69853.941372349669</v>
      </c>
      <c r="L18" s="49">
        <f>SUM(L10:L17)</f>
        <v>3802318.5262527061</v>
      </c>
    </row>
    <row r="20" spans="2:12" x14ac:dyDescent="0.25">
      <c r="B20" s="6" t="s">
        <v>73</v>
      </c>
    </row>
    <row r="21" spans="2:12" x14ac:dyDescent="0.25">
      <c r="B21" s="60" t="s">
        <v>32</v>
      </c>
      <c r="C21" s="60"/>
      <c r="D21" s="65">
        <f>D8</f>
        <v>43709</v>
      </c>
      <c r="E21" s="66"/>
      <c r="F21" s="66"/>
      <c r="G21" s="66"/>
      <c r="H21" s="66"/>
      <c r="I21" s="66"/>
      <c r="J21" s="66"/>
      <c r="K21" s="66"/>
      <c r="L21" s="67"/>
    </row>
    <row r="22" spans="2:12" ht="37.799999999999997" x14ac:dyDescent="0.25">
      <c r="B22" s="60"/>
      <c r="C22" s="60"/>
      <c r="D22" s="35" t="s">
        <v>39</v>
      </c>
      <c r="E22" s="35" t="s">
        <v>40</v>
      </c>
      <c r="F22" s="35" t="s">
        <v>41</v>
      </c>
      <c r="G22" s="35" t="s">
        <v>42</v>
      </c>
      <c r="H22" s="35" t="s">
        <v>43</v>
      </c>
      <c r="I22" s="35" t="s">
        <v>44</v>
      </c>
      <c r="J22" s="35" t="s">
        <v>48</v>
      </c>
      <c r="K22" s="35" t="s">
        <v>83</v>
      </c>
      <c r="L22" s="35" t="s">
        <v>49</v>
      </c>
    </row>
    <row r="23" spans="2:12" x14ac:dyDescent="0.25">
      <c r="B23" s="63">
        <f>B10</f>
        <v>43344</v>
      </c>
      <c r="C23" s="36" t="s">
        <v>39</v>
      </c>
      <c r="D23" s="24">
        <f>(IFERROR((D10/$L$18),"-")*100)</f>
        <v>1.7464000106446398</v>
      </c>
      <c r="E23" s="25">
        <f>(IFERROR((E10/$L$18),"-")*100)</f>
        <v>7.1855000453469861E-2</v>
      </c>
      <c r="F23" s="25">
        <f>(IFERROR((F10/$L$18),"-")*100)</f>
        <v>0.16901474005905026</v>
      </c>
      <c r="G23" s="25">
        <f>(IFERROR((G10/$L$18),"-")*100)</f>
        <v>9.3652421686437282E-2</v>
      </c>
      <c r="H23" s="25">
        <f>(IFERROR((H10/$L$18),"-")*100)</f>
        <v>7.4711193243615151E-2</v>
      </c>
      <c r="I23" s="25">
        <f>(IFERROR((I10/$L$18),"-")*100)</f>
        <v>0</v>
      </c>
      <c r="J23" s="25">
        <f>(IFERROR((J10/$L$18),"-")*100)</f>
        <v>5.5782965088765124E-2</v>
      </c>
      <c r="K23" s="25">
        <f>(IFERROR((K10/$L$18),"-")*100)</f>
        <v>3.1612789131690466E-2</v>
      </c>
      <c r="L23" s="43">
        <f>(IFERROR((L10/$L$18),"-")*100)</f>
        <v>2.2430291203076673</v>
      </c>
    </row>
    <row r="24" spans="2:12" x14ac:dyDescent="0.25">
      <c r="B24" s="63"/>
      <c r="C24" s="36" t="s">
        <v>40</v>
      </c>
      <c r="D24" s="25">
        <f>(IFERROR((D11/$L$18),"-")*100)</f>
        <v>0.18844599415409394</v>
      </c>
      <c r="E24" s="24">
        <f>(IFERROR((E11/$L$18),"-")*100)</f>
        <v>6.4478837717230686</v>
      </c>
      <c r="F24" s="25">
        <f>(IFERROR((F11/$L$18),"-")*100)</f>
        <v>1.1611266765681623</v>
      </c>
      <c r="G24" s="25">
        <f>(IFERROR((G11/$L$18),"-")*100)</f>
        <v>0.86482404887381215</v>
      </c>
      <c r="H24" s="25">
        <f>(IFERROR((H11/$L$18),"-")*100)</f>
        <v>0.40262686661687752</v>
      </c>
      <c r="I24" s="25">
        <f>(IFERROR((I11/$L$18),"-")*100)</f>
        <v>0.15466767437123694</v>
      </c>
      <c r="J24" s="25">
        <f>(IFERROR((J11/$L$18),"-")*100)</f>
        <v>0.52213463916985448</v>
      </c>
      <c r="K24" s="25">
        <f>(IFERROR((K11/$L$18),"-")*100)</f>
        <v>0.19232414045345289</v>
      </c>
      <c r="L24" s="43">
        <f>(IFERROR((L11/$L$18),"-")*100)</f>
        <v>9.9340338119305596</v>
      </c>
    </row>
    <row r="25" spans="2:12" x14ac:dyDescent="0.25">
      <c r="B25" s="63"/>
      <c r="C25" s="36" t="s">
        <v>41</v>
      </c>
      <c r="D25" s="25">
        <f>(IFERROR((D12/$L$18),"-")*100)</f>
        <v>0.15150368034546829</v>
      </c>
      <c r="E25" s="25">
        <f>(IFERROR((E12/$L$18),"-")*100)</f>
        <v>0.86118443932893385</v>
      </c>
      <c r="F25" s="24">
        <f>(IFERROR((F12/$L$18),"-")*100)</f>
        <v>19.875864229307538</v>
      </c>
      <c r="G25" s="25">
        <f>(IFERROR((G12/$L$18),"-")*100)</f>
        <v>2.3344925917219186</v>
      </c>
      <c r="H25" s="25">
        <f>(IFERROR((H12/$L$18),"-")*100)</f>
        <v>2.3786689886538279</v>
      </c>
      <c r="I25" s="25">
        <f>(IFERROR((I12/$L$18),"-")*100)</f>
        <v>0.2023317985898492</v>
      </c>
      <c r="J25" s="25">
        <f>(IFERROR((J12/$L$18),"-")*100)</f>
        <v>3.5788555617443816</v>
      </c>
      <c r="K25" s="25">
        <f>(IFERROR((K12/$L$18),"-")*100)</f>
        <v>0.20169741514080713</v>
      </c>
      <c r="L25" s="43">
        <f>(IFERROR((L12/$L$18),"-")*100)</f>
        <v>29.584598704832722</v>
      </c>
    </row>
    <row r="26" spans="2:12" x14ac:dyDescent="0.25">
      <c r="B26" s="63"/>
      <c r="C26" s="36" t="s">
        <v>42</v>
      </c>
      <c r="D26" s="25">
        <f>(IFERROR((D13/$L$18),"-")*100)</f>
        <v>3.0738644355966495E-2</v>
      </c>
      <c r="E26" s="25">
        <f>(IFERROR((E13/$L$18),"-")*100)</f>
        <v>1.2577452195488896</v>
      </c>
      <c r="F26" s="25">
        <f>(IFERROR((F13/$L$18),"-")*100)</f>
        <v>2.2642816757757074</v>
      </c>
      <c r="G26" s="24">
        <f>(IFERROR((G13/$L$18),"-")*100)</f>
        <v>7.2770872586530464</v>
      </c>
      <c r="H26" s="25">
        <f>(IFERROR((H13/$L$18),"-")*100)</f>
        <v>0.82804470062090796</v>
      </c>
      <c r="I26" s="25">
        <f>(IFERROR((I13/$L$18),"-")*100)</f>
        <v>6.2373027360582804E-3</v>
      </c>
      <c r="J26" s="25">
        <f>(IFERROR((J13/$L$18),"-")*100)</f>
        <v>0.45930419799643329</v>
      </c>
      <c r="K26" s="25">
        <f>(IFERROR((K13/$L$18),"-")*100)</f>
        <v>0.29301670081584968</v>
      </c>
      <c r="L26" s="43">
        <f>(IFERROR((L13/$L$18),"-")*100)</f>
        <v>12.41645570050286</v>
      </c>
    </row>
    <row r="27" spans="2:12" x14ac:dyDescent="0.25">
      <c r="B27" s="63"/>
      <c r="C27" s="36" t="s">
        <v>43</v>
      </c>
      <c r="D27" s="25">
        <f>(IFERROR((D14/$L$18),"-")*100)</f>
        <v>2.9465710981267618E-2</v>
      </c>
      <c r="E27" s="25">
        <f>(IFERROR((E14/$L$18),"-")*100)</f>
        <v>0.48138545044796432</v>
      </c>
      <c r="F27" s="25">
        <f>(IFERROR((F14/$L$18),"-")*100)</f>
        <v>2.5880206977338203</v>
      </c>
      <c r="G27" s="25">
        <f>(IFERROR((G14/$L$18),"-")*100)</f>
        <v>1.0900331818521336</v>
      </c>
      <c r="H27" s="24">
        <f>(IFERROR((H14/$L$18),"-")*100)</f>
        <v>11.378316060160897</v>
      </c>
      <c r="I27" s="25">
        <f>(IFERROR((I14/$L$18),"-")*100)</f>
        <v>4.6556227826323682E-2</v>
      </c>
      <c r="J27" s="25">
        <f>(IFERROR((J14/$L$18),"-")*100)</f>
        <v>3.4137322482467871</v>
      </c>
      <c r="K27" s="25">
        <f>(IFERROR((K14/$L$18),"-")*100)</f>
        <v>0.25503958264186022</v>
      </c>
      <c r="L27" s="43">
        <f>(IFERROR((L14/$L$18),"-")*100)</f>
        <v>19.282549159891051</v>
      </c>
    </row>
    <row r="28" spans="2:12" x14ac:dyDescent="0.25">
      <c r="B28" s="63"/>
      <c r="C28" s="36" t="s">
        <v>44</v>
      </c>
      <c r="D28" s="25">
        <f>(IFERROR((D15/$L$18),"-")*100)</f>
        <v>6.8185575309602838E-3</v>
      </c>
      <c r="E28" s="25">
        <f>(IFERROR((E15/$L$18),"-")*100)</f>
        <v>2.0827287250668444E-2</v>
      </c>
      <c r="F28" s="25">
        <f>(IFERROR((F15/$L$18),"-")*100)</f>
        <v>0.14795174043541839</v>
      </c>
      <c r="G28" s="25">
        <f>(IFERROR((G15/$L$18),"-")*100)</f>
        <v>9.2484171001542392E-3</v>
      </c>
      <c r="H28" s="25">
        <f>(IFERROR((H15/$L$18),"-")*100)</f>
        <v>2.238650539492602E-2</v>
      </c>
      <c r="I28" s="24">
        <f>(IFERROR((I15/$L$18),"-")*100)</f>
        <v>0.40841082587490513</v>
      </c>
      <c r="J28" s="24">
        <f>(IFERROR((J15/$L$18),"-")*100)</f>
        <v>0.10967079016540447</v>
      </c>
      <c r="K28" s="24">
        <f>(IFERROR((K15/$L$18),"-")*100)</f>
        <v>2.5943829017723446E-2</v>
      </c>
      <c r="L28" s="43">
        <f>(IFERROR((L15/$L$18),"-")*100)</f>
        <v>0.7512579527701605</v>
      </c>
    </row>
    <row r="29" spans="2:12" x14ac:dyDescent="0.25">
      <c r="B29" s="63"/>
      <c r="C29" s="36" t="s">
        <v>48</v>
      </c>
      <c r="D29" s="25">
        <f>(IFERROR((D16/$L$18),"-")*100)</f>
        <v>8.3340087180965153E-2</v>
      </c>
      <c r="E29" s="25">
        <f>(IFERROR((E16/$L$18),"-")*100)</f>
        <v>0.54481533396080395</v>
      </c>
      <c r="F29" s="25">
        <f>(IFERROR((F16/$L$18),"-")*100)</f>
        <v>3.1138312907391574</v>
      </c>
      <c r="G29" s="25">
        <f>(IFERROR((G16/$L$18),"-")*100)</f>
        <v>0.85953744570586232</v>
      </c>
      <c r="H29" s="25">
        <f>(IFERROR((H16/$L$18),"-")*100)</f>
        <v>3.4843775340574457</v>
      </c>
      <c r="I29" s="41">
        <f>(IFERROR((I16/$L$18),"-")*100)</f>
        <v>0.15876083622315482</v>
      </c>
      <c r="J29" s="41">
        <f>(IFERROR((J16/$L$18),"-")*100)</f>
        <v>15.675070940120179</v>
      </c>
      <c r="K29" s="41">
        <f>(IFERROR((K16/$L$18),"-")*100)</f>
        <v>0.72064643440281928</v>
      </c>
      <c r="L29" s="43">
        <f>(IFERROR((L16/$L$18),"-")*100)</f>
        <v>24.640379902390389</v>
      </c>
    </row>
    <row r="30" spans="2:12" x14ac:dyDescent="0.25">
      <c r="B30" s="63"/>
      <c r="C30" s="36" t="s">
        <v>83</v>
      </c>
      <c r="D30" s="25">
        <f>(IFERROR((D17/$L$18),"-")*100)</f>
        <v>1.7200885894590023E-2</v>
      </c>
      <c r="E30" s="25">
        <f>(IFERROR((E17/$L$18),"-")*100)</f>
        <v>0.14506625203941612</v>
      </c>
      <c r="F30" s="25">
        <f>(IFERROR((F17/$L$18),"-")*100)</f>
        <v>0.14305257960934242</v>
      </c>
      <c r="G30" s="25">
        <f>(IFERROR((G17/$L$18),"-")*100)</f>
        <v>0.36164132026852147</v>
      </c>
      <c r="H30" s="25">
        <f>(IFERROR((H17/$L$18),"-")*100)</f>
        <v>0.12158642947111722</v>
      </c>
      <c r="I30" s="41">
        <f>(IFERROR((I17/$L$18),"-")*100)</f>
        <v>2.7017497857090393E-2</v>
      </c>
      <c r="J30" s="41">
        <f>(IFERROR((J17/$L$18),"-")*100)</f>
        <v>0.2152708690279504</v>
      </c>
      <c r="K30" s="41">
        <f>(IFERROR((K17/$L$18),"-")*100)</f>
        <v>0.11685981320657275</v>
      </c>
      <c r="L30" s="43">
        <f>(IFERROR((L17/$L$18),"-")*100)</f>
        <v>1.1476956473746009</v>
      </c>
    </row>
    <row r="31" spans="2:12" x14ac:dyDescent="0.25">
      <c r="B31" s="63"/>
      <c r="C31" s="37" t="s">
        <v>49</v>
      </c>
      <c r="D31" s="43">
        <f>(IFERROR((D18/$L$18),"-")*100)</f>
        <v>2.2539135710879519</v>
      </c>
      <c r="E31" s="43">
        <f>(IFERROR((E18/$L$18),"-")*100)</f>
        <v>9.8307627547532128</v>
      </c>
      <c r="F31" s="43">
        <f>(IFERROR((F18/$L$18),"-")*100)</f>
        <v>29.463143630228199</v>
      </c>
      <c r="G31" s="43">
        <f>(IFERROR((G18/$L$18),"-")*100)</f>
        <v>12.890516685861886</v>
      </c>
      <c r="H31" s="43">
        <f>(IFERROR((H18/$L$18),"-")*100)</f>
        <v>18.690718278219617</v>
      </c>
      <c r="I31" s="43">
        <f>(IFERROR((I18/$L$18),"-")*100)</f>
        <v>1.0039821634786184</v>
      </c>
      <c r="J31" s="43">
        <f>(IFERROR((J18/$L$18),"-")*100)</f>
        <v>24.029822211559758</v>
      </c>
      <c r="K31" s="43">
        <f>(IFERROR((K18/$L$18),"-")*100)</f>
        <v>1.8371407048107757</v>
      </c>
      <c r="L31" s="44">
        <f>(IFERROR((L18/$L$18),"-")*100)</f>
        <v>100</v>
      </c>
    </row>
    <row r="33" spans="2:14" x14ac:dyDescent="0.25">
      <c r="B33" s="6" t="s">
        <v>11</v>
      </c>
    </row>
    <row r="34" spans="2:14" x14ac:dyDescent="0.25">
      <c r="B34" s="60" t="s">
        <v>32</v>
      </c>
      <c r="C34" s="60"/>
      <c r="D34" s="65">
        <f>D21</f>
        <v>43709</v>
      </c>
      <c r="E34" s="66"/>
      <c r="F34" s="66"/>
      <c r="G34" s="66"/>
      <c r="H34" s="66"/>
      <c r="I34" s="66"/>
      <c r="J34" s="66"/>
      <c r="K34" s="66"/>
      <c r="L34" s="67"/>
    </row>
    <row r="35" spans="2:14" ht="37.799999999999997" x14ac:dyDescent="0.25">
      <c r="B35" s="60"/>
      <c r="C35" s="60"/>
      <c r="D35" s="35" t="s">
        <v>39</v>
      </c>
      <c r="E35" s="35" t="s">
        <v>40</v>
      </c>
      <c r="F35" s="35" t="s">
        <v>41</v>
      </c>
      <c r="G35" s="35" t="s">
        <v>42</v>
      </c>
      <c r="H35" s="35" t="s">
        <v>43</v>
      </c>
      <c r="I35" s="35" t="s">
        <v>44</v>
      </c>
      <c r="J35" s="35" t="s">
        <v>48</v>
      </c>
      <c r="K35" s="35" t="s">
        <v>83</v>
      </c>
      <c r="L35" s="35" t="s">
        <v>49</v>
      </c>
    </row>
    <row r="36" spans="2:14" x14ac:dyDescent="0.25">
      <c r="B36" s="63">
        <f>B23</f>
        <v>43344</v>
      </c>
      <c r="C36" s="36" t="s">
        <v>39</v>
      </c>
      <c r="D36" s="24">
        <f>(IFERROR((D10/$L10),"-")*100)</f>
        <v>77.858998567307623</v>
      </c>
      <c r="E36" s="25">
        <f>(IFERROR((E10/$L10),"-")*100)</f>
        <v>3.203480498889546</v>
      </c>
      <c r="F36" s="25">
        <f>(IFERROR((F10/$L10),"-")*100)</f>
        <v>7.5351112711308526</v>
      </c>
      <c r="G36" s="25">
        <f>(IFERROR((G10/$L10),"-")*100)</f>
        <v>4.1752655299272856</v>
      </c>
      <c r="H36" s="25">
        <f>(IFERROR((H10/$L10),"-")*100)</f>
        <v>3.330816910364824</v>
      </c>
      <c r="I36" s="25">
        <f>(IFERROR((I10/$L10),"-")*100)</f>
        <v>0</v>
      </c>
      <c r="J36" s="25">
        <f>(IFERROR((J10/$L10),"-")*100)</f>
        <v>2.4869478770348548</v>
      </c>
      <c r="K36" s="25">
        <f>(IFERROR((K10/$L10),"-")*100)</f>
        <v>1.4093793453450243</v>
      </c>
      <c r="L36" s="43">
        <f>(IFERROR((L10/$L10),"-")*100)</f>
        <v>100</v>
      </c>
      <c r="N36" s="74"/>
    </row>
    <row r="37" spans="2:14" x14ac:dyDescent="0.25">
      <c r="B37" s="63"/>
      <c r="C37" s="36" t="s">
        <v>40</v>
      </c>
      <c r="D37" s="25">
        <f>(IFERROR((D11/$L11),"-")*100)</f>
        <v>1.8969735529566485</v>
      </c>
      <c r="E37" s="24">
        <f>(IFERROR((E11/$L11),"-")*100)</f>
        <v>64.907004483710324</v>
      </c>
      <c r="F37" s="25">
        <f>(IFERROR((F11/$L11),"-")*100)</f>
        <v>11.688370490280334</v>
      </c>
      <c r="G37" s="25">
        <f>(IFERROR((G11/$L11),"-")*100)</f>
        <v>8.7056684650617662</v>
      </c>
      <c r="H37" s="25">
        <f>(IFERROR((H11/$L11),"-")*100)</f>
        <v>4.0530047938162976</v>
      </c>
      <c r="I37" s="25">
        <f>(IFERROR((I11/$L11),"-")*100)</f>
        <v>1.5569473317624951</v>
      </c>
      <c r="J37" s="25">
        <f>(IFERROR((J11/$L11),"-")*100)</f>
        <v>5.2560183411373345</v>
      </c>
      <c r="K37" s="25">
        <f>(IFERROR((K11/$L11),"-")*100)</f>
        <v>1.9360125412747817</v>
      </c>
      <c r="L37" s="43">
        <f>(IFERROR((L11/$L11),"-")*100)</f>
        <v>100</v>
      </c>
      <c r="N37" s="74"/>
    </row>
    <row r="38" spans="2:14" x14ac:dyDescent="0.25">
      <c r="B38" s="63"/>
      <c r="C38" s="36" t="s">
        <v>41</v>
      </c>
      <c r="D38" s="25">
        <f>(IFERROR((D12/$L12),"-")*100)</f>
        <v>0.51210321240801471</v>
      </c>
      <c r="E38" s="25">
        <f>(IFERROR((E12/$L12),"-")*100)</f>
        <v>2.9109214829006858</v>
      </c>
      <c r="F38" s="24">
        <f>(IFERROR((F12/$L12),"-")*100)</f>
        <v>67.183146297200793</v>
      </c>
      <c r="G38" s="25">
        <f>(IFERROR((G12/$L12),"-")*100)</f>
        <v>7.8909050449299247</v>
      </c>
      <c r="H38" s="25">
        <f>(IFERROR((H12/$L12),"-")*100)</f>
        <v>8.0402273236353405</v>
      </c>
      <c r="I38" s="25">
        <f>(IFERROR((I12/$L12),"-")*100)</f>
        <v>0.68390922117458963</v>
      </c>
      <c r="J38" s="25">
        <f>(IFERROR((J12/$L12),"-")*100)</f>
        <v>12.097022499614862</v>
      </c>
      <c r="K38" s="25">
        <f>(IFERROR((K12/$L12),"-")*100)</f>
        <v>0.68176491813579787</v>
      </c>
      <c r="L38" s="43">
        <f>(IFERROR((L12/$L12),"-")*100)</f>
        <v>100</v>
      </c>
      <c r="N38" s="74"/>
    </row>
    <row r="39" spans="2:14" x14ac:dyDescent="0.25">
      <c r="B39" s="63"/>
      <c r="C39" s="36" t="s">
        <v>42</v>
      </c>
      <c r="D39" s="25">
        <f>(IFERROR((D13/$L13),"-")*100)</f>
        <v>0.24756375810789225</v>
      </c>
      <c r="E39" s="25">
        <f>(IFERROR((E13/$L13),"-")*100)</f>
        <v>10.129663809761363</v>
      </c>
      <c r="F39" s="25">
        <f>(IFERROR((F13/$L13),"-")*100)</f>
        <v>18.236135418934452</v>
      </c>
      <c r="G39" s="24">
        <f>(IFERROR((G13/$L13),"-")*100)</f>
        <v>58.608409953561292</v>
      </c>
      <c r="H39" s="25">
        <f>(IFERROR((H13/$L13),"-")*100)</f>
        <v>6.6689296897130852</v>
      </c>
      <c r="I39" s="25">
        <f>(IFERROR((I13/$L13),"-")*100)</f>
        <v>5.0234164132729693E-2</v>
      </c>
      <c r="J39" s="25">
        <f>(IFERROR((J13/$L13),"-")*100)</f>
        <v>3.699157062814888</v>
      </c>
      <c r="K39" s="25">
        <f>(IFERROR((K13/$L13),"-")*100)</f>
        <v>2.3599061429743005</v>
      </c>
      <c r="L39" s="43">
        <f>(IFERROR((L13/$L13),"-")*100)</f>
        <v>100</v>
      </c>
      <c r="N39" s="74"/>
    </row>
    <row r="40" spans="2:14" x14ac:dyDescent="0.25">
      <c r="B40" s="63"/>
      <c r="C40" s="36" t="s">
        <v>43</v>
      </c>
      <c r="D40" s="25">
        <f>(IFERROR((D14/$L14),"-")*100)</f>
        <v>0.15281024690738609</v>
      </c>
      <c r="E40" s="25">
        <f>(IFERROR((E14/$L14),"-")*100)</f>
        <v>2.4964824228182296</v>
      </c>
      <c r="F40" s="25">
        <f>(IFERROR((F14/$L14),"-")*100)</f>
        <v>13.421569297056793</v>
      </c>
      <c r="G40" s="25">
        <f>(IFERROR((G14/$L14),"-")*100)</f>
        <v>5.6529516549579091</v>
      </c>
      <c r="H40" s="24">
        <f>(IFERROR((H14/$L14),"-")*100)</f>
        <v>59.008360180035368</v>
      </c>
      <c r="I40" s="25">
        <f>(IFERROR((I14/$L14),"-")*100)</f>
        <v>0.2414422877404801</v>
      </c>
      <c r="J40" s="25">
        <f>(IFERROR((J14/$L14),"-")*100)</f>
        <v>17.703739375640072</v>
      </c>
      <c r="K40" s="25">
        <f>(IFERROR((K14/$L14),"-")*100)</f>
        <v>1.3226445348437592</v>
      </c>
      <c r="L40" s="43">
        <f>(IFERROR((L14/$L14),"-")*100)</f>
        <v>100</v>
      </c>
      <c r="N40" s="74"/>
    </row>
    <row r="41" spans="2:14" x14ac:dyDescent="0.25">
      <c r="B41" s="63"/>
      <c r="C41" s="36" t="s">
        <v>44</v>
      </c>
      <c r="D41" s="25">
        <f>(IFERROR((D15/$L15),"-")*100)</f>
        <v>0.90761868221398401</v>
      </c>
      <c r="E41" s="25">
        <f>(IFERROR((E15/$L15),"-")*100)</f>
        <v>2.7723217004053913</v>
      </c>
      <c r="F41" s="25">
        <f>(IFERROR((F15/$L15),"-")*100)</f>
        <v>19.693866785684822</v>
      </c>
      <c r="G41" s="25">
        <f>(IFERROR((G15/$L15),"-")*100)</f>
        <v>1.2310574638247715</v>
      </c>
      <c r="H41" s="25">
        <f>(IFERROR((H15/$L15),"-")*100)</f>
        <v>2.9798693394697326</v>
      </c>
      <c r="I41" s="24">
        <f>(IFERROR((I15/$L15),"-")*100)</f>
        <v>54.363594337863098</v>
      </c>
      <c r="J41" s="24">
        <f>(IFERROR((J15/$L15),"-")*100)</f>
        <v>14.598286748380968</v>
      </c>
      <c r="K41" s="24">
        <f>(IFERROR((K15/$L15),"-")*100)</f>
        <v>3.4533849421572365</v>
      </c>
      <c r="L41" s="43">
        <f>(IFERROR((L15/$L15),"-")*100)</f>
        <v>100</v>
      </c>
      <c r="N41" s="74"/>
    </row>
    <row r="42" spans="2:14" x14ac:dyDescent="0.25">
      <c r="B42" s="63"/>
      <c r="C42" s="36" t="s">
        <v>48</v>
      </c>
      <c r="D42" s="25">
        <f>(IFERROR((D16/$L16),"-")*100)</f>
        <v>0.33822565849676789</v>
      </c>
      <c r="E42" s="25">
        <f>(IFERROR((E16/$L16),"-")*100)</f>
        <v>2.2110671025325823</v>
      </c>
      <c r="F42" s="25">
        <f>(IFERROR((F16/$L16),"-")*100)</f>
        <v>12.637107475916318</v>
      </c>
      <c r="G42" s="25">
        <f>(IFERROR((G16/$L16),"-")*100)</f>
        <v>3.4883287072310023</v>
      </c>
      <c r="H42" s="25">
        <f>(IFERROR((H16/$L16),"-")*100)</f>
        <v>14.140924563096622</v>
      </c>
      <c r="I42" s="41">
        <f>(IFERROR((I16/$L16),"-")*100)</f>
        <v>0.64431164150903897</v>
      </c>
      <c r="J42" s="41">
        <f>(IFERROR((J16/$L16),"-")*100)</f>
        <v>63.615378505586776</v>
      </c>
      <c r="K42" s="41">
        <f>(IFERROR((K16/$L16),"-")*100)</f>
        <v>2.9246563456308916</v>
      </c>
      <c r="L42" s="43">
        <f>(IFERROR((L16/$L16),"-")*100)</f>
        <v>100</v>
      </c>
      <c r="N42" s="74"/>
    </row>
    <row r="43" spans="2:14" x14ac:dyDescent="0.25">
      <c r="B43" s="63"/>
      <c r="C43" s="36" t="s">
        <v>83</v>
      </c>
      <c r="D43" s="25">
        <f>(IFERROR((D17/$L17),"-")*100)</f>
        <v>1.4987323454556727</v>
      </c>
      <c r="E43" s="25">
        <f>(IFERROR((E17/$L17),"-")*100)</f>
        <v>12.639784107508021</v>
      </c>
      <c r="F43" s="25">
        <f>(IFERROR((F17/$L17),"-")*100)</f>
        <v>12.464330585951149</v>
      </c>
      <c r="G43" s="25">
        <f>(IFERROR((G17/$L17),"-")*100)</f>
        <v>31.510211012457027</v>
      </c>
      <c r="H43" s="25">
        <f>(IFERROR((H17/$L17),"-")*100)</f>
        <v>10.593961016516094</v>
      </c>
      <c r="I43" s="41">
        <f>(IFERROR((I17/$L17),"-")*100)</f>
        <v>2.3540646789847108</v>
      </c>
      <c r="J43" s="41">
        <f>(IFERROR((J17/$L17),"-")*100)</f>
        <v>18.756790576002533</v>
      </c>
      <c r="K43" s="41">
        <f>(IFERROR((K17/$L17),"-")*100)</f>
        <v>10.182125677124784</v>
      </c>
      <c r="L43" s="43">
        <f>(IFERROR((L17/$L17),"-")*100)</f>
        <v>100</v>
      </c>
      <c r="N43" s="74"/>
    </row>
    <row r="44" spans="2:14" x14ac:dyDescent="0.25">
      <c r="B44" s="63"/>
      <c r="C44" s="37" t="s">
        <v>49</v>
      </c>
      <c r="D44" s="43">
        <f>(IFERROR((D18/$L18),"-")*100)</f>
        <v>2.2539135710879519</v>
      </c>
      <c r="E44" s="43">
        <f>(IFERROR((E18/$L18),"-")*100)</f>
        <v>9.8307627547532128</v>
      </c>
      <c r="F44" s="43">
        <f>(IFERROR((F18/$L18),"-")*100)</f>
        <v>29.463143630228199</v>
      </c>
      <c r="G44" s="43">
        <f>(IFERROR((G18/$L18),"-")*100)</f>
        <v>12.890516685861886</v>
      </c>
      <c r="H44" s="43">
        <f>(IFERROR((H18/$L18),"-")*100)</f>
        <v>18.690718278219617</v>
      </c>
      <c r="I44" s="43">
        <f>(IFERROR((I18/$L18),"-")*100)</f>
        <v>1.0039821634786184</v>
      </c>
      <c r="J44" s="43">
        <f>(IFERROR((J18/$L18),"-")*100)</f>
        <v>24.029822211559758</v>
      </c>
      <c r="K44" s="43">
        <f>(IFERROR((K18/$L18),"-")*100)</f>
        <v>1.8371407048107757</v>
      </c>
      <c r="L44" s="44">
        <f>(IFERROR((L18/$L18),"-")*100)</f>
        <v>100</v>
      </c>
      <c r="N44" s="74"/>
    </row>
    <row r="46" spans="2:14" x14ac:dyDescent="0.25">
      <c r="B46" s="6" t="s">
        <v>12</v>
      </c>
    </row>
    <row r="47" spans="2:14" x14ac:dyDescent="0.25">
      <c r="B47" s="60" t="s">
        <v>32</v>
      </c>
      <c r="C47" s="60"/>
      <c r="D47" s="65">
        <f>D34</f>
        <v>43709</v>
      </c>
      <c r="E47" s="66"/>
      <c r="F47" s="66"/>
      <c r="G47" s="66"/>
      <c r="H47" s="66"/>
      <c r="I47" s="66"/>
      <c r="J47" s="66"/>
      <c r="K47" s="66"/>
      <c r="L47" s="67"/>
    </row>
    <row r="48" spans="2:14" ht="37.799999999999997" x14ac:dyDescent="0.25">
      <c r="B48" s="60"/>
      <c r="C48" s="60"/>
      <c r="D48" s="35" t="s">
        <v>39</v>
      </c>
      <c r="E48" s="35" t="s">
        <v>40</v>
      </c>
      <c r="F48" s="35" t="s">
        <v>41</v>
      </c>
      <c r="G48" s="35" t="s">
        <v>42</v>
      </c>
      <c r="H48" s="35" t="s">
        <v>43</v>
      </c>
      <c r="I48" s="35" t="s">
        <v>44</v>
      </c>
      <c r="J48" s="35" t="s">
        <v>48</v>
      </c>
      <c r="K48" s="35" t="s">
        <v>83</v>
      </c>
      <c r="L48" s="35" t="s">
        <v>49</v>
      </c>
    </row>
    <row r="49" spans="2:12" x14ac:dyDescent="0.25">
      <c r="B49" s="63">
        <f>B36</f>
        <v>43344</v>
      </c>
      <c r="C49" s="36" t="s">
        <v>39</v>
      </c>
      <c r="D49" s="24">
        <f>(IFERROR((D10/D$18),"-")*100)</f>
        <v>77.483007025937638</v>
      </c>
      <c r="E49" s="25">
        <f t="shared" ref="E49:J49" si="3">(IFERROR((E10/E$18),"-")*100)</f>
        <v>0.73091989142681402</v>
      </c>
      <c r="F49" s="25">
        <f t="shared" si="3"/>
        <v>0.573648019981299</v>
      </c>
      <c r="G49" s="25">
        <f t="shared" si="3"/>
        <v>0.72652186075018832</v>
      </c>
      <c r="H49" s="25">
        <f t="shared" si="3"/>
        <v>0.39972349982224309</v>
      </c>
      <c r="I49" s="25">
        <f t="shared" si="3"/>
        <v>0</v>
      </c>
      <c r="J49" s="25">
        <f t="shared" ref="J49:K49" si="4">(IFERROR((J10/J$18),"-")*100)</f>
        <v>0.23214056515961337</v>
      </c>
      <c r="K49" s="25">
        <f t="shared" si="4"/>
        <v>1.7207603668520619</v>
      </c>
      <c r="L49" s="43">
        <f>(IFERROR((L10/L$18),"-")*100)</f>
        <v>2.2430291203076673</v>
      </c>
    </row>
    <row r="50" spans="2:12" x14ac:dyDescent="0.25">
      <c r="B50" s="63"/>
      <c r="C50" s="36" t="s">
        <v>40</v>
      </c>
      <c r="D50" s="25">
        <f t="shared" ref="D50:J57" si="5">(IFERROR((D11/D$18),"-")*100)</f>
        <v>8.3608349748358854</v>
      </c>
      <c r="E50" s="24">
        <f t="shared" si="5"/>
        <v>65.588845266411212</v>
      </c>
      <c r="F50" s="25">
        <f t="shared" si="5"/>
        <v>3.9409463265042946</v>
      </c>
      <c r="G50" s="25">
        <f t="shared" si="5"/>
        <v>6.7089944487821613</v>
      </c>
      <c r="H50" s="25">
        <f t="shared" si="5"/>
        <v>2.1541540599114399</v>
      </c>
      <c r="I50" s="25">
        <f t="shared" si="5"/>
        <v>15.40542053410004</v>
      </c>
      <c r="J50" s="25">
        <f t="shared" ref="J50:K50" si="6">(IFERROR((J11/J$18),"-")*100)</f>
        <v>2.1728610165025568</v>
      </c>
      <c r="K50" s="25">
        <f t="shared" si="6"/>
        <v>10.468666877274496</v>
      </c>
      <c r="L50" s="43">
        <f>(IFERROR((L11/L$18),"-")*100)</f>
        <v>9.9340338119305596</v>
      </c>
    </row>
    <row r="51" spans="2:12" x14ac:dyDescent="0.25">
      <c r="B51" s="63"/>
      <c r="C51" s="36" t="s">
        <v>41</v>
      </c>
      <c r="D51" s="25">
        <f t="shared" si="5"/>
        <v>6.7218052319698431</v>
      </c>
      <c r="E51" s="25">
        <f t="shared" si="5"/>
        <v>8.7600978765614865</v>
      </c>
      <c r="F51" s="24">
        <f t="shared" si="5"/>
        <v>67.460093460344694</v>
      </c>
      <c r="G51" s="25">
        <f t="shared" si="5"/>
        <v>18.110155307291549</v>
      </c>
      <c r="H51" s="25">
        <f t="shared" si="5"/>
        <v>12.726471788008823</v>
      </c>
      <c r="I51" s="25">
        <f t="shared" si="5"/>
        <v>20.152927606682347</v>
      </c>
      <c r="J51" s="25">
        <f t="shared" ref="J51:K51" si="7">(IFERROR((J12/J$18),"-")*100)</f>
        <v>14.893391762269228</v>
      </c>
      <c r="K51" s="25">
        <f t="shared" si="7"/>
        <v>10.978876828140489</v>
      </c>
      <c r="L51" s="43">
        <f>(IFERROR((L12/L$18),"-")*100)</f>
        <v>29.584598704832722</v>
      </c>
    </row>
    <row r="52" spans="2:12" x14ac:dyDescent="0.25">
      <c r="B52" s="63"/>
      <c r="C52" s="36" t="s">
        <v>42</v>
      </c>
      <c r="D52" s="25">
        <f t="shared" si="5"/>
        <v>1.3637898431539734</v>
      </c>
      <c r="E52" s="25">
        <f t="shared" si="5"/>
        <v>12.7939738850962</v>
      </c>
      <c r="F52" s="25">
        <f t="shared" si="5"/>
        <v>7.6851326667417483</v>
      </c>
      <c r="G52" s="24">
        <f t="shared" si="5"/>
        <v>56.453030052972508</v>
      </c>
      <c r="H52" s="25">
        <f t="shared" si="5"/>
        <v>4.4302454742246713</v>
      </c>
      <c r="I52" s="25">
        <f t="shared" si="5"/>
        <v>0.62125632934026853</v>
      </c>
      <c r="J52" s="25">
        <f t="shared" ref="J52:K52" si="8">(IFERROR((J13/J$18),"-")*100)</f>
        <v>1.9113924104502154</v>
      </c>
      <c r="K52" s="25">
        <f t="shared" si="8"/>
        <v>15.949605822164296</v>
      </c>
      <c r="L52" s="43">
        <f>(IFERROR((L13/L$18),"-")*100)</f>
        <v>12.41645570050286</v>
      </c>
    </row>
    <row r="53" spans="2:12" x14ac:dyDescent="0.25">
      <c r="B53" s="63"/>
      <c r="C53" s="36" t="s">
        <v>43</v>
      </c>
      <c r="D53" s="25">
        <f t="shared" si="5"/>
        <v>1.3073132598888733</v>
      </c>
      <c r="E53" s="25">
        <f t="shared" si="5"/>
        <v>4.8967253351243025</v>
      </c>
      <c r="F53" s="25">
        <f t="shared" si="5"/>
        <v>8.783925877748489</v>
      </c>
      <c r="G53" s="25">
        <f t="shared" si="5"/>
        <v>8.4560860391861929</v>
      </c>
      <c r="H53" s="24">
        <f t="shared" si="5"/>
        <v>60.876826084421289</v>
      </c>
      <c r="I53" s="25">
        <f t="shared" si="5"/>
        <v>4.6371568659162916</v>
      </c>
      <c r="J53" s="25">
        <f t="shared" ref="J53:K53" si="9">(IFERROR((J14/J$18),"-")*100)</f>
        <v>14.206231815583642</v>
      </c>
      <c r="K53" s="25">
        <f t="shared" si="9"/>
        <v>13.882419673899127</v>
      </c>
      <c r="L53" s="43">
        <f>(IFERROR((L14/L$18),"-")*100)</f>
        <v>19.282549159891051</v>
      </c>
    </row>
    <row r="54" spans="2:12" x14ac:dyDescent="0.25">
      <c r="B54" s="63"/>
      <c r="C54" s="36" t="s">
        <v>44</v>
      </c>
      <c r="D54" s="25">
        <f t="shared" si="5"/>
        <v>0.30252080729382197</v>
      </c>
      <c r="E54" s="25">
        <f t="shared" si="5"/>
        <v>0.21185830408325504</v>
      </c>
      <c r="F54" s="25">
        <f t="shared" si="5"/>
        <v>0.5021587047609708</v>
      </c>
      <c r="G54" s="25">
        <f t="shared" si="5"/>
        <v>7.1745899140705172E-2</v>
      </c>
      <c r="H54" s="25">
        <f t="shared" si="5"/>
        <v>0.1197733819626029</v>
      </c>
      <c r="I54" s="24">
        <f t="shared" si="5"/>
        <v>40.679091793805853</v>
      </c>
      <c r="J54" s="24">
        <f t="shared" ref="J54:K54" si="10">(IFERROR((J15/J$18),"-")*100)</f>
        <v>0.4563945134502343</v>
      </c>
      <c r="K54" s="24">
        <f t="shared" si="10"/>
        <v>1.4121851935339726</v>
      </c>
      <c r="L54" s="43">
        <f>(IFERROR((L15/L$18),"-")*100)</f>
        <v>0.7512579527701605</v>
      </c>
    </row>
    <row r="55" spans="2:12" x14ac:dyDescent="0.25">
      <c r="B55" s="63"/>
      <c r="C55" s="36" t="s">
        <v>48</v>
      </c>
      <c r="D55" s="25">
        <f t="shared" si="5"/>
        <v>3.6975724468768045</v>
      </c>
      <c r="E55" s="25">
        <f t="shared" si="5"/>
        <v>5.541943667569269</v>
      </c>
      <c r="F55" s="25">
        <f t="shared" si="5"/>
        <v>10.568564338614808</v>
      </c>
      <c r="G55" s="25">
        <f t="shared" si="5"/>
        <v>6.667982879604736</v>
      </c>
      <c r="H55" s="25">
        <f t="shared" si="5"/>
        <v>18.64228801799344</v>
      </c>
      <c r="I55" s="41">
        <f t="shared" si="5"/>
        <v>15.813113220366082</v>
      </c>
      <c r="J55" s="41">
        <f t="shared" ref="J55:K55" si="11">(IFERROR((J16/J$18),"-")*100)</f>
        <v>65.231739136961025</v>
      </c>
      <c r="K55" s="41">
        <f t="shared" si="11"/>
        <v>39.226523723290171</v>
      </c>
      <c r="L55" s="43">
        <f>(IFERROR((L16/L$18),"-")*100)</f>
        <v>24.640379902390389</v>
      </c>
    </row>
    <row r="56" spans="2:12" x14ac:dyDescent="0.25">
      <c r="B56" s="63"/>
      <c r="C56" s="36" t="s">
        <v>83</v>
      </c>
      <c r="D56" s="25">
        <f t="shared" si="5"/>
        <v>0.76315641004314327</v>
      </c>
      <c r="E56" s="25">
        <f t="shared" si="5"/>
        <v>1.4756357737274861</v>
      </c>
      <c r="F56" s="25">
        <f t="shared" si="5"/>
        <v>0.48553060530368952</v>
      </c>
      <c r="G56" s="25">
        <f t="shared" si="5"/>
        <v>2.8054835122719632</v>
      </c>
      <c r="H56" s="25">
        <f t="shared" si="5"/>
        <v>0.65051769365547851</v>
      </c>
      <c r="I56" s="41">
        <f t="shared" si="5"/>
        <v>2.6910336497891159</v>
      </c>
      <c r="J56" s="41">
        <f t="shared" ref="J56:K56" si="12">(IFERROR((J17/J$18),"-")*100)</f>
        <v>0.89584877962348153</v>
      </c>
      <c r="K56" s="41">
        <f t="shared" si="12"/>
        <v>6.3609615148453882</v>
      </c>
      <c r="L56" s="43">
        <f>(IFERROR((L17/L$18),"-")*100)</f>
        <v>1.1476956473746009</v>
      </c>
    </row>
    <row r="57" spans="2:12" x14ac:dyDescent="0.25">
      <c r="B57" s="63"/>
      <c r="C57" s="37" t="s">
        <v>49</v>
      </c>
      <c r="D57" s="43">
        <f t="shared" si="5"/>
        <v>100</v>
      </c>
      <c r="E57" s="43">
        <f t="shared" si="5"/>
        <v>100</v>
      </c>
      <c r="F57" s="43">
        <f t="shared" si="5"/>
        <v>100</v>
      </c>
      <c r="G57" s="43">
        <f t="shared" si="5"/>
        <v>100</v>
      </c>
      <c r="H57" s="43">
        <f t="shared" si="5"/>
        <v>100</v>
      </c>
      <c r="I57" s="43">
        <f t="shared" si="5"/>
        <v>100</v>
      </c>
      <c r="J57" s="43">
        <f t="shared" ref="J57:K57" si="13">(IFERROR((J18/J$18),"-")*100)</f>
        <v>100</v>
      </c>
      <c r="K57" s="43">
        <f t="shared" si="13"/>
        <v>100</v>
      </c>
      <c r="L57" s="44">
        <f>(IFERROR((L18/L$18),"-")*100)</f>
        <v>100</v>
      </c>
    </row>
  </sheetData>
  <mergeCells count="12">
    <mergeCell ref="B49:B57"/>
    <mergeCell ref="B23:B31"/>
    <mergeCell ref="B34:C35"/>
    <mergeCell ref="B36:B44"/>
    <mergeCell ref="B47:C48"/>
    <mergeCell ref="D34:L34"/>
    <mergeCell ref="D47:L47"/>
    <mergeCell ref="B8:C9"/>
    <mergeCell ref="B10:B18"/>
    <mergeCell ref="B21:C22"/>
    <mergeCell ref="D8:L8"/>
    <mergeCell ref="D21:L21"/>
  </mergeCells>
  <hyperlinks>
    <hyperlink ref="H2" location="Índice!A1" display="Índice"/>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zoomScaleNormal="100" workbookViewId="0">
      <selection activeCell="I2" sqref="I2"/>
    </sheetView>
  </sheetViews>
  <sheetFormatPr baseColWidth="10" defaultColWidth="11.44140625" defaultRowHeight="13.2" x14ac:dyDescent="0.25"/>
  <cols>
    <col min="1" max="2" width="3.6640625" style="4" customWidth="1"/>
    <col min="3" max="3" width="48.44140625" style="4" customWidth="1"/>
    <col min="4" max="7" width="13.88671875" style="4" customWidth="1"/>
    <col min="8" max="8" width="17.44140625" style="4" customWidth="1"/>
    <col min="9" max="9" width="14.77734375" style="4" customWidth="1"/>
    <col min="10" max="11" width="13.88671875" style="4" customWidth="1"/>
    <col min="12" max="16384" width="11.44140625" style="4"/>
  </cols>
  <sheetData>
    <row r="1" spans="2:10" ht="44.25" customHeight="1" x14ac:dyDescent="0.25"/>
    <row r="2" spans="2:10" ht="24.75" customHeight="1" x14ac:dyDescent="0.25">
      <c r="I2" s="5" t="s">
        <v>13</v>
      </c>
    </row>
    <row r="5" spans="2:10" ht="17.399999999999999" x14ac:dyDescent="0.3">
      <c r="B5" s="17" t="s">
        <v>94</v>
      </c>
    </row>
    <row r="6" spans="2:10" x14ac:dyDescent="0.25">
      <c r="C6" s="6"/>
    </row>
    <row r="7" spans="2:10" ht="13.8" x14ac:dyDescent="0.3">
      <c r="B7" s="42" t="s">
        <v>84</v>
      </c>
    </row>
    <row r="8" spans="2:10" ht="15" customHeight="1" x14ac:dyDescent="0.25">
      <c r="B8" s="60" t="s">
        <v>78</v>
      </c>
      <c r="C8" s="60"/>
      <c r="D8" s="65">
        <f>'1.1. MTL - Nacional'!D8:K8</f>
        <v>43709</v>
      </c>
      <c r="E8" s="66"/>
      <c r="F8" s="66"/>
      <c r="G8" s="66"/>
      <c r="H8" s="66"/>
      <c r="I8" s="66"/>
      <c r="J8" s="67"/>
    </row>
    <row r="9" spans="2:10" ht="41.25" customHeight="1" x14ac:dyDescent="0.25">
      <c r="B9" s="60"/>
      <c r="C9" s="60"/>
      <c r="D9" s="35" t="s">
        <v>79</v>
      </c>
      <c r="E9" s="35" t="s">
        <v>80</v>
      </c>
      <c r="F9" s="35" t="s">
        <v>81</v>
      </c>
      <c r="G9" s="35" t="s">
        <v>82</v>
      </c>
      <c r="H9" s="35" t="s">
        <v>48</v>
      </c>
      <c r="I9" s="35" t="s">
        <v>83</v>
      </c>
      <c r="J9" s="35" t="s">
        <v>49</v>
      </c>
    </row>
    <row r="10" spans="2:10" ht="15" customHeight="1" x14ac:dyDescent="0.25">
      <c r="B10" s="63">
        <f>'1.1. MTL - Nacional'!B10:B18</f>
        <v>43344</v>
      </c>
      <c r="C10" s="36" t="s">
        <v>79</v>
      </c>
      <c r="D10" s="18">
        <v>2712462.9178532255</v>
      </c>
      <c r="E10" s="19">
        <v>485453.66941489076</v>
      </c>
      <c r="F10" s="19">
        <v>16405.800715680307</v>
      </c>
      <c r="G10" s="19">
        <v>92256.380161173816</v>
      </c>
      <c r="H10" s="19">
        <v>217923.30605547398</v>
      </c>
      <c r="I10" s="19">
        <v>101721.02799017243</v>
      </c>
      <c r="J10" s="20">
        <f>SUM(D10:I10)</f>
        <v>3626223.102190617</v>
      </c>
    </row>
    <row r="11" spans="2:10" x14ac:dyDescent="0.25">
      <c r="B11" s="64"/>
      <c r="C11" s="36" t="s">
        <v>80</v>
      </c>
      <c r="D11" s="19">
        <v>477251.97755041061</v>
      </c>
      <c r="E11" s="18">
        <v>2486345.6557533932</v>
      </c>
      <c r="F11" s="19">
        <v>40064.844067100785</v>
      </c>
      <c r="G11" s="19">
        <v>130245.7458489109</v>
      </c>
      <c r="H11" s="19">
        <v>577606.1603590562</v>
      </c>
      <c r="I11" s="19">
        <v>73599.296014571155</v>
      </c>
      <c r="J11" s="20">
        <f>SUM(D11:I11)</f>
        <v>3785113.6795934429</v>
      </c>
    </row>
    <row r="12" spans="2:10" x14ac:dyDescent="0.25">
      <c r="B12" s="64"/>
      <c r="C12" s="36" t="s">
        <v>81</v>
      </c>
      <c r="D12" s="19">
        <v>15164.199663281164</v>
      </c>
      <c r="E12" s="19">
        <v>32242.759927730887</v>
      </c>
      <c r="F12" s="18">
        <v>117210.87926825327</v>
      </c>
      <c r="G12" s="19">
        <v>5538.508228342138</v>
      </c>
      <c r="H12" s="19">
        <v>33130.69121518809</v>
      </c>
      <c r="I12" s="19">
        <v>7583.7566448257121</v>
      </c>
      <c r="J12" s="20">
        <f>SUM(D12:I12)</f>
        <v>210870.79494762127</v>
      </c>
    </row>
    <row r="13" spans="2:10" x14ac:dyDescent="0.25">
      <c r="B13" s="64"/>
      <c r="C13" s="36" t="s">
        <v>82</v>
      </c>
      <c r="D13" s="19">
        <v>96876.135388143273</v>
      </c>
      <c r="E13" s="19">
        <v>141901.05701421047</v>
      </c>
      <c r="F13" s="19">
        <v>1436.4162334180546</v>
      </c>
      <c r="G13" s="18">
        <v>42830.706359808275</v>
      </c>
      <c r="H13" s="18">
        <v>26238.53428522767</v>
      </c>
      <c r="I13" s="18">
        <v>17669.237324604917</v>
      </c>
      <c r="J13" s="20">
        <f>SUM(D13:I13)</f>
        <v>326952.08660541265</v>
      </c>
    </row>
    <row r="14" spans="2:10" x14ac:dyDescent="0.25">
      <c r="B14" s="64"/>
      <c r="C14" s="36" t="s">
        <v>48</v>
      </c>
      <c r="D14" s="19">
        <v>257094.32750891533</v>
      </c>
      <c r="E14" s="19">
        <v>546236.48178813013</v>
      </c>
      <c r="F14" s="19">
        <v>30984.722579134912</v>
      </c>
      <c r="G14" s="40">
        <v>35018.521087589572</v>
      </c>
      <c r="H14" s="40">
        <v>2892564.7074426808</v>
      </c>
      <c r="I14" s="40">
        <v>129571.27859271324</v>
      </c>
      <c r="J14" s="20">
        <f>SUM(D14:I14)</f>
        <v>3891470.038999164</v>
      </c>
    </row>
    <row r="15" spans="2:10" x14ac:dyDescent="0.25">
      <c r="B15" s="64"/>
      <c r="C15" s="36" t="s">
        <v>83</v>
      </c>
      <c r="D15" s="19">
        <v>85417.634656167967</v>
      </c>
      <c r="E15" s="19">
        <v>73475.451894039783</v>
      </c>
      <c r="F15" s="19">
        <v>4688.0788624286715</v>
      </c>
      <c r="G15" s="40">
        <v>8828.9219928103576</v>
      </c>
      <c r="H15" s="40">
        <v>84906.024086350924</v>
      </c>
      <c r="I15" s="40">
        <v>76725.4034331125</v>
      </c>
      <c r="J15" s="20">
        <f>SUM(D15:I15)</f>
        <v>334041.51492491021</v>
      </c>
    </row>
    <row r="16" spans="2:10" x14ac:dyDescent="0.25">
      <c r="B16" s="64"/>
      <c r="C16" s="36" t="s">
        <v>77</v>
      </c>
      <c r="D16" s="19">
        <v>3823.5704033535108</v>
      </c>
      <c r="E16" s="19">
        <v>30948.662757282211</v>
      </c>
      <c r="F16" s="19">
        <v>0</v>
      </c>
      <c r="G16" s="40">
        <v>2279.9730221672871</v>
      </c>
      <c r="H16" s="40">
        <v>147675.57655599946</v>
      </c>
      <c r="I16" s="40">
        <v>0</v>
      </c>
      <c r="J16" s="20">
        <f>SUM(D16:I16)</f>
        <v>184727.78273880246</v>
      </c>
    </row>
    <row r="17" spans="2:10" x14ac:dyDescent="0.25">
      <c r="B17" s="64"/>
      <c r="C17" s="37" t="s">
        <v>49</v>
      </c>
      <c r="D17" s="20">
        <f>SUM(D10:D16)</f>
        <v>3648090.7630234971</v>
      </c>
      <c r="E17" s="20">
        <f t="shared" ref="E17:H17" si="0">SUM(E10:E16)</f>
        <v>3796603.7385496777</v>
      </c>
      <c r="F17" s="20">
        <f t="shared" si="0"/>
        <v>210790.74172601599</v>
      </c>
      <c r="G17" s="20">
        <f t="shared" si="0"/>
        <v>316998.75670080236</v>
      </c>
      <c r="H17" s="20">
        <f t="shared" si="0"/>
        <v>3980044.9999999772</v>
      </c>
      <c r="I17" s="20">
        <f t="shared" ref="I17" si="1">SUM(I10:I16)</f>
        <v>406869.99999999994</v>
      </c>
      <c r="J17" s="21">
        <f>SUM(J10:J16)</f>
        <v>12359398.99999997</v>
      </c>
    </row>
    <row r="19" spans="2:10" x14ac:dyDescent="0.25">
      <c r="B19" s="6" t="s">
        <v>73</v>
      </c>
    </row>
    <row r="20" spans="2:10" x14ac:dyDescent="0.25">
      <c r="B20" s="60" t="s">
        <v>78</v>
      </c>
      <c r="C20" s="60"/>
      <c r="D20" s="65">
        <f>D8</f>
        <v>43709</v>
      </c>
      <c r="E20" s="66"/>
      <c r="F20" s="66"/>
      <c r="G20" s="66"/>
      <c r="H20" s="66"/>
      <c r="I20" s="66"/>
      <c r="J20" s="67"/>
    </row>
    <row r="21" spans="2:10" ht="37.799999999999997" x14ac:dyDescent="0.25">
      <c r="B21" s="60"/>
      <c r="C21" s="60"/>
      <c r="D21" s="35" t="s">
        <v>79</v>
      </c>
      <c r="E21" s="35" t="s">
        <v>80</v>
      </c>
      <c r="F21" s="35" t="s">
        <v>81</v>
      </c>
      <c r="G21" s="35" t="s">
        <v>82</v>
      </c>
      <c r="H21" s="35" t="s">
        <v>48</v>
      </c>
      <c r="I21" s="35" t="s">
        <v>83</v>
      </c>
      <c r="J21" s="35" t="s">
        <v>49</v>
      </c>
    </row>
    <row r="22" spans="2:10" ht="15" customHeight="1" x14ac:dyDescent="0.25">
      <c r="B22" s="63">
        <f>B10</f>
        <v>43344</v>
      </c>
      <c r="C22" s="36" t="s">
        <v>79</v>
      </c>
      <c r="D22" s="24">
        <f>(IFERROR((D10/$J$17),"-")*100)</f>
        <v>21.946560005492437</v>
      </c>
      <c r="E22" s="25">
        <f>(IFERROR((E10/$J$17),"-")*100)</f>
        <v>3.9278096727429221</v>
      </c>
      <c r="F22" s="25">
        <f>(IFERROR((F10/$J$17),"-")*100)</f>
        <v>0.13273946990205873</v>
      </c>
      <c r="G22" s="25">
        <f>(IFERROR((G10/$J$17),"-")*100)</f>
        <v>0.74644713841809007</v>
      </c>
      <c r="H22" s="25">
        <f>(IFERROR((H10/$J$17),"-")*100)</f>
        <v>1.7632192799623549</v>
      </c>
      <c r="I22" s="25">
        <f>(IFERROR((I10/$J$17),"-")*100)</f>
        <v>0.82302568264179077</v>
      </c>
      <c r="J22" s="22">
        <f>(IFERROR((J10/$J$17),"-")*100)</f>
        <v>29.339801249159652</v>
      </c>
    </row>
    <row r="23" spans="2:10" x14ac:dyDescent="0.25">
      <c r="B23" s="63"/>
      <c r="C23" s="36" t="s">
        <v>80</v>
      </c>
      <c r="D23" s="25">
        <f>(IFERROR((D11/$J$17),"-")*100)</f>
        <v>3.8614497157217089</v>
      </c>
      <c r="E23" s="24">
        <f>(IFERROR((E11/$J$17),"-")*100)</f>
        <v>20.117043359093749</v>
      </c>
      <c r="F23" s="25">
        <f>(IFERROR((F11/$J$17),"-")*100)</f>
        <v>0.32416498623517925</v>
      </c>
      <c r="G23" s="25">
        <f>(IFERROR((G11/$J$17),"-")*100)</f>
        <v>1.0538194118412327</v>
      </c>
      <c r="H23" s="25">
        <f>(IFERROR((H11/$J$17),"-")*100)</f>
        <v>4.6734162426430093</v>
      </c>
      <c r="I23" s="25">
        <f>(IFERROR((I11/$J$17),"-")*100)</f>
        <v>0.59549251557111582</v>
      </c>
      <c r="J23" s="22">
        <f>(IFERROR((J11/$J$17),"-")*100)</f>
        <v>30.625386231105995</v>
      </c>
    </row>
    <row r="24" spans="2:10" x14ac:dyDescent="0.25">
      <c r="B24" s="63"/>
      <c r="C24" s="36" t="s">
        <v>81</v>
      </c>
      <c r="D24" s="25">
        <f>(IFERROR((D12/$J$17),"-")*100)</f>
        <v>0.12269366547096019</v>
      </c>
      <c r="E24" s="25">
        <f>(IFERROR((E12/$J$17),"-")*100)</f>
        <v>0.26087643847189468</v>
      </c>
      <c r="F24" s="24">
        <f>(IFERROR((F12/$J$17),"-")*100)</f>
        <v>0.94835419803384891</v>
      </c>
      <c r="G24" s="25">
        <f>(IFERROR((G12/$J$17),"-")*100)</f>
        <v>4.4812116093526484E-2</v>
      </c>
      <c r="H24" s="25">
        <f>(IFERROR((H12/$J$17),"-")*100)</f>
        <v>0.26806069789629872</v>
      </c>
      <c r="I24" s="25">
        <f>(IFERROR((I12/$J$17),"-")*100)</f>
        <v>6.1360238024727017E-2</v>
      </c>
      <c r="J24" s="22">
        <f>(IFERROR((J12/$J$17),"-")*100)</f>
        <v>1.7061573539912562</v>
      </c>
    </row>
    <row r="25" spans="2:10" x14ac:dyDescent="0.25">
      <c r="B25" s="63"/>
      <c r="C25" s="36" t="s">
        <v>82</v>
      </c>
      <c r="D25" s="25">
        <f>(IFERROR((D13/$J$17),"-")*100)</f>
        <v>0.78382561634383274</v>
      </c>
      <c r="E25" s="25">
        <f>(IFERROR((E13/$J$17),"-")*100)</f>
        <v>1.148122631320591</v>
      </c>
      <c r="F25" s="25">
        <f>(IFERROR((F13/$J$17),"-")*100)</f>
        <v>1.1622055679390704E-2</v>
      </c>
      <c r="G25" s="24">
        <f>(IFERROR((G13/$J$17),"-")*100)</f>
        <v>0.34654360102629894</v>
      </c>
      <c r="H25" s="24">
        <f>(IFERROR((H13/$J$17),"-")*100)</f>
        <v>0.21229619891086721</v>
      </c>
      <c r="I25" s="24">
        <f>(IFERROR((I13/$J$17),"-")*100)</f>
        <v>0.1429619460024307</v>
      </c>
      <c r="J25" s="22">
        <f>(IFERROR((J13/$J$17),"-")*100)</f>
        <v>2.6453720492834112</v>
      </c>
    </row>
    <row r="26" spans="2:10" x14ac:dyDescent="0.25">
      <c r="B26" s="63"/>
      <c r="C26" s="36" t="s">
        <v>48</v>
      </c>
      <c r="D26" s="25">
        <f>(IFERROR((D14/$J$17),"-")*100)</f>
        <v>2.0801523400038784</v>
      </c>
      <c r="E26" s="25">
        <f>(IFERROR((E14/$J$17),"-")*100)</f>
        <v>4.4196039126832254</v>
      </c>
      <c r="F26" s="25">
        <f>(IFERROR((F14/$J$17),"-")*100)</f>
        <v>0.25069764783170273</v>
      </c>
      <c r="G26" s="41">
        <f>(IFERROR((G14/$J$17),"-")*100)</f>
        <v>0.28333514507938173</v>
      </c>
      <c r="H26" s="41">
        <f>(IFERROR((H14/$J$17),"-")*100)</f>
        <v>23.403765081479186</v>
      </c>
      <c r="I26" s="41">
        <f>(IFERROR((I14/$J$17),"-")*100)</f>
        <v>1.0483622916673663</v>
      </c>
      <c r="J26" s="22">
        <f>(IFERROR((J14/$J$17),"-")*100)</f>
        <v>31.485916418744743</v>
      </c>
    </row>
    <row r="27" spans="2:10" x14ac:dyDescent="0.25">
      <c r="B27" s="63"/>
      <c r="C27" s="36" t="s">
        <v>83</v>
      </c>
      <c r="D27" s="25">
        <f>(IFERROR((D15/$J$17),"-")*100)</f>
        <v>0.69111479171574741</v>
      </c>
      <c r="E27" s="25">
        <f>(IFERROR((E15/$J$17),"-")*100)</f>
        <v>0.59449049176290825</v>
      </c>
      <c r="F27" s="25">
        <f>(IFERROR((F15/$J$17),"-")*100)</f>
        <v>3.7931285027926379E-2</v>
      </c>
      <c r="G27" s="41">
        <f>(IFERROR((G15/$J$17),"-")*100)</f>
        <v>7.1434881201022621E-2</v>
      </c>
      <c r="H27" s="41">
        <f>(IFERROR((H15/$J$17),"-")*100)</f>
        <v>0.68697534634451995</v>
      </c>
      <c r="I27" s="41">
        <f>(IFERROR((I15/$J$17),"-")*100)</f>
        <v>0.62078587666853935</v>
      </c>
      <c r="J27" s="22">
        <f>(IFERROR((J15/$J$17),"-")*100)</f>
        <v>2.7027326727206638</v>
      </c>
    </row>
    <row r="28" spans="2:10" x14ac:dyDescent="0.25">
      <c r="B28" s="63"/>
      <c r="C28" s="36" t="s">
        <v>77</v>
      </c>
      <c r="D28" s="25">
        <f>(IFERROR((D16/$J$17),"-")*100)</f>
        <v>3.0936539902575524E-2</v>
      </c>
      <c r="E28" s="25">
        <f>(IFERROR((E16/$J$17),"-")*100)</f>
        <v>0.25040588751348092</v>
      </c>
      <c r="F28" s="25">
        <f>(IFERROR((F16/$J$17),"-")*100)</f>
        <v>0</v>
      </c>
      <c r="G28" s="41">
        <f>(IFERROR((G16/$J$17),"-")*100)</f>
        <v>1.8447280666052553E-2</v>
      </c>
      <c r="H28" s="41">
        <f>(IFERROR((H16/$J$17),"-")*100)</f>
        <v>1.1948443169121719</v>
      </c>
      <c r="I28" s="41">
        <f>(IFERROR((I16/$J$17),"-")*100)</f>
        <v>0</v>
      </c>
      <c r="J28" s="22">
        <f>(IFERROR((J16/$J$17),"-")*100)</f>
        <v>1.4946340249942809</v>
      </c>
    </row>
    <row r="29" spans="2:10" x14ac:dyDescent="0.25">
      <c r="B29" s="63"/>
      <c r="C29" s="37" t="s">
        <v>49</v>
      </c>
      <c r="D29" s="22">
        <f>(IFERROR((D17/$J$17),"-")*100)</f>
        <v>29.516732674651138</v>
      </c>
      <c r="E29" s="22">
        <f>(IFERROR((E17/$J$17),"-")*100)</f>
        <v>30.71835239358877</v>
      </c>
      <c r="F29" s="22">
        <f>(IFERROR((F17/$J$17),"-")*100)</f>
        <v>1.7055096427101064</v>
      </c>
      <c r="G29" s="22">
        <f>(IFERROR((G17/$J$17),"-")*100)</f>
        <v>2.5648395743256054</v>
      </c>
      <c r="H29" s="22">
        <f>(IFERROR((H17/$J$17),"-")*100)</f>
        <v>32.202577164148408</v>
      </c>
      <c r="I29" s="22">
        <f>(IFERROR((I17/$J$17),"-")*100)</f>
        <v>3.2919885505759701</v>
      </c>
      <c r="J29" s="23">
        <f>(IFERROR((J17/$J$17),"-")*100)</f>
        <v>100</v>
      </c>
    </row>
    <row r="30" spans="2:10" x14ac:dyDescent="0.25">
      <c r="C30" s="39"/>
    </row>
    <row r="31" spans="2:10" x14ac:dyDescent="0.25">
      <c r="B31" s="6" t="s">
        <v>11</v>
      </c>
    </row>
    <row r="32" spans="2:10" x14ac:dyDescent="0.25">
      <c r="B32" s="60" t="s">
        <v>78</v>
      </c>
      <c r="C32" s="60"/>
      <c r="D32" s="65">
        <f>D20</f>
        <v>43709</v>
      </c>
      <c r="E32" s="66"/>
      <c r="F32" s="66"/>
      <c r="G32" s="66"/>
      <c r="H32" s="66"/>
      <c r="I32" s="66"/>
      <c r="J32" s="67"/>
    </row>
    <row r="33" spans="2:10" ht="37.799999999999997" x14ac:dyDescent="0.25">
      <c r="B33" s="60"/>
      <c r="C33" s="60"/>
      <c r="D33" s="35" t="s">
        <v>79</v>
      </c>
      <c r="E33" s="35" t="s">
        <v>80</v>
      </c>
      <c r="F33" s="35" t="s">
        <v>81</v>
      </c>
      <c r="G33" s="35" t="s">
        <v>82</v>
      </c>
      <c r="H33" s="35" t="s">
        <v>48</v>
      </c>
      <c r="I33" s="35" t="s">
        <v>83</v>
      </c>
      <c r="J33" s="35" t="s">
        <v>49</v>
      </c>
    </row>
    <row r="34" spans="2:10" ht="15" customHeight="1" x14ac:dyDescent="0.25">
      <c r="B34" s="63">
        <f>B22</f>
        <v>43344</v>
      </c>
      <c r="C34" s="36" t="s">
        <v>79</v>
      </c>
      <c r="D34" s="24">
        <f>(IFERROR((D10/$J10),"-")*100)</f>
        <v>74.801324723087632</v>
      </c>
      <c r="E34" s="25">
        <f>(IFERROR((E10/$J10),"-")*100)</f>
        <v>13.38730838490401</v>
      </c>
      <c r="F34" s="25">
        <f>(IFERROR((F10/$J10),"-")*100)</f>
        <v>0.45242116255256026</v>
      </c>
      <c r="G34" s="25">
        <f>(IFERROR((G10/$J10),"-")*100)</f>
        <v>2.5441451769870791</v>
      </c>
      <c r="H34" s="25">
        <f>(IFERROR((H10/$J10),"-")*100)</f>
        <v>6.0096497075380046</v>
      </c>
      <c r="I34" s="25">
        <f>(IFERROR((I10/$J10),"-")*100)</f>
        <v>2.8051508449307025</v>
      </c>
      <c r="J34" s="22">
        <f>(IFERROR((J10/$J10),"-")*100)</f>
        <v>100</v>
      </c>
    </row>
    <row r="35" spans="2:10" x14ac:dyDescent="0.25">
      <c r="B35" s="63"/>
      <c r="C35" s="36" t="s">
        <v>80</v>
      </c>
      <c r="D35" s="25">
        <f>(IFERROR((D11/$J11),"-")*100)</f>
        <v>12.608656382591709</v>
      </c>
      <c r="E35" s="24">
        <f>(IFERROR((E11/$J11),"-")*100)</f>
        <v>65.68747642000676</v>
      </c>
      <c r="F35" s="25">
        <f>(IFERROR((F11/$J11),"-")*100)</f>
        <v>1.0584845650237942</v>
      </c>
      <c r="G35" s="25">
        <f>(IFERROR((G11/$J11),"-")*100)</f>
        <v>3.4409995808342675</v>
      </c>
      <c r="H35" s="25">
        <f>(IFERROR((H11/$J11),"-")*100)</f>
        <v>15.259942217140928</v>
      </c>
      <c r="I35" s="25">
        <f>(IFERROR((I11/$J11),"-")*100)</f>
        <v>1.9444408344025328</v>
      </c>
      <c r="J35" s="22">
        <f>(IFERROR((J11/$J11),"-")*100)</f>
        <v>100</v>
      </c>
    </row>
    <row r="36" spans="2:10" x14ac:dyDescent="0.25">
      <c r="B36" s="63"/>
      <c r="C36" s="36" t="s">
        <v>81</v>
      </c>
      <c r="D36" s="25">
        <f>(IFERROR((D12/$J12),"-")*100)</f>
        <v>7.1912280062527572</v>
      </c>
      <c r="E36" s="25">
        <f>(IFERROR((E12/$J12),"-")*100)</f>
        <v>15.290291828102486</v>
      </c>
      <c r="F36" s="24">
        <f>(IFERROR((F12/$J12),"-")*100)</f>
        <v>55.584216532862015</v>
      </c>
      <c r="G36" s="25">
        <f>(IFERROR((G12/$J12),"-")*100)</f>
        <v>2.6264937397887942</v>
      </c>
      <c r="H36" s="25">
        <f>(IFERROR((H12/$J12),"-")*100)</f>
        <v>15.711370189227726</v>
      </c>
      <c r="I36" s="25">
        <f>(IFERROR((I12/$J12),"-")*100)</f>
        <v>3.5963997037662141</v>
      </c>
      <c r="J36" s="22">
        <f>(IFERROR((J12/$J12),"-")*100)</f>
        <v>100</v>
      </c>
    </row>
    <row r="37" spans="2:10" x14ac:dyDescent="0.25">
      <c r="B37" s="63"/>
      <c r="C37" s="36" t="s">
        <v>82</v>
      </c>
      <c r="D37" s="25">
        <f>(IFERROR((D13/$J13),"-")*100)</f>
        <v>29.630070997240576</v>
      </c>
      <c r="E37" s="25">
        <f>(IFERROR((E13/$J13),"-")*100)</f>
        <v>43.401177979165503</v>
      </c>
      <c r="F37" s="25">
        <f>(IFERROR((F13/$J13),"-")*100)</f>
        <v>0.43933539263556265</v>
      </c>
      <c r="G37" s="24">
        <f>(IFERROR((G13/$J13),"-")*100)</f>
        <v>13.099994804896046</v>
      </c>
      <c r="H37" s="24">
        <f>(IFERROR((H13/$J13),"-")*100)</f>
        <v>8.0251924854341325</v>
      </c>
      <c r="I37" s="24">
        <f>(IFERROR((I13/$J13),"-")*100)</f>
        <v>5.4042283406281841</v>
      </c>
      <c r="J37" s="22">
        <f>(IFERROR((J13/$J13),"-")*100)</f>
        <v>100</v>
      </c>
    </row>
    <row r="38" spans="2:10" x14ac:dyDescent="0.25">
      <c r="B38" s="63"/>
      <c r="C38" s="36" t="s">
        <v>48</v>
      </c>
      <c r="D38" s="25">
        <f>(IFERROR((D14/$J14),"-")*100)</f>
        <v>6.6066120240523984</v>
      </c>
      <c r="E38" s="25">
        <f>(IFERROR((E14/$J14),"-")*100)</f>
        <v>14.036764418430808</v>
      </c>
      <c r="F38" s="25">
        <f>(IFERROR((F14/$J14),"-")*100)</f>
        <v>0.79622153758387371</v>
      </c>
      <c r="G38" s="41">
        <f>(IFERROR((G14/$J14),"-")*100)</f>
        <v>0.89987898497596774</v>
      </c>
      <c r="H38" s="41">
        <f>(IFERROR((H14/$J14),"-")*100)</f>
        <v>74.33090010855156</v>
      </c>
      <c r="I38" s="41">
        <f>(IFERROR((I14/$J14),"-")*100)</f>
        <v>3.3296229264053978</v>
      </c>
      <c r="J38" s="22">
        <f>(IFERROR((J14/$J14),"-")*100)</f>
        <v>100</v>
      </c>
    </row>
    <row r="39" spans="2:10" x14ac:dyDescent="0.25">
      <c r="B39" s="63"/>
      <c r="C39" s="36" t="s">
        <v>83</v>
      </c>
      <c r="D39" s="25">
        <f>(IFERROR((D15/$J15),"-")*100)</f>
        <v>25.570963739452907</v>
      </c>
      <c r="E39" s="25">
        <f>(IFERROR((E15/$J15),"-")*100)</f>
        <v>21.995904284698405</v>
      </c>
      <c r="F39" s="25">
        <f>(IFERROR((F15/$J15),"-")*100)</f>
        <v>1.4034419833961396</v>
      </c>
      <c r="G39" s="41">
        <f>(IFERROR((G15/$J15),"-")*100)</f>
        <v>2.6430612957778696</v>
      </c>
      <c r="H39" s="41">
        <f>(IFERROR((H15/$J15),"-")*100)</f>
        <v>25.417805959069817</v>
      </c>
      <c r="I39" s="41">
        <f>(IFERROR((I15/$J15),"-")*100)</f>
        <v>22.968822737604857</v>
      </c>
      <c r="J39" s="22">
        <f>(IFERROR((J15/$J15),"-")*100)</f>
        <v>100</v>
      </c>
    </row>
    <row r="40" spans="2:10" x14ac:dyDescent="0.25">
      <c r="B40" s="63"/>
      <c r="C40" s="36" t="s">
        <v>77</v>
      </c>
      <c r="D40" s="25">
        <f>(IFERROR((D16/$J16),"-")*100)</f>
        <v>2.06984046831758</v>
      </c>
      <c r="E40" s="25">
        <f>(IFERROR((E16/$J16),"-")*100)</f>
        <v>16.75365897778482</v>
      </c>
      <c r="F40" s="25">
        <f>(IFERROR((F16/$J16),"-")*100)</f>
        <v>0</v>
      </c>
      <c r="G40" s="41">
        <f>(IFERROR((G16/$J16),"-")*100)</f>
        <v>1.2342339567790275</v>
      </c>
      <c r="H40" s="41">
        <f>(IFERROR((H16/$J16),"-")*100)</f>
        <v>79.942266597118589</v>
      </c>
      <c r="I40" s="41">
        <f>(IFERROR((I16/$J16),"-")*100)</f>
        <v>0</v>
      </c>
      <c r="J40" s="22">
        <f>(IFERROR((J16/$J16),"-")*100)</f>
        <v>100</v>
      </c>
    </row>
    <row r="41" spans="2:10" x14ac:dyDescent="0.25">
      <c r="B41" s="63"/>
      <c r="C41" s="37" t="s">
        <v>49</v>
      </c>
      <c r="D41" s="22">
        <f>(IFERROR((D17/$J17),"-")*100)</f>
        <v>29.516732674651138</v>
      </c>
      <c r="E41" s="22">
        <f>(IFERROR((E17/$J17),"-")*100)</f>
        <v>30.71835239358877</v>
      </c>
      <c r="F41" s="22">
        <f>(IFERROR((F17/$J17),"-")*100)</f>
        <v>1.7055096427101064</v>
      </c>
      <c r="G41" s="22">
        <f>(IFERROR((G17/$J17),"-")*100)</f>
        <v>2.5648395743256054</v>
      </c>
      <c r="H41" s="22">
        <f>(IFERROR((H17/$J17),"-")*100)</f>
        <v>32.202577164148408</v>
      </c>
      <c r="I41" s="22">
        <f>(IFERROR((I17/$J17),"-")*100)</f>
        <v>3.2919885505759701</v>
      </c>
      <c r="J41" s="23">
        <f>(IFERROR((J17/$J17),"-")*100)</f>
        <v>100</v>
      </c>
    </row>
    <row r="43" spans="2:10" x14ac:dyDescent="0.25">
      <c r="B43" s="6" t="s">
        <v>12</v>
      </c>
    </row>
    <row r="44" spans="2:10" x14ac:dyDescent="0.25">
      <c r="B44" s="60" t="s">
        <v>78</v>
      </c>
      <c r="C44" s="60"/>
      <c r="D44" s="65">
        <f>D32</f>
        <v>43709</v>
      </c>
      <c r="E44" s="66"/>
      <c r="F44" s="66"/>
      <c r="G44" s="66"/>
      <c r="H44" s="66"/>
      <c r="I44" s="66"/>
      <c r="J44" s="67"/>
    </row>
    <row r="45" spans="2:10" ht="37.799999999999997" x14ac:dyDescent="0.25">
      <c r="B45" s="60"/>
      <c r="C45" s="60"/>
      <c r="D45" s="35" t="s">
        <v>79</v>
      </c>
      <c r="E45" s="35" t="s">
        <v>80</v>
      </c>
      <c r="F45" s="35" t="s">
        <v>81</v>
      </c>
      <c r="G45" s="35" t="s">
        <v>82</v>
      </c>
      <c r="H45" s="35" t="s">
        <v>48</v>
      </c>
      <c r="I45" s="35" t="s">
        <v>83</v>
      </c>
      <c r="J45" s="35" t="s">
        <v>49</v>
      </c>
    </row>
    <row r="46" spans="2:10" ht="15" customHeight="1" x14ac:dyDescent="0.25">
      <c r="B46" s="63">
        <f>B34</f>
        <v>43344</v>
      </c>
      <c r="C46" s="36" t="s">
        <v>79</v>
      </c>
      <c r="D46" s="24">
        <f>(IFERROR((D10/D$17),"-")*100)</f>
        <v>74.352944980052143</v>
      </c>
      <c r="E46" s="25">
        <f t="shared" ref="E46:G46" si="2">(IFERROR((E10/E$17),"-")*100)</f>
        <v>12.786524558402732</v>
      </c>
      <c r="F46" s="25">
        <f t="shared" si="2"/>
        <v>7.7829797368446227</v>
      </c>
      <c r="G46" s="25">
        <f t="shared" si="2"/>
        <v>29.103073185946126</v>
      </c>
      <c r="H46" s="25">
        <f t="shared" ref="H46" si="3">(IFERROR((H10/H$17),"-")*100)</f>
        <v>5.4753980433757716</v>
      </c>
      <c r="I46" s="25">
        <f t="shared" ref="I46" si="4">(IFERROR((I10/I$17),"-")*100)</f>
        <v>25.000867105014486</v>
      </c>
      <c r="J46" s="22">
        <f>(IFERROR((J10/J$17),"-")*100)</f>
        <v>29.339801249159652</v>
      </c>
    </row>
    <row r="47" spans="2:10" x14ac:dyDescent="0.25">
      <c r="B47" s="63"/>
      <c r="C47" s="36" t="s">
        <v>80</v>
      </c>
      <c r="D47" s="25">
        <f t="shared" ref="D47:G47" si="5">(IFERROR((D11/D$17),"-")*100)</f>
        <v>13.08223968514614</v>
      </c>
      <c r="E47" s="24">
        <f t="shared" si="5"/>
        <v>65.488679540288032</v>
      </c>
      <c r="F47" s="25">
        <f t="shared" si="5"/>
        <v>19.006927789635434</v>
      </c>
      <c r="G47" s="25">
        <f t="shared" si="5"/>
        <v>41.087147219268957</v>
      </c>
      <c r="H47" s="25">
        <f t="shared" ref="H47" si="6">(IFERROR((H11/H$17),"-")*100)</f>
        <v>14.512553510301002</v>
      </c>
      <c r="I47" s="25">
        <f t="shared" ref="I47" si="7">(IFERROR((I11/I$17),"-")*100)</f>
        <v>18.08914297308014</v>
      </c>
      <c r="J47" s="22">
        <f>(IFERROR((J11/J$17),"-")*100)</f>
        <v>30.625386231105995</v>
      </c>
    </row>
    <row r="48" spans="2:10" x14ac:dyDescent="0.25">
      <c r="B48" s="63"/>
      <c r="C48" s="36" t="s">
        <v>81</v>
      </c>
      <c r="D48" s="25">
        <f t="shared" ref="D48:G48" si="8">(IFERROR((D12/D$17),"-")*100)</f>
        <v>0.41567495570513829</v>
      </c>
      <c r="E48" s="25">
        <f t="shared" si="8"/>
        <v>0.84925270447233425</v>
      </c>
      <c r="F48" s="24">
        <f t="shared" si="8"/>
        <v>55.605326072908348</v>
      </c>
      <c r="G48" s="25">
        <f t="shared" si="8"/>
        <v>1.7471703315132023</v>
      </c>
      <c r="H48" s="25">
        <f t="shared" ref="H48" si="9">(IFERROR((H12/H$17),"-")*100)</f>
        <v>0.83242001573319602</v>
      </c>
      <c r="I48" s="25">
        <f t="shared" ref="I48" si="10">(IFERROR((I12/I$17),"-")*100)</f>
        <v>1.863926228236467</v>
      </c>
      <c r="J48" s="22">
        <f>(IFERROR((J12/J$17),"-")*100)</f>
        <v>1.7061573539912562</v>
      </c>
    </row>
    <row r="49" spans="2:10" x14ac:dyDescent="0.25">
      <c r="B49" s="63"/>
      <c r="C49" s="36" t="s">
        <v>82</v>
      </c>
      <c r="D49" s="25">
        <f t="shared" ref="D49:G49" si="11">(IFERROR((D13/D$17),"-")*100)</f>
        <v>2.6555297464105143</v>
      </c>
      <c r="E49" s="25">
        <f t="shared" si="11"/>
        <v>3.7375788148071889</v>
      </c>
      <c r="F49" s="25">
        <f t="shared" si="11"/>
        <v>0.68144180415907274</v>
      </c>
      <c r="G49" s="24">
        <f t="shared" si="11"/>
        <v>13.51131682836025</v>
      </c>
      <c r="H49" s="24">
        <f t="shared" ref="H49" si="12">(IFERROR((H13/H$17),"-")*100)</f>
        <v>0.65925220155118402</v>
      </c>
      <c r="I49" s="24">
        <f t="shared" ref="I49" si="13">(IFERROR((I13/I$17),"-")*100)</f>
        <v>4.3427230625519009</v>
      </c>
      <c r="J49" s="22">
        <f>(IFERROR((J13/J$17),"-")*100)</f>
        <v>2.6453720492834112</v>
      </c>
    </row>
    <row r="50" spans="2:10" x14ac:dyDescent="0.25">
      <c r="B50" s="63"/>
      <c r="C50" s="36" t="s">
        <v>48</v>
      </c>
      <c r="D50" s="25">
        <f t="shared" ref="D50:G50" si="14">(IFERROR((D14/D$17),"-")*100)</f>
        <v>7.0473665325102379</v>
      </c>
      <c r="E50" s="25">
        <f t="shared" si="14"/>
        <v>14.387503131859511</v>
      </c>
      <c r="F50" s="25">
        <f t="shared" si="14"/>
        <v>14.699280587668595</v>
      </c>
      <c r="G50" s="41">
        <f t="shared" si="14"/>
        <v>11.046895404905838</v>
      </c>
      <c r="H50" s="41">
        <f t="shared" ref="H50" si="15">(IFERROR((H14/H$17),"-")*100)</f>
        <v>72.676683490832332</v>
      </c>
      <c r="I50" s="41">
        <f t="shared" ref="I50" si="16">(IFERROR((I14/I$17),"-")*100)</f>
        <v>31.845866884438088</v>
      </c>
      <c r="J50" s="22">
        <f>(IFERROR((J14/J$17),"-")*100)</f>
        <v>31.485916418744743</v>
      </c>
    </row>
    <row r="51" spans="2:10" x14ac:dyDescent="0.25">
      <c r="B51" s="63"/>
      <c r="C51" s="36" t="s">
        <v>83</v>
      </c>
      <c r="D51" s="25">
        <f t="shared" ref="D51:G51" si="17">(IFERROR((D15/D$17),"-")*100)</f>
        <v>2.3414339226959031</v>
      </c>
      <c r="E51" s="25">
        <f t="shared" si="17"/>
        <v>1.935294198548827</v>
      </c>
      <c r="F51" s="25">
        <f t="shared" si="17"/>
        <v>2.2240440087839328</v>
      </c>
      <c r="G51" s="41">
        <f t="shared" si="17"/>
        <v>2.7851598172492174</v>
      </c>
      <c r="H51" s="41">
        <f t="shared" ref="H51" si="18">(IFERROR((H15/H$17),"-")*100)</f>
        <v>2.1332930679515285</v>
      </c>
      <c r="I51" s="41">
        <f t="shared" ref="I51" si="19">(IFERROR((I15/I$17),"-")*100)</f>
        <v>18.857473746678917</v>
      </c>
      <c r="J51" s="22">
        <f>(IFERROR((J15/J$17),"-")*100)</f>
        <v>2.7027326727206638</v>
      </c>
    </row>
    <row r="52" spans="2:10" x14ac:dyDescent="0.25">
      <c r="B52" s="63"/>
      <c r="C52" s="36" t="s">
        <v>77</v>
      </c>
      <c r="D52" s="25">
        <f t="shared" ref="D52:G52" si="20">(IFERROR((D16/D$17),"-")*100)</f>
        <v>0.10481017747992043</v>
      </c>
      <c r="E52" s="25">
        <f t="shared" si="20"/>
        <v>0.8151670516213726</v>
      </c>
      <c r="F52" s="25">
        <f t="shared" si="20"/>
        <v>0</v>
      </c>
      <c r="G52" s="41">
        <f t="shared" si="20"/>
        <v>0.71923721275639829</v>
      </c>
      <c r="H52" s="41">
        <f t="shared" ref="H52" si="21">(IFERROR((H16/H$17),"-")*100)</f>
        <v>3.7103996702549922</v>
      </c>
      <c r="I52" s="41">
        <f t="shared" ref="I52" si="22">(IFERROR((I16/I$17),"-")*100)</f>
        <v>0</v>
      </c>
      <c r="J52" s="22">
        <f>(IFERROR((J16/J$17),"-")*100)</f>
        <v>1.4946340249942809</v>
      </c>
    </row>
    <row r="53" spans="2:10" x14ac:dyDescent="0.25">
      <c r="B53" s="63"/>
      <c r="C53" s="37" t="s">
        <v>49</v>
      </c>
      <c r="D53" s="22">
        <f t="shared" ref="D53:G53" si="23">(IFERROR((D17/D$17),"-")*100)</f>
        <v>100</v>
      </c>
      <c r="E53" s="22">
        <f t="shared" si="23"/>
        <v>100</v>
      </c>
      <c r="F53" s="22">
        <f t="shared" si="23"/>
        <v>100</v>
      </c>
      <c r="G53" s="22">
        <f t="shared" si="23"/>
        <v>100</v>
      </c>
      <c r="H53" s="22">
        <f t="shared" ref="H53" si="24">(IFERROR((H17/H$17),"-")*100)</f>
        <v>100</v>
      </c>
      <c r="I53" s="22">
        <f t="shared" ref="I53" si="25">(IFERROR((I17/I$17),"-")*100)</f>
        <v>100</v>
      </c>
      <c r="J53" s="23">
        <f>(IFERROR((J17/J$17),"-")*100)</f>
        <v>100</v>
      </c>
    </row>
  </sheetData>
  <mergeCells count="12">
    <mergeCell ref="B46:B53"/>
    <mergeCell ref="B8:C9"/>
    <mergeCell ref="B10:B17"/>
    <mergeCell ref="B20:C21"/>
    <mergeCell ref="B22:B29"/>
    <mergeCell ref="B32:C33"/>
    <mergeCell ref="B34:B41"/>
    <mergeCell ref="B44:C45"/>
    <mergeCell ref="D8:J8"/>
    <mergeCell ref="D20:J20"/>
    <mergeCell ref="D32:J32"/>
    <mergeCell ref="D44:J44"/>
  </mergeCells>
  <hyperlinks>
    <hyperlink ref="I2" location="Índice!A1" display="Índice"/>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showGridLines="0" zoomScaleNormal="100" workbookViewId="0">
      <selection activeCell="I2" sqref="I2"/>
    </sheetView>
  </sheetViews>
  <sheetFormatPr baseColWidth="10" defaultColWidth="11.44140625" defaultRowHeight="13.2" x14ac:dyDescent="0.25"/>
  <cols>
    <col min="1" max="2" width="3.6640625" style="4" customWidth="1"/>
    <col min="3" max="3" width="43.6640625" style="4" customWidth="1"/>
    <col min="4" max="7" width="13.88671875" style="4" customWidth="1"/>
    <col min="8" max="8" width="17.21875" style="4" customWidth="1"/>
    <col min="9" max="9" width="15.109375" style="4" customWidth="1"/>
    <col min="10" max="11" width="13.88671875" style="4" customWidth="1"/>
    <col min="12" max="16384" width="11.44140625" style="4"/>
  </cols>
  <sheetData>
    <row r="1" spans="2:10" ht="44.25" customHeight="1" x14ac:dyDescent="0.25"/>
    <row r="2" spans="2:10" ht="22.5" customHeight="1" x14ac:dyDescent="0.25">
      <c r="I2" s="5" t="s">
        <v>13</v>
      </c>
    </row>
    <row r="5" spans="2:10" ht="17.399999999999999" x14ac:dyDescent="0.3">
      <c r="B5" s="17" t="s">
        <v>95</v>
      </c>
    </row>
    <row r="6" spans="2:10" x14ac:dyDescent="0.25">
      <c r="C6" s="6"/>
    </row>
    <row r="7" spans="2:10" ht="13.8" x14ac:dyDescent="0.3">
      <c r="B7" s="42" t="s">
        <v>84</v>
      </c>
    </row>
    <row r="8" spans="2:10" ht="15" customHeight="1" x14ac:dyDescent="0.25">
      <c r="B8" s="60" t="s">
        <v>78</v>
      </c>
      <c r="C8" s="60"/>
      <c r="D8" s="65">
        <f>'1.2. MTL - Urbano'!D8:K8</f>
        <v>43709</v>
      </c>
      <c r="E8" s="66"/>
      <c r="F8" s="66"/>
      <c r="G8" s="66"/>
      <c r="H8" s="66"/>
      <c r="I8" s="66"/>
      <c r="J8" s="67"/>
    </row>
    <row r="9" spans="2:10" ht="41.25" customHeight="1" x14ac:dyDescent="0.25">
      <c r="B9" s="60"/>
      <c r="C9" s="60"/>
      <c r="D9" s="35" t="s">
        <v>79</v>
      </c>
      <c r="E9" s="35" t="s">
        <v>80</v>
      </c>
      <c r="F9" s="35" t="s">
        <v>81</v>
      </c>
      <c r="G9" s="35" t="s">
        <v>82</v>
      </c>
      <c r="H9" s="35" t="s">
        <v>48</v>
      </c>
      <c r="I9" s="35" t="s">
        <v>83</v>
      </c>
      <c r="J9" s="35" t="s">
        <v>49</v>
      </c>
    </row>
    <row r="10" spans="2:10" ht="15" customHeight="1" x14ac:dyDescent="0.25">
      <c r="B10" s="63">
        <f>'1.2. MTL - Urbano'!B10:B18</f>
        <v>43344</v>
      </c>
      <c r="C10" s="36" t="s">
        <v>79</v>
      </c>
      <c r="D10" s="18">
        <v>2260401.3294486348</v>
      </c>
      <c r="E10" s="19">
        <v>329490.8532047504</v>
      </c>
      <c r="F10" s="19">
        <v>11630.492933121035</v>
      </c>
      <c r="G10" s="19">
        <v>58390.911395082476</v>
      </c>
      <c r="H10" s="19">
        <v>177796.84310487742</v>
      </c>
      <c r="I10" s="19">
        <v>91300.660067605873</v>
      </c>
      <c r="J10" s="20">
        <f>SUM(D10:I10)</f>
        <v>2929011.0901540718</v>
      </c>
    </row>
    <row r="11" spans="2:10" x14ac:dyDescent="0.25">
      <c r="B11" s="64"/>
      <c r="C11" s="36" t="s">
        <v>80</v>
      </c>
      <c r="D11" s="19">
        <v>304396.03981914069</v>
      </c>
      <c r="E11" s="18">
        <v>1076753.7256450402</v>
      </c>
      <c r="F11" s="19">
        <v>29617.549222680322</v>
      </c>
      <c r="G11" s="19">
        <v>63771.345711671907</v>
      </c>
      <c r="H11" s="19">
        <v>324568.77482873376</v>
      </c>
      <c r="I11" s="19">
        <v>50357.372977678053</v>
      </c>
      <c r="J11" s="20">
        <f>SUM(D11:I11)</f>
        <v>1849464.8082049449</v>
      </c>
    </row>
    <row r="12" spans="2:10" x14ac:dyDescent="0.25">
      <c r="B12" s="64"/>
      <c r="C12" s="36" t="s">
        <v>81</v>
      </c>
      <c r="D12" s="19">
        <v>12742.223644037138</v>
      </c>
      <c r="E12" s="19">
        <v>27317.055624700246</v>
      </c>
      <c r="F12" s="18">
        <v>101681.79877279012</v>
      </c>
      <c r="G12" s="19">
        <v>5006.5485174605174</v>
      </c>
      <c r="H12" s="19">
        <v>28960.658442841184</v>
      </c>
      <c r="I12" s="19">
        <v>6597.2896276654883</v>
      </c>
      <c r="J12" s="20">
        <f>SUM(D12:I12)</f>
        <v>182305.57462949469</v>
      </c>
    </row>
    <row r="13" spans="2:10" x14ac:dyDescent="0.25">
      <c r="B13" s="64"/>
      <c r="C13" s="36" t="s">
        <v>82</v>
      </c>
      <c r="D13" s="19">
        <v>57068.367645408391</v>
      </c>
      <c r="E13" s="19">
        <v>63762.647492343363</v>
      </c>
      <c r="F13" s="19">
        <v>1077.3835681375649</v>
      </c>
      <c r="G13" s="18">
        <v>16303.8861856024</v>
      </c>
      <c r="H13" s="18">
        <v>14083.444256888833</v>
      </c>
      <c r="I13" s="18">
        <v>14308.709140250905</v>
      </c>
      <c r="J13" s="20">
        <f>SUM(D13:I13)</f>
        <v>166604.43828863147</v>
      </c>
    </row>
    <row r="14" spans="2:10" x14ac:dyDescent="0.25">
      <c r="B14" s="64"/>
      <c r="C14" s="36" t="s">
        <v>48</v>
      </c>
      <c r="D14" s="19">
        <v>211385.42525209428</v>
      </c>
      <c r="E14" s="19">
        <v>296079.8953847232</v>
      </c>
      <c r="F14" s="19">
        <v>24948.129890988177</v>
      </c>
      <c r="G14" s="40">
        <v>23432.271711847628</v>
      </c>
      <c r="H14" s="40">
        <v>2296548.5810832516</v>
      </c>
      <c r="I14" s="40">
        <v>102170.00570863528</v>
      </c>
      <c r="J14" s="20">
        <f>SUM(D14:I14)</f>
        <v>2954564.3090315401</v>
      </c>
    </row>
    <row r="15" spans="2:10" x14ac:dyDescent="0.25">
      <c r="B15" s="64"/>
      <c r="C15" s="36" t="s">
        <v>83</v>
      </c>
      <c r="D15" s="19">
        <v>77644.754305912007</v>
      </c>
      <c r="E15" s="19">
        <v>53596.451909142772</v>
      </c>
      <c r="F15" s="19">
        <v>3660.7875360785952</v>
      </c>
      <c r="G15" s="40">
        <v>6497.7158911657953</v>
      </c>
      <c r="H15" s="40">
        <v>76720.739951675947</v>
      </c>
      <c r="I15" s="40">
        <v>72282.021105814652</v>
      </c>
      <c r="J15" s="20">
        <f>SUM(D15:I15)</f>
        <v>290402.47069978982</v>
      </c>
    </row>
    <row r="16" spans="2:10" x14ac:dyDescent="0.25">
      <c r="B16" s="64"/>
      <c r="C16" s="36" t="s">
        <v>77</v>
      </c>
      <c r="D16" s="19">
        <v>2899.9190137126811</v>
      </c>
      <c r="E16" s="19">
        <v>5981.0428601411477</v>
      </c>
      <c r="F16" s="19">
        <v>0</v>
      </c>
      <c r="G16" s="40">
        <v>1494.0830538902151</v>
      </c>
      <c r="H16" s="40">
        <v>103092.28425044926</v>
      </c>
      <c r="I16" s="40">
        <v>0</v>
      </c>
      <c r="J16" s="20">
        <f>SUM(D16:I16)</f>
        <v>113467.32917819331</v>
      </c>
    </row>
    <row r="17" spans="2:10" x14ac:dyDescent="0.25">
      <c r="B17" s="64"/>
      <c r="C17" s="37" t="s">
        <v>49</v>
      </c>
      <c r="D17" s="20">
        <f>SUM(D10:D16)</f>
        <v>2926538.0591289406</v>
      </c>
      <c r="E17" s="20">
        <f t="shared" ref="E17:G17" si="0">SUM(E10:E16)</f>
        <v>1852981.6721208412</v>
      </c>
      <c r="F17" s="20">
        <f t="shared" si="0"/>
        <v>172616.1419237958</v>
      </c>
      <c r="G17" s="20">
        <f t="shared" si="0"/>
        <v>174896.76246672092</v>
      </c>
      <c r="H17" s="20">
        <f t="shared" ref="H17" si="1">SUM(H10:H16)</f>
        <v>3021771.3259187178</v>
      </c>
      <c r="I17" s="20">
        <f t="shared" ref="I17" si="2">SUM(I10:I16)</f>
        <v>337016.05862765026</v>
      </c>
      <c r="J17" s="21">
        <f>SUM(J10:J16)</f>
        <v>8485820.0201866664</v>
      </c>
    </row>
    <row r="19" spans="2:10" x14ac:dyDescent="0.25">
      <c r="B19" s="6" t="s">
        <v>73</v>
      </c>
    </row>
    <row r="20" spans="2:10" x14ac:dyDescent="0.25">
      <c r="B20" s="60" t="s">
        <v>78</v>
      </c>
      <c r="C20" s="60"/>
      <c r="D20" s="65">
        <f>D8</f>
        <v>43709</v>
      </c>
      <c r="E20" s="66"/>
      <c r="F20" s="66"/>
      <c r="G20" s="66"/>
      <c r="H20" s="66"/>
      <c r="I20" s="66"/>
      <c r="J20" s="67"/>
    </row>
    <row r="21" spans="2:10" ht="37.799999999999997" x14ac:dyDescent="0.25">
      <c r="B21" s="60"/>
      <c r="C21" s="60"/>
      <c r="D21" s="35" t="s">
        <v>79</v>
      </c>
      <c r="E21" s="35" t="s">
        <v>80</v>
      </c>
      <c r="F21" s="35" t="s">
        <v>81</v>
      </c>
      <c r="G21" s="35" t="s">
        <v>82</v>
      </c>
      <c r="H21" s="35" t="s">
        <v>48</v>
      </c>
      <c r="I21" s="35" t="s">
        <v>83</v>
      </c>
      <c r="J21" s="35" t="s">
        <v>49</v>
      </c>
    </row>
    <row r="22" spans="2:10" ht="15" customHeight="1" x14ac:dyDescent="0.25">
      <c r="B22" s="63">
        <f>B10</f>
        <v>43344</v>
      </c>
      <c r="C22" s="36" t="s">
        <v>79</v>
      </c>
      <c r="D22" s="24">
        <f>(IFERROR((D10/$J$17),"-")*100)</f>
        <v>26.637394194920855</v>
      </c>
      <c r="E22" s="25">
        <f>(IFERROR((E10/$J$17),"-")*100)</f>
        <v>3.8828404611567806</v>
      </c>
      <c r="F22" s="25">
        <f>(IFERROR((F10/$J$17),"-")*100)</f>
        <v>0.13705797324776628</v>
      </c>
      <c r="G22" s="25">
        <f>(IFERROR((G10/$J$17),"-")*100)</f>
        <v>0.68809980951962291</v>
      </c>
      <c r="H22" s="25">
        <f>(IFERROR((H10/$J$17),"-")*100)</f>
        <v>2.0952228857308048</v>
      </c>
      <c r="I22" s="25">
        <f>(IFERROR((I10/$J$17),"-")*100)</f>
        <v>1.075920298220012</v>
      </c>
      <c r="J22" s="22">
        <f>(IFERROR((J10/$J$17),"-")*100)</f>
        <v>34.516535622795843</v>
      </c>
    </row>
    <row r="23" spans="2:10" x14ac:dyDescent="0.25">
      <c r="B23" s="63"/>
      <c r="C23" s="36" t="s">
        <v>80</v>
      </c>
      <c r="D23" s="25">
        <f>(IFERROR((D11/$J$17),"-")*100)</f>
        <v>3.5871140219215345</v>
      </c>
      <c r="E23" s="24">
        <f>(IFERROR((E11/$J$17),"-")*100)</f>
        <v>12.688858862002524</v>
      </c>
      <c r="F23" s="25">
        <f>(IFERROR((F11/$J$17),"-")*100)</f>
        <v>0.34902400890219226</v>
      </c>
      <c r="G23" s="25">
        <f>(IFERROR((G11/$J$17),"-")*100)</f>
        <v>0.75150481108446965</v>
      </c>
      <c r="H23" s="25">
        <f>(IFERROR((H11/$J$17),"-")*100)</f>
        <v>3.8248368932716779</v>
      </c>
      <c r="I23" s="25">
        <f>(IFERROR((I11/$J$17),"-")*100)</f>
        <v>0.59342966098602601</v>
      </c>
      <c r="J23" s="22">
        <f>(IFERROR((J11/$J$17),"-")*100)</f>
        <v>21.794768258168425</v>
      </c>
    </row>
    <row r="24" spans="2:10" x14ac:dyDescent="0.25">
      <c r="B24" s="63"/>
      <c r="C24" s="36" t="s">
        <v>81</v>
      </c>
      <c r="D24" s="25">
        <f>(IFERROR((D12/$J$17),"-")*100)</f>
        <v>0.15015901366897999</v>
      </c>
      <c r="E24" s="25">
        <f>(IFERROR((E12/$J$17),"-")*100)</f>
        <v>0.32191415278330804</v>
      </c>
      <c r="F24" s="24">
        <f>(IFERROR((F12/$J$17),"-")*100)</f>
        <v>1.1982554252965805</v>
      </c>
      <c r="G24" s="25">
        <f>(IFERROR((G12/$J$17),"-")*100)</f>
        <v>5.8998994859077697E-2</v>
      </c>
      <c r="H24" s="25">
        <f>(IFERROR((H12/$J$17),"-")*100)</f>
        <v>0.3412829682216631</v>
      </c>
      <c r="I24" s="25">
        <f>(IFERROR((I12/$J$17),"-")*100)</f>
        <v>7.7744868639346473E-2</v>
      </c>
      <c r="J24" s="22">
        <f>(IFERROR((J12/$J$17),"-")*100)</f>
        <v>2.1483554234689559</v>
      </c>
    </row>
    <row r="25" spans="2:10" x14ac:dyDescent="0.25">
      <c r="B25" s="63"/>
      <c r="C25" s="36" t="s">
        <v>82</v>
      </c>
      <c r="D25" s="25">
        <f>(IFERROR((D13/$J$17),"-")*100)</f>
        <v>0.67251447131391118</v>
      </c>
      <c r="E25" s="25">
        <f>(IFERROR((E13/$J$17),"-")*100)</f>
        <v>0.75140230809350517</v>
      </c>
      <c r="F25" s="25">
        <f>(IFERROR((F13/$J$17),"-")*100)</f>
        <v>1.2696281155794123E-2</v>
      </c>
      <c r="G25" s="24">
        <f>(IFERROR((G13/$J$17),"-")*100)</f>
        <v>0.19213094488001828</v>
      </c>
      <c r="H25" s="24">
        <f>(IFERROR((H13/$J$17),"-")*100)</f>
        <v>0.1659644468464585</v>
      </c>
      <c r="I25" s="24">
        <f>(IFERROR((I13/$J$17),"-")*100)</f>
        <v>0.16861905044194125</v>
      </c>
      <c r="J25" s="22">
        <f>(IFERROR((J13/$J$17),"-")*100)</f>
        <v>1.9633275027316286</v>
      </c>
    </row>
    <row r="26" spans="2:10" x14ac:dyDescent="0.25">
      <c r="B26" s="63"/>
      <c r="C26" s="36" t="s">
        <v>48</v>
      </c>
      <c r="D26" s="25">
        <f>(IFERROR((D14/$J$17),"-")*100)</f>
        <v>2.4910429958358264</v>
      </c>
      <c r="E26" s="25">
        <f>(IFERROR((E14/$J$17),"-")*100)</f>
        <v>3.4891135409469856</v>
      </c>
      <c r="F26" s="25">
        <f>(IFERROR((F14/$J$17),"-")*100)</f>
        <v>0.29399786740279438</v>
      </c>
      <c r="G26" s="41">
        <f>(IFERROR((G14/$J$17),"-")*100)</f>
        <v>0.27613444141055654</v>
      </c>
      <c r="H26" s="41">
        <f>(IFERROR((H14/$J$17),"-")*100)</f>
        <v>27.063366600046429</v>
      </c>
      <c r="I26" s="41">
        <f>(IFERROR((I14/$J$17),"-")*100)</f>
        <v>1.2040086339986715</v>
      </c>
      <c r="J26" s="22">
        <f>(IFERROR((J14/$J$17),"-")*100)</f>
        <v>34.817664079641261</v>
      </c>
    </row>
    <row r="27" spans="2:10" x14ac:dyDescent="0.25">
      <c r="B27" s="63"/>
      <c r="C27" s="36" t="s">
        <v>83</v>
      </c>
      <c r="D27" s="25">
        <f>(IFERROR((D15/$J$17),"-")*100)</f>
        <v>0.91499412103020328</v>
      </c>
      <c r="E27" s="25">
        <f>(IFERROR((E15/$J$17),"-")*100)</f>
        <v>0.63160014920943119</v>
      </c>
      <c r="F27" s="25">
        <f>(IFERROR((F15/$J$17),"-")*100)</f>
        <v>4.3140056321841098E-2</v>
      </c>
      <c r="G27" s="41">
        <f>(IFERROR((G15/$J$17),"-")*100)</f>
        <v>7.6571455389208953E-2</v>
      </c>
      <c r="H27" s="41">
        <f>(IFERROR((H15/$J$17),"-")*100)</f>
        <v>0.90410519866279559</v>
      </c>
      <c r="I27" s="41">
        <f>(IFERROR((I15/$J$17),"-")*100)</f>
        <v>0.85179771588208431</v>
      </c>
      <c r="J27" s="22">
        <f>(IFERROR((J15/$J$17),"-")*100)</f>
        <v>3.4222086964955647</v>
      </c>
    </row>
    <row r="28" spans="2:10" x14ac:dyDescent="0.25">
      <c r="B28" s="63"/>
      <c r="C28" s="36" t="s">
        <v>77</v>
      </c>
      <c r="D28" s="25">
        <f>(IFERROR((D16/$J$17),"-")*100)</f>
        <v>3.4173703976918553E-2</v>
      </c>
      <c r="E28" s="25">
        <f>(IFERROR((E16/$J$17),"-")*100)</f>
        <v>7.0482791832881461E-2</v>
      </c>
      <c r="F28" s="25">
        <f>(IFERROR((F16/$J$17),"-")*100)</f>
        <v>0</v>
      </c>
      <c r="G28" s="41">
        <f>(IFERROR((G16/$J$17),"-")*100)</f>
        <v>1.7606819969501888E-2</v>
      </c>
      <c r="H28" s="41">
        <f>(IFERROR((H16/$J$17),"-")*100)</f>
        <v>1.2148771009190162</v>
      </c>
      <c r="I28" s="41">
        <f>(IFERROR((I16/$J$17),"-")*100)</f>
        <v>0</v>
      </c>
      <c r="J28" s="22">
        <f>(IFERROR((J16/$J$17),"-")*100)</f>
        <v>1.3371404166983183</v>
      </c>
    </row>
    <row r="29" spans="2:10" x14ac:dyDescent="0.25">
      <c r="B29" s="63"/>
      <c r="C29" s="37" t="s">
        <v>49</v>
      </c>
      <c r="D29" s="22">
        <f>(IFERROR((D17/$J$17),"-")*100)</f>
        <v>34.487392522668237</v>
      </c>
      <c r="E29" s="22">
        <f>(IFERROR((E17/$J$17),"-")*100)</f>
        <v>21.836212266025417</v>
      </c>
      <c r="F29" s="22">
        <f>(IFERROR((F17/$J$17),"-")*100)</f>
        <v>2.0341716123269684</v>
      </c>
      <c r="G29" s="22">
        <f>(IFERROR((G17/$J$17),"-")*100)</f>
        <v>2.0610472771124555</v>
      </c>
      <c r="H29" s="22">
        <f>(IFERROR((H17/$J$17),"-")*100)</f>
        <v>35.609656093698845</v>
      </c>
      <c r="I29" s="22">
        <f>(IFERROR((I17/$J$17),"-")*100)</f>
        <v>3.9715202281680817</v>
      </c>
      <c r="J29" s="23">
        <f>(IFERROR((J17/$J$17),"-")*100)</f>
        <v>100</v>
      </c>
    </row>
    <row r="31" spans="2:10" x14ac:dyDescent="0.25">
      <c r="B31" s="6" t="s">
        <v>11</v>
      </c>
    </row>
    <row r="32" spans="2:10" x14ac:dyDescent="0.25">
      <c r="B32" s="60" t="s">
        <v>78</v>
      </c>
      <c r="C32" s="60"/>
      <c r="D32" s="65">
        <f>D20</f>
        <v>43709</v>
      </c>
      <c r="E32" s="66"/>
      <c r="F32" s="66"/>
      <c r="G32" s="66"/>
      <c r="H32" s="66"/>
      <c r="I32" s="66"/>
      <c r="J32" s="67"/>
    </row>
    <row r="33" spans="2:10" ht="37.799999999999997" x14ac:dyDescent="0.25">
      <c r="B33" s="60"/>
      <c r="C33" s="60"/>
      <c r="D33" s="35" t="s">
        <v>79</v>
      </c>
      <c r="E33" s="35" t="s">
        <v>80</v>
      </c>
      <c r="F33" s="35" t="s">
        <v>81</v>
      </c>
      <c r="G33" s="35" t="s">
        <v>82</v>
      </c>
      <c r="H33" s="35" t="s">
        <v>48</v>
      </c>
      <c r="I33" s="35" t="s">
        <v>83</v>
      </c>
      <c r="J33" s="35" t="s">
        <v>49</v>
      </c>
    </row>
    <row r="34" spans="2:10" ht="15" customHeight="1" x14ac:dyDescent="0.25">
      <c r="B34" s="63">
        <f>B22</f>
        <v>43344</v>
      </c>
      <c r="C34" s="36" t="s">
        <v>79</v>
      </c>
      <c r="D34" s="24">
        <f>(IFERROR((D10/$J10),"-")*100)</f>
        <v>77.172849807466363</v>
      </c>
      <c r="E34" s="25">
        <f>(IFERROR((E10/$J10),"-")*100)</f>
        <v>11.249218356063599</v>
      </c>
      <c r="F34" s="25">
        <f>(IFERROR((F10/$J10),"-")*100)</f>
        <v>0.39707917024340278</v>
      </c>
      <c r="G34" s="25">
        <f>(IFERROR((G10/$J10),"-")*100)</f>
        <v>1.9935367124885484</v>
      </c>
      <c r="H34" s="25">
        <f>(IFERROR((H10/$J10),"-")*100)</f>
        <v>6.070200406633659</v>
      </c>
      <c r="I34" s="25">
        <f>(IFERROR((I10/$J10),"-")*100)</f>
        <v>3.1171155471044418</v>
      </c>
      <c r="J34" s="22">
        <f>(IFERROR((J10/$J10),"-")*100)</f>
        <v>100</v>
      </c>
    </row>
    <row r="35" spans="2:10" x14ac:dyDescent="0.25">
      <c r="B35" s="63"/>
      <c r="C35" s="36" t="s">
        <v>80</v>
      </c>
      <c r="D35" s="25">
        <f>(IFERROR((D11/$J11),"-")*100)</f>
        <v>16.458601346114914</v>
      </c>
      <c r="E35" s="24">
        <f>(IFERROR((E11/$J11),"-")*100)</f>
        <v>58.219746646064422</v>
      </c>
      <c r="F35" s="25">
        <f>(IFERROR((F11/$J11),"-")*100)</f>
        <v>1.6014118836587405</v>
      </c>
      <c r="G35" s="25">
        <f>(IFERROR((G11/$J11),"-")*100)</f>
        <v>3.4480972781291879</v>
      </c>
      <c r="H35" s="25">
        <f>(IFERROR((H11/$J11),"-")*100)</f>
        <v>17.54933499620109</v>
      </c>
      <c r="I35" s="25">
        <f>(IFERROR((I11/$J11),"-")*100)</f>
        <v>2.7228078498316468</v>
      </c>
      <c r="J35" s="22">
        <f>(IFERROR((J11/$J11),"-")*100)</f>
        <v>100</v>
      </c>
    </row>
    <row r="36" spans="2:10" x14ac:dyDescent="0.25">
      <c r="B36" s="63"/>
      <c r="C36" s="36" t="s">
        <v>81</v>
      </c>
      <c r="D36" s="25">
        <f>(IFERROR((D12/$J12),"-")*100)</f>
        <v>6.9894865639372554</v>
      </c>
      <c r="E36" s="25">
        <f>(IFERROR((E12/$J12),"-")*100)</f>
        <v>14.984213006221861</v>
      </c>
      <c r="F36" s="24">
        <f>(IFERROR((F12/$J12),"-")*100)</f>
        <v>55.775474216540665</v>
      </c>
      <c r="G36" s="25">
        <f>(IFERROR((G12/$J12),"-")*100)</f>
        <v>2.7462399477555648</v>
      </c>
      <c r="H36" s="25">
        <f>(IFERROR((H12/$J12),"-")*100)</f>
        <v>15.885777767190518</v>
      </c>
      <c r="I36" s="25">
        <f>(IFERROR((I12/$J12),"-")*100)</f>
        <v>3.6188084983541322</v>
      </c>
      <c r="J36" s="22">
        <f>(IFERROR((J12/$J12),"-")*100)</f>
        <v>100</v>
      </c>
    </row>
    <row r="37" spans="2:10" x14ac:dyDescent="0.25">
      <c r="B37" s="63"/>
      <c r="C37" s="36" t="s">
        <v>82</v>
      </c>
      <c r="D37" s="25">
        <f>(IFERROR((D13/$J13),"-")*100)</f>
        <v>34.253809941450129</v>
      </c>
      <c r="E37" s="25">
        <f>(IFERROR((E13/$J13),"-")*100)</f>
        <v>38.271878076788497</v>
      </c>
      <c r="F37" s="25">
        <f>(IFERROR((F13/$J13),"-")*100)</f>
        <v>0.64667158882710385</v>
      </c>
      <c r="G37" s="24">
        <f>(IFERROR((G13/$J13),"-")*100)</f>
        <v>9.785985507395047</v>
      </c>
      <c r="H37" s="24">
        <f>(IFERROR((H13/$J13),"-")*100)</f>
        <v>8.4532227361735544</v>
      </c>
      <c r="I37" s="24">
        <f>(IFERROR((I13/$J13),"-")*100)</f>
        <v>8.5884321493656657</v>
      </c>
      <c r="J37" s="22">
        <f>(IFERROR((J13/$J13),"-")*100)</f>
        <v>100</v>
      </c>
    </row>
    <row r="38" spans="2:10" x14ac:dyDescent="0.25">
      <c r="B38" s="63"/>
      <c r="C38" s="36" t="s">
        <v>48</v>
      </c>
      <c r="D38" s="25">
        <f>(IFERROR((D14/$J14),"-")*100)</f>
        <v>7.1545379671015903</v>
      </c>
      <c r="E38" s="25">
        <f>(IFERROR((E14/$J14),"-")*100)</f>
        <v>10.021101740099661</v>
      </c>
      <c r="F38" s="25">
        <f>(IFERROR((F14/$J14),"-")*100)</f>
        <v>0.84439285395570851</v>
      </c>
      <c r="G38" s="41">
        <f>(IFERROR((G14/$J14),"-")*100)</f>
        <v>0.7930872122234619</v>
      </c>
      <c r="H38" s="41">
        <f>(IFERROR((H14/$J14),"-")*100)</f>
        <v>77.728840562486326</v>
      </c>
      <c r="I38" s="41">
        <f>(IFERROR((I14/$J14),"-")*100)</f>
        <v>3.458039664133254</v>
      </c>
      <c r="J38" s="22">
        <f>(IFERROR((J14/$J14),"-")*100)</f>
        <v>100</v>
      </c>
    </row>
    <row r="39" spans="2:10" x14ac:dyDescent="0.25">
      <c r="B39" s="63"/>
      <c r="C39" s="36" t="s">
        <v>83</v>
      </c>
      <c r="D39" s="25">
        <f>(IFERROR((D15/$J15),"-")*100)</f>
        <v>26.736946871977217</v>
      </c>
      <c r="E39" s="25">
        <f>(IFERROR((E15/$J15),"-")*100)</f>
        <v>18.455921459617787</v>
      </c>
      <c r="F39" s="25">
        <f>(IFERROR((F15/$J15),"-")*100)</f>
        <v>1.2605910436151275</v>
      </c>
      <c r="G39" s="41">
        <f>(IFERROR((G15/$J15),"-")*100)</f>
        <v>2.2374864358103057</v>
      </c>
      <c r="H39" s="41">
        <f>(IFERROR((H15/$J15),"-")*100)</f>
        <v>26.418762817960928</v>
      </c>
      <c r="I39" s="41">
        <f>(IFERROR((I15/$J15),"-")*100)</f>
        <v>24.890291371018616</v>
      </c>
      <c r="J39" s="22">
        <f>(IFERROR((J15/$J15),"-")*100)</f>
        <v>100</v>
      </c>
    </row>
    <row r="40" spans="2:10" x14ac:dyDescent="0.25">
      <c r="B40" s="63"/>
      <c r="C40" s="36" t="s">
        <v>77</v>
      </c>
      <c r="D40" s="25">
        <f>(IFERROR((D16/$J16),"-")*100)</f>
        <v>2.5557303892810772</v>
      </c>
      <c r="E40" s="25">
        <f>(IFERROR((E16/$J16),"-")*100)</f>
        <v>5.2711585823513092</v>
      </c>
      <c r="F40" s="25">
        <f>(IFERROR((F16/$J16),"-")*100)</f>
        <v>0</v>
      </c>
      <c r="G40" s="41">
        <f>(IFERROR((G16/$J16),"-")*100)</f>
        <v>1.3167517599218814</v>
      </c>
      <c r="H40" s="41">
        <f>(IFERROR((H16/$J16),"-")*100)</f>
        <v>90.856359268445729</v>
      </c>
      <c r="I40" s="41">
        <f>(IFERROR((I16/$J16),"-")*100)</f>
        <v>0</v>
      </c>
      <c r="J40" s="22">
        <f>(IFERROR((J16/$J16),"-")*100)</f>
        <v>100</v>
      </c>
    </row>
    <row r="41" spans="2:10" x14ac:dyDescent="0.25">
      <c r="B41" s="63"/>
      <c r="C41" s="37" t="s">
        <v>49</v>
      </c>
      <c r="D41" s="22">
        <f>(IFERROR((D17/$J17),"-")*100)</f>
        <v>34.487392522668237</v>
      </c>
      <c r="E41" s="22">
        <f>(IFERROR((E17/$J17),"-")*100)</f>
        <v>21.836212266025417</v>
      </c>
      <c r="F41" s="22">
        <f>(IFERROR((F17/$J17),"-")*100)</f>
        <v>2.0341716123269684</v>
      </c>
      <c r="G41" s="22">
        <f>(IFERROR((G17/$J17),"-")*100)</f>
        <v>2.0610472771124555</v>
      </c>
      <c r="H41" s="22">
        <f>(IFERROR((H17/$J17),"-")*100)</f>
        <v>35.609656093698845</v>
      </c>
      <c r="I41" s="22">
        <f>(IFERROR((I17/$J17),"-")*100)</f>
        <v>3.9715202281680817</v>
      </c>
      <c r="J41" s="23">
        <f>(IFERROR((J17/$J17),"-")*100)</f>
        <v>100</v>
      </c>
    </row>
    <row r="43" spans="2:10" x14ac:dyDescent="0.25">
      <c r="B43" s="6" t="s">
        <v>12</v>
      </c>
    </row>
    <row r="44" spans="2:10" x14ac:dyDescent="0.25">
      <c r="B44" s="60" t="s">
        <v>78</v>
      </c>
      <c r="C44" s="60"/>
      <c r="D44" s="65">
        <f>D32</f>
        <v>43709</v>
      </c>
      <c r="E44" s="66"/>
      <c r="F44" s="66"/>
      <c r="G44" s="66"/>
      <c r="H44" s="66"/>
      <c r="I44" s="66"/>
      <c r="J44" s="67"/>
    </row>
    <row r="45" spans="2:10" ht="37.799999999999997" x14ac:dyDescent="0.25">
      <c r="B45" s="60"/>
      <c r="C45" s="60"/>
      <c r="D45" s="35" t="s">
        <v>79</v>
      </c>
      <c r="E45" s="35" t="s">
        <v>80</v>
      </c>
      <c r="F45" s="35" t="s">
        <v>81</v>
      </c>
      <c r="G45" s="35" t="s">
        <v>82</v>
      </c>
      <c r="H45" s="35" t="s">
        <v>48</v>
      </c>
      <c r="I45" s="35" t="s">
        <v>83</v>
      </c>
      <c r="J45" s="35" t="s">
        <v>49</v>
      </c>
    </row>
    <row r="46" spans="2:10" ht="15" customHeight="1" x14ac:dyDescent="0.25">
      <c r="B46" s="63">
        <f>B34</f>
        <v>43344</v>
      </c>
      <c r="C46" s="36" t="s">
        <v>79</v>
      </c>
      <c r="D46" s="24">
        <f>(IFERROR((D10/D$17),"-")*100)</f>
        <v>77.238063670404628</v>
      </c>
      <c r="E46" s="25">
        <f t="shared" ref="E46:G46" si="3">(IFERROR((E10/E$17),"-")*100)</f>
        <v>17.781657431486071</v>
      </c>
      <c r="F46" s="25">
        <f t="shared" si="3"/>
        <v>6.7377782885771511</v>
      </c>
      <c r="G46" s="25">
        <f t="shared" si="3"/>
        <v>33.385930403481886</v>
      </c>
      <c r="H46" s="25">
        <f t="shared" ref="H46" si="4">(IFERROR((H10/H$17),"-")*100)</f>
        <v>5.88386161387713</v>
      </c>
      <c r="I46" s="25">
        <f t="shared" ref="I46" si="5">(IFERROR((I10/I$17),"-")*100)</f>
        <v>27.0908930688311</v>
      </c>
      <c r="J46" s="22">
        <f>(IFERROR((J10/J$17),"-")*100)</f>
        <v>34.516535622795843</v>
      </c>
    </row>
    <row r="47" spans="2:10" x14ac:dyDescent="0.25">
      <c r="B47" s="63"/>
      <c r="C47" s="36" t="s">
        <v>80</v>
      </c>
      <c r="D47" s="25">
        <f t="shared" ref="D47:G53" si="6">(IFERROR((D11/D$17),"-")*100)</f>
        <v>10.40123291305296</v>
      </c>
      <c r="E47" s="24">
        <f t="shared" si="6"/>
        <v>58.109248561138507</v>
      </c>
      <c r="F47" s="25">
        <f t="shared" si="6"/>
        <v>17.158041474334116</v>
      </c>
      <c r="G47" s="25">
        <f t="shared" si="6"/>
        <v>36.462279125267528</v>
      </c>
      <c r="H47" s="25">
        <f t="shared" ref="H47" si="7">(IFERROR((H11/H$17),"-")*100)</f>
        <v>10.7410104809984</v>
      </c>
      <c r="I47" s="25">
        <f t="shared" ref="I47" si="8">(IFERROR((I11/I$17),"-")*100)</f>
        <v>14.942128628153897</v>
      </c>
      <c r="J47" s="22">
        <f>(IFERROR((J11/J$17),"-")*100)</f>
        <v>21.794768258168425</v>
      </c>
    </row>
    <row r="48" spans="2:10" x14ac:dyDescent="0.25">
      <c r="B48" s="63"/>
      <c r="C48" s="36" t="s">
        <v>81</v>
      </c>
      <c r="D48" s="25">
        <f t="shared" si="6"/>
        <v>0.43540262886004477</v>
      </c>
      <c r="E48" s="25">
        <f t="shared" si="6"/>
        <v>1.4742215768078455</v>
      </c>
      <c r="F48" s="24">
        <f t="shared" si="6"/>
        <v>58.90630947926018</v>
      </c>
      <c r="G48" s="25">
        <f t="shared" si="6"/>
        <v>2.8625735816082676</v>
      </c>
      <c r="H48" s="25">
        <f t="shared" ref="H48" si="9">(IFERROR((H12/H$17),"-")*100)</f>
        <v>0.95840006801428612</v>
      </c>
      <c r="I48" s="25">
        <f t="shared" ref="I48" si="10">(IFERROR((I12/I$17),"-")*100)</f>
        <v>1.9575594274439179</v>
      </c>
      <c r="J48" s="22">
        <f>(IFERROR((J12/J$17),"-")*100)</f>
        <v>2.1483554234689559</v>
      </c>
    </row>
    <row r="49" spans="2:10" x14ac:dyDescent="0.25">
      <c r="B49" s="63"/>
      <c r="C49" s="36" t="s">
        <v>82</v>
      </c>
      <c r="D49" s="25">
        <f t="shared" si="6"/>
        <v>1.9500299156332963</v>
      </c>
      <c r="E49" s="25">
        <f t="shared" si="6"/>
        <v>3.4410835493782002</v>
      </c>
      <c r="F49" s="25">
        <f t="shared" si="6"/>
        <v>0.62414995268124651</v>
      </c>
      <c r="G49" s="24">
        <f t="shared" si="6"/>
        <v>9.3220057110575034</v>
      </c>
      <c r="H49" s="24">
        <f t="shared" ref="H49" si="11">(IFERROR((H13/H$17),"-")*100)</f>
        <v>0.46606585137963752</v>
      </c>
      <c r="I49" s="24">
        <f t="shared" ref="I49" si="12">(IFERROR((I13/I$17),"-")*100)</f>
        <v>4.2457054416091724</v>
      </c>
      <c r="J49" s="22">
        <f>(IFERROR((J13/J$17),"-")*100)</f>
        <v>1.9633275027316286</v>
      </c>
    </row>
    <row r="50" spans="2:10" x14ac:dyDescent="0.25">
      <c r="B50" s="63"/>
      <c r="C50" s="36" t="s">
        <v>48</v>
      </c>
      <c r="D50" s="25">
        <f t="shared" si="6"/>
        <v>7.223054031117278</v>
      </c>
      <c r="E50" s="25">
        <f t="shared" si="6"/>
        <v>15.978565780731291</v>
      </c>
      <c r="F50" s="25">
        <f t="shared" si="6"/>
        <v>14.452953016411371</v>
      </c>
      <c r="G50" s="41">
        <f t="shared" si="6"/>
        <v>13.397773281427256</v>
      </c>
      <c r="H50" s="41">
        <f t="shared" ref="H50" si="13">(IFERROR((H14/H$17),"-")*100)</f>
        <v>76.000078542840271</v>
      </c>
      <c r="I50" s="41">
        <f t="shared" ref="I50" si="14">(IFERROR((I14/I$17),"-")*100)</f>
        <v>30.316064499916624</v>
      </c>
      <c r="J50" s="22">
        <f>(IFERROR((J14/J$17),"-")*100)</f>
        <v>34.817664079641261</v>
      </c>
    </row>
    <row r="51" spans="2:10" x14ac:dyDescent="0.25">
      <c r="B51" s="63"/>
      <c r="C51" s="36" t="s">
        <v>83</v>
      </c>
      <c r="D51" s="25">
        <f t="shared" si="6"/>
        <v>2.6531264154829515</v>
      </c>
      <c r="E51" s="25">
        <f t="shared" si="6"/>
        <v>2.8924437146644109</v>
      </c>
      <c r="F51" s="25">
        <f t="shared" si="6"/>
        <v>2.1207677887359511</v>
      </c>
      <c r="G51" s="41">
        <f t="shared" si="6"/>
        <v>3.715172196170395</v>
      </c>
      <c r="H51" s="41">
        <f t="shared" ref="H51" si="15">(IFERROR((H15/H$17),"-")*100)</f>
        <v>2.5389326880435044</v>
      </c>
      <c r="I51" s="41">
        <f t="shared" ref="I51" si="16">(IFERROR((I15/I$17),"-")*100)</f>
        <v>21.447648934045283</v>
      </c>
      <c r="J51" s="22">
        <f>(IFERROR((J15/J$17),"-")*100)</f>
        <v>3.4222086964955647</v>
      </c>
    </row>
    <row r="52" spans="2:10" x14ac:dyDescent="0.25">
      <c r="B52" s="63"/>
      <c r="C52" s="36" t="s">
        <v>77</v>
      </c>
      <c r="D52" s="25">
        <f t="shared" si="6"/>
        <v>9.9090425448825958E-2</v>
      </c>
      <c r="E52" s="25">
        <f t="shared" si="6"/>
        <v>0.32277938579368187</v>
      </c>
      <c r="F52" s="25">
        <f t="shared" si="6"/>
        <v>0</v>
      </c>
      <c r="G52" s="41">
        <f t="shared" si="6"/>
        <v>0.85426570098717913</v>
      </c>
      <c r="H52" s="41">
        <f t="shared" ref="H52" si="17">(IFERROR((H16/H$17),"-")*100)</f>
        <v>3.4116507548467725</v>
      </c>
      <c r="I52" s="41">
        <f t="shared" ref="I52" si="18">(IFERROR((I16/I$17),"-")*100)</f>
        <v>0</v>
      </c>
      <c r="J52" s="22">
        <f>(IFERROR((J16/J$17),"-")*100)</f>
        <v>1.3371404166983183</v>
      </c>
    </row>
    <row r="53" spans="2:10" x14ac:dyDescent="0.25">
      <c r="B53" s="63"/>
      <c r="C53" s="37" t="s">
        <v>49</v>
      </c>
      <c r="D53" s="22">
        <f t="shared" si="6"/>
        <v>100</v>
      </c>
      <c r="E53" s="22">
        <f t="shared" si="6"/>
        <v>100</v>
      </c>
      <c r="F53" s="22">
        <f t="shared" si="6"/>
        <v>100</v>
      </c>
      <c r="G53" s="22">
        <f t="shared" si="6"/>
        <v>100</v>
      </c>
      <c r="H53" s="22">
        <f t="shared" ref="H53" si="19">(IFERROR((H17/H$17),"-")*100)</f>
        <v>100</v>
      </c>
      <c r="I53" s="22">
        <f t="shared" ref="I53" si="20">(IFERROR((I17/I$17),"-")*100)</f>
        <v>100</v>
      </c>
      <c r="J53" s="23">
        <f>(IFERROR((J17/J$17),"-")*100)</f>
        <v>100</v>
      </c>
    </row>
  </sheetData>
  <mergeCells count="12">
    <mergeCell ref="B46:B53"/>
    <mergeCell ref="B8:C9"/>
    <mergeCell ref="B10:B17"/>
    <mergeCell ref="B20:C21"/>
    <mergeCell ref="B22:B29"/>
    <mergeCell ref="B32:C33"/>
    <mergeCell ref="B34:B41"/>
    <mergeCell ref="B44:C45"/>
    <mergeCell ref="D8:J8"/>
    <mergeCell ref="D20:J20"/>
    <mergeCell ref="D32:J32"/>
    <mergeCell ref="D44:J44"/>
  </mergeCells>
  <hyperlinks>
    <hyperlink ref="I2" location="Índice!A1" display="Índice"/>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Índice</vt:lpstr>
      <vt:lpstr>1.1. MTL - Nacional</vt:lpstr>
      <vt:lpstr>1.2. MTL - Urbano</vt:lpstr>
      <vt:lpstr>1.3. MTL - Rural</vt:lpstr>
      <vt:lpstr>2.1. MTO- Nacional</vt:lpstr>
      <vt:lpstr>2.2. MTO- Urbano</vt:lpstr>
      <vt:lpstr>2.3. MTO- Rural</vt:lpstr>
      <vt:lpstr>3.1. SECEMP- Nacional</vt:lpstr>
      <vt:lpstr>3.2. SECEMP- Urbano</vt:lpstr>
      <vt:lpstr>3.3. SECEMP- Rural</vt:lpstr>
      <vt:lpstr>4. Jefe de hogar</vt:lpstr>
      <vt:lpstr>Glosario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Jose Carlos Andrade</dc:creator>
  <cp:lastModifiedBy>INEC Carmen Granda</cp:lastModifiedBy>
  <dcterms:created xsi:type="dcterms:W3CDTF">2017-01-19T19:23:22Z</dcterms:created>
  <dcterms:modified xsi:type="dcterms:W3CDTF">2019-10-15T01:31:50Z</dcterms:modified>
</cp:coreProperties>
</file>