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IES\2019\3. Marzo\Matrices de transición\Documentos de publicación\"/>
    </mc:Choice>
  </mc:AlternateContent>
  <bookViews>
    <workbookView xWindow="0" yWindow="0" windowWidth="23040" windowHeight="9120" tabRatio="788" firstSheet="4" activeTab="10"/>
  </bookViews>
  <sheets>
    <sheet name="Índice" sheetId="1" r:id="rId1"/>
    <sheet name="1.1. MTL - Nacional" sheetId="2" r:id="rId2"/>
    <sheet name="1.2. MTL - Urbano" sheetId="3" r:id="rId3"/>
    <sheet name="1.3. MTL - Rural" sheetId="4" r:id="rId4"/>
    <sheet name="2.1. MTO- Nacional" sheetId="6" r:id="rId5"/>
    <sheet name="2.2. MTO- Urbano" sheetId="7" r:id="rId6"/>
    <sheet name="2.3. MTO- Rural" sheetId="8" r:id="rId7"/>
    <sheet name="3.1. SECEMP- Nacional" sheetId="14" r:id="rId8"/>
    <sheet name="3.2. SECEMP- Urbano" sheetId="15" r:id="rId9"/>
    <sheet name="3.3. SECEMP- Rural" sheetId="16" r:id="rId10"/>
    <sheet name="4. Jefe de hogar" sheetId="13" r:id="rId11"/>
    <sheet name="Glosario" sheetId="17" r:id="rId12"/>
  </sheets>
  <externalReferences>
    <externalReference r:id="rId13"/>
  </externalReferences>
  <definedNames>
    <definedName name="indic" localSheetId="7">'[1]2.-Tasas Nacional'!#REF!</definedName>
    <definedName name="indic" localSheetId="8">'[1]2.-Tasas Nacional'!#REF!</definedName>
    <definedName name="indic" localSheetId="9">'[1]2.-Tasas Nacional'!#REF!</definedName>
    <definedName name="indic" localSheetId="10">'[1]2.-Tasas Nacional'!#REF!</definedName>
    <definedName name="indic">'[1]2.-Tasas Nacional'!#REF!</definedName>
    <definedName name="indicadores" localSheetId="5">'[1]2.-Tasas Nacional'!#REF!</definedName>
    <definedName name="indicadores" localSheetId="6">'[1]2.-Tasas Nacional'!#REF!</definedName>
    <definedName name="indicadores" localSheetId="7">'[1]2.-Tasas Nacional'!#REF!</definedName>
    <definedName name="indicadores" localSheetId="8">'[1]2.-Tasas Nacional'!#REF!</definedName>
    <definedName name="indicadores" localSheetId="9">'[1]2.-Tasas Nacional'!#REF!</definedName>
    <definedName name="indicadores" localSheetId="10">'[1]2.-Tasas Nacional'!#REF!</definedName>
    <definedName name="indicadores">'[1]2.-Tasas Nacional'!#REF!</definedName>
    <definedName name="meses" localSheetId="5">'[1]2.-Tasas Nacional'!#REF!</definedName>
    <definedName name="meses" localSheetId="6">'[1]2.-Tasas Nacional'!#REF!</definedName>
    <definedName name="meses" localSheetId="7">'[1]2.-Tasas Nacional'!#REF!</definedName>
    <definedName name="meses" localSheetId="8">'[1]2.-Tasas Nacional'!#REF!</definedName>
    <definedName name="meses" localSheetId="9">'[1]2.-Tasas Nacional'!#REF!</definedName>
    <definedName name="meses" localSheetId="10">'[1]2.-Tasas Nacional'!#REF!</definedName>
    <definedName name="meses">'[1]2.-Tasas Nacional'!#REF!</definedName>
  </definedNames>
  <calcPr calcId="152511"/>
</workbook>
</file>

<file path=xl/calcChain.xml><?xml version="1.0" encoding="utf-8"?>
<calcChain xmlns="http://schemas.openxmlformats.org/spreadsheetml/2006/main">
  <c r="L18" i="13" l="1"/>
  <c r="H18" i="13"/>
  <c r="D18" i="13"/>
  <c r="B21" i="13"/>
  <c r="L8" i="13"/>
  <c r="H8" i="13"/>
  <c r="N24" i="13"/>
  <c r="N23" i="13"/>
  <c r="L21" i="13"/>
  <c r="K23" i="13"/>
  <c r="J23" i="13"/>
  <c r="J22" i="13"/>
  <c r="D23" i="13"/>
  <c r="O13" i="13"/>
  <c r="O23" i="13" s="1"/>
  <c r="O12" i="13"/>
  <c r="M22" i="13" s="1"/>
  <c r="O11" i="13"/>
  <c r="M21" i="13" s="1"/>
  <c r="K13" i="13"/>
  <c r="I23" i="13" s="1"/>
  <c r="K12" i="13"/>
  <c r="I22" i="13" s="1"/>
  <c r="K11" i="13"/>
  <c r="K21" i="13" s="1"/>
  <c r="G13" i="13"/>
  <c r="G23" i="13" s="1"/>
  <c r="G12" i="13"/>
  <c r="E22" i="13" s="1"/>
  <c r="G11" i="13"/>
  <c r="G21" i="13" s="1"/>
  <c r="N14" i="13"/>
  <c r="M14" i="13"/>
  <c r="L14" i="13"/>
  <c r="O14" i="13" s="1"/>
  <c r="O24" i="13" s="1"/>
  <c r="J14" i="13"/>
  <c r="I14" i="13"/>
  <c r="H14" i="13"/>
  <c r="F14" i="13"/>
  <c r="E14" i="13"/>
  <c r="D14" i="13"/>
  <c r="B46" i="16"/>
  <c r="D44" i="16"/>
  <c r="B34" i="16"/>
  <c r="D32" i="16"/>
  <c r="B22" i="16"/>
  <c r="D20" i="16"/>
  <c r="E51" i="16"/>
  <c r="D51" i="16"/>
  <c r="D39" i="16"/>
  <c r="H38" i="16"/>
  <c r="G38" i="16"/>
  <c r="D37" i="16"/>
  <c r="H36" i="16"/>
  <c r="H34" i="16"/>
  <c r="G17" i="16"/>
  <c r="G48" i="16" s="1"/>
  <c r="F17" i="16"/>
  <c r="F53" i="16" s="1"/>
  <c r="E17" i="16"/>
  <c r="E50" i="16" s="1"/>
  <c r="D17" i="16"/>
  <c r="D47" i="16" s="1"/>
  <c r="H16" i="16"/>
  <c r="F40" i="16" s="1"/>
  <c r="H15" i="16"/>
  <c r="H14" i="16"/>
  <c r="E38" i="16" s="1"/>
  <c r="H13" i="16"/>
  <c r="G37" i="16" s="1"/>
  <c r="H12" i="16"/>
  <c r="G36" i="16" s="1"/>
  <c r="H11" i="16"/>
  <c r="D35" i="16" s="1"/>
  <c r="H10" i="16"/>
  <c r="G34" i="16" s="1"/>
  <c r="B46" i="15"/>
  <c r="D44" i="15"/>
  <c r="B34" i="15"/>
  <c r="D32" i="15"/>
  <c r="B22" i="15"/>
  <c r="D20" i="15"/>
  <c r="F52" i="15"/>
  <c r="F51" i="15"/>
  <c r="E51" i="15"/>
  <c r="D51" i="15"/>
  <c r="F49" i="15"/>
  <c r="D49" i="15"/>
  <c r="F48" i="15"/>
  <c r="F47" i="15"/>
  <c r="E47" i="15"/>
  <c r="F46" i="15"/>
  <c r="D46" i="15"/>
  <c r="H40" i="15"/>
  <c r="D39" i="15"/>
  <c r="H35" i="15"/>
  <c r="F35" i="15"/>
  <c r="H34" i="15"/>
  <c r="G34" i="15"/>
  <c r="D34" i="15"/>
  <c r="G17" i="15"/>
  <c r="G53" i="15" s="1"/>
  <c r="F17" i="15"/>
  <c r="F50" i="15" s="1"/>
  <c r="E17" i="15"/>
  <c r="E50" i="15" s="1"/>
  <c r="D17" i="15"/>
  <c r="D52" i="15" s="1"/>
  <c r="H16" i="15"/>
  <c r="D40" i="15" s="1"/>
  <c r="H15" i="15"/>
  <c r="H14" i="15"/>
  <c r="F38" i="15" s="1"/>
  <c r="H13" i="15"/>
  <c r="D37" i="15" s="1"/>
  <c r="H12" i="15"/>
  <c r="H11" i="15"/>
  <c r="E35" i="15" s="1"/>
  <c r="H10" i="15"/>
  <c r="F34" i="15" s="1"/>
  <c r="B46" i="14"/>
  <c r="D44" i="14"/>
  <c r="B34" i="14"/>
  <c r="D32" i="14"/>
  <c r="B22" i="14"/>
  <c r="D20" i="14"/>
  <c r="F53" i="14"/>
  <c r="G52" i="14"/>
  <c r="F52" i="14"/>
  <c r="G48" i="14"/>
  <c r="D48" i="14"/>
  <c r="G47" i="14"/>
  <c r="F40" i="14"/>
  <c r="G36" i="14"/>
  <c r="D36" i="14"/>
  <c r="H35" i="14"/>
  <c r="G35" i="14"/>
  <c r="D35" i="14"/>
  <c r="G17" i="14"/>
  <c r="G50" i="14" s="1"/>
  <c r="F17" i="14"/>
  <c r="F47" i="14" s="1"/>
  <c r="E17" i="14"/>
  <c r="E52" i="14" s="1"/>
  <c r="D17" i="14"/>
  <c r="D50" i="14" s="1"/>
  <c r="H16" i="14"/>
  <c r="E40" i="14" s="1"/>
  <c r="H15" i="14"/>
  <c r="G39" i="14" s="1"/>
  <c r="H14" i="14"/>
  <c r="G38" i="14" s="1"/>
  <c r="H13" i="14"/>
  <c r="D37" i="14" s="1"/>
  <c r="H12" i="14"/>
  <c r="H11" i="14"/>
  <c r="F35" i="14" s="1"/>
  <c r="H10" i="14"/>
  <c r="E34" i="14" s="1"/>
  <c r="B49" i="8"/>
  <c r="D47" i="8"/>
  <c r="B36" i="8"/>
  <c r="D34" i="8"/>
  <c r="B23" i="8"/>
  <c r="D21" i="8"/>
  <c r="I57" i="8"/>
  <c r="D57" i="8"/>
  <c r="D56" i="8"/>
  <c r="D55" i="8"/>
  <c r="I54" i="8"/>
  <c r="F54" i="8"/>
  <c r="I49" i="8"/>
  <c r="D49" i="8"/>
  <c r="H41" i="8"/>
  <c r="F41" i="8"/>
  <c r="E41" i="8"/>
  <c r="F40" i="8"/>
  <c r="E40" i="8"/>
  <c r="J38" i="8"/>
  <c r="E36" i="8"/>
  <c r="D36" i="8"/>
  <c r="I18" i="8"/>
  <c r="I50" i="8" s="1"/>
  <c r="H18" i="8"/>
  <c r="H57" i="8" s="1"/>
  <c r="G18" i="8"/>
  <c r="G56" i="8" s="1"/>
  <c r="F18" i="8"/>
  <c r="F55" i="8" s="1"/>
  <c r="E18" i="8"/>
  <c r="E54" i="8" s="1"/>
  <c r="D18" i="8"/>
  <c r="D53" i="8" s="1"/>
  <c r="J17" i="8"/>
  <c r="F43" i="8" s="1"/>
  <c r="J16" i="8"/>
  <c r="E42" i="8" s="1"/>
  <c r="J15" i="8"/>
  <c r="D41" i="8" s="1"/>
  <c r="J14" i="8"/>
  <c r="D40" i="8" s="1"/>
  <c r="J13" i="8"/>
  <c r="J39" i="8" s="1"/>
  <c r="J12" i="8"/>
  <c r="J11" i="8"/>
  <c r="H37" i="8" s="1"/>
  <c r="J10" i="8"/>
  <c r="G36" i="8" s="1"/>
  <c r="B49" i="7"/>
  <c r="D47" i="7"/>
  <c r="B36" i="7"/>
  <c r="D34" i="7"/>
  <c r="B23" i="7"/>
  <c r="D21" i="7"/>
  <c r="F57" i="7"/>
  <c r="E57" i="7"/>
  <c r="F56" i="7"/>
  <c r="E56" i="7"/>
  <c r="E55" i="7"/>
  <c r="D55" i="7"/>
  <c r="H54" i="7"/>
  <c r="E54" i="7"/>
  <c r="D54" i="7"/>
  <c r="E51" i="7"/>
  <c r="F49" i="7"/>
  <c r="E49" i="7"/>
  <c r="J40" i="7"/>
  <c r="E40" i="7"/>
  <c r="J39" i="7"/>
  <c r="G38" i="7"/>
  <c r="F38" i="7"/>
  <c r="J37" i="7"/>
  <c r="G37" i="7"/>
  <c r="F37" i="7"/>
  <c r="E36" i="7"/>
  <c r="D36" i="7"/>
  <c r="I18" i="7"/>
  <c r="I54" i="7" s="1"/>
  <c r="H18" i="7"/>
  <c r="H53" i="7" s="1"/>
  <c r="G18" i="7"/>
  <c r="G52" i="7" s="1"/>
  <c r="F18" i="7"/>
  <c r="F51" i="7" s="1"/>
  <c r="E18" i="7"/>
  <c r="E50" i="7" s="1"/>
  <c r="D18" i="7"/>
  <c r="D57" i="7" s="1"/>
  <c r="J17" i="7"/>
  <c r="J43" i="7" s="1"/>
  <c r="J16" i="7"/>
  <c r="J42" i="7" s="1"/>
  <c r="J15" i="7"/>
  <c r="H41" i="7" s="1"/>
  <c r="J14" i="7"/>
  <c r="G40" i="7" s="1"/>
  <c r="J13" i="7"/>
  <c r="F39" i="7" s="1"/>
  <c r="J12" i="7"/>
  <c r="E38" i="7" s="1"/>
  <c r="J11" i="7"/>
  <c r="D37" i="7" s="1"/>
  <c r="J10" i="7"/>
  <c r="I36" i="7" s="1"/>
  <c r="I18" i="6"/>
  <c r="I52" i="6" s="1"/>
  <c r="H18" i="6"/>
  <c r="H57" i="6" s="1"/>
  <c r="G18" i="6"/>
  <c r="G57" i="6" s="1"/>
  <c r="F18" i="6"/>
  <c r="F57" i="6" s="1"/>
  <c r="E18" i="6"/>
  <c r="E57" i="6" s="1"/>
  <c r="D18" i="6"/>
  <c r="D54" i="6" s="1"/>
  <c r="J17" i="6"/>
  <c r="I43" i="6" s="1"/>
  <c r="J16" i="6"/>
  <c r="H42" i="6" s="1"/>
  <c r="J15" i="6"/>
  <c r="G41" i="6" s="1"/>
  <c r="J14" i="6"/>
  <c r="H40" i="6" s="1"/>
  <c r="J13" i="6"/>
  <c r="E39" i="6" s="1"/>
  <c r="J12" i="6"/>
  <c r="D38" i="6" s="1"/>
  <c r="J11" i="6"/>
  <c r="J37" i="6" s="1"/>
  <c r="J10" i="6"/>
  <c r="H36" i="6" s="1"/>
  <c r="G39" i="6"/>
  <c r="B49" i="6"/>
  <c r="D47" i="6"/>
  <c r="B36" i="6"/>
  <c r="D34" i="6"/>
  <c r="B23" i="6"/>
  <c r="D21" i="6"/>
  <c r="B49" i="4"/>
  <c r="D47" i="4"/>
  <c r="B36" i="4"/>
  <c r="D34" i="4"/>
  <c r="B23" i="4"/>
  <c r="D21" i="4"/>
  <c r="J57" i="4"/>
  <c r="J56" i="4"/>
  <c r="J55" i="4"/>
  <c r="J53" i="4"/>
  <c r="J52" i="4"/>
  <c r="J51" i="4"/>
  <c r="J49" i="4"/>
  <c r="J42" i="4"/>
  <c r="I39" i="4"/>
  <c r="F38" i="4"/>
  <c r="J18" i="4"/>
  <c r="J54" i="4" s="1"/>
  <c r="I18" i="4"/>
  <c r="I57" i="4" s="1"/>
  <c r="H18" i="4"/>
  <c r="H57" i="4" s="1"/>
  <c r="G18" i="4"/>
  <c r="G56" i="4" s="1"/>
  <c r="F18" i="4"/>
  <c r="F57" i="4" s="1"/>
  <c r="E18" i="4"/>
  <c r="E57" i="4" s="1"/>
  <c r="D18" i="4"/>
  <c r="D57" i="4" s="1"/>
  <c r="K17" i="4"/>
  <c r="I43" i="4" s="1"/>
  <c r="K16" i="4"/>
  <c r="I42" i="4" s="1"/>
  <c r="K15" i="4"/>
  <c r="I41" i="4" s="1"/>
  <c r="K14" i="4"/>
  <c r="I40" i="4" s="1"/>
  <c r="K13" i="4"/>
  <c r="H39" i="4" s="1"/>
  <c r="K12" i="4"/>
  <c r="I38" i="4" s="1"/>
  <c r="K11" i="4"/>
  <c r="I37" i="4" s="1"/>
  <c r="K10" i="4"/>
  <c r="I36" i="4" s="1"/>
  <c r="B49" i="3"/>
  <c r="D47" i="3"/>
  <c r="B36" i="3"/>
  <c r="D34" i="3"/>
  <c r="B23" i="3"/>
  <c r="D21" i="3"/>
  <c r="J57" i="3"/>
  <c r="G57" i="3"/>
  <c r="E57" i="3"/>
  <c r="E56" i="3"/>
  <c r="J55" i="3"/>
  <c r="G55" i="3"/>
  <c r="E55" i="3"/>
  <c r="E54" i="3"/>
  <c r="J53" i="3"/>
  <c r="G53" i="3"/>
  <c r="E53" i="3"/>
  <c r="E52" i="3"/>
  <c r="J51" i="3"/>
  <c r="G51" i="3"/>
  <c r="E51" i="3"/>
  <c r="E50" i="3"/>
  <c r="J49" i="3"/>
  <c r="G49" i="3"/>
  <c r="E49" i="3"/>
  <c r="J43" i="3"/>
  <c r="G43" i="3"/>
  <c r="F43" i="3"/>
  <c r="E43" i="3"/>
  <c r="J42" i="3"/>
  <c r="J40" i="3"/>
  <c r="G40" i="3"/>
  <c r="E37" i="3"/>
  <c r="J18" i="3"/>
  <c r="J56" i="3" s="1"/>
  <c r="I18" i="3"/>
  <c r="I57" i="3" s="1"/>
  <c r="H18" i="3"/>
  <c r="H57" i="3" s="1"/>
  <c r="G18" i="3"/>
  <c r="G56" i="3" s="1"/>
  <c r="F18" i="3"/>
  <c r="F57" i="3" s="1"/>
  <c r="E18" i="3"/>
  <c r="D18" i="3"/>
  <c r="D57" i="3" s="1"/>
  <c r="K17" i="3"/>
  <c r="D43" i="3" s="1"/>
  <c r="K16" i="3"/>
  <c r="D42" i="3" s="1"/>
  <c r="K15" i="3"/>
  <c r="D41" i="3" s="1"/>
  <c r="K14" i="3"/>
  <c r="D40" i="3" s="1"/>
  <c r="K13" i="3"/>
  <c r="D39" i="3" s="1"/>
  <c r="K12" i="3"/>
  <c r="D38" i="3" s="1"/>
  <c r="K11" i="3"/>
  <c r="D37" i="3" s="1"/>
  <c r="K10" i="3"/>
  <c r="D36" i="3" s="1"/>
  <c r="D57" i="2"/>
  <c r="I56" i="2"/>
  <c r="D56" i="2"/>
  <c r="I55" i="2"/>
  <c r="H55" i="2"/>
  <c r="G55" i="2"/>
  <c r="F55" i="2"/>
  <c r="D54" i="2"/>
  <c r="I53" i="2"/>
  <c r="H53" i="2"/>
  <c r="D53" i="2"/>
  <c r="D52" i="2"/>
  <c r="D51" i="2"/>
  <c r="I50" i="2"/>
  <c r="H50" i="2"/>
  <c r="G50" i="2"/>
  <c r="D50" i="2"/>
  <c r="D49" i="2"/>
  <c r="K43" i="2"/>
  <c r="F43" i="2"/>
  <c r="H42" i="2"/>
  <c r="G42" i="2"/>
  <c r="F42" i="2"/>
  <c r="K41" i="2"/>
  <c r="I41" i="2"/>
  <c r="H40" i="2"/>
  <c r="G40" i="2"/>
  <c r="F40" i="2"/>
  <c r="K36" i="2"/>
  <c r="I36" i="2"/>
  <c r="H36" i="2"/>
  <c r="G36" i="2"/>
  <c r="D36" i="2"/>
  <c r="J18" i="2"/>
  <c r="I18" i="2"/>
  <c r="I51" i="2" s="1"/>
  <c r="H18" i="2"/>
  <c r="H56" i="2" s="1"/>
  <c r="G18" i="2"/>
  <c r="G53" i="2" s="1"/>
  <c r="F18" i="2"/>
  <c r="F50" i="2" s="1"/>
  <c r="E18" i="2"/>
  <c r="D18" i="2"/>
  <c r="D55" i="2" s="1"/>
  <c r="K17" i="2"/>
  <c r="H43" i="2" s="1"/>
  <c r="K16" i="2"/>
  <c r="K15" i="2"/>
  <c r="H41" i="2" s="1"/>
  <c r="K14" i="2"/>
  <c r="D40" i="2" s="1"/>
  <c r="K13" i="2"/>
  <c r="G39" i="2" s="1"/>
  <c r="K12" i="2"/>
  <c r="F38" i="2" s="1"/>
  <c r="K11" i="2"/>
  <c r="K10" i="2"/>
  <c r="F36" i="2" s="1"/>
  <c r="B49" i="2"/>
  <c r="D47" i="2"/>
  <c r="D34" i="2"/>
  <c r="B36" i="2"/>
  <c r="B23" i="2"/>
  <c r="D21" i="2"/>
  <c r="L22" i="13" l="1"/>
  <c r="M24" i="13"/>
  <c r="N21" i="13"/>
  <c r="O21" i="13"/>
  <c r="N22" i="13"/>
  <c r="O22" i="13"/>
  <c r="J21" i="13"/>
  <c r="K22" i="13"/>
  <c r="H23" i="13"/>
  <c r="F22" i="13"/>
  <c r="G22" i="13"/>
  <c r="G14" i="13"/>
  <c r="F24" i="13" s="1"/>
  <c r="E47" i="16"/>
  <c r="E53" i="16"/>
  <c r="D34" i="16"/>
  <c r="D48" i="16"/>
  <c r="G53" i="16"/>
  <c r="E34" i="16"/>
  <c r="D49" i="16"/>
  <c r="F34" i="16"/>
  <c r="D40" i="16"/>
  <c r="E49" i="16"/>
  <c r="E40" i="16"/>
  <c r="D46" i="16"/>
  <c r="D52" i="16"/>
  <c r="F38" i="16"/>
  <c r="E46" i="16"/>
  <c r="E52" i="16"/>
  <c r="E40" i="15"/>
  <c r="F40" i="15"/>
  <c r="D48" i="15"/>
  <c r="G35" i="15"/>
  <c r="G40" i="15"/>
  <c r="E48" i="15"/>
  <c r="E52" i="15"/>
  <c r="D53" i="15"/>
  <c r="E34" i="15"/>
  <c r="G38" i="15"/>
  <c r="E46" i="15"/>
  <c r="E49" i="15"/>
  <c r="E53" i="15"/>
  <c r="H38" i="15"/>
  <c r="G40" i="14"/>
  <c r="D49" i="14"/>
  <c r="D53" i="14"/>
  <c r="D46" i="14"/>
  <c r="E49" i="14"/>
  <c r="E46" i="14"/>
  <c r="F49" i="14"/>
  <c r="H38" i="14"/>
  <c r="F46" i="14"/>
  <c r="G49" i="14"/>
  <c r="D34" i="14"/>
  <c r="D39" i="14"/>
  <c r="D47" i="14"/>
  <c r="D51" i="14"/>
  <c r="H40" i="14"/>
  <c r="H39" i="14"/>
  <c r="D52" i="14"/>
  <c r="H42" i="8"/>
  <c r="H43" i="8"/>
  <c r="D39" i="8"/>
  <c r="F42" i="8"/>
  <c r="I43" i="8"/>
  <c r="G54" i="8"/>
  <c r="H56" i="8"/>
  <c r="G42" i="8"/>
  <c r="J43" i="8"/>
  <c r="H54" i="8"/>
  <c r="I56" i="8"/>
  <c r="I42" i="8"/>
  <c r="I36" i="8"/>
  <c r="D43" i="8"/>
  <c r="D51" i="8"/>
  <c r="H55" i="8"/>
  <c r="H36" i="8"/>
  <c r="J42" i="8"/>
  <c r="D50" i="8"/>
  <c r="G55" i="8"/>
  <c r="J36" i="8"/>
  <c r="G41" i="8"/>
  <c r="G43" i="8"/>
  <c r="D52" i="8"/>
  <c r="I55" i="8"/>
  <c r="G39" i="7"/>
  <c r="G50" i="7"/>
  <c r="H39" i="7"/>
  <c r="H50" i="7"/>
  <c r="H37" i="7"/>
  <c r="I39" i="7"/>
  <c r="D43" i="7"/>
  <c r="D51" i="7"/>
  <c r="G54" i="7"/>
  <c r="G56" i="7"/>
  <c r="G51" i="7"/>
  <c r="F36" i="7"/>
  <c r="F40" i="7"/>
  <c r="H38" i="7"/>
  <c r="H40" i="7"/>
  <c r="H49" i="7"/>
  <c r="E52" i="7"/>
  <c r="H55" i="7"/>
  <c r="H57" i="7"/>
  <c r="G49" i="7"/>
  <c r="H51" i="7"/>
  <c r="G57" i="7"/>
  <c r="E37" i="7"/>
  <c r="D39" i="7"/>
  <c r="I40" i="7"/>
  <c r="F50" i="7"/>
  <c r="H52" i="7"/>
  <c r="D56" i="7"/>
  <c r="I50" i="6"/>
  <c r="I51" i="6"/>
  <c r="E52" i="6"/>
  <c r="F52" i="6"/>
  <c r="I54" i="6"/>
  <c r="I55" i="6"/>
  <c r="D41" i="6"/>
  <c r="F56" i="6"/>
  <c r="F41" i="6"/>
  <c r="J37" i="4"/>
  <c r="K37" i="4"/>
  <c r="E50" i="4"/>
  <c r="E54" i="4"/>
  <c r="E38" i="4"/>
  <c r="J50" i="4"/>
  <c r="E51" i="4"/>
  <c r="E55" i="4"/>
  <c r="E40" i="4"/>
  <c r="E52" i="4"/>
  <c r="E56" i="4"/>
  <c r="D36" i="4"/>
  <c r="E37" i="4"/>
  <c r="E49" i="4"/>
  <c r="E53" i="4"/>
  <c r="J38" i="3"/>
  <c r="E39" i="3"/>
  <c r="F39" i="3"/>
  <c r="K40" i="3"/>
  <c r="G39" i="3"/>
  <c r="E41" i="3"/>
  <c r="F50" i="3"/>
  <c r="F52" i="3"/>
  <c r="F54" i="3"/>
  <c r="F56" i="3"/>
  <c r="J39" i="3"/>
  <c r="F41" i="3"/>
  <c r="G50" i="3"/>
  <c r="G52" i="3"/>
  <c r="G54" i="3"/>
  <c r="K39" i="3"/>
  <c r="E42" i="3"/>
  <c r="K43" i="3"/>
  <c r="J50" i="3"/>
  <c r="J52" i="3"/>
  <c r="J54" i="3"/>
  <c r="E38" i="3"/>
  <c r="E40" i="3"/>
  <c r="F42" i="3"/>
  <c r="F38" i="3"/>
  <c r="F40" i="3"/>
  <c r="G42" i="3"/>
  <c r="F49" i="3"/>
  <c r="F51" i="3"/>
  <c r="F53" i="3"/>
  <c r="F55" i="3"/>
  <c r="F52" i="2"/>
  <c r="F49" i="2"/>
  <c r="G52" i="2"/>
  <c r="F57" i="2"/>
  <c r="K40" i="2"/>
  <c r="G49" i="2"/>
  <c r="H52" i="2"/>
  <c r="F54" i="2"/>
  <c r="G57" i="2"/>
  <c r="D41" i="2"/>
  <c r="H49" i="2"/>
  <c r="F51" i="2"/>
  <c r="I52" i="2"/>
  <c r="G54" i="2"/>
  <c r="H57" i="2"/>
  <c r="F39" i="2"/>
  <c r="F41" i="2"/>
  <c r="I49" i="2"/>
  <c r="G51" i="2"/>
  <c r="H54" i="2"/>
  <c r="F56" i="2"/>
  <c r="I57" i="2"/>
  <c r="G41" i="2"/>
  <c r="G43" i="2"/>
  <c r="H51" i="2"/>
  <c r="F53" i="2"/>
  <c r="I54" i="2"/>
  <c r="G56" i="2"/>
  <c r="L23" i="13"/>
  <c r="M23" i="13"/>
  <c r="L24" i="13"/>
  <c r="K14" i="13"/>
  <c r="I24" i="13" s="1"/>
  <c r="H21" i="13"/>
  <c r="I21" i="13"/>
  <c r="H22" i="13"/>
  <c r="D21" i="13"/>
  <c r="E21" i="13"/>
  <c r="E23" i="13"/>
  <c r="F21" i="13"/>
  <c r="F23" i="13"/>
  <c r="D22" i="13"/>
  <c r="F35" i="16"/>
  <c r="G50" i="16"/>
  <c r="E36" i="16"/>
  <c r="H37" i="16"/>
  <c r="F39" i="16"/>
  <c r="G46" i="16"/>
  <c r="E48" i="16"/>
  <c r="F51" i="16"/>
  <c r="D53" i="16"/>
  <c r="E35" i="16"/>
  <c r="F50" i="16"/>
  <c r="F47" i="16"/>
  <c r="G35" i="16"/>
  <c r="E37" i="16"/>
  <c r="G47" i="16"/>
  <c r="F52" i="16"/>
  <c r="H35" i="16"/>
  <c r="F37" i="16"/>
  <c r="G40" i="16"/>
  <c r="F49" i="16"/>
  <c r="G52" i="16"/>
  <c r="D36" i="16"/>
  <c r="E39" i="16"/>
  <c r="H40" i="16"/>
  <c r="F46" i="16"/>
  <c r="G49" i="16"/>
  <c r="F36" i="16"/>
  <c r="D38" i="16"/>
  <c r="G39" i="16"/>
  <c r="F48" i="16"/>
  <c r="D50" i="16"/>
  <c r="G51" i="16"/>
  <c r="H39" i="16"/>
  <c r="H25" i="15"/>
  <c r="G50" i="15"/>
  <c r="E37" i="15"/>
  <c r="G47" i="15"/>
  <c r="F37" i="15"/>
  <c r="G52" i="15"/>
  <c r="D36" i="15"/>
  <c r="G37" i="15"/>
  <c r="E39" i="15"/>
  <c r="G49" i="15"/>
  <c r="E36" i="15"/>
  <c r="H37" i="15"/>
  <c r="F39" i="15"/>
  <c r="F36" i="15"/>
  <c r="G39" i="15"/>
  <c r="D50" i="15"/>
  <c r="D35" i="15"/>
  <c r="G36" i="15"/>
  <c r="E38" i="15"/>
  <c r="H39" i="15"/>
  <c r="D47" i="15"/>
  <c r="G48" i="15"/>
  <c r="F53" i="15"/>
  <c r="G46" i="15"/>
  <c r="D38" i="15"/>
  <c r="G51" i="15"/>
  <c r="H36" i="15"/>
  <c r="E37" i="14"/>
  <c r="F37" i="14"/>
  <c r="F34" i="14"/>
  <c r="G37" i="14"/>
  <c r="E39" i="14"/>
  <c r="E51" i="14"/>
  <c r="G34" i="14"/>
  <c r="E36" i="14"/>
  <c r="H37" i="14"/>
  <c r="F39" i="14"/>
  <c r="G46" i="14"/>
  <c r="E48" i="14"/>
  <c r="F51" i="14"/>
  <c r="E29" i="14"/>
  <c r="H34" i="14"/>
  <c r="F36" i="14"/>
  <c r="D38" i="14"/>
  <c r="F48" i="14"/>
  <c r="G51" i="14"/>
  <c r="E53" i="14"/>
  <c r="E38" i="14"/>
  <c r="E50" i="14"/>
  <c r="E35" i="14"/>
  <c r="H36" i="14"/>
  <c r="F38" i="14"/>
  <c r="D40" i="14"/>
  <c r="E47" i="14"/>
  <c r="F50" i="14"/>
  <c r="G53" i="14"/>
  <c r="E53" i="8"/>
  <c r="E52" i="8"/>
  <c r="F53" i="8"/>
  <c r="D38" i="8"/>
  <c r="F52" i="8"/>
  <c r="E38" i="8"/>
  <c r="G40" i="8"/>
  <c r="F51" i="8"/>
  <c r="H53" i="8"/>
  <c r="F38" i="8"/>
  <c r="H40" i="8"/>
  <c r="I41" i="8"/>
  <c r="F50" i="8"/>
  <c r="H52" i="8"/>
  <c r="E57" i="8"/>
  <c r="G38" i="8"/>
  <c r="F49" i="8"/>
  <c r="G50" i="8"/>
  <c r="H51" i="8"/>
  <c r="I52" i="8"/>
  <c r="E56" i="8"/>
  <c r="F36" i="8"/>
  <c r="G37" i="8"/>
  <c r="H38" i="8"/>
  <c r="I39" i="8"/>
  <c r="J40" i="8"/>
  <c r="D42" i="8"/>
  <c r="E43" i="8"/>
  <c r="G49" i="8"/>
  <c r="H50" i="8"/>
  <c r="I51" i="8"/>
  <c r="D54" i="8"/>
  <c r="E55" i="8"/>
  <c r="F56" i="8"/>
  <c r="G57" i="8"/>
  <c r="I37" i="8"/>
  <c r="J37" i="8"/>
  <c r="E39" i="8"/>
  <c r="E51" i="8"/>
  <c r="G53" i="8"/>
  <c r="D37" i="8"/>
  <c r="F39" i="8"/>
  <c r="E50" i="8"/>
  <c r="G52" i="8"/>
  <c r="E37" i="8"/>
  <c r="G39" i="8"/>
  <c r="E49" i="8"/>
  <c r="G51" i="8"/>
  <c r="I53" i="8"/>
  <c r="F37" i="8"/>
  <c r="H39" i="8"/>
  <c r="I40" i="8"/>
  <c r="J41" i="8"/>
  <c r="F57" i="8"/>
  <c r="I38" i="8"/>
  <c r="H49" i="8"/>
  <c r="I53" i="7"/>
  <c r="J41" i="7"/>
  <c r="E43" i="7"/>
  <c r="I51" i="7"/>
  <c r="G36" i="7"/>
  <c r="I38" i="7"/>
  <c r="D41" i="7"/>
  <c r="E42" i="7"/>
  <c r="F43" i="7"/>
  <c r="I50" i="7"/>
  <c r="D53" i="7"/>
  <c r="F55" i="7"/>
  <c r="H36" i="7"/>
  <c r="I37" i="7"/>
  <c r="J38" i="7"/>
  <c r="D40" i="7"/>
  <c r="E41" i="7"/>
  <c r="F42" i="7"/>
  <c r="G43" i="7"/>
  <c r="I49" i="7"/>
  <c r="D52" i="7"/>
  <c r="E53" i="7"/>
  <c r="F54" i="7"/>
  <c r="G55" i="7"/>
  <c r="H56" i="7"/>
  <c r="I57" i="7"/>
  <c r="J36" i="7"/>
  <c r="D38" i="7"/>
  <c r="E39" i="7"/>
  <c r="G41" i="7"/>
  <c r="H42" i="7"/>
  <c r="I43" i="7"/>
  <c r="D50" i="7"/>
  <c r="F52" i="7"/>
  <c r="I55" i="7"/>
  <c r="I41" i="7"/>
  <c r="I52" i="7"/>
  <c r="D42" i="7"/>
  <c r="F41" i="7"/>
  <c r="G42" i="7"/>
  <c r="H43" i="7"/>
  <c r="F53" i="7"/>
  <c r="I56" i="7"/>
  <c r="G53" i="7"/>
  <c r="I42" i="7"/>
  <c r="D49" i="7"/>
  <c r="J39" i="6"/>
  <c r="J41" i="6"/>
  <c r="I56" i="6"/>
  <c r="E40" i="6"/>
  <c r="I42" i="6"/>
  <c r="I53" i="6"/>
  <c r="I57" i="6"/>
  <c r="F40" i="6"/>
  <c r="I49" i="6"/>
  <c r="F54" i="6"/>
  <c r="H39" i="6"/>
  <c r="H41" i="6"/>
  <c r="D40" i="6"/>
  <c r="G40" i="6"/>
  <c r="G50" i="6"/>
  <c r="G54" i="6"/>
  <c r="D39" i="6"/>
  <c r="J40" i="6"/>
  <c r="H50" i="6"/>
  <c r="H54" i="6"/>
  <c r="D39" i="4"/>
  <c r="E39" i="4"/>
  <c r="F40" i="4"/>
  <c r="G49" i="4"/>
  <c r="G51" i="4"/>
  <c r="G53" i="4"/>
  <c r="G55" i="4"/>
  <c r="G57" i="4"/>
  <c r="F39" i="4"/>
  <c r="J40" i="4"/>
  <c r="D38" i="4"/>
  <c r="G39" i="4"/>
  <c r="K40" i="4"/>
  <c r="D50" i="4"/>
  <c r="D52" i="4"/>
  <c r="D54" i="4"/>
  <c r="D56" i="4"/>
  <c r="J36" i="4"/>
  <c r="J39" i="4"/>
  <c r="G50" i="4"/>
  <c r="G54" i="4"/>
  <c r="K36" i="4"/>
  <c r="J38" i="4"/>
  <c r="K39" i="4"/>
  <c r="K43" i="4"/>
  <c r="J43" i="4"/>
  <c r="G52" i="4"/>
  <c r="D37" i="4"/>
  <c r="K38" i="4"/>
  <c r="D40" i="4"/>
  <c r="D49" i="4"/>
  <c r="D51" i="4"/>
  <c r="D53" i="4"/>
  <c r="D55" i="4"/>
  <c r="F37" i="3"/>
  <c r="G37" i="3"/>
  <c r="H31" i="3"/>
  <c r="H36" i="3"/>
  <c r="H37" i="3"/>
  <c r="H38" i="3"/>
  <c r="H39" i="3"/>
  <c r="H40" i="3"/>
  <c r="H41" i="3"/>
  <c r="H42" i="3"/>
  <c r="H43" i="3"/>
  <c r="H44" i="3"/>
  <c r="H49" i="3"/>
  <c r="H50" i="3"/>
  <c r="H51" i="3"/>
  <c r="H52" i="3"/>
  <c r="H53" i="3"/>
  <c r="H54" i="3"/>
  <c r="H55" i="3"/>
  <c r="H56" i="3"/>
  <c r="G36" i="3"/>
  <c r="G38" i="3"/>
  <c r="G41" i="3"/>
  <c r="I31" i="3"/>
  <c r="I36" i="3"/>
  <c r="I37" i="3"/>
  <c r="I38" i="3"/>
  <c r="I39" i="3"/>
  <c r="I40" i="3"/>
  <c r="I41" i="3"/>
  <c r="I42" i="3"/>
  <c r="I43" i="3"/>
  <c r="I49" i="3"/>
  <c r="I50" i="3"/>
  <c r="I51" i="3"/>
  <c r="I52" i="3"/>
  <c r="I53" i="3"/>
  <c r="I54" i="3"/>
  <c r="I55" i="3"/>
  <c r="I56" i="3"/>
  <c r="K36" i="3"/>
  <c r="K37" i="3"/>
  <c r="K38" i="3"/>
  <c r="K42" i="3"/>
  <c r="K51" i="3"/>
  <c r="K52" i="3"/>
  <c r="K56" i="3"/>
  <c r="E36" i="3"/>
  <c r="F36" i="3"/>
  <c r="J36" i="3"/>
  <c r="J37" i="3"/>
  <c r="J41" i="3"/>
  <c r="K41" i="3"/>
  <c r="D49" i="3"/>
  <c r="D50" i="3"/>
  <c r="D51" i="3"/>
  <c r="D52" i="3"/>
  <c r="D53" i="3"/>
  <c r="D54" i="3"/>
  <c r="D55" i="3"/>
  <c r="D56" i="3"/>
  <c r="E31" i="2"/>
  <c r="K25" i="2"/>
  <c r="K30" i="2"/>
  <c r="K26" i="2"/>
  <c r="K29" i="2"/>
  <c r="F37" i="2"/>
  <c r="G38" i="2"/>
  <c r="K37" i="2"/>
  <c r="K38" i="2"/>
  <c r="K39" i="2"/>
  <c r="K42" i="2"/>
  <c r="K52" i="2"/>
  <c r="K55" i="2"/>
  <c r="D37" i="2"/>
  <c r="D38" i="2"/>
  <c r="D39" i="2"/>
  <c r="D42" i="2"/>
  <c r="D43" i="2"/>
  <c r="K18" i="2"/>
  <c r="K27" i="2" s="1"/>
  <c r="E36" i="2"/>
  <c r="E37" i="2"/>
  <c r="E38" i="2"/>
  <c r="E39" i="2"/>
  <c r="E40" i="2"/>
  <c r="E41" i="2"/>
  <c r="E42" i="2"/>
  <c r="E43" i="2"/>
  <c r="E44" i="2"/>
  <c r="E49" i="2"/>
  <c r="E50" i="2"/>
  <c r="E51" i="2"/>
  <c r="E52" i="2"/>
  <c r="E53" i="2"/>
  <c r="E54" i="2"/>
  <c r="E55" i="2"/>
  <c r="E56" i="2"/>
  <c r="E57" i="2"/>
  <c r="G37" i="2"/>
  <c r="H37" i="2"/>
  <c r="H38" i="2"/>
  <c r="H39" i="2"/>
  <c r="I37" i="2"/>
  <c r="I38" i="2"/>
  <c r="I39" i="2"/>
  <c r="I40" i="2"/>
  <c r="I42" i="2"/>
  <c r="I43" i="2"/>
  <c r="J36" i="2"/>
  <c r="J37" i="2"/>
  <c r="J38" i="2"/>
  <c r="J39" i="2"/>
  <c r="J40" i="2"/>
  <c r="J41" i="2"/>
  <c r="J42" i="2"/>
  <c r="J43" i="2"/>
  <c r="J44" i="2"/>
  <c r="J49" i="2"/>
  <c r="J50" i="2"/>
  <c r="J51" i="2"/>
  <c r="J52" i="2"/>
  <c r="J53" i="2"/>
  <c r="J54" i="2"/>
  <c r="J55" i="2"/>
  <c r="J56" i="2"/>
  <c r="J57" i="2"/>
  <c r="K23" i="2"/>
  <c r="H17" i="16"/>
  <c r="H49" i="16" s="1"/>
  <c r="H17" i="15"/>
  <c r="H49" i="15" s="1"/>
  <c r="H17" i="14"/>
  <c r="E41" i="14" s="1"/>
  <c r="J18" i="8"/>
  <c r="J27" i="8" s="1"/>
  <c r="J18" i="7"/>
  <c r="J29" i="7" s="1"/>
  <c r="J42" i="6"/>
  <c r="J43" i="6"/>
  <c r="D42" i="6"/>
  <c r="D49" i="6"/>
  <c r="I36" i="6"/>
  <c r="E42" i="6"/>
  <c r="E49" i="6"/>
  <c r="I40" i="6"/>
  <c r="F42" i="6"/>
  <c r="F49" i="6"/>
  <c r="D56" i="6"/>
  <c r="G42" i="6"/>
  <c r="E56" i="6"/>
  <c r="J18" i="6"/>
  <c r="E54" i="6"/>
  <c r="D36" i="6"/>
  <c r="E38" i="6"/>
  <c r="E51" i="6"/>
  <c r="E53" i="6"/>
  <c r="E36" i="6"/>
  <c r="F38" i="6"/>
  <c r="I41" i="6"/>
  <c r="D50" i="6"/>
  <c r="F51" i="6"/>
  <c r="F53" i="6"/>
  <c r="D55" i="6"/>
  <c r="D57" i="6"/>
  <c r="J36" i="6"/>
  <c r="D37" i="6"/>
  <c r="D51" i="6"/>
  <c r="D53" i="6"/>
  <c r="F36" i="6"/>
  <c r="F43" i="6"/>
  <c r="E50" i="6"/>
  <c r="E55" i="6"/>
  <c r="G36" i="6"/>
  <c r="F39" i="6"/>
  <c r="H43" i="6"/>
  <c r="F50" i="6"/>
  <c r="D52" i="6"/>
  <c r="F55" i="6"/>
  <c r="G52" i="6"/>
  <c r="G56" i="6"/>
  <c r="H52" i="6"/>
  <c r="H56" i="6"/>
  <c r="G51" i="6"/>
  <c r="G55" i="6"/>
  <c r="H51" i="6"/>
  <c r="H55" i="6"/>
  <c r="G49" i="6"/>
  <c r="G53" i="6"/>
  <c r="H49" i="6"/>
  <c r="H53" i="6"/>
  <c r="E37" i="6"/>
  <c r="F37" i="6"/>
  <c r="G38" i="6"/>
  <c r="D43" i="6"/>
  <c r="G37" i="6"/>
  <c r="H38" i="6"/>
  <c r="I39" i="6"/>
  <c r="E43" i="6"/>
  <c r="H37" i="6"/>
  <c r="I38" i="6"/>
  <c r="I37" i="6"/>
  <c r="J38" i="6"/>
  <c r="E41" i="6"/>
  <c r="G43" i="6"/>
  <c r="J41" i="4"/>
  <c r="K41" i="4"/>
  <c r="D41" i="4"/>
  <c r="D43" i="4"/>
  <c r="E41" i="4"/>
  <c r="E43" i="4"/>
  <c r="G36" i="4"/>
  <c r="G37" i="4"/>
  <c r="G38" i="4"/>
  <c r="G40" i="4"/>
  <c r="G41" i="4"/>
  <c r="G42" i="4"/>
  <c r="G43" i="4"/>
  <c r="H31" i="4"/>
  <c r="H36" i="4"/>
  <c r="H37" i="4"/>
  <c r="H38" i="4"/>
  <c r="H40" i="4"/>
  <c r="H41" i="4"/>
  <c r="H42" i="4"/>
  <c r="H43" i="4"/>
  <c r="H44" i="4"/>
  <c r="H49" i="4"/>
  <c r="H50" i="4"/>
  <c r="H51" i="4"/>
  <c r="H52" i="4"/>
  <c r="H53" i="4"/>
  <c r="H54" i="4"/>
  <c r="H55" i="4"/>
  <c r="H56" i="4"/>
  <c r="K42" i="4"/>
  <c r="D42" i="4"/>
  <c r="E36" i="4"/>
  <c r="E42" i="4"/>
  <c r="F36" i="4"/>
  <c r="F37" i="4"/>
  <c r="F41" i="4"/>
  <c r="F42" i="4"/>
  <c r="F43" i="4"/>
  <c r="F49" i="4"/>
  <c r="F50" i="4"/>
  <c r="F51" i="4"/>
  <c r="F52" i="4"/>
  <c r="F53" i="4"/>
  <c r="F54" i="4"/>
  <c r="F55" i="4"/>
  <c r="F56" i="4"/>
  <c r="I49" i="4"/>
  <c r="I50" i="4"/>
  <c r="I51" i="4"/>
  <c r="I52" i="4"/>
  <c r="I53" i="4"/>
  <c r="I54" i="4"/>
  <c r="I55" i="4"/>
  <c r="I56" i="4"/>
  <c r="K18" i="4"/>
  <c r="K28" i="4" s="1"/>
  <c r="K18" i="3"/>
  <c r="K53" i="3" s="1"/>
  <c r="H24" i="13" l="1"/>
  <c r="D24" i="13"/>
  <c r="G24" i="13"/>
  <c r="E24" i="13"/>
  <c r="H51" i="16"/>
  <c r="F41" i="16"/>
  <c r="H23" i="16"/>
  <c r="D29" i="16"/>
  <c r="H25" i="16"/>
  <c r="H28" i="16"/>
  <c r="H22" i="14"/>
  <c r="H48" i="14"/>
  <c r="G41" i="14"/>
  <c r="H25" i="14"/>
  <c r="H46" i="14"/>
  <c r="H49" i="14"/>
  <c r="J25" i="8"/>
  <c r="K25" i="3"/>
  <c r="K55" i="3"/>
  <c r="K29" i="3"/>
  <c r="K23" i="3"/>
  <c r="K54" i="3"/>
  <c r="K28" i="3"/>
  <c r="K50" i="2"/>
  <c r="K28" i="2"/>
  <c r="K24" i="13"/>
  <c r="J24" i="13"/>
  <c r="E26" i="16"/>
  <c r="G24" i="16"/>
  <c r="D23" i="16"/>
  <c r="H46" i="16"/>
  <c r="E41" i="16"/>
  <c r="E29" i="16"/>
  <c r="G27" i="16"/>
  <c r="D26" i="16"/>
  <c r="F24" i="16"/>
  <c r="H22" i="16"/>
  <c r="E27" i="16"/>
  <c r="G25" i="16"/>
  <c r="D24" i="16"/>
  <c r="F22" i="16"/>
  <c r="G28" i="16"/>
  <c r="D27" i="16"/>
  <c r="F25" i="16"/>
  <c r="E22" i="16"/>
  <c r="H50" i="16"/>
  <c r="F28" i="16"/>
  <c r="H26" i="16"/>
  <c r="E25" i="16"/>
  <c r="G23" i="16"/>
  <c r="D22" i="16"/>
  <c r="H53" i="16"/>
  <c r="H41" i="16"/>
  <c r="H29" i="16"/>
  <c r="G26" i="16"/>
  <c r="D25" i="16"/>
  <c r="H48" i="16"/>
  <c r="G41" i="16"/>
  <c r="G29" i="16"/>
  <c r="F26" i="16"/>
  <c r="H24" i="16"/>
  <c r="F27" i="16"/>
  <c r="E24" i="16"/>
  <c r="G22" i="16"/>
  <c r="E28" i="16"/>
  <c r="F23" i="16"/>
  <c r="D28" i="16"/>
  <c r="E23" i="16"/>
  <c r="F29" i="16"/>
  <c r="H47" i="16"/>
  <c r="H27" i="16"/>
  <c r="D41" i="16"/>
  <c r="H52" i="16"/>
  <c r="D28" i="15"/>
  <c r="F26" i="15"/>
  <c r="E23" i="15"/>
  <c r="E41" i="15"/>
  <c r="F24" i="15"/>
  <c r="G22" i="15"/>
  <c r="E27" i="15"/>
  <c r="F22" i="15"/>
  <c r="D27" i="15"/>
  <c r="H23" i="15"/>
  <c r="G23" i="15"/>
  <c r="H41" i="15"/>
  <c r="G26" i="15"/>
  <c r="F23" i="15"/>
  <c r="E26" i="15"/>
  <c r="G24" i="15"/>
  <c r="D23" i="15"/>
  <c r="H46" i="15"/>
  <c r="E29" i="15"/>
  <c r="G27" i="15"/>
  <c r="D26" i="15"/>
  <c r="H22" i="15"/>
  <c r="D41" i="15"/>
  <c r="D29" i="15"/>
  <c r="F27" i="15"/>
  <c r="E24" i="15"/>
  <c r="H52" i="15"/>
  <c r="H28" i="15"/>
  <c r="G25" i="15"/>
  <c r="D24" i="15"/>
  <c r="H47" i="15"/>
  <c r="G28" i="15"/>
  <c r="F25" i="15"/>
  <c r="E22" i="15"/>
  <c r="H50" i="15"/>
  <c r="F28" i="15"/>
  <c r="H26" i="15"/>
  <c r="E25" i="15"/>
  <c r="D22" i="15"/>
  <c r="H53" i="15"/>
  <c r="H29" i="15"/>
  <c r="E28" i="15"/>
  <c r="D25" i="15"/>
  <c r="F29" i="15"/>
  <c r="G41" i="15"/>
  <c r="H27" i="15"/>
  <c r="G29" i="15"/>
  <c r="F41" i="15"/>
  <c r="H48" i="15"/>
  <c r="H24" i="15"/>
  <c r="H51" i="15"/>
  <c r="H53" i="14"/>
  <c r="H41" i="14"/>
  <c r="H29" i="14"/>
  <c r="E28" i="14"/>
  <c r="G26" i="14"/>
  <c r="D25" i="14"/>
  <c r="F23" i="14"/>
  <c r="H27" i="14"/>
  <c r="G24" i="14"/>
  <c r="H26" i="14"/>
  <c r="D22" i="14"/>
  <c r="D28" i="14"/>
  <c r="F26" i="14"/>
  <c r="E23" i="14"/>
  <c r="H51" i="14"/>
  <c r="F41" i="14"/>
  <c r="F29" i="14"/>
  <c r="E26" i="14"/>
  <c r="D23" i="14"/>
  <c r="H50" i="14"/>
  <c r="G23" i="14"/>
  <c r="G27" i="14"/>
  <c r="D26" i="14"/>
  <c r="F24" i="14"/>
  <c r="D41" i="14"/>
  <c r="D29" i="14"/>
  <c r="F27" i="14"/>
  <c r="E24" i="14"/>
  <c r="G22" i="14"/>
  <c r="H52" i="14"/>
  <c r="H28" i="14"/>
  <c r="E27" i="14"/>
  <c r="G25" i="14"/>
  <c r="D24" i="14"/>
  <c r="F22" i="14"/>
  <c r="H47" i="14"/>
  <c r="G28" i="14"/>
  <c r="D27" i="14"/>
  <c r="F25" i="14"/>
  <c r="H23" i="14"/>
  <c r="E22" i="14"/>
  <c r="F28" i="14"/>
  <c r="E25" i="14"/>
  <c r="G29" i="14"/>
  <c r="H24" i="14"/>
  <c r="J24" i="8"/>
  <c r="F44" i="8"/>
  <c r="E31" i="8"/>
  <c r="E44" i="8"/>
  <c r="J50" i="8"/>
  <c r="J29" i="8"/>
  <c r="J28" i="8"/>
  <c r="J53" i="8"/>
  <c r="J54" i="8"/>
  <c r="E30" i="8"/>
  <c r="D29" i="8"/>
  <c r="I26" i="8"/>
  <c r="H25" i="8"/>
  <c r="G24" i="8"/>
  <c r="F23" i="8"/>
  <c r="D31" i="8"/>
  <c r="H27" i="8"/>
  <c r="F25" i="8"/>
  <c r="J30" i="8"/>
  <c r="I29" i="8"/>
  <c r="H28" i="8"/>
  <c r="F26" i="8"/>
  <c r="D24" i="8"/>
  <c r="J55" i="8"/>
  <c r="H29" i="8"/>
  <c r="F27" i="8"/>
  <c r="D25" i="8"/>
  <c r="J44" i="8"/>
  <c r="H30" i="8"/>
  <c r="F28" i="8"/>
  <c r="D26" i="8"/>
  <c r="I23" i="8"/>
  <c r="H31" i="8"/>
  <c r="G30" i="8"/>
  <c r="E28" i="8"/>
  <c r="H23" i="8"/>
  <c r="F30" i="8"/>
  <c r="D28" i="8"/>
  <c r="I25" i="8"/>
  <c r="G23" i="8"/>
  <c r="D30" i="8"/>
  <c r="I27" i="8"/>
  <c r="H26" i="8"/>
  <c r="G25" i="8"/>
  <c r="F24" i="8"/>
  <c r="E23" i="8"/>
  <c r="I28" i="8"/>
  <c r="G26" i="8"/>
  <c r="E24" i="8"/>
  <c r="D23" i="8"/>
  <c r="D44" i="8"/>
  <c r="G27" i="8"/>
  <c r="E25" i="8"/>
  <c r="J31" i="8"/>
  <c r="I30" i="8"/>
  <c r="G28" i="8"/>
  <c r="E26" i="8"/>
  <c r="J23" i="8"/>
  <c r="J56" i="8"/>
  <c r="I31" i="8"/>
  <c r="G29" i="8"/>
  <c r="E27" i="8"/>
  <c r="J57" i="8"/>
  <c r="J49" i="8"/>
  <c r="I44" i="8"/>
  <c r="F29" i="8"/>
  <c r="D27" i="8"/>
  <c r="I24" i="8"/>
  <c r="H44" i="8"/>
  <c r="G31" i="8"/>
  <c r="E29" i="8"/>
  <c r="J26" i="8"/>
  <c r="H24" i="8"/>
  <c r="G44" i="8"/>
  <c r="F31" i="8"/>
  <c r="J52" i="8"/>
  <c r="J51" i="8"/>
  <c r="I44" i="7"/>
  <c r="J54" i="7"/>
  <c r="J51" i="7"/>
  <c r="J56" i="7"/>
  <c r="J50" i="7"/>
  <c r="J28" i="7"/>
  <c r="J31" i="7"/>
  <c r="I30" i="7"/>
  <c r="H29" i="7"/>
  <c r="G28" i="7"/>
  <c r="F27" i="7"/>
  <c r="E26" i="7"/>
  <c r="D25" i="7"/>
  <c r="G29" i="7"/>
  <c r="E27" i="7"/>
  <c r="J24" i="7"/>
  <c r="I23" i="7"/>
  <c r="J57" i="7"/>
  <c r="H31" i="7"/>
  <c r="G30" i="7"/>
  <c r="F29" i="7"/>
  <c r="D27" i="7"/>
  <c r="I24" i="7"/>
  <c r="H23" i="7"/>
  <c r="E31" i="7"/>
  <c r="I27" i="7"/>
  <c r="F24" i="7"/>
  <c r="E44" i="7"/>
  <c r="F25" i="7"/>
  <c r="D44" i="7"/>
  <c r="I29" i="7"/>
  <c r="G27" i="7"/>
  <c r="D24" i="7"/>
  <c r="J44" i="7"/>
  <c r="H30" i="7"/>
  <c r="F28" i="7"/>
  <c r="D26" i="7"/>
  <c r="J49" i="7"/>
  <c r="E28" i="7"/>
  <c r="H26" i="7"/>
  <c r="J53" i="7"/>
  <c r="I28" i="7"/>
  <c r="E24" i="7"/>
  <c r="J30" i="7"/>
  <c r="F26" i="7"/>
  <c r="F30" i="7"/>
  <c r="E29" i="7"/>
  <c r="D28" i="7"/>
  <c r="I25" i="7"/>
  <c r="H24" i="7"/>
  <c r="G23" i="7"/>
  <c r="G44" i="7"/>
  <c r="E30" i="7"/>
  <c r="D29" i="7"/>
  <c r="J27" i="7"/>
  <c r="I26" i="7"/>
  <c r="H25" i="7"/>
  <c r="G24" i="7"/>
  <c r="F23" i="7"/>
  <c r="J52" i="7"/>
  <c r="F44" i="7"/>
  <c r="D30" i="7"/>
  <c r="G25" i="7"/>
  <c r="E23" i="7"/>
  <c r="D31" i="7"/>
  <c r="H27" i="7"/>
  <c r="G26" i="7"/>
  <c r="D23" i="7"/>
  <c r="H28" i="7"/>
  <c r="E25" i="7"/>
  <c r="F31" i="7"/>
  <c r="J25" i="7"/>
  <c r="H44" i="7"/>
  <c r="G31" i="7"/>
  <c r="I31" i="7"/>
  <c r="J26" i="7"/>
  <c r="J23" i="7"/>
  <c r="J55" i="7"/>
  <c r="K29" i="4"/>
  <c r="D30" i="3"/>
  <c r="D29" i="3"/>
  <c r="D28" i="3"/>
  <c r="D27" i="3"/>
  <c r="D26" i="3"/>
  <c r="D25" i="3"/>
  <c r="D24" i="3"/>
  <c r="D23" i="3"/>
  <c r="K30" i="3"/>
  <c r="K27" i="3"/>
  <c r="J44" i="3"/>
  <c r="J30" i="3"/>
  <c r="J29" i="3"/>
  <c r="J28" i="3"/>
  <c r="J26" i="3"/>
  <c r="J25" i="3"/>
  <c r="J24" i="3"/>
  <c r="F26" i="3"/>
  <c r="E29" i="3"/>
  <c r="E24" i="3"/>
  <c r="K57" i="3"/>
  <c r="K44" i="3"/>
  <c r="K31" i="3"/>
  <c r="K26" i="3"/>
  <c r="J31" i="3"/>
  <c r="J27" i="3"/>
  <c r="J23" i="3"/>
  <c r="E26" i="3"/>
  <c r="I30" i="3"/>
  <c r="I29" i="3"/>
  <c r="I28" i="3"/>
  <c r="I27" i="3"/>
  <c r="I26" i="3"/>
  <c r="I25" i="3"/>
  <c r="I24" i="3"/>
  <c r="I23" i="3"/>
  <c r="G30" i="3"/>
  <c r="G28" i="3"/>
  <c r="G26" i="3"/>
  <c r="G24" i="3"/>
  <c r="F30" i="3"/>
  <c r="F27" i="3"/>
  <c r="F24" i="3"/>
  <c r="E44" i="3"/>
  <c r="E31" i="3"/>
  <c r="E28" i="3"/>
  <c r="E25" i="3"/>
  <c r="H30" i="3"/>
  <c r="H29" i="3"/>
  <c r="H28" i="3"/>
  <c r="H27" i="3"/>
  <c r="H26" i="3"/>
  <c r="H25" i="3"/>
  <c r="H24" i="3"/>
  <c r="H23" i="3"/>
  <c r="G44" i="3"/>
  <c r="G31" i="3"/>
  <c r="G29" i="3"/>
  <c r="G27" i="3"/>
  <c r="G25" i="3"/>
  <c r="G23" i="3"/>
  <c r="F44" i="3"/>
  <c r="F31" i="3"/>
  <c r="F29" i="3"/>
  <c r="F28" i="3"/>
  <c r="F25" i="3"/>
  <c r="F23" i="3"/>
  <c r="E30" i="3"/>
  <c r="E27" i="3"/>
  <c r="E23" i="3"/>
  <c r="D44" i="3"/>
  <c r="K50" i="3"/>
  <c r="K24" i="3"/>
  <c r="D31" i="3"/>
  <c r="K49" i="3"/>
  <c r="I44" i="3"/>
  <c r="K31" i="2"/>
  <c r="K57" i="2"/>
  <c r="J30" i="2"/>
  <c r="J29" i="2"/>
  <c r="J28" i="2"/>
  <c r="J27" i="2"/>
  <c r="J26" i="2"/>
  <c r="J25" i="2"/>
  <c r="J24" i="2"/>
  <c r="J23" i="2"/>
  <c r="I31" i="2"/>
  <c r="I30" i="2"/>
  <c r="I29" i="2"/>
  <c r="I28" i="2"/>
  <c r="I27" i="2"/>
  <c r="I26" i="2"/>
  <c r="I25" i="2"/>
  <c r="I24" i="2"/>
  <c r="I23" i="2"/>
  <c r="I44" i="2"/>
  <c r="H31" i="2"/>
  <c r="H30" i="2"/>
  <c r="H29" i="2"/>
  <c r="H28" i="2"/>
  <c r="H27" i="2"/>
  <c r="H26" i="2"/>
  <c r="H25" i="2"/>
  <c r="H24" i="2"/>
  <c r="H23" i="2"/>
  <c r="H44" i="2"/>
  <c r="G31" i="2"/>
  <c r="G29" i="2"/>
  <c r="G27" i="2"/>
  <c r="G25" i="2"/>
  <c r="G23" i="2"/>
  <c r="F31" i="2"/>
  <c r="F29" i="2"/>
  <c r="F28" i="2"/>
  <c r="F26" i="2"/>
  <c r="F24" i="2"/>
  <c r="F44" i="2"/>
  <c r="E30" i="2"/>
  <c r="E29" i="2"/>
  <c r="E28" i="2"/>
  <c r="E27" i="2"/>
  <c r="E26" i="2"/>
  <c r="E25" i="2"/>
  <c r="E24" i="2"/>
  <c r="E23" i="2"/>
  <c r="D31" i="2"/>
  <c r="D30" i="2"/>
  <c r="D29" i="2"/>
  <c r="D28" i="2"/>
  <c r="D27" i="2"/>
  <c r="D26" i="2"/>
  <c r="D25" i="2"/>
  <c r="D24" i="2"/>
  <c r="D23" i="2"/>
  <c r="D44" i="2"/>
  <c r="K56" i="2"/>
  <c r="K54" i="2"/>
  <c r="K53" i="2"/>
  <c r="K49" i="2"/>
  <c r="K44" i="2"/>
  <c r="G30" i="2"/>
  <c r="G28" i="2"/>
  <c r="G26" i="2"/>
  <c r="G24" i="2"/>
  <c r="G44" i="2"/>
  <c r="F30" i="2"/>
  <c r="F27" i="2"/>
  <c r="F25" i="2"/>
  <c r="F23" i="2"/>
  <c r="K51" i="2"/>
  <c r="J31" i="2"/>
  <c r="K24" i="2"/>
  <c r="J56" i="6"/>
  <c r="J44" i="6"/>
  <c r="I31" i="6"/>
  <c r="H30" i="6"/>
  <c r="G29" i="6"/>
  <c r="F28" i="6"/>
  <c r="E27" i="6"/>
  <c r="D26" i="6"/>
  <c r="J24" i="6"/>
  <c r="I23" i="6"/>
  <c r="J57" i="6"/>
  <c r="J49" i="6"/>
  <c r="I44" i="6"/>
  <c r="H31" i="6"/>
  <c r="G30" i="6"/>
  <c r="F29" i="6"/>
  <c r="E28" i="6"/>
  <c r="D27" i="6"/>
  <c r="J25" i="6"/>
  <c r="I24" i="6"/>
  <c r="H23" i="6"/>
  <c r="J50" i="6"/>
  <c r="H44" i="6"/>
  <c r="G31" i="6"/>
  <c r="F30" i="6"/>
  <c r="E29" i="6"/>
  <c r="D28" i="6"/>
  <c r="J26" i="6"/>
  <c r="I25" i="6"/>
  <c r="H24" i="6"/>
  <c r="G23" i="6"/>
  <c r="J51" i="6"/>
  <c r="G44" i="6"/>
  <c r="F31" i="6"/>
  <c r="E30" i="6"/>
  <c r="D29" i="6"/>
  <c r="J27" i="6"/>
  <c r="I26" i="6"/>
  <c r="H25" i="6"/>
  <c r="G24" i="6"/>
  <c r="F23" i="6"/>
  <c r="J52" i="6"/>
  <c r="F44" i="6"/>
  <c r="E31" i="6"/>
  <c r="D30" i="6"/>
  <c r="J28" i="6"/>
  <c r="I27" i="6"/>
  <c r="H26" i="6"/>
  <c r="G25" i="6"/>
  <c r="F24" i="6"/>
  <c r="E23" i="6"/>
  <c r="J53" i="6"/>
  <c r="E44" i="6"/>
  <c r="D31" i="6"/>
  <c r="J29" i="6"/>
  <c r="I28" i="6"/>
  <c r="H27" i="6"/>
  <c r="G26" i="6"/>
  <c r="F25" i="6"/>
  <c r="E24" i="6"/>
  <c r="D23" i="6"/>
  <c r="J54" i="6"/>
  <c r="D44" i="6"/>
  <c r="J30" i="6"/>
  <c r="I29" i="6"/>
  <c r="H28" i="6"/>
  <c r="G27" i="6"/>
  <c r="F26" i="6"/>
  <c r="E25" i="6"/>
  <c r="D24" i="6"/>
  <c r="J55" i="6"/>
  <c r="J31" i="6"/>
  <c r="I30" i="6"/>
  <c r="H29" i="6"/>
  <c r="G28" i="6"/>
  <c r="F27" i="6"/>
  <c r="E26" i="6"/>
  <c r="D25" i="6"/>
  <c r="J23" i="6"/>
  <c r="I30" i="4"/>
  <c r="I29" i="4"/>
  <c r="I28" i="4"/>
  <c r="I27" i="4"/>
  <c r="I26" i="4"/>
  <c r="I25" i="4"/>
  <c r="I24" i="4"/>
  <c r="I23" i="4"/>
  <c r="F30" i="4"/>
  <c r="F29" i="4"/>
  <c r="F28" i="4"/>
  <c r="F27" i="4"/>
  <c r="F26" i="4"/>
  <c r="F25" i="4"/>
  <c r="F24" i="4"/>
  <c r="F23" i="4"/>
  <c r="E44" i="4"/>
  <c r="E30" i="4"/>
  <c r="E28" i="4"/>
  <c r="E26" i="4"/>
  <c r="E24" i="4"/>
  <c r="D31" i="4"/>
  <c r="D30" i="4"/>
  <c r="D28" i="4"/>
  <c r="D26" i="4"/>
  <c r="D24" i="4"/>
  <c r="K56" i="4"/>
  <c r="K53" i="4"/>
  <c r="K50" i="4"/>
  <c r="K44" i="4"/>
  <c r="K30" i="4"/>
  <c r="K26" i="4"/>
  <c r="K24" i="4"/>
  <c r="J30" i="4"/>
  <c r="J28" i="4"/>
  <c r="J26" i="4"/>
  <c r="J24" i="4"/>
  <c r="H30" i="4"/>
  <c r="H29" i="4"/>
  <c r="H28" i="4"/>
  <c r="H27" i="4"/>
  <c r="H26" i="4"/>
  <c r="H25" i="4"/>
  <c r="H24" i="4"/>
  <c r="H23" i="4"/>
  <c r="G44" i="4"/>
  <c r="G31" i="4"/>
  <c r="G30" i="4"/>
  <c r="G29" i="4"/>
  <c r="G28" i="4"/>
  <c r="G27" i="4"/>
  <c r="G26" i="4"/>
  <c r="G25" i="4"/>
  <c r="G24" i="4"/>
  <c r="G23" i="4"/>
  <c r="E31" i="4"/>
  <c r="E29" i="4"/>
  <c r="E27" i="4"/>
  <c r="E25" i="4"/>
  <c r="E23" i="4"/>
  <c r="D44" i="4"/>
  <c r="D29" i="4"/>
  <c r="D27" i="4"/>
  <c r="D25" i="4"/>
  <c r="D23" i="4"/>
  <c r="K57" i="4"/>
  <c r="K52" i="4"/>
  <c r="K51" i="4"/>
  <c r="K49" i="4"/>
  <c r="K31" i="4"/>
  <c r="K27" i="4"/>
  <c r="K25" i="4"/>
  <c r="K23" i="4"/>
  <c r="J44" i="4"/>
  <c r="J31" i="4"/>
  <c r="J29" i="4"/>
  <c r="J27" i="4"/>
  <c r="J25" i="4"/>
  <c r="J23" i="4"/>
  <c r="I44" i="4"/>
  <c r="F31" i="4"/>
  <c r="I31" i="4"/>
  <c r="F44" i="4"/>
  <c r="K55" i="4"/>
  <c r="K54" i="4"/>
</calcChain>
</file>

<file path=xl/sharedStrings.xml><?xml version="1.0" encoding="utf-8"?>
<sst xmlns="http://schemas.openxmlformats.org/spreadsheetml/2006/main" count="738" uniqueCount="102">
  <si>
    <t>Glosario de términos</t>
  </si>
  <si>
    <t xml:space="preserve">Contenido </t>
  </si>
  <si>
    <t xml:space="preserve">1. </t>
  </si>
  <si>
    <t>Matriz de Transición Laboral</t>
  </si>
  <si>
    <t>1.1. Matriz de Transición Laboral - Nacional</t>
  </si>
  <si>
    <t>1.2. Matriz de Transición Laboral - Urbano</t>
  </si>
  <si>
    <t>Empleo adecuado</t>
  </si>
  <si>
    <t>Empleo no remunerado</t>
  </si>
  <si>
    <t>Empleo no clasificado</t>
  </si>
  <si>
    <t>Población económicamente inactiva</t>
  </si>
  <si>
    <t>Condición de actividad</t>
  </si>
  <si>
    <t>3. Perfil Fila</t>
  </si>
  <si>
    <t>4. Perfil Columna</t>
  </si>
  <si>
    <t>Índice</t>
  </si>
  <si>
    <t>Se clasifican en esta categoría:</t>
  </si>
  <si>
    <t>a)      las personas con empleo y «trabajando», es decir, que trabajaron en un puesto de trabajo por lo menos una hora, y</t>
  </si>
  <si>
    <t xml:space="preserve">b)      las personas con empleo pero «sin trabajar» debido a una ausencia temporal del puesto de trabajo o debido a disposiciones sobre el ordenamiento </t>
  </si>
  <si>
    <t>del tiempo de trabajo (como trabajo en turnos, horarios flexibles y licencias compensatorias por horas extraordinarias) (OIT, 2013).</t>
  </si>
  <si>
    <t>normativo. Lo conforman aquellas personas con empleo que, durante la semana de referencia, trabajan igual o más de 40 horas, perciben ingresos laborales</t>
  </si>
  <si>
    <t>mensuales iguales o superiores al salario mínimo, independientemente del deseo y disponibilidad de trabajar horas adicionales. También forman parte de esta</t>
  </si>
  <si>
    <t>categoría las personas ocupadas que, durante la semana de referencia, perciben ingresos laborales iguales o superiores al salario mínimo, trabajan menos de</t>
  </si>
  <si>
    <t>40 horas, pero no están disponibles para trabajar horas adicionales.</t>
  </si>
  <si>
    <t>salario mínimo y tienen el deseo y disponibilidad de trabajar horas adicionales. Es la sumatoria del subempleo por insuficiencia de tiempo de trabajo y por</t>
  </si>
  <si>
    <t>insuficiencia de ingresos.</t>
  </si>
  <si>
    <t>es inferior a 40 horas, y que, durante la semana de referencia, desean y están disponibles para trabajar horas adicionales de tener la oportunidad.</t>
  </si>
  <si>
    <t>mínimo, trabajan igual o más de 40 horas, y desean y están disponibles para trabajar horas adicionales.</t>
  </si>
  <si>
    <t xml:space="preserve">adicionales. Constituyen aquellas personas que, durante la semana de referencia, trabajaron menos de 40 horas y que, en el mes anterior al levantamiento de la encuesta, </t>
  </si>
  <si>
    <t>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</si>
  <si>
    <t xml:space="preserve">  </t>
  </si>
  <si>
    <t xml:space="preserve">Subempleo </t>
  </si>
  <si>
    <t xml:space="preserve">Desempleo </t>
  </si>
  <si>
    <t>Total (PET)</t>
  </si>
  <si>
    <t>Categoría de Ocupación</t>
  </si>
  <si>
    <t>1.3. Matriz de Transición - Rural</t>
  </si>
  <si>
    <t>2.</t>
  </si>
  <si>
    <t>Matriz de Transición de Categoría de Ocupación</t>
  </si>
  <si>
    <t>2.1. Matriz de Transición de Categoría de Ocupación - Nacional</t>
  </si>
  <si>
    <t>2.2.Matriz de Transición de Categoría de Ocupación - Urbano</t>
  </si>
  <si>
    <t>2.3.Matriz de Transición de Categoría de Ocupación - Rural</t>
  </si>
  <si>
    <t>Empleado/Obrero de Gobierno/Estado</t>
  </si>
  <si>
    <t>Empleado/Obrero privado</t>
  </si>
  <si>
    <t>Patrono/Cuentra propia</t>
  </si>
  <si>
    <t>Empleado/Obrero tercerizado, Jornalero, Peón</t>
  </si>
  <si>
    <t>Empleado no remunerado</t>
  </si>
  <si>
    <t>Empleado(a) doméstico(a)</t>
  </si>
  <si>
    <t>3.</t>
  </si>
  <si>
    <t>Empleado</t>
  </si>
  <si>
    <t>Desempleo</t>
  </si>
  <si>
    <t>Población Económicamente Inactiva</t>
  </si>
  <si>
    <t>Total</t>
  </si>
  <si>
    <t>Perfil Fila</t>
  </si>
  <si>
    <t>Hombre</t>
  </si>
  <si>
    <t>Mujer</t>
  </si>
  <si>
    <t>4.</t>
  </si>
  <si>
    <t>3.1. Matriz de Transición de la Sectorización de la población empleada - Nacional</t>
  </si>
  <si>
    <t>3.2.Matriz de Transición de Sectorización de la población empleada - Urbano</t>
  </si>
  <si>
    <t>3.3.Matriz de Transición de Sectorización de la población empleada - Rural</t>
  </si>
  <si>
    <t>Matriz de Transición Laboral de los jefes de hogar por sexo</t>
  </si>
  <si>
    <t>Matriz de Transición de la Sectorización de la población empleada</t>
  </si>
  <si>
    <t>CONDICIÓN DE ACTIVIDAD</t>
  </si>
  <si>
    <t>Otro empleo no pleno</t>
  </si>
  <si>
    <r>
      <rPr>
        <b/>
        <sz val="9"/>
        <rFont val="Century Gothic"/>
        <family val="2"/>
      </rPr>
      <t>Población en edad de trabajar (PET)</t>
    </r>
    <r>
      <rPr>
        <sz val="9"/>
        <rFont val="Century Gothic"/>
        <family val="2"/>
      </rPr>
      <t>.- Comprende a todas las personas de 15 años y más.</t>
    </r>
  </si>
  <si>
    <r>
      <rPr>
        <b/>
        <sz val="9"/>
        <rFont val="Century Gothic"/>
        <family val="2"/>
      </rPr>
      <t>Empleo adecuado/pleno</t>
    </r>
    <r>
      <rPr>
        <sz val="9"/>
        <rFont val="Century Gothic"/>
        <family val="2"/>
      </rPr>
      <t>.- El empleo adecuado es una condición laboral en la cual las personas satisfacen ciertas condiciones mínimas, desde un punto de vista</t>
    </r>
  </si>
  <si>
    <r>
      <rPr>
        <b/>
        <sz val="9"/>
        <rFont val="Century Gothic"/>
        <family val="2"/>
      </rPr>
      <t>Subempleo</t>
    </r>
    <r>
      <rPr>
        <sz val="9"/>
        <rFont val="Century Gothic"/>
        <family val="2"/>
      </rPr>
      <t>.- Son personas con</t>
    </r>
    <r>
      <rPr>
        <sz val="9"/>
        <color rgb="FFFFC000"/>
        <rFont val="Century Gothic"/>
        <family val="2"/>
      </rPr>
      <t xml:space="preserve"> </t>
    </r>
    <r>
      <rPr>
        <sz val="9"/>
        <rFont val="Century Gothic"/>
        <family val="2"/>
      </rPr>
      <t>empleo que, durante la semana de referencia, trabajaron menos de la jornada legal y/o percibieron ingresos inferiores al</t>
    </r>
  </si>
  <si>
    <r>
      <rPr>
        <b/>
        <sz val="9"/>
        <rFont val="Century Gothic"/>
        <family val="2"/>
      </rPr>
      <t>Subempleo por insuficiencia de tiempo de trabajo</t>
    </r>
    <r>
      <rPr>
        <sz val="9"/>
        <rFont val="Century Gothic"/>
        <family val="2"/>
      </rPr>
      <t>.- Son todas aquellas personas con empleo cuyo tiempo de trabajo, en todos los puestos de trabajo,</t>
    </r>
  </si>
  <si>
    <r>
      <rPr>
        <b/>
        <sz val="9"/>
        <rFont val="Century Gothic"/>
        <family val="2"/>
      </rPr>
      <t>Subempleo por insuficiencia de ingresos</t>
    </r>
    <r>
      <rPr>
        <sz val="9"/>
        <rFont val="Century Gothic"/>
        <family val="2"/>
      </rPr>
      <t xml:space="preserve">.- Son personas con empleo que, durante la semana de referencia, perciben ingresos laborales inferiores al salario </t>
    </r>
  </si>
  <si>
    <r>
      <rPr>
        <b/>
        <sz val="9"/>
        <rFont val="Century Gothic"/>
        <family val="2"/>
      </rPr>
      <t>Otro empleo no pleno</t>
    </r>
    <r>
      <rPr>
        <sz val="9"/>
        <rFont val="Century Gothic"/>
        <family val="2"/>
      </rPr>
      <t xml:space="preserve">.- Son personas con empleo que poseen una insuficiencia en horas y/o ingresos y no tienen el deseo y disponibilidad de trabajar horas </t>
    </r>
  </si>
  <si>
    <r>
      <rPr>
        <b/>
        <sz val="9"/>
        <rFont val="Century Gothic"/>
        <family val="2"/>
      </rPr>
      <t>Empleo no remunerado</t>
    </r>
    <r>
      <rPr>
        <sz val="9"/>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</si>
  <si>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rFont val="Century Gothic"/>
        <family val="2"/>
      </rPr>
      <t>Empleo no clasificado</t>
    </r>
    <r>
      <rPr>
        <sz val="9"/>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</si>
  <si>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rFont val="Century Gothic"/>
        <family val="2"/>
      </rPr>
      <t>Desempleo</t>
    </r>
    <r>
      <rPr>
        <sz val="9"/>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</si>
  <si>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rFont val="Century Gothic"/>
        <family val="2"/>
      </rPr>
      <t>Personas sin empleo en la semana pasada, que buscaron trabajo e hicieron gestiones concretas para conseguir empleo o para establecer algún negocio en las cuatro semanas anteriores a la entrevista.</t>
    </r>
  </si>
  <si>
    <r>
      <rPr>
        <b/>
        <sz val="9"/>
        <rFont val="Century Gothic"/>
        <family val="2"/>
      </rPr>
      <t>Desempleo oculto.</t>
    </r>
    <r>
      <rPr>
        <sz val="9"/>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</si>
  <si>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r>
      <rPr>
        <b/>
        <sz val="9"/>
        <rFont val="Century Gothic"/>
        <family val="2"/>
      </rPr>
      <t xml:space="preserve">Población con empleo  en el sector formal.- </t>
    </r>
    <r>
      <rPr>
        <sz val="9"/>
        <rFont val="Century Gothic"/>
        <family val="2"/>
      </rPr>
      <t xml:space="preserve">Personas con empleo que trabajan en empresas que tienen Registro Único de Contribuyentes.
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t>
    </r>
    <r>
      <rPr>
        <b/>
        <sz val="9"/>
        <rFont val="Century Gothic"/>
        <family val="2"/>
      </rPr>
      <t xml:space="preserve">Población con  empleo en el sector informal.- </t>
    </r>
    <r>
      <rPr>
        <sz val="9"/>
        <rFont val="Century Gothic"/>
        <family val="2"/>
      </rPr>
      <t xml:space="preserve">Personas con empleo que trabajan en empresas que no  tienen Registro Único de Contribuyentes.
</t>
    </r>
    <r>
      <rPr>
        <b/>
        <sz val="9"/>
        <rFont val="Century Gothic"/>
        <family val="2"/>
      </rPr>
      <t xml:space="preserve">Población con empleo doméstico.- </t>
    </r>
    <r>
      <rPr>
        <sz val="9"/>
        <rFont val="Century Gothic"/>
        <family val="2"/>
      </rPr>
      <t xml:space="preserve">Personas con empleo y que en su categoría de ocupación sea empleado doméstico.
</t>
    </r>
    <r>
      <rPr>
        <b/>
        <sz val="9"/>
        <rFont val="Century Gothic"/>
        <family val="2"/>
      </rPr>
      <t xml:space="preserve">Población con empleo no clasificadas por Sector.- </t>
    </r>
    <r>
      <rPr>
        <sz val="9"/>
        <rFont val="Century Gothic"/>
        <family val="2"/>
      </rPr>
      <t xml:space="preserve">Personas con empleo que trabajan en empresas  que no saben o no responden si su empresa tiene Registro Único de Contribuyentes.
</t>
    </r>
  </si>
  <si>
    <t>2. Porcentaje de la población en edad de trabajar</t>
  </si>
  <si>
    <t>Población en edad de trabajar (PET)</t>
  </si>
  <si>
    <t>SECTORIZACIÓN DE LA POBLACIÓN CON EMPLEO</t>
  </si>
  <si>
    <t>Condición de actividad de Jefes de hogar</t>
  </si>
  <si>
    <t>Menores de 15 años</t>
  </si>
  <si>
    <t>Sectorización del empleo</t>
  </si>
  <si>
    <t>Sector Formal</t>
  </si>
  <si>
    <t>Sector Informal</t>
  </si>
  <si>
    <t>Empleo Doméstico</t>
  </si>
  <si>
    <t>No Clasificados por Sector</t>
  </si>
  <si>
    <t>Desempleados</t>
  </si>
  <si>
    <r>
      <t>1. Población en edad de trabajar (PET)</t>
    </r>
    <r>
      <rPr>
        <b/>
        <sz val="10"/>
        <rFont val="Calibri"/>
        <family val="2"/>
      </rPr>
      <t>¹</t>
    </r>
  </si>
  <si>
    <r>
      <rPr>
        <b/>
        <sz val="9"/>
        <rFont val="Century Gothic"/>
        <family val="2"/>
      </rPr>
      <t>Población económicamente inactiva (PEI)</t>
    </r>
    <r>
      <rPr>
        <sz val="9"/>
        <rFont val="Century Gothic"/>
        <family val="2"/>
      </rPr>
      <t xml:space="preserve">.- Son todas aquellas personas de 15 años y más que no están empleadas, tampoco buscan trabajo y no estaban disponibles para trabajar. Típicamente las categorías de inactividad son: rentista, jubilados, estudiantes, amas de casa, entre otros. </t>
    </r>
  </si>
  <si>
    <r>
      <rPr>
        <b/>
        <sz val="9"/>
        <rFont val="Century Gothic"/>
        <family val="2"/>
      </rPr>
      <t>Población económicamente activa (PEA)</t>
    </r>
    <r>
      <rPr>
        <sz val="9"/>
        <rFont val="Century Gothic"/>
        <family val="2"/>
      </rPr>
      <t xml:space="preserve">.- Personas de 15 años y más que trabajaron al menos 1 hora en la semana de referencia o aunque no trabajaron, tuvieron trabajo (empleados); y personas que no tenían empleo pero estaban disponibles para trabajar y buscan empleo (desempleados). </t>
    </r>
  </si>
  <si>
    <r>
      <rPr>
        <b/>
        <sz val="9"/>
        <rFont val="Century Gothic"/>
        <family val="2"/>
      </rPr>
      <t>Empleo</t>
    </r>
    <r>
      <rPr>
        <sz val="9"/>
        <rFont val="Century Gothic"/>
        <family val="2"/>
      </rPr>
      <t>.- Personas de 15 años y más que, durante la semana de referencia, se dedicaban a alguna actividad para producir bienes o prestar servicios a cambio de remuneración o beneficios.</t>
    </r>
  </si>
  <si>
    <t>Matriz de Transición Laboral mar18-mar19 - Nacional</t>
  </si>
  <si>
    <t>Matriz de Transición Laboral mar18-mar19 - Urbano</t>
  </si>
  <si>
    <t>Matriz de Transición de Categoría de Ocupación mar18-mar19 - Nacional</t>
  </si>
  <si>
    <t>Matriz de Transición de Categoría de Ocupación mar18-mar19 - Urbano</t>
  </si>
  <si>
    <t>Matriz de Transición de Categoría de Ocupación mar18-mar19- Rural</t>
  </si>
  <si>
    <t>Matriz de Transición de la Sectorizacion de la Población con empleo mar18-mar19 - Nacional</t>
  </si>
  <si>
    <t>Matriz de Transición de la Sectorizacion de la Población con empleo mar18-mar19 - Urbano</t>
  </si>
  <si>
    <t>Matriz de Transición de la Sectorizacion de la Población con empleo mar18-mar19 - Rural</t>
  </si>
  <si>
    <t>Matriz de Transición Laboral de los jefes de hogar mar18-mar19 - Nacional</t>
  </si>
  <si>
    <t>Matriz de Transición Laboral mar18-mar19 - Rural</t>
  </si>
  <si>
    <t>1. Población con empleo a marzo 2019</t>
  </si>
  <si>
    <t>2. Porcentaje de la población con empleo a marzo 2019</t>
  </si>
  <si>
    <t>1. Población con empleo a  marzo 2019</t>
  </si>
  <si>
    <t>2. Porcentaje de la población con empleo a  marzo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</si>
</sst>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22" x14ac:knownFonts="1">
    <font>
      <sz val="11"/>
      <color theme="1"/>
      <name val="Calibri"/>
      <family val="2"/>
      <scheme val="minor"/>
    </font>
    <font>
      <sz val="11"/>
      <color theme="1"/>
      <name val="Calibri"/>
      <family val="2"/>
      <scheme val="minor"/>
    </font>
    <font>
      <u/>
      <sz val="11"/>
      <color theme="10"/>
      <name val="Calibri"/>
      <family val="2"/>
    </font>
    <font>
      <sz val="10"/>
      <name val="Arial"/>
      <family val="2"/>
    </font>
    <font>
      <sz val="11"/>
      <color indexed="8"/>
      <name val="Calibri"/>
      <family val="2"/>
    </font>
    <font>
      <sz val="18"/>
      <color theme="3"/>
      <name val="Cambria"/>
      <family val="2"/>
      <scheme val="major"/>
    </font>
    <font>
      <sz val="12"/>
      <name val="Arial Narrow"/>
      <family val="2"/>
    </font>
    <font>
      <b/>
      <sz val="10"/>
      <color theme="1"/>
      <name val="Century Gothic"/>
      <family val="2"/>
    </font>
    <font>
      <sz val="10"/>
      <color theme="1"/>
      <name val="Century Gothic"/>
      <family val="2"/>
    </font>
    <font>
      <b/>
      <u/>
      <sz val="10"/>
      <name val="Century Gothic"/>
      <family val="2"/>
    </font>
    <font>
      <sz val="10"/>
      <name val="Century Gothic"/>
      <family val="2"/>
    </font>
    <font>
      <sz val="9"/>
      <color theme="1"/>
      <name val="Century Gothic"/>
      <family val="2"/>
    </font>
    <font>
      <b/>
      <sz val="9"/>
      <color theme="1"/>
      <name val="Century Gothic"/>
      <family val="2"/>
    </font>
    <font>
      <b/>
      <sz val="9"/>
      <name val="Century Gothic"/>
      <family val="2"/>
    </font>
    <font>
      <sz val="9"/>
      <name val="Century Gothic"/>
      <family val="2"/>
    </font>
    <font>
      <b/>
      <sz val="14"/>
      <color theme="1"/>
      <name val="Century Gothic"/>
      <family val="2"/>
    </font>
    <font>
      <b/>
      <u/>
      <sz val="14"/>
      <color theme="1"/>
      <name val="Century Gothic"/>
      <family val="2"/>
    </font>
    <font>
      <sz val="9"/>
      <color rgb="FFFFC000"/>
      <name val="Century Gothic"/>
      <family val="2"/>
    </font>
    <font>
      <b/>
      <sz val="10"/>
      <color theme="4" tint="-0.499984740745262"/>
      <name val="Century Gothic"/>
      <family val="2"/>
    </font>
    <font>
      <sz val="10"/>
      <color theme="4" tint="-0.499984740745262"/>
      <name val="Century Gothic"/>
      <family val="2"/>
    </font>
    <font>
      <b/>
      <sz val="10"/>
      <name val="Century Gothic"/>
      <family val="2"/>
    </font>
    <font>
      <b/>
      <sz val="10"/>
      <name val="Calibri"/>
      <family val="2"/>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20">
    <border>
      <left/>
      <right/>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medium">
        <color theme="4" tint="-0.249977111117893"/>
      </right>
      <top style="medium">
        <color theme="4" tint="-0.249977111117893"/>
      </top>
      <bottom/>
      <diagonal/>
    </border>
    <border>
      <left style="medium">
        <color theme="4" tint="-0.249977111117893"/>
      </left>
      <right style="medium">
        <color theme="4" tint="-0.249977111117893"/>
      </right>
      <top/>
      <bottom/>
      <diagonal/>
    </border>
    <border>
      <left style="medium">
        <color theme="4" tint="-0.249977111117893"/>
      </left>
      <right style="medium">
        <color theme="4" tint="-0.249977111117893"/>
      </right>
      <top/>
      <bottom style="medium">
        <color theme="4" tint="-0.249977111117893"/>
      </bottom>
      <diagonal/>
    </border>
    <border>
      <left style="thin">
        <color theme="4" tint="-0.249977111117893"/>
      </left>
      <right/>
      <top style="thin">
        <color theme="4" tint="-0.249977111117893"/>
      </top>
      <bottom/>
      <diagonal/>
    </border>
    <border>
      <left/>
      <right style="thin">
        <color theme="4" tint="-0.249977111117893"/>
      </right>
      <top style="thin">
        <color theme="4" tint="-0.249977111117893"/>
      </top>
      <bottom/>
      <diagonal/>
    </border>
    <border>
      <left style="thin">
        <color theme="4" tint="-0.249977111117893"/>
      </left>
      <right/>
      <top/>
      <bottom/>
      <diagonal/>
    </border>
    <border>
      <left/>
      <right style="thin">
        <color theme="4" tint="-0.249977111117893"/>
      </right>
      <top/>
      <bottom/>
      <diagonal/>
    </border>
    <border>
      <left style="thin">
        <color theme="4" tint="-0.249977111117893"/>
      </left>
      <right/>
      <top/>
      <bottom style="thin">
        <color theme="4" tint="-0.249977111117893"/>
      </bottom>
      <diagonal/>
    </border>
    <border>
      <left/>
      <right style="thin">
        <color theme="4" tint="-0.249977111117893"/>
      </right>
      <top/>
      <bottom style="thin">
        <color theme="4" tint="-0.249977111117893"/>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style="thin">
        <color theme="4" tint="-0.249977111117893"/>
      </right>
      <top/>
      <bottom/>
      <diagonal/>
    </border>
    <border>
      <left style="thin">
        <color theme="4" tint="-0.249977111117893"/>
      </left>
      <right style="thin">
        <color theme="4" tint="-0.249977111117893"/>
      </right>
      <top/>
      <bottom style="thin">
        <color theme="4" tint="-0.249977111117893"/>
      </bottom>
      <diagonal/>
    </border>
  </borders>
  <cellStyleXfs count="390">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applyNumberFormat="0" applyFill="0" applyBorder="0" applyAlignment="0" applyProtection="0"/>
    <xf numFmtId="0" fontId="3" fillId="0" borderId="0"/>
    <xf numFmtId="9"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pplyNumberFormat="0" applyFill="0" applyBorder="0" applyAlignment="0" applyProtection="0"/>
    <xf numFmtId="43" fontId="1" fillId="0" borderId="0" applyFont="0" applyFill="0" applyBorder="0" applyAlignment="0" applyProtection="0"/>
  </cellStyleXfs>
  <cellXfs count="71">
    <xf numFmtId="0" fontId="0" fillId="0" borderId="0" xfId="0"/>
    <xf numFmtId="0" fontId="6" fillId="0" borderId="0" xfId="0" applyFont="1" applyAlignment="1">
      <alignment horizontal="justify" vertical="justify" wrapText="1"/>
    </xf>
    <xf numFmtId="0" fontId="6" fillId="0" borderId="0" xfId="0" applyFont="1" applyAlignment="1">
      <alignment vertical="center"/>
    </xf>
    <xf numFmtId="0" fontId="6" fillId="0" borderId="0" xfId="0" applyFont="1" applyAlignment="1">
      <alignment horizontal="left" vertical="center"/>
    </xf>
    <xf numFmtId="0" fontId="8" fillId="0" borderId="0" xfId="0" applyFont="1"/>
    <xf numFmtId="0" fontId="9" fillId="0" borderId="0" xfId="2" applyFont="1" applyAlignment="1" applyProtection="1">
      <alignment horizontal="center"/>
    </xf>
    <xf numFmtId="0" fontId="7" fillId="0" borderId="0" xfId="0" applyFont="1"/>
    <xf numFmtId="3" fontId="8" fillId="0" borderId="0" xfId="0" applyNumberFormat="1" applyFont="1"/>
    <xf numFmtId="164" fontId="8" fillId="0" borderId="0" xfId="0" applyNumberFormat="1" applyFont="1"/>
    <xf numFmtId="0" fontId="8" fillId="2" borderId="0" xfId="0" applyFont="1" applyFill="1"/>
    <xf numFmtId="0" fontId="8" fillId="0" borderId="1" xfId="0" applyFont="1" applyBorder="1" applyAlignment="1">
      <alignment vertical="center"/>
    </xf>
    <xf numFmtId="0" fontId="8" fillId="0" borderId="2" xfId="0" applyFont="1" applyBorder="1" applyAlignment="1">
      <alignment vertical="center"/>
    </xf>
    <xf numFmtId="0" fontId="7" fillId="0" borderId="1" xfId="0" applyFont="1" applyBorder="1" applyAlignment="1">
      <alignment horizontal="right" vertical="center"/>
    </xf>
    <xf numFmtId="0" fontId="10" fillId="0" borderId="2" xfId="2" applyFont="1" applyBorder="1" applyAlignment="1" applyProtection="1">
      <alignment vertical="center"/>
    </xf>
    <xf numFmtId="0" fontId="10" fillId="0" borderId="1"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16" fillId="0" borderId="0" xfId="0" applyFont="1"/>
    <xf numFmtId="3" fontId="8" fillId="3" borderId="7" xfId="1" applyNumberFormat="1" applyFont="1" applyFill="1" applyBorder="1" applyAlignment="1">
      <alignment horizontal="right"/>
    </xf>
    <xf numFmtId="3" fontId="8" fillId="0" borderId="7" xfId="1" applyNumberFormat="1" applyFont="1" applyBorder="1" applyAlignment="1">
      <alignment horizontal="right"/>
    </xf>
    <xf numFmtId="3" fontId="7" fillId="0" borderId="7" xfId="1" applyNumberFormat="1" applyFont="1" applyBorder="1" applyAlignment="1">
      <alignment horizontal="right"/>
    </xf>
    <xf numFmtId="3" fontId="7" fillId="3" borderId="7" xfId="1" applyNumberFormat="1" applyFont="1" applyFill="1" applyBorder="1" applyAlignment="1">
      <alignment horizontal="right"/>
    </xf>
    <xf numFmtId="2" fontId="7" fillId="0" borderId="7" xfId="1" applyNumberFormat="1" applyFont="1" applyBorder="1" applyAlignment="1">
      <alignment horizontal="right"/>
    </xf>
    <xf numFmtId="2" fontId="7" fillId="3" borderId="7" xfId="1" applyNumberFormat="1" applyFont="1" applyFill="1" applyBorder="1" applyAlignment="1">
      <alignment horizontal="right"/>
    </xf>
    <xf numFmtId="43" fontId="8" fillId="3" borderId="7" xfId="389" applyFont="1" applyFill="1" applyBorder="1" applyAlignment="1">
      <alignment horizontal="right"/>
    </xf>
    <xf numFmtId="43" fontId="8" fillId="0" borderId="7" xfId="389" applyFont="1" applyBorder="1" applyAlignment="1">
      <alignment horizontal="right"/>
    </xf>
    <xf numFmtId="0" fontId="13" fillId="0" borderId="8" xfId="0" applyFont="1" applyBorder="1" applyAlignment="1">
      <alignment horizontal="justify" vertical="justify" wrapText="1"/>
    </xf>
    <xf numFmtId="0" fontId="13" fillId="0" borderId="9" xfId="0" applyFont="1" applyBorder="1" applyAlignment="1">
      <alignment horizontal="justify" vertical="justify" wrapText="1"/>
    </xf>
    <xf numFmtId="0" fontId="14" fillId="0" borderId="9" xfId="0" applyFont="1" applyBorder="1" applyAlignment="1">
      <alignment horizontal="justify" vertical="justify" wrapText="1"/>
    </xf>
    <xf numFmtId="0" fontId="14" fillId="0" borderId="9" xfId="0" applyFont="1" applyBorder="1" applyAlignment="1">
      <alignment horizontal="left" vertical="justify" wrapText="1"/>
    </xf>
    <xf numFmtId="0" fontId="14" fillId="0" borderId="9" xfId="0" applyFont="1" applyBorder="1" applyAlignment="1">
      <alignment horizontal="left" vertical="justify" wrapText="1" indent="7"/>
    </xf>
    <xf numFmtId="0" fontId="14" fillId="0" borderId="9" xfId="0" applyFont="1" applyBorder="1" applyAlignment="1">
      <alignment vertical="justify" wrapText="1"/>
    </xf>
    <xf numFmtId="0" fontId="12" fillId="0" borderId="9" xfId="0" applyFont="1" applyBorder="1" applyAlignment="1">
      <alignment horizontal="left" vertical="justify" wrapText="1" indent="8"/>
    </xf>
    <xf numFmtId="0" fontId="14" fillId="0" borderId="9" xfId="0" applyFont="1" applyBorder="1" applyAlignment="1">
      <alignment horizontal="left" vertical="justify" wrapText="1" indent="8"/>
    </xf>
    <xf numFmtId="0" fontId="12" fillId="0" borderId="10" xfId="0" applyFont="1" applyBorder="1" applyAlignment="1">
      <alignment horizontal="left" vertical="justify" wrapText="1" indent="8"/>
    </xf>
    <xf numFmtId="0" fontId="18" fillId="0" borderId="7" xfId="0" applyFont="1" applyBorder="1" applyAlignment="1">
      <alignment horizontal="center" vertical="center" wrapText="1"/>
    </xf>
    <xf numFmtId="0" fontId="18" fillId="0" borderId="7" xfId="0" applyFont="1" applyBorder="1" applyAlignment="1">
      <alignment horizontal="left" vertical="center" wrapText="1"/>
    </xf>
    <xf numFmtId="1" fontId="18" fillId="0" borderId="7" xfId="1" applyNumberFormat="1" applyFont="1" applyBorder="1" applyAlignment="1">
      <alignment horizontal="left"/>
    </xf>
    <xf numFmtId="0" fontId="18" fillId="0" borderId="2" xfId="2" applyFont="1" applyBorder="1" applyAlignment="1" applyProtection="1">
      <alignment vertical="center"/>
    </xf>
    <xf numFmtId="0" fontId="19" fillId="0" borderId="0" xfId="0" applyFont="1"/>
    <xf numFmtId="3" fontId="8" fillId="0" borderId="7" xfId="1" applyNumberFormat="1" applyFont="1" applyFill="1" applyBorder="1" applyAlignment="1">
      <alignment horizontal="right"/>
    </xf>
    <xf numFmtId="43" fontId="8" fillId="0" borderId="7" xfId="389" applyFont="1" applyFill="1" applyBorder="1" applyAlignment="1">
      <alignment horizontal="right"/>
    </xf>
    <xf numFmtId="0" fontId="20" fillId="0" borderId="0" xfId="0" applyFont="1"/>
    <xf numFmtId="43" fontId="7" fillId="0" borderId="7" xfId="389" applyFont="1" applyBorder="1" applyAlignment="1">
      <alignment horizontal="right"/>
    </xf>
    <xf numFmtId="43" fontId="7" fillId="3" borderId="7" xfId="389" applyFont="1" applyFill="1" applyBorder="1" applyAlignment="1">
      <alignment horizontal="right"/>
    </xf>
    <xf numFmtId="165" fontId="8" fillId="3" borderId="7" xfId="389" applyNumberFormat="1" applyFont="1" applyFill="1" applyBorder="1" applyAlignment="1">
      <alignment horizontal="right"/>
    </xf>
    <xf numFmtId="165" fontId="8" fillId="0" borderId="7" xfId="389" applyNumberFormat="1" applyFont="1" applyBorder="1" applyAlignment="1">
      <alignment horizontal="right"/>
    </xf>
    <xf numFmtId="165" fontId="7" fillId="0" borderId="7" xfId="389" applyNumberFormat="1" applyFont="1" applyBorder="1" applyAlignment="1">
      <alignment horizontal="right"/>
    </xf>
    <xf numFmtId="165" fontId="8" fillId="0" borderId="7" xfId="389" applyNumberFormat="1" applyFont="1" applyFill="1" applyBorder="1" applyAlignment="1">
      <alignment horizontal="right"/>
    </xf>
    <xf numFmtId="165" fontId="7" fillId="3" borderId="7" xfId="389" applyNumberFormat="1" applyFont="1" applyFill="1" applyBorder="1" applyAlignment="1">
      <alignment horizontal="right"/>
    </xf>
    <xf numFmtId="43" fontId="8" fillId="3" borderId="7" xfId="389" applyNumberFormat="1" applyFont="1" applyFill="1" applyBorder="1" applyAlignment="1">
      <alignment horizontal="right"/>
    </xf>
    <xf numFmtId="43" fontId="8" fillId="0" borderId="7" xfId="389" applyNumberFormat="1" applyFont="1" applyBorder="1" applyAlignment="1">
      <alignment horizontal="right"/>
    </xf>
    <xf numFmtId="43" fontId="7" fillId="0" borderId="7" xfId="389" applyNumberFormat="1" applyFont="1" applyBorder="1" applyAlignment="1">
      <alignment horizontal="right"/>
    </xf>
    <xf numFmtId="43" fontId="7" fillId="3" borderId="7" xfId="389" applyNumberFormat="1" applyFont="1" applyFill="1" applyBorder="1" applyAlignment="1">
      <alignment horizontal="right"/>
    </xf>
    <xf numFmtId="0" fontId="7" fillId="2" borderId="0" xfId="0" applyFont="1" applyFill="1" applyAlignment="1">
      <alignment horizont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17" fontId="7" fillId="0" borderId="17" xfId="0" quotePrefix="1" applyNumberFormat="1" applyFont="1" applyBorder="1" applyAlignment="1">
      <alignment horizontal="center" vertical="center" textRotation="90"/>
    </xf>
    <xf numFmtId="17" fontId="7" fillId="0" borderId="18" xfId="0" quotePrefix="1" applyNumberFormat="1" applyFont="1" applyBorder="1" applyAlignment="1">
      <alignment horizontal="center" vertical="center" textRotation="90"/>
    </xf>
    <xf numFmtId="17" fontId="7" fillId="0" borderId="19" xfId="0" quotePrefix="1" applyNumberFormat="1" applyFont="1" applyBorder="1" applyAlignment="1">
      <alignment horizontal="center" vertical="center" textRotation="90"/>
    </xf>
    <xf numFmtId="0" fontId="7" fillId="0" borderId="7" xfId="0" applyFont="1" applyBorder="1" applyAlignment="1">
      <alignment horizontal="center" vertical="center"/>
    </xf>
    <xf numFmtId="17" fontId="7" fillId="0" borderId="7" xfId="0" quotePrefix="1" applyNumberFormat="1" applyFont="1" applyBorder="1" applyAlignment="1">
      <alignment horizontal="center"/>
    </xf>
    <xf numFmtId="0" fontId="7" fillId="0" borderId="7" xfId="0" applyFont="1" applyBorder="1" applyAlignment="1">
      <alignment horizontal="center"/>
    </xf>
    <xf numFmtId="17" fontId="7" fillId="0" borderId="7" xfId="0" quotePrefix="1" applyNumberFormat="1" applyFont="1" applyBorder="1" applyAlignment="1">
      <alignment horizontal="center" vertical="center" textRotation="90"/>
    </xf>
    <xf numFmtId="0" fontId="7" fillId="0" borderId="7" xfId="0" applyFont="1" applyBorder="1" applyAlignment="1">
      <alignment horizontal="center" vertical="center" textRotation="90"/>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cellXfs>
  <cellStyles count="390">
    <cellStyle name="ANCLAS,REZONES Y SUS PARTES,DE FUNDICION,DE HIERRO O DE ACERO" xfId="3"/>
    <cellStyle name="Hipervínculo" xfId="2" builtinId="8"/>
    <cellStyle name="Millares" xfId="389" builtinId="3"/>
    <cellStyle name="Normal" xfId="0" builtinId="0"/>
    <cellStyle name="Normal 2 2" xfId="4"/>
    <cellStyle name="Porcentaje" xfId="1" builtinId="5"/>
    <cellStyle name="Porcentual 2" xfId="5"/>
    <cellStyle name="style1412024752564" xfId="6"/>
    <cellStyle name="style1412024752626" xfId="7"/>
    <cellStyle name="style1412024752673" xfId="8"/>
    <cellStyle name="style1412024752720" xfId="9"/>
    <cellStyle name="style1412024752751" xfId="10"/>
    <cellStyle name="style1412024752829" xfId="11"/>
    <cellStyle name="style1412024752923" xfId="12"/>
    <cellStyle name="style1412024752954" xfId="13"/>
    <cellStyle name="style1412024752985" xfId="14"/>
    <cellStyle name="style1412024753032" xfId="15"/>
    <cellStyle name="style1412024753094" xfId="16"/>
    <cellStyle name="style1412024753188" xfId="17"/>
    <cellStyle name="style1412024753219" xfId="18"/>
    <cellStyle name="style1412024753250" xfId="19"/>
    <cellStyle name="style1412024753313" xfId="20"/>
    <cellStyle name="style1412024753360" xfId="21"/>
    <cellStyle name="style1412024753391" xfId="22"/>
    <cellStyle name="style1412024753422" xfId="23"/>
    <cellStyle name="style1412024753484" xfId="24"/>
    <cellStyle name="style1412024753531" xfId="25"/>
    <cellStyle name="style1412024753547" xfId="26"/>
    <cellStyle name="style1412024755310" xfId="27"/>
    <cellStyle name="style1412024755341" xfId="28"/>
    <cellStyle name="style1412024755450" xfId="29"/>
    <cellStyle name="style1412024755481" xfId="30"/>
    <cellStyle name="style1412024755512" xfId="31"/>
    <cellStyle name="style1412271628268" xfId="32"/>
    <cellStyle name="style1412271628299" xfId="33"/>
    <cellStyle name="style1412271628362" xfId="34"/>
    <cellStyle name="style1412271628409" xfId="35"/>
    <cellStyle name="style1412271628502" xfId="36"/>
    <cellStyle name="style1412271628689" xfId="37"/>
    <cellStyle name="style1412271628783" xfId="38"/>
    <cellStyle name="style1412271628830" xfId="39"/>
    <cellStyle name="style1412271628845" xfId="40"/>
    <cellStyle name="style1412271628861" xfId="41"/>
    <cellStyle name="style1412271628892" xfId="42"/>
    <cellStyle name="style1412271628908" xfId="43"/>
    <cellStyle name="style1412271628939" xfId="44"/>
    <cellStyle name="style1412713427744" xfId="45"/>
    <cellStyle name="style1412713427775" xfId="46"/>
    <cellStyle name="style1412713427822" xfId="47"/>
    <cellStyle name="style1412713427853" xfId="48"/>
    <cellStyle name="style1412713427900" xfId="49"/>
    <cellStyle name="style1412713427931" xfId="50"/>
    <cellStyle name="style1412713427948" xfId="51"/>
    <cellStyle name="style1412713427989" xfId="52"/>
    <cellStyle name="style1412713428159" xfId="53"/>
    <cellStyle name="style1412713428209" xfId="54"/>
    <cellStyle name="style1412713428249" xfId="55"/>
    <cellStyle name="style1412713448288" xfId="56"/>
    <cellStyle name="style1412713448335" xfId="57"/>
    <cellStyle name="style1412713448366" xfId="58"/>
    <cellStyle name="style1412713448398" xfId="59"/>
    <cellStyle name="style1412713448429" xfId="60"/>
    <cellStyle name="style1412713448460" xfId="61"/>
    <cellStyle name="style1412713448585" xfId="62"/>
    <cellStyle name="style1412713448616" xfId="63"/>
    <cellStyle name="style1412713448647" xfId="64"/>
    <cellStyle name="style1412713483950" xfId="65"/>
    <cellStyle name="style1412713483966" xfId="66"/>
    <cellStyle name="style1412713483997" xfId="67"/>
    <cellStyle name="style1412713484028" xfId="68"/>
    <cellStyle name="style1412713484059" xfId="69"/>
    <cellStyle name="style1412713484091" xfId="70"/>
    <cellStyle name="style1412713484122" xfId="71"/>
    <cellStyle name="style1412713484153" xfId="72"/>
    <cellStyle name="style1412713484247" xfId="73"/>
    <cellStyle name="style1412713484293" xfId="74"/>
    <cellStyle name="style1412713484340" xfId="75"/>
    <cellStyle name="style1412713484371" xfId="76"/>
    <cellStyle name="style1412713498770" xfId="77"/>
    <cellStyle name="style1412713498802" xfId="78"/>
    <cellStyle name="style1412713498848" xfId="79"/>
    <cellStyle name="style1412713498911" xfId="80"/>
    <cellStyle name="style1412713498942" xfId="81"/>
    <cellStyle name="style1412713498989" xfId="82"/>
    <cellStyle name="style1412713499129" xfId="83"/>
    <cellStyle name="style1412713499160" xfId="84"/>
    <cellStyle name="style1412713499192" xfId="85"/>
    <cellStyle name="style1412713519612" xfId="86"/>
    <cellStyle name="style1412713519721" xfId="87"/>
    <cellStyle name="style1412713519784" xfId="88"/>
    <cellStyle name="style1412713519815" xfId="89"/>
    <cellStyle name="style1412713519862" xfId="90"/>
    <cellStyle name="style1412713519893" xfId="91"/>
    <cellStyle name="style1412713519924" xfId="92"/>
    <cellStyle name="style1412713519940" xfId="93"/>
    <cellStyle name="style1412713531999" xfId="94"/>
    <cellStyle name="style1412713532092" xfId="95"/>
    <cellStyle name="style1412713532123" xfId="96"/>
    <cellStyle name="style1412713532201" xfId="97"/>
    <cellStyle name="style1412713532248" xfId="98"/>
    <cellStyle name="style1412713532279" xfId="99"/>
    <cellStyle name="style1415110502098" xfId="100"/>
    <cellStyle name="style1415110502129" xfId="101"/>
    <cellStyle name="style1415110502270" xfId="102"/>
    <cellStyle name="style1415110502348" xfId="103"/>
    <cellStyle name="style1415110502394" xfId="104"/>
    <cellStyle name="style1415110502441" xfId="105"/>
    <cellStyle name="style1415110502519" xfId="106"/>
    <cellStyle name="style1415110503564" xfId="107"/>
    <cellStyle name="style1415110504968" xfId="108"/>
    <cellStyle name="style1415110505031" xfId="109"/>
    <cellStyle name="style1415111181507" xfId="110"/>
    <cellStyle name="style1415111181569" xfId="111"/>
    <cellStyle name="style1415111181647" xfId="112"/>
    <cellStyle name="style1415111181709" xfId="113"/>
    <cellStyle name="style1415111184127" xfId="114"/>
    <cellStyle name="style1415111184190" xfId="115"/>
    <cellStyle name="style1415760949615" xfId="116"/>
    <cellStyle name="style1415760949662" xfId="117"/>
    <cellStyle name="style1415761707729" xfId="118"/>
    <cellStyle name="style1415761707776" xfId="119"/>
    <cellStyle name="style1427328137440" xfId="120"/>
    <cellStyle name="style1427328137487" xfId="121"/>
    <cellStyle name="style1427328137549" xfId="122"/>
    <cellStyle name="style1427328137612" xfId="123"/>
    <cellStyle name="style1427328137674" xfId="124"/>
    <cellStyle name="style1427328137752" xfId="125"/>
    <cellStyle name="style1427328137986" xfId="126"/>
    <cellStyle name="style1427328138049" xfId="127"/>
    <cellStyle name="style1427328138111" xfId="128"/>
    <cellStyle name="style1427336245964" xfId="129"/>
    <cellStyle name="style1427336245995" xfId="130"/>
    <cellStyle name="style1427336246027" xfId="131"/>
    <cellStyle name="style1427336246058" xfId="132"/>
    <cellStyle name="style1427336246073" xfId="133"/>
    <cellStyle name="style1427336246120" xfId="134"/>
    <cellStyle name="style1427336246151" xfId="135"/>
    <cellStyle name="style1427336246183" xfId="136"/>
    <cellStyle name="style1427336246229" xfId="137"/>
    <cellStyle name="style1427336246261" xfId="138"/>
    <cellStyle name="style1427336246292" xfId="139"/>
    <cellStyle name="style1427336248694" xfId="140"/>
    <cellStyle name="style1427336248725" xfId="141"/>
    <cellStyle name="style1427336248757" xfId="142"/>
    <cellStyle name="style1427336248772" xfId="143"/>
    <cellStyle name="style1427336248803" xfId="144"/>
    <cellStyle name="style1427336248819" xfId="145"/>
    <cellStyle name="style1427336248866" xfId="146"/>
    <cellStyle name="style1427336248881" xfId="147"/>
    <cellStyle name="style1427336248913" xfId="148"/>
    <cellStyle name="style1427336248944" xfId="149"/>
    <cellStyle name="style1427336248959" xfId="150"/>
    <cellStyle name="style1427336250831" xfId="151"/>
    <cellStyle name="style1427336250863" xfId="152"/>
    <cellStyle name="style1427336250878" xfId="153"/>
    <cellStyle name="style1427336250909" xfId="154"/>
    <cellStyle name="style1427336250925" xfId="155"/>
    <cellStyle name="style1427336250956" xfId="156"/>
    <cellStyle name="style1427336250987" xfId="157"/>
    <cellStyle name="style1427336251003" xfId="158"/>
    <cellStyle name="style1427336251034" xfId="159"/>
    <cellStyle name="style1427336251050" xfId="160"/>
    <cellStyle name="style1427336251081" xfId="161"/>
    <cellStyle name="style1427336253546" xfId="162"/>
    <cellStyle name="style1427336253561" xfId="163"/>
    <cellStyle name="style1427336253593" xfId="164"/>
    <cellStyle name="style1427336253686" xfId="165"/>
    <cellStyle name="style1427336253702" xfId="166"/>
    <cellStyle name="style1427336253733" xfId="167"/>
    <cellStyle name="style1427336253827" xfId="168"/>
    <cellStyle name="style1427336253858" xfId="169"/>
    <cellStyle name="style1427336253873" xfId="170"/>
    <cellStyle name="style1427336256089" xfId="171"/>
    <cellStyle name="style1427336256104" xfId="172"/>
    <cellStyle name="style1427336256135" xfId="173"/>
    <cellStyle name="style1427336256167" xfId="174"/>
    <cellStyle name="style1427336256182" xfId="175"/>
    <cellStyle name="style1427336256213" xfId="176"/>
    <cellStyle name="style1427336256323" xfId="177"/>
    <cellStyle name="style1427336256338" xfId="178"/>
    <cellStyle name="style1427336256369" xfId="179"/>
    <cellStyle name="style1427336258195" xfId="180"/>
    <cellStyle name="style1427336258226" xfId="181"/>
    <cellStyle name="style1427336258257" xfId="182"/>
    <cellStyle name="style1427336258273" xfId="183"/>
    <cellStyle name="style1427336258304" xfId="184"/>
    <cellStyle name="style1427336258319" xfId="185"/>
    <cellStyle name="style1427336258366" xfId="186"/>
    <cellStyle name="style1427336258397" xfId="187"/>
    <cellStyle name="style1427336258413" xfId="188"/>
    <cellStyle name="style1427337758225" xfId="189"/>
    <cellStyle name="style1427337758272" xfId="190"/>
    <cellStyle name="style1427337758303" xfId="191"/>
    <cellStyle name="style1427337758334" xfId="192"/>
    <cellStyle name="style1427337758365" xfId="193"/>
    <cellStyle name="style1427337758412" xfId="194"/>
    <cellStyle name="style1427337758474" xfId="195"/>
    <cellStyle name="style1427337758521" xfId="196"/>
    <cellStyle name="style1427337758584" xfId="197"/>
    <cellStyle name="style1427337758630" xfId="198"/>
    <cellStyle name="style1427337758662" xfId="199"/>
    <cellStyle name="style1427337758708" xfId="200"/>
    <cellStyle name="style1427337761548" xfId="201"/>
    <cellStyle name="style1427337761594" xfId="202"/>
    <cellStyle name="style1427337761610" xfId="203"/>
    <cellStyle name="style1427337761641" xfId="204"/>
    <cellStyle name="style1427337761672" xfId="205"/>
    <cellStyle name="style1427337761704" xfId="206"/>
    <cellStyle name="style1427337761735" xfId="207"/>
    <cellStyle name="style1427337761766" xfId="208"/>
    <cellStyle name="style1427337761797" xfId="209"/>
    <cellStyle name="style1427337761828" xfId="210"/>
    <cellStyle name="style1427337761860" xfId="211"/>
    <cellStyle name="style1427337761875" xfId="212"/>
    <cellStyle name="style1427337763981" xfId="213"/>
    <cellStyle name="style1427337764012" xfId="214"/>
    <cellStyle name="style1427337764044" xfId="215"/>
    <cellStyle name="style1427337764075" xfId="216"/>
    <cellStyle name="style1427337764106" xfId="217"/>
    <cellStyle name="style1427337764122" xfId="218"/>
    <cellStyle name="style1427337764153" xfId="219"/>
    <cellStyle name="style1427337764184" xfId="220"/>
    <cellStyle name="style1427337764215" xfId="221"/>
    <cellStyle name="style1427337764246" xfId="222"/>
    <cellStyle name="style1427337764278" xfId="223"/>
    <cellStyle name="style1427337764324" xfId="224"/>
    <cellStyle name="style1427337766945" xfId="225"/>
    <cellStyle name="style1427337766976" xfId="226"/>
    <cellStyle name="style1427337767023" xfId="227"/>
    <cellStyle name="style1427337767054" xfId="228"/>
    <cellStyle name="style1427337767070" xfId="229"/>
    <cellStyle name="style1427337767117" xfId="230"/>
    <cellStyle name="style1427337767273" xfId="231"/>
    <cellStyle name="style1427337767304" xfId="232"/>
    <cellStyle name="style1427337767335" xfId="233"/>
    <cellStyle name="style1427337769800" xfId="234"/>
    <cellStyle name="style1427337769831" xfId="235"/>
    <cellStyle name="style1427337769878" xfId="236"/>
    <cellStyle name="style1427337769909" xfId="237"/>
    <cellStyle name="style1427337769940" xfId="238"/>
    <cellStyle name="style1427337769972" xfId="239"/>
    <cellStyle name="style1427337770018" xfId="240"/>
    <cellStyle name="style1427337770050" xfId="241"/>
    <cellStyle name="style1427337770081" xfId="242"/>
    <cellStyle name="style1427337772093" xfId="243"/>
    <cellStyle name="style1427337772124" xfId="244"/>
    <cellStyle name="style1427337772156" xfId="245"/>
    <cellStyle name="style1427337772187" xfId="246"/>
    <cellStyle name="style1427337772218" xfId="247"/>
    <cellStyle name="style1427337772249" xfId="248"/>
    <cellStyle name="style1427337772296" xfId="249"/>
    <cellStyle name="style1427337772374" xfId="250"/>
    <cellStyle name="style1427337772405" xfId="251"/>
    <cellStyle name="style1427337774355" xfId="252"/>
    <cellStyle name="style1427337774386" xfId="253"/>
    <cellStyle name="style1427337774418" xfId="254"/>
    <cellStyle name="style1427337774433" xfId="255"/>
    <cellStyle name="style1427337774464" xfId="256"/>
    <cellStyle name="style1427337774480" xfId="257"/>
    <cellStyle name="style1427337774511" xfId="258"/>
    <cellStyle name="style1427337774527" xfId="259"/>
    <cellStyle name="style1427337774558" xfId="260"/>
    <cellStyle name="style1427337774589" xfId="261"/>
    <cellStyle name="style1427337774620" xfId="262"/>
    <cellStyle name="style1427337774636" xfId="263"/>
    <cellStyle name="style1427337776243" xfId="264"/>
    <cellStyle name="style1427337776258" xfId="265"/>
    <cellStyle name="style1427337776290" xfId="266"/>
    <cellStyle name="style1427337776305" xfId="267"/>
    <cellStyle name="style1427337776336" xfId="268"/>
    <cellStyle name="style1427337776368" xfId="269"/>
    <cellStyle name="style1427337776383" xfId="270"/>
    <cellStyle name="style1427337776414" xfId="271"/>
    <cellStyle name="style1427337776430" xfId="272"/>
    <cellStyle name="style1427337776461" xfId="273"/>
    <cellStyle name="style1427337776492" xfId="274"/>
    <cellStyle name="style1427337776508" xfId="275"/>
    <cellStyle name="style1427337778286" xfId="276"/>
    <cellStyle name="style1427337778349" xfId="277"/>
    <cellStyle name="style1427337778380" xfId="278"/>
    <cellStyle name="style1427337778442" xfId="279"/>
    <cellStyle name="style1427337778739" xfId="280"/>
    <cellStyle name="style1427337778770" xfId="281"/>
    <cellStyle name="style1427337778786" xfId="282"/>
    <cellStyle name="style1427337778817" xfId="283"/>
    <cellStyle name="style1427420764389" xfId="284"/>
    <cellStyle name="style1427420764436" xfId="285"/>
    <cellStyle name="style1427420764467" xfId="286"/>
    <cellStyle name="style1427420764514" xfId="287"/>
    <cellStyle name="style1427420764763" xfId="288"/>
    <cellStyle name="style1427420764779" xfId="289"/>
    <cellStyle name="style1427420764810" xfId="290"/>
    <cellStyle name="style1427420764826" xfId="291"/>
    <cellStyle name="style1427420768773" xfId="292"/>
    <cellStyle name="style1427420768882" xfId="293"/>
    <cellStyle name="style1427430534719" xfId="294"/>
    <cellStyle name="style1427430534750" xfId="295"/>
    <cellStyle name="style1427430534828" xfId="296"/>
    <cellStyle name="style1427430534843" xfId="297"/>
    <cellStyle name="style1427430534921" xfId="298"/>
    <cellStyle name="style1427430534953" xfId="299"/>
    <cellStyle name="style1427430536450" xfId="300"/>
    <cellStyle name="style1427430536528" xfId="301"/>
    <cellStyle name="style1427430536559" xfId="302"/>
    <cellStyle name="style1427430536669" xfId="303"/>
    <cellStyle name="style1427430538400" xfId="304"/>
    <cellStyle name="style1427430540475" xfId="305"/>
    <cellStyle name="style1427430540522" xfId="306"/>
    <cellStyle name="style1427430540553" xfId="307"/>
    <cellStyle name="style1427430540631" xfId="308"/>
    <cellStyle name="style1427430540912" xfId="309"/>
    <cellStyle name="style1427430540943" xfId="310"/>
    <cellStyle name="style1427430540959" xfId="311"/>
    <cellStyle name="style1427430540974" xfId="312"/>
    <cellStyle name="style1427430542550" xfId="313"/>
    <cellStyle name="style1427430542877" xfId="314"/>
    <cellStyle name="style1427430542909" xfId="315"/>
    <cellStyle name="style1427430542924" xfId="316"/>
    <cellStyle name="style1427430542940" xfId="317"/>
    <cellStyle name="style1427430544375" xfId="318"/>
    <cellStyle name="style1427430544422" xfId="319"/>
    <cellStyle name="style1427430544484" xfId="320"/>
    <cellStyle name="style1436546144341" xfId="321"/>
    <cellStyle name="style1436546144450" xfId="322"/>
    <cellStyle name="style1436546145027" xfId="323"/>
    <cellStyle name="style1436546145089" xfId="324"/>
    <cellStyle name="style1436546145121" xfId="325"/>
    <cellStyle name="style1436546145136" xfId="326"/>
    <cellStyle name="style1436546145183" xfId="327"/>
    <cellStyle name="style1436546145214" xfId="328"/>
    <cellStyle name="style1436546157991" xfId="329"/>
    <cellStyle name="style1436546158022" xfId="330"/>
    <cellStyle name="style1436546158038" xfId="331"/>
    <cellStyle name="style1436546158100" xfId="332"/>
    <cellStyle name="style1436546158209" xfId="333"/>
    <cellStyle name="style1436546158240" xfId="334"/>
    <cellStyle name="style1436546158287" xfId="335"/>
    <cellStyle name="style1436546158318" xfId="336"/>
    <cellStyle name="style1436546158506" xfId="337"/>
    <cellStyle name="style1436546158552" xfId="338"/>
    <cellStyle name="style1436546158849" xfId="339"/>
    <cellStyle name="style1436546158911" xfId="340"/>
    <cellStyle name="style1436546158927" xfId="341"/>
    <cellStyle name="style1436546158942" xfId="342"/>
    <cellStyle name="style1436546158989" xfId="343"/>
    <cellStyle name="style1436546159036" xfId="344"/>
    <cellStyle name="style1436546172171" xfId="345"/>
    <cellStyle name="style1436546172202" xfId="346"/>
    <cellStyle name="style1436546172234" xfId="347"/>
    <cellStyle name="style1436546172280" xfId="348"/>
    <cellStyle name="style1436546172312" xfId="349"/>
    <cellStyle name="style1436546172343" xfId="350"/>
    <cellStyle name="style1436546172390" xfId="351"/>
    <cellStyle name="style1436546172436" xfId="352"/>
    <cellStyle name="style1436546172608" xfId="353"/>
    <cellStyle name="style1436546172717" xfId="354"/>
    <cellStyle name="style1436546172936" xfId="355"/>
    <cellStyle name="style1436546172998" xfId="356"/>
    <cellStyle name="style1436546173014" xfId="357"/>
    <cellStyle name="style1436546173045" xfId="358"/>
    <cellStyle name="style1436546173076" xfId="359"/>
    <cellStyle name="style1436546173123" xfId="360"/>
    <cellStyle name="style1436555828191" xfId="361"/>
    <cellStyle name="style1436555828206" xfId="362"/>
    <cellStyle name="style1436555828237" xfId="363"/>
    <cellStyle name="style1436555828253" xfId="364"/>
    <cellStyle name="style1436555828284" xfId="365"/>
    <cellStyle name="style1436555828300" xfId="366"/>
    <cellStyle name="style1436555828331" xfId="367"/>
    <cellStyle name="style1436555828347" xfId="368"/>
    <cellStyle name="style1436555828378" xfId="369"/>
    <cellStyle name="style1436555828393" xfId="370"/>
    <cellStyle name="style1436555828425" xfId="371"/>
    <cellStyle name="style1436555828440" xfId="372"/>
    <cellStyle name="style1436555830172" xfId="373"/>
    <cellStyle name="style1436555830203" xfId="374"/>
    <cellStyle name="style1436555830234" xfId="375"/>
    <cellStyle name="style1436555830250" xfId="376"/>
    <cellStyle name="style1436555830281" xfId="377"/>
    <cellStyle name="style1436555830297" xfId="378"/>
    <cellStyle name="style1436555830328" xfId="379"/>
    <cellStyle name="style1436555830343" xfId="380"/>
    <cellStyle name="style1436555830375" xfId="381"/>
    <cellStyle name="style1436555830390" xfId="382"/>
    <cellStyle name="style1436555830421" xfId="383"/>
    <cellStyle name="style1436555830437" xfId="384"/>
    <cellStyle name="style1436629135424" xfId="385"/>
    <cellStyle name="style1436630971510" xfId="386"/>
    <cellStyle name="style1436630977900" xfId="387"/>
    <cellStyle name="Título 4" xfId="3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hyperlink" Target="#&#205;ndice!A1"/><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3</xdr:col>
      <xdr:colOff>9525</xdr:colOff>
      <xdr:row>7</xdr:row>
      <xdr:rowOff>38100</xdr:rowOff>
    </xdr:to>
    <xdr:sp macro="" textlink="">
      <xdr:nvSpPr>
        <xdr:cNvPr id="2" name="1 Rectángulo"/>
        <xdr:cNvSpPr/>
      </xdr:nvSpPr>
      <xdr:spPr>
        <a:xfrm>
          <a:off x="247650" y="1028700"/>
          <a:ext cx="6800850" cy="11430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baseline="0">
              <a:solidFill>
                <a:sysClr val="windowText" lastClr="000000"/>
              </a:solidFill>
              <a:latin typeface="Century Gothic" panose="020B0502020202020204" pitchFamily="34" charset="0"/>
              <a:cs typeface="Arial" pitchFamily="34" charset="0"/>
            </a:rPr>
            <a:t>INSTITUTO NACIONAL DE ESTADÍSTICA Y CENSOS (INEC)</a:t>
          </a:r>
        </a:p>
        <a:p>
          <a:pPr algn="ctr"/>
          <a:r>
            <a:rPr lang="es-ES" sz="1400" baseline="0">
              <a:solidFill>
                <a:sysClr val="windowText" lastClr="000000"/>
              </a:solidFill>
              <a:latin typeface="Century Gothic" panose="020B0502020202020204" pitchFamily="34" charset="0"/>
              <a:cs typeface="Arial" pitchFamily="34" charset="0"/>
            </a:rPr>
            <a:t>Tabulados Encuesta Nacional de Empleo, Desempleo y </a:t>
          </a:r>
          <a:r>
            <a:rPr lang="es-ES" sz="1400" baseline="0">
              <a:solidFill>
                <a:sysClr val="windowText" lastClr="000000"/>
              </a:solidFill>
              <a:latin typeface="Century Gothic" panose="020B0502020202020204" pitchFamily="34" charset="0"/>
              <a:ea typeface="+mn-ea"/>
              <a:cs typeface="Arial" pitchFamily="34" charset="0"/>
            </a:rPr>
            <a:t>Subempleo </a:t>
          </a:r>
          <a:r>
            <a:rPr lang="es-ES" sz="1400" baseline="0">
              <a:solidFill>
                <a:sysClr val="windowText" lastClr="000000"/>
              </a:solidFill>
              <a:latin typeface="Century Gothic" panose="020B0502020202020204" pitchFamily="34" charset="0"/>
              <a:cs typeface="Arial" pitchFamily="34" charset="0"/>
            </a:rPr>
            <a:t> (ENEMDU)</a:t>
          </a:r>
        </a:p>
        <a:p>
          <a:pPr algn="ctr"/>
          <a:r>
            <a:rPr lang="es-ES" sz="1400" baseline="0">
              <a:solidFill>
                <a:sysClr val="windowText" lastClr="000000"/>
              </a:solidFill>
              <a:latin typeface="Century Gothic" panose="020B0502020202020204" pitchFamily="34" charset="0"/>
              <a:cs typeface="Arial" pitchFamily="34" charset="0"/>
            </a:rPr>
            <a:t>Matrices de Transición: </a:t>
          </a:r>
          <a:r>
            <a:rPr lang="es-ES" sz="1400" b="1" baseline="0">
              <a:solidFill>
                <a:sysClr val="windowText" lastClr="000000"/>
              </a:solidFill>
              <a:latin typeface="Century Gothic" panose="020B0502020202020204" pitchFamily="34" charset="0"/>
              <a:cs typeface="Arial" pitchFamily="34" charset="0"/>
            </a:rPr>
            <a:t>marzo 2018 - marzo 2019</a:t>
          </a:r>
        </a:p>
      </xdr:txBody>
    </xdr:sp>
    <xdr:clientData/>
  </xdr:twoCellAnchor>
  <xdr:oneCellAnchor>
    <xdr:from>
      <xdr:col>1</xdr:col>
      <xdr:colOff>19053</xdr:colOff>
      <xdr:row>2</xdr:row>
      <xdr:rowOff>51274</xdr:rowOff>
    </xdr:from>
    <xdr:ext cx="0" cy="491651"/>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3" y="432274"/>
          <a:ext cx="0" cy="491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514350</xdr:colOff>
      <xdr:row>0</xdr:row>
      <xdr:rowOff>28575</xdr:rowOff>
    </xdr:from>
    <xdr:ext cx="0" cy="800100"/>
    <xdr:pic>
      <xdr:nvPicPr>
        <xdr:cNvPr id="4"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28575"/>
          <a:ext cx="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0</xdr:row>
      <xdr:rowOff>0</xdr:rowOff>
    </xdr:from>
    <xdr:to>
      <xdr:col>2</xdr:col>
      <xdr:colOff>6210299</xdr:colOff>
      <xdr:row>1</xdr:row>
      <xdr:rowOff>66675</xdr:rowOff>
    </xdr:to>
    <xdr:pic>
      <xdr:nvPicPr>
        <xdr:cNvPr id="6"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7650" y="0"/>
          <a:ext cx="6972299"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657225</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53</xdr:row>
      <xdr:rowOff>0</xdr:rowOff>
    </xdr:from>
    <xdr:to>
      <xdr:col>8</xdr:col>
      <xdr:colOff>555381</xdr:colOff>
      <xdr:row>58</xdr:row>
      <xdr:rowOff>95250</xdr:rowOff>
    </xdr:to>
    <xdr:sp macro="" textlink="">
      <xdr:nvSpPr>
        <xdr:cNvPr id="5" name="4 CuadroTexto"/>
        <xdr:cNvSpPr txBox="1"/>
      </xdr:nvSpPr>
      <xdr:spPr>
        <a:xfrm>
          <a:off x="142875" y="1109662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marzo 2019.- </a:t>
          </a:r>
          <a:r>
            <a:rPr lang="es-EC" sz="900" b="0" baseline="0">
              <a:solidFill>
                <a:schemeClr val="dk1"/>
              </a:solidFill>
              <a:effectLst/>
              <a:latin typeface="Century Gothic" panose="020B0502020202020204" pitchFamily="34" charset="0"/>
              <a:ea typeface="+mn-ea"/>
              <a:cs typeface="+mn-cs"/>
            </a:rPr>
            <a:t>Incluye a la población que en el periodo de marzo 2018 se encontraba dentro de la Población Económicamente Inactiva, Ocupados, Desempleados o eran Menores de 15 años y para marzo 2019 pasó a formar parte de la población empleada.</a:t>
          </a: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161925</xdr:colOff>
      <xdr:row>1</xdr:row>
      <xdr:rowOff>200025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24</xdr:row>
      <xdr:rowOff>0</xdr:rowOff>
    </xdr:from>
    <xdr:to>
      <xdr:col>9</xdr:col>
      <xdr:colOff>50556</xdr:colOff>
      <xdr:row>25</xdr:row>
      <xdr:rowOff>142875</xdr:rowOff>
    </xdr:to>
    <xdr:sp macro="" textlink="">
      <xdr:nvSpPr>
        <xdr:cNvPr id="4" name="3 CuadroTexto"/>
        <xdr:cNvSpPr txBox="1"/>
      </xdr:nvSpPr>
      <xdr:spPr>
        <a:xfrm>
          <a:off x="133350" y="5410200"/>
          <a:ext cx="8632581"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latin typeface="Arial Narrow"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285749</xdr:colOff>
      <xdr:row>0</xdr:row>
      <xdr:rowOff>0</xdr:rowOff>
    </xdr:from>
    <xdr:to>
      <xdr:col>0</xdr:col>
      <xdr:colOff>285749</xdr:colOff>
      <xdr:row>2</xdr:row>
      <xdr:rowOff>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9" y="0"/>
          <a:ext cx="842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8686801</xdr:colOff>
      <xdr:row>1</xdr:row>
      <xdr:rowOff>9525</xdr:rowOff>
    </xdr:from>
    <xdr:to>
      <xdr:col>2</xdr:col>
      <xdr:colOff>219076</xdr:colOff>
      <xdr:row>1</xdr:row>
      <xdr:rowOff>323850</xdr:rowOff>
    </xdr:to>
    <xdr:sp macro="" textlink="">
      <xdr:nvSpPr>
        <xdr:cNvPr id="4" name="3 CuadroTexto">
          <a:hlinkClick xmlns:r="http://schemas.openxmlformats.org/officeDocument/2006/relationships" r:id="rId2"/>
        </xdr:cNvPr>
        <xdr:cNvSpPr txBox="1"/>
      </xdr:nvSpPr>
      <xdr:spPr>
        <a:xfrm>
          <a:off x="8972551" y="571500"/>
          <a:ext cx="79057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u="sng">
              <a:solidFill>
                <a:schemeClr val="accent1">
                  <a:lumMod val="75000"/>
                </a:schemeClr>
              </a:solidFill>
            </a:rPr>
            <a:t>Índice</a:t>
          </a:r>
        </a:p>
      </xdr:txBody>
    </xdr:sp>
    <xdr:clientData/>
  </xdr:twoCellAnchor>
  <xdr:twoCellAnchor editAs="oneCell">
    <xdr:from>
      <xdr:col>1</xdr:col>
      <xdr:colOff>0</xdr:colOff>
      <xdr:row>0</xdr:row>
      <xdr:rowOff>19050</xdr:rowOff>
    </xdr:from>
    <xdr:to>
      <xdr:col>1</xdr:col>
      <xdr:colOff>8429625</xdr:colOff>
      <xdr:row>1</xdr:row>
      <xdr:rowOff>219075</xdr:rowOff>
    </xdr:to>
    <xdr:pic>
      <xdr:nvPicPr>
        <xdr:cNvPr id="5"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5750" y="19050"/>
          <a:ext cx="842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57</xdr:row>
      <xdr:rowOff>0</xdr:rowOff>
    </xdr:from>
    <xdr:to>
      <xdr:col>9</xdr:col>
      <xdr:colOff>450606</xdr:colOff>
      <xdr:row>63</xdr:row>
      <xdr:rowOff>0</xdr:rowOff>
    </xdr:to>
    <xdr:sp macro="" textlink="">
      <xdr:nvSpPr>
        <xdr:cNvPr id="4" name="3 CuadroTexto"/>
        <xdr:cNvSpPr txBox="1"/>
      </xdr:nvSpPr>
      <xdr:spPr>
        <a:xfrm>
          <a:off x="247650" y="11811000"/>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la población menor de 15 años de edad del periodo de marzo 2018, que pasaron a formar parte de la población en edad de trabajar en el periodo marzo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57</xdr:row>
      <xdr:rowOff>0</xdr:rowOff>
    </xdr:from>
    <xdr:to>
      <xdr:col>9</xdr:col>
      <xdr:colOff>345831</xdr:colOff>
      <xdr:row>63</xdr:row>
      <xdr:rowOff>0</xdr:rowOff>
    </xdr:to>
    <xdr:sp macro="" textlink="">
      <xdr:nvSpPr>
        <xdr:cNvPr id="4" name="3 CuadroTexto"/>
        <xdr:cNvSpPr txBox="1"/>
      </xdr:nvSpPr>
      <xdr:spPr>
        <a:xfrm>
          <a:off x="142875" y="1182052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la población menor de 15 años de edad del periodo de marzo 2018, que pasaron a formar parte de la población en edad de trabajar en el periodo marzo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161925</xdr:colOff>
      <xdr:row>57</xdr:row>
      <xdr:rowOff>0</xdr:rowOff>
    </xdr:from>
    <xdr:to>
      <xdr:col>9</xdr:col>
      <xdr:colOff>364881</xdr:colOff>
      <xdr:row>63</xdr:row>
      <xdr:rowOff>0</xdr:rowOff>
    </xdr:to>
    <xdr:sp macro="" textlink="">
      <xdr:nvSpPr>
        <xdr:cNvPr id="4" name="3 CuadroTexto"/>
        <xdr:cNvSpPr txBox="1"/>
      </xdr:nvSpPr>
      <xdr:spPr>
        <a:xfrm>
          <a:off x="161925" y="1182052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la población menor de 15 años de edad del periodo de marzo 2018, que pasaron a formar parte de la población en edad de trabajar en el periodo marzo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57</xdr:row>
      <xdr:rowOff>28575</xdr:rowOff>
    </xdr:from>
    <xdr:to>
      <xdr:col>7</xdr:col>
      <xdr:colOff>374406</xdr:colOff>
      <xdr:row>62</xdr:row>
      <xdr:rowOff>0</xdr:rowOff>
    </xdr:to>
    <xdr:sp macro="" textlink="">
      <xdr:nvSpPr>
        <xdr:cNvPr id="5" name="4 CuadroTexto"/>
        <xdr:cNvSpPr txBox="1"/>
      </xdr:nvSpPr>
      <xdr:spPr>
        <a:xfrm>
          <a:off x="133350" y="11553825"/>
          <a:ext cx="8632581" cy="828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marzo 2019.- </a:t>
          </a:r>
          <a:r>
            <a:rPr lang="es-EC" sz="900" b="0" baseline="0">
              <a:solidFill>
                <a:schemeClr val="dk1"/>
              </a:solidFill>
              <a:effectLst/>
              <a:latin typeface="Century Gothic" panose="020B0502020202020204" pitchFamily="34" charset="0"/>
              <a:ea typeface="+mn-ea"/>
              <a:cs typeface="+mn-cs"/>
            </a:rPr>
            <a:t>Incluye a la población que en el periodo de marzo 2018 se encontraba en edad de trabajar como: ocupados, desempleados o Población Económicamente Inactiva y para  marzo 2019 pasó a formar parte de la población empleada.</a:t>
          </a:r>
          <a:endParaRPr lang="es-EC" sz="900">
            <a:effectLst/>
          </a:endParaRPr>
        </a:p>
        <a:p>
          <a:endParaRPr lang="es-EC" sz="900" baseline="0">
            <a:latin typeface="Arial Narrow"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57</xdr:row>
      <xdr:rowOff>19050</xdr:rowOff>
    </xdr:from>
    <xdr:to>
      <xdr:col>7</xdr:col>
      <xdr:colOff>383931</xdr:colOff>
      <xdr:row>62</xdr:row>
      <xdr:rowOff>114300</xdr:rowOff>
    </xdr:to>
    <xdr:sp macro="" textlink="">
      <xdr:nvSpPr>
        <xdr:cNvPr id="7" name="6 CuadroTexto"/>
        <xdr:cNvSpPr txBox="1"/>
      </xdr:nvSpPr>
      <xdr:spPr>
        <a:xfrm>
          <a:off x="142875" y="11544300"/>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marzo 2018.- </a:t>
          </a:r>
          <a:r>
            <a:rPr lang="es-EC" sz="900" b="0" baseline="0">
              <a:solidFill>
                <a:schemeClr val="dk1"/>
              </a:solidFill>
              <a:effectLst/>
              <a:latin typeface="Century Gothic" panose="020B0502020202020204" pitchFamily="34" charset="0"/>
              <a:ea typeface="+mn-ea"/>
              <a:cs typeface="+mn-cs"/>
            </a:rPr>
            <a:t>Incluye a la población que en el periodo de marzo 2018 se encontraba en edad de trabajar como: ocupados, desempleados o Población Económicamente Inactiva y para  marzo 2019 pasó a formar parte de la población empleada.</a:t>
          </a:r>
          <a:endParaRPr lang="es-EC" sz="900">
            <a:effectLst/>
            <a:latin typeface="Century Gothic" panose="020B0502020202020204" pitchFamily="34" charset="0"/>
          </a:endParaRP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57</xdr:row>
      <xdr:rowOff>0</xdr:rowOff>
    </xdr:from>
    <xdr:to>
      <xdr:col>7</xdr:col>
      <xdr:colOff>393456</xdr:colOff>
      <xdr:row>62</xdr:row>
      <xdr:rowOff>95250</xdr:rowOff>
    </xdr:to>
    <xdr:sp macro="" textlink="">
      <xdr:nvSpPr>
        <xdr:cNvPr id="5" name="4 CuadroTexto"/>
        <xdr:cNvSpPr txBox="1"/>
      </xdr:nvSpPr>
      <xdr:spPr>
        <a:xfrm>
          <a:off x="152400" y="11525250"/>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marzo 2018.- </a:t>
          </a:r>
          <a:r>
            <a:rPr lang="es-EC" sz="900" b="0" baseline="0">
              <a:solidFill>
                <a:schemeClr val="dk1"/>
              </a:solidFill>
              <a:effectLst/>
              <a:latin typeface="Century Gothic" panose="020B0502020202020204" pitchFamily="34" charset="0"/>
              <a:ea typeface="+mn-ea"/>
              <a:cs typeface="+mn-cs"/>
            </a:rPr>
            <a:t>Incluye a la población que en el periodo de marzo 2018 se encontraba en edad de trabajar como: ocupados, desempleados o Población Económicamente Inactiva y para  marzo 2019 pasó a formar parte de la población empleada.</a:t>
          </a:r>
          <a:endParaRPr lang="es-EC" sz="900">
            <a:effectLst/>
            <a:latin typeface="Century Gothic" panose="020B0502020202020204" pitchFamily="34" charset="0"/>
          </a:endParaRP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533400</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53</xdr:row>
      <xdr:rowOff>28575</xdr:rowOff>
    </xdr:from>
    <xdr:to>
      <xdr:col>8</xdr:col>
      <xdr:colOff>441081</xdr:colOff>
      <xdr:row>58</xdr:row>
      <xdr:rowOff>123825</xdr:rowOff>
    </xdr:to>
    <xdr:sp macro="" textlink="">
      <xdr:nvSpPr>
        <xdr:cNvPr id="4" name="3 CuadroTexto"/>
        <xdr:cNvSpPr txBox="1"/>
      </xdr:nvSpPr>
      <xdr:spPr>
        <a:xfrm>
          <a:off x="152400" y="1109662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marzo 2019.- </a:t>
          </a:r>
          <a:r>
            <a:rPr lang="es-EC" sz="900" b="0" baseline="0">
              <a:solidFill>
                <a:schemeClr val="dk1"/>
              </a:solidFill>
              <a:effectLst/>
              <a:latin typeface="Century Gothic" panose="020B0502020202020204" pitchFamily="34" charset="0"/>
              <a:ea typeface="+mn-ea"/>
              <a:cs typeface="+mn-cs"/>
            </a:rPr>
            <a:t>Incluye a la población que en el periodo de marzo 2018 se encontraba dentro de la Población Económicamente Inactiva, Ocupados, Desempleados o eran Menores de 15 años y para marzo 2019 pasó a formar parte de la población empleada.</a:t>
          </a: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847725</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53</xdr:row>
      <xdr:rowOff>9525</xdr:rowOff>
    </xdr:from>
    <xdr:to>
      <xdr:col>8</xdr:col>
      <xdr:colOff>688731</xdr:colOff>
      <xdr:row>58</xdr:row>
      <xdr:rowOff>104775</xdr:rowOff>
    </xdr:to>
    <xdr:sp macro="" textlink="">
      <xdr:nvSpPr>
        <xdr:cNvPr id="5" name="4 CuadroTexto"/>
        <xdr:cNvSpPr txBox="1"/>
      </xdr:nvSpPr>
      <xdr:spPr>
        <a:xfrm>
          <a:off x="85725" y="1107757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marzo 2019.- </a:t>
          </a:r>
          <a:r>
            <a:rPr lang="es-EC" sz="900" b="0" baseline="0">
              <a:solidFill>
                <a:schemeClr val="dk1"/>
              </a:solidFill>
              <a:effectLst/>
              <a:latin typeface="Century Gothic" panose="020B0502020202020204" pitchFamily="34" charset="0"/>
              <a:ea typeface="+mn-ea"/>
              <a:cs typeface="+mn-cs"/>
            </a:rPr>
            <a:t>Incluye a la población que en el periodo de marzo 2018 se encontraba dentro de la Población Económicamente Inactiva, Ocupados, Desempleados o eran Menores de 15 años y para marzo 2019 pasó a formar parte de la población empleada.</a:t>
          </a: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baseColWidth="10" defaultColWidth="0" defaultRowHeight="0" customHeight="1" zeroHeight="1" x14ac:dyDescent="0.25"/>
  <cols>
    <col min="1" max="1" width="3.6640625" style="4" customWidth="1"/>
    <col min="2" max="2" width="11.44140625" style="4" customWidth="1"/>
    <col min="3" max="3" width="93.109375" style="4" customWidth="1"/>
    <col min="4" max="4" width="7.88671875" style="4" customWidth="1"/>
    <col min="5" max="5" width="11.44140625" style="4" hidden="1" customWidth="1"/>
    <col min="6" max="11" width="0" style="4" hidden="1" customWidth="1"/>
    <col min="12" max="16384" width="11.44140625" style="4" hidden="1"/>
  </cols>
  <sheetData>
    <row r="1" spans="1:4" ht="65.25" customHeight="1" x14ac:dyDescent="0.25">
      <c r="A1" s="9"/>
      <c r="B1" s="9"/>
      <c r="C1" s="9"/>
      <c r="D1" s="9"/>
    </row>
    <row r="2" spans="1:4" ht="15" customHeight="1" x14ac:dyDescent="0.25">
      <c r="A2" s="9"/>
      <c r="B2" s="9"/>
      <c r="C2" s="9"/>
      <c r="D2" s="9"/>
    </row>
    <row r="3" spans="1:4" ht="42.75" customHeight="1" x14ac:dyDescent="0.25">
      <c r="A3" s="9"/>
      <c r="B3" s="54"/>
      <c r="C3" s="54"/>
      <c r="D3" s="9"/>
    </row>
    <row r="4" spans="1:4" ht="13.2" x14ac:dyDescent="0.25">
      <c r="A4" s="9"/>
      <c r="B4" s="9"/>
      <c r="C4" s="9"/>
      <c r="D4" s="9"/>
    </row>
    <row r="5" spans="1:4" ht="13.2" x14ac:dyDescent="0.25">
      <c r="A5" s="9"/>
      <c r="B5" s="9"/>
      <c r="C5" s="9"/>
      <c r="D5" s="9"/>
    </row>
    <row r="6" spans="1:4" ht="6.75" customHeight="1" x14ac:dyDescent="0.25">
      <c r="A6" s="9"/>
      <c r="B6" s="9"/>
      <c r="C6" s="9"/>
      <c r="D6" s="9"/>
    </row>
    <row r="7" spans="1:4" ht="8.25" customHeight="1" x14ac:dyDescent="0.25">
      <c r="A7" s="9"/>
      <c r="B7" s="9"/>
      <c r="C7" s="9"/>
      <c r="D7" s="9"/>
    </row>
    <row r="8" spans="1:4" ht="13.8" thickBot="1" x14ac:dyDescent="0.3">
      <c r="A8" s="9"/>
      <c r="B8" s="9"/>
      <c r="C8" s="9"/>
      <c r="D8" s="9"/>
    </row>
    <row r="9" spans="1:4" ht="18" thickBot="1" x14ac:dyDescent="0.3">
      <c r="A9" s="9"/>
      <c r="B9" s="55" t="s">
        <v>1</v>
      </c>
      <c r="C9" s="56"/>
      <c r="D9" s="9"/>
    </row>
    <row r="10" spans="1:4" ht="13.2" x14ac:dyDescent="0.25">
      <c r="A10" s="9"/>
      <c r="B10" s="10"/>
      <c r="C10" s="11"/>
      <c r="D10" s="9"/>
    </row>
    <row r="11" spans="1:4" ht="13.2" x14ac:dyDescent="0.25">
      <c r="A11" s="9"/>
      <c r="B11" s="12" t="s">
        <v>2</v>
      </c>
      <c r="C11" s="38" t="s">
        <v>3</v>
      </c>
      <c r="D11" s="9"/>
    </row>
    <row r="12" spans="1:4" ht="13.2" x14ac:dyDescent="0.25">
      <c r="A12" s="9"/>
      <c r="B12" s="10"/>
      <c r="C12" s="13"/>
      <c r="D12" s="9"/>
    </row>
    <row r="13" spans="1:4" ht="13.2" x14ac:dyDescent="0.25">
      <c r="A13" s="9"/>
      <c r="B13" s="10"/>
      <c r="C13" s="13" t="s">
        <v>4</v>
      </c>
      <c r="D13" s="9"/>
    </row>
    <row r="14" spans="1:4" ht="13.2" x14ac:dyDescent="0.25">
      <c r="A14" s="9"/>
      <c r="B14" s="10"/>
      <c r="C14" s="13"/>
      <c r="D14" s="9"/>
    </row>
    <row r="15" spans="1:4" ht="13.2" x14ac:dyDescent="0.25">
      <c r="A15" s="9"/>
      <c r="B15" s="14"/>
      <c r="C15" s="13" t="s">
        <v>5</v>
      </c>
      <c r="D15" s="9"/>
    </row>
    <row r="16" spans="1:4" ht="13.2" x14ac:dyDescent="0.25">
      <c r="A16" s="9"/>
      <c r="B16" s="14"/>
      <c r="C16" s="13"/>
      <c r="D16" s="9"/>
    </row>
    <row r="17" spans="1:4" ht="13.2" x14ac:dyDescent="0.25">
      <c r="A17" s="9"/>
      <c r="B17" s="14"/>
      <c r="C17" s="13" t="s">
        <v>33</v>
      </c>
      <c r="D17" s="9"/>
    </row>
    <row r="18" spans="1:4" ht="13.2" x14ac:dyDescent="0.25">
      <c r="A18" s="9"/>
      <c r="B18" s="14"/>
      <c r="C18" s="13"/>
      <c r="D18" s="9"/>
    </row>
    <row r="19" spans="1:4" ht="13.2" x14ac:dyDescent="0.25">
      <c r="A19" s="9"/>
      <c r="B19" s="12" t="s">
        <v>34</v>
      </c>
      <c r="C19" s="38" t="s">
        <v>35</v>
      </c>
      <c r="D19" s="9"/>
    </row>
    <row r="20" spans="1:4" ht="13.2" x14ac:dyDescent="0.25">
      <c r="A20" s="9"/>
      <c r="B20" s="14"/>
      <c r="C20" s="13"/>
      <c r="D20" s="9"/>
    </row>
    <row r="21" spans="1:4" ht="13.2" x14ac:dyDescent="0.25">
      <c r="A21" s="9"/>
      <c r="B21" s="14"/>
      <c r="C21" s="13" t="s">
        <v>36</v>
      </c>
      <c r="D21" s="9"/>
    </row>
    <row r="22" spans="1:4" ht="13.2" x14ac:dyDescent="0.25">
      <c r="A22" s="9"/>
      <c r="B22" s="14"/>
      <c r="C22" s="13"/>
      <c r="D22" s="9"/>
    </row>
    <row r="23" spans="1:4" ht="13.2" x14ac:dyDescent="0.25">
      <c r="A23" s="9"/>
      <c r="B23" s="14"/>
      <c r="C23" s="13" t="s">
        <v>37</v>
      </c>
      <c r="D23" s="9"/>
    </row>
    <row r="24" spans="1:4" ht="13.2" x14ac:dyDescent="0.25">
      <c r="A24" s="9"/>
      <c r="B24" s="14"/>
      <c r="C24" s="13"/>
      <c r="D24" s="9"/>
    </row>
    <row r="25" spans="1:4" ht="13.2" x14ac:dyDescent="0.25">
      <c r="A25" s="9"/>
      <c r="B25" s="14"/>
      <c r="C25" s="13" t="s">
        <v>38</v>
      </c>
      <c r="D25" s="9"/>
    </row>
    <row r="26" spans="1:4" ht="13.2" x14ac:dyDescent="0.25">
      <c r="A26" s="9"/>
      <c r="B26" s="14"/>
      <c r="C26" s="13"/>
      <c r="D26" s="9"/>
    </row>
    <row r="27" spans="1:4" ht="13.2" x14ac:dyDescent="0.25">
      <c r="A27" s="9"/>
      <c r="B27" s="12" t="s">
        <v>45</v>
      </c>
      <c r="C27" s="38" t="s">
        <v>58</v>
      </c>
      <c r="D27" s="9"/>
    </row>
    <row r="28" spans="1:4" ht="13.2" x14ac:dyDescent="0.25">
      <c r="A28" s="9"/>
      <c r="B28" s="14"/>
      <c r="C28" s="13"/>
      <c r="D28" s="9"/>
    </row>
    <row r="29" spans="1:4" ht="13.2" x14ac:dyDescent="0.25">
      <c r="A29" s="9"/>
      <c r="B29" s="14"/>
      <c r="C29" s="13" t="s">
        <v>54</v>
      </c>
      <c r="D29" s="9"/>
    </row>
    <row r="30" spans="1:4" ht="13.2" x14ac:dyDescent="0.25">
      <c r="A30" s="9"/>
      <c r="B30" s="14"/>
      <c r="C30" s="13"/>
      <c r="D30" s="9"/>
    </row>
    <row r="31" spans="1:4" ht="13.2" x14ac:dyDescent="0.25">
      <c r="A31" s="9"/>
      <c r="B31" s="14"/>
      <c r="C31" s="13" t="s">
        <v>55</v>
      </c>
      <c r="D31" s="9"/>
    </row>
    <row r="32" spans="1:4" ht="13.2" x14ac:dyDescent="0.25">
      <c r="A32" s="9"/>
      <c r="B32" s="14"/>
      <c r="C32" s="13"/>
      <c r="D32" s="9"/>
    </row>
    <row r="33" spans="1:4" ht="13.2" x14ac:dyDescent="0.25">
      <c r="A33" s="9"/>
      <c r="B33" s="14"/>
      <c r="C33" s="13" t="s">
        <v>56</v>
      </c>
      <c r="D33" s="9"/>
    </row>
    <row r="34" spans="1:4" ht="13.2" x14ac:dyDescent="0.25">
      <c r="A34" s="9"/>
      <c r="B34" s="14"/>
      <c r="C34" s="13"/>
      <c r="D34" s="9"/>
    </row>
    <row r="35" spans="1:4" ht="13.2" x14ac:dyDescent="0.25">
      <c r="A35" s="9"/>
      <c r="B35" s="12" t="s">
        <v>53</v>
      </c>
      <c r="C35" s="38" t="s">
        <v>57</v>
      </c>
      <c r="D35" s="9"/>
    </row>
    <row r="36" spans="1:4" ht="13.2" x14ac:dyDescent="0.25">
      <c r="A36" s="9"/>
      <c r="B36" s="14"/>
      <c r="C36" s="13"/>
      <c r="D36" s="9"/>
    </row>
    <row r="37" spans="1:4" ht="13.2" x14ac:dyDescent="0.25">
      <c r="A37" s="9"/>
      <c r="B37" s="14"/>
      <c r="C37" s="13" t="s">
        <v>0</v>
      </c>
      <c r="D37" s="9"/>
    </row>
    <row r="38" spans="1:4" ht="13.8" thickBot="1" x14ac:dyDescent="0.3">
      <c r="A38" s="9"/>
      <c r="B38" s="15"/>
      <c r="C38" s="16"/>
      <c r="D38" s="9"/>
    </row>
    <row r="39" spans="1:4" ht="13.2" x14ac:dyDescent="0.25">
      <c r="A39" s="9"/>
      <c r="B39" s="9"/>
      <c r="C39" s="9"/>
      <c r="D39" s="9"/>
    </row>
    <row r="40" spans="1:4" ht="13.2" hidden="1" x14ac:dyDescent="0.25">
      <c r="A40" s="9"/>
      <c r="B40" s="9"/>
      <c r="C40" s="9"/>
      <c r="D40" s="9"/>
    </row>
    <row r="41" spans="1:4" ht="13.2" hidden="1" x14ac:dyDescent="0.25">
      <c r="A41" s="9"/>
      <c r="B41" s="9"/>
      <c r="C41" s="9"/>
      <c r="D41" s="9"/>
    </row>
    <row r="42" spans="1:4" ht="13.2" hidden="1" x14ac:dyDescent="0.25">
      <c r="A42" s="9"/>
      <c r="B42" s="9"/>
      <c r="C42" s="9"/>
      <c r="D42" s="9"/>
    </row>
    <row r="43" spans="1:4" ht="13.2" hidden="1" x14ac:dyDescent="0.25">
      <c r="A43" s="9"/>
      <c r="B43" s="9"/>
      <c r="C43" s="9"/>
      <c r="D43" s="9"/>
    </row>
    <row r="44" spans="1:4" ht="13.2" hidden="1" x14ac:dyDescent="0.25">
      <c r="A44" s="9"/>
      <c r="B44" s="9"/>
      <c r="C44" s="9"/>
      <c r="D44" s="9"/>
    </row>
    <row r="45" spans="1:4" ht="13.2" hidden="1" x14ac:dyDescent="0.25">
      <c r="A45" s="9"/>
      <c r="B45" s="9"/>
      <c r="C45" s="9"/>
      <c r="D45" s="9"/>
    </row>
    <row r="46" spans="1:4" ht="13.2" hidden="1" x14ac:dyDescent="0.25">
      <c r="A46" s="9"/>
      <c r="B46" s="9"/>
      <c r="C46" s="9"/>
      <c r="D46" s="9"/>
    </row>
    <row r="47" spans="1:4" ht="13.2" hidden="1" x14ac:dyDescent="0.25">
      <c r="A47" s="9"/>
      <c r="B47" s="9"/>
      <c r="C47" s="9"/>
      <c r="D47" s="9"/>
    </row>
    <row r="48" spans="1:4" ht="13.2" hidden="1" x14ac:dyDescent="0.25">
      <c r="A48" s="9"/>
      <c r="B48" s="9"/>
      <c r="C48" s="9"/>
      <c r="D48" s="9"/>
    </row>
    <row r="49" spans="1:4" ht="13.2" hidden="1" x14ac:dyDescent="0.25">
      <c r="A49" s="9"/>
      <c r="B49" s="9"/>
      <c r="C49" s="9"/>
      <c r="D49" s="9"/>
    </row>
    <row r="50" spans="1:4" ht="13.2" hidden="1" x14ac:dyDescent="0.25">
      <c r="A50" s="9"/>
      <c r="B50" s="9"/>
      <c r="C50" s="9"/>
      <c r="D50" s="9"/>
    </row>
    <row r="51" spans="1:4" ht="13.2" x14ac:dyDescent="0.25">
      <c r="A51" s="9"/>
      <c r="B51" s="9"/>
      <c r="C51" s="9"/>
      <c r="D51" s="9"/>
    </row>
    <row r="52" spans="1:4" ht="15" hidden="1" customHeight="1" x14ac:dyDescent="0.25"/>
    <row r="53" spans="1:4" ht="15" hidden="1" customHeight="1" x14ac:dyDescent="0.25"/>
  </sheetData>
  <mergeCells count="2">
    <mergeCell ref="B3:C3"/>
    <mergeCell ref="B9:C9"/>
  </mergeCells>
  <hyperlinks>
    <hyperlink ref="C15" location="'1.2. MTL - Urbano'!A1" display="1.2. Matriz de Transición Laboral - Urbano"/>
    <hyperlink ref="C13" location="'1.1. MTL - Nacional'!A1" display="1.1. Matriz de Transición Laboral - Nacional"/>
    <hyperlink ref="C17" location="'1.3. MTL - Rural'!A1" display="1.3. Matriz de Transición Rural"/>
    <hyperlink ref="C23" location="'2.2. MTO- Urbano'!A1" display="2.2.Matriz de Transición de Condición de Ocupación - Urbano"/>
    <hyperlink ref="C21" location="'2.1. MTO- Nacional'!A1" display="2.1. Matriz de Transición de Condición de Ocupación - Nacional"/>
    <hyperlink ref="C25" location="'2.3. MTO- Rural'!A1" display="2.3.Matriz de Transición de Condición de Ocupación - Rural"/>
    <hyperlink ref="C37" location="Glosario!A1" display="Glosario de términos"/>
    <hyperlink ref="C35" location="'4. Jefe de hogar'!A1" display="Matriz de Transición Laboral de los jefes de hogar por sexo"/>
    <hyperlink ref="C33" location="'3.3. SECEMP- Rural'!A1" display="3.3.Matriz de Transición de Sectorización de la población empleada - Rural"/>
    <hyperlink ref="C29" location="'3.1. SECEMP- Nacional'!A1" display="3.1. Matriz de Transición de Pobreza - Nacional"/>
    <hyperlink ref="C31" location="'3.2. SECEMP- Urbano'!A1" display="3.2.Matriz de Transición de Sectorización de la población empleada - Urbano"/>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showGridLines="0" zoomScaleNormal="100" workbookViewId="0">
      <selection activeCell="D10" sqref="D10:G16"/>
    </sheetView>
  </sheetViews>
  <sheetFormatPr baseColWidth="10" defaultColWidth="11.44140625" defaultRowHeight="13.2" x14ac:dyDescent="0.25"/>
  <cols>
    <col min="1" max="2" width="3.6640625" style="4" customWidth="1"/>
    <col min="3" max="3" width="46.5546875" style="4" customWidth="1"/>
    <col min="4" max="11" width="13.88671875" style="4" customWidth="1"/>
    <col min="12" max="16384" width="11.44140625" style="4"/>
  </cols>
  <sheetData>
    <row r="1" spans="2:9" ht="44.25" customHeight="1" x14ac:dyDescent="0.25"/>
    <row r="2" spans="2:9" ht="24.75" customHeight="1" x14ac:dyDescent="0.25">
      <c r="I2" s="5" t="s">
        <v>13</v>
      </c>
    </row>
    <row r="5" spans="2:9" ht="17.399999999999999" x14ac:dyDescent="0.3">
      <c r="B5" s="17" t="s">
        <v>95</v>
      </c>
    </row>
    <row r="6" spans="2:9" x14ac:dyDescent="0.25">
      <c r="C6" s="6"/>
    </row>
    <row r="7" spans="2:9" x14ac:dyDescent="0.25">
      <c r="B7" s="6" t="s">
        <v>98</v>
      </c>
    </row>
    <row r="8" spans="2:9" ht="15" customHeight="1" x14ac:dyDescent="0.25">
      <c r="B8" s="60" t="s">
        <v>78</v>
      </c>
      <c r="C8" s="60"/>
      <c r="D8" s="61">
        <v>43525</v>
      </c>
      <c r="E8" s="62"/>
      <c r="F8" s="62"/>
      <c r="G8" s="62"/>
      <c r="H8" s="62"/>
    </row>
    <row r="9" spans="2:9" ht="41.25" customHeight="1" x14ac:dyDescent="0.25">
      <c r="B9" s="60"/>
      <c r="C9" s="60"/>
      <c r="D9" s="35" t="s">
        <v>79</v>
      </c>
      <c r="E9" s="35" t="s">
        <v>80</v>
      </c>
      <c r="F9" s="35" t="s">
        <v>81</v>
      </c>
      <c r="G9" s="35" t="s">
        <v>82</v>
      </c>
      <c r="H9" s="35" t="s">
        <v>49</v>
      </c>
    </row>
    <row r="10" spans="2:9" ht="15" customHeight="1" x14ac:dyDescent="0.25">
      <c r="B10" s="63">
        <v>43160</v>
      </c>
      <c r="C10" s="36" t="s">
        <v>79</v>
      </c>
      <c r="D10" s="18">
        <v>421121.72520971298</v>
      </c>
      <c r="E10" s="19">
        <v>168456.1845293045</v>
      </c>
      <c r="F10" s="19">
        <v>1273.0214004516602</v>
      </c>
      <c r="G10" s="19">
        <v>29252.144918441772</v>
      </c>
      <c r="H10" s="20">
        <f>SUM(D10:G10)</f>
        <v>620103.07605791092</v>
      </c>
    </row>
    <row r="11" spans="2:9" x14ac:dyDescent="0.25">
      <c r="B11" s="64"/>
      <c r="C11" s="36" t="s">
        <v>80</v>
      </c>
      <c r="D11" s="19">
        <v>159817.31795978546</v>
      </c>
      <c r="E11" s="18">
        <v>1455711.5263586044</v>
      </c>
      <c r="F11" s="19">
        <v>9774.230354309082</v>
      </c>
      <c r="G11" s="19">
        <v>85498.33065032959</v>
      </c>
      <c r="H11" s="20">
        <f t="shared" ref="H11:H16" si="0">SUM(D11:G11)</f>
        <v>1710801.4053230286</v>
      </c>
    </row>
    <row r="12" spans="2:9" x14ac:dyDescent="0.25">
      <c r="B12" s="64"/>
      <c r="C12" s="36" t="s">
        <v>81</v>
      </c>
      <c r="D12" s="19">
        <v>2085.2915802001953</v>
      </c>
      <c r="E12" s="19">
        <v>4308.9076652526855</v>
      </c>
      <c r="F12" s="18">
        <v>16870.267097473145</v>
      </c>
      <c r="G12" s="19">
        <v>1033.0849533081055</v>
      </c>
      <c r="H12" s="20">
        <f t="shared" si="0"/>
        <v>24297.551296234131</v>
      </c>
    </row>
    <row r="13" spans="2:9" x14ac:dyDescent="0.25">
      <c r="B13" s="64"/>
      <c r="C13" s="36" t="s">
        <v>82</v>
      </c>
      <c r="D13" s="19">
        <v>32010.267921447754</v>
      </c>
      <c r="E13" s="19">
        <v>80401.976774215698</v>
      </c>
      <c r="F13" s="19">
        <v>703.63824462890625</v>
      </c>
      <c r="G13" s="18">
        <v>18576.185480117798</v>
      </c>
      <c r="H13" s="20">
        <f t="shared" si="0"/>
        <v>131692.06842041016</v>
      </c>
    </row>
    <row r="14" spans="2:9" x14ac:dyDescent="0.25">
      <c r="B14" s="64"/>
      <c r="C14" s="36" t="s">
        <v>48</v>
      </c>
      <c r="D14" s="19">
        <v>37495.665131092072</v>
      </c>
      <c r="E14" s="19">
        <v>214676.93322181702</v>
      </c>
      <c r="F14" s="19">
        <v>4914.3617038726807</v>
      </c>
      <c r="G14" s="40">
        <v>14635.798500061035</v>
      </c>
      <c r="H14" s="20">
        <f t="shared" si="0"/>
        <v>271722.7585568428</v>
      </c>
    </row>
    <row r="15" spans="2:9" x14ac:dyDescent="0.25">
      <c r="B15" s="64"/>
      <c r="C15" s="36" t="s">
        <v>83</v>
      </c>
      <c r="D15" s="19">
        <v>7425.2255401611328</v>
      </c>
      <c r="E15" s="19">
        <v>13463.623306274414</v>
      </c>
      <c r="F15" s="19">
        <v>2163.5054626464844</v>
      </c>
      <c r="G15" s="40">
        <v>1618.379825592041</v>
      </c>
      <c r="H15" s="20">
        <f t="shared" si="0"/>
        <v>24670.734134674072</v>
      </c>
    </row>
    <row r="16" spans="2:9" x14ac:dyDescent="0.25">
      <c r="B16" s="64"/>
      <c r="C16" s="36" t="s">
        <v>77</v>
      </c>
      <c r="D16" s="19">
        <v>2106.7900085449219</v>
      </c>
      <c r="E16" s="19">
        <v>37971.629795074463</v>
      </c>
      <c r="F16" s="19">
        <v>0</v>
      </c>
      <c r="G16" s="40">
        <v>211.83140563964844</v>
      </c>
      <c r="H16" s="20">
        <f t="shared" si="0"/>
        <v>40290.251209259033</v>
      </c>
    </row>
    <row r="17" spans="2:9" x14ac:dyDescent="0.25">
      <c r="B17" s="64"/>
      <c r="C17" s="37" t="s">
        <v>49</v>
      </c>
      <c r="D17" s="20">
        <f>SUM(D10:D16)</f>
        <v>662062.28335094452</v>
      </c>
      <c r="E17" s="20">
        <f t="shared" ref="E17:H17" si="1">SUM(E10:E16)</f>
        <v>1974990.7816505432</v>
      </c>
      <c r="F17" s="20">
        <f t="shared" si="1"/>
        <v>35699.024263381958</v>
      </c>
      <c r="G17" s="20">
        <f t="shared" si="1"/>
        <v>150825.75573348999</v>
      </c>
      <c r="H17" s="21">
        <f t="shared" si="1"/>
        <v>2823577.8449983597</v>
      </c>
      <c r="I17" s="7"/>
    </row>
    <row r="19" spans="2:9" x14ac:dyDescent="0.25">
      <c r="B19" s="6" t="s">
        <v>99</v>
      </c>
    </row>
    <row r="20" spans="2:9" x14ac:dyDescent="0.25">
      <c r="B20" s="60" t="s">
        <v>78</v>
      </c>
      <c r="C20" s="60"/>
      <c r="D20" s="61">
        <f>D8</f>
        <v>43525</v>
      </c>
      <c r="E20" s="61"/>
      <c r="F20" s="61"/>
      <c r="G20" s="61"/>
      <c r="H20" s="61"/>
    </row>
    <row r="21" spans="2:9" ht="37.799999999999997" x14ac:dyDescent="0.25">
      <c r="B21" s="60"/>
      <c r="C21" s="60"/>
      <c r="D21" s="35" t="s">
        <v>79</v>
      </c>
      <c r="E21" s="35" t="s">
        <v>80</v>
      </c>
      <c r="F21" s="35" t="s">
        <v>81</v>
      </c>
      <c r="G21" s="35" t="s">
        <v>82</v>
      </c>
      <c r="H21" s="35" t="s">
        <v>49</v>
      </c>
    </row>
    <row r="22" spans="2:9" ht="15" customHeight="1" x14ac:dyDescent="0.25">
      <c r="B22" s="63">
        <f>B10</f>
        <v>43160</v>
      </c>
      <c r="C22" s="36" t="s">
        <v>79</v>
      </c>
      <c r="D22" s="24">
        <f>(IFERROR((D10/$H$17),"-")*100)</f>
        <v>14.91447193339051</v>
      </c>
      <c r="E22" s="25">
        <f t="shared" ref="E22:H22" si="2">(IFERROR((E10/$H$17),"-")*100)</f>
        <v>5.9660541970785426</v>
      </c>
      <c r="F22" s="25">
        <f t="shared" si="2"/>
        <v>4.5085401229743666E-2</v>
      </c>
      <c r="G22" s="25">
        <f t="shared" si="2"/>
        <v>1.0359956949746774</v>
      </c>
      <c r="H22" s="22">
        <f t="shared" si="2"/>
        <v>21.961607226673475</v>
      </c>
    </row>
    <row r="23" spans="2:9" x14ac:dyDescent="0.25">
      <c r="B23" s="63"/>
      <c r="C23" s="36" t="s">
        <v>80</v>
      </c>
      <c r="D23" s="25">
        <f t="shared" ref="D23:H29" si="3">(IFERROR((D11/$H$17),"-")*100)</f>
        <v>5.660099587581171</v>
      </c>
      <c r="E23" s="24">
        <f t="shared" si="3"/>
        <v>51.555565536725979</v>
      </c>
      <c r="F23" s="25">
        <f t="shared" si="3"/>
        <v>0.34616472046708385</v>
      </c>
      <c r="G23" s="25">
        <f t="shared" si="3"/>
        <v>3.0280139363531258</v>
      </c>
      <c r="H23" s="22">
        <f t="shared" si="3"/>
        <v>60.589843781127364</v>
      </c>
    </row>
    <row r="24" spans="2:9" x14ac:dyDescent="0.25">
      <c r="B24" s="63"/>
      <c r="C24" s="36" t="s">
        <v>81</v>
      </c>
      <c r="D24" s="25">
        <f t="shared" si="3"/>
        <v>7.3852809969239819E-2</v>
      </c>
      <c r="E24" s="25">
        <f t="shared" si="3"/>
        <v>0.1526045287855412</v>
      </c>
      <c r="F24" s="24">
        <f t="shared" si="3"/>
        <v>0.59747837756118061</v>
      </c>
      <c r="G24" s="25">
        <f t="shared" si="3"/>
        <v>3.6587797823180106E-2</v>
      </c>
      <c r="H24" s="22">
        <f t="shared" si="3"/>
        <v>0.86052351413914174</v>
      </c>
    </row>
    <row r="25" spans="2:9" x14ac:dyDescent="0.25">
      <c r="B25" s="63"/>
      <c r="C25" s="36" t="s">
        <v>82</v>
      </c>
      <c r="D25" s="25">
        <f t="shared" si="3"/>
        <v>1.1336775424183976</v>
      </c>
      <c r="E25" s="25">
        <f t="shared" si="3"/>
        <v>2.8475211659787765</v>
      </c>
      <c r="F25" s="25">
        <f t="shared" si="3"/>
        <v>2.4920093698685152E-2</v>
      </c>
      <c r="G25" s="24">
        <f t="shared" si="3"/>
        <v>0.65789528392225327</v>
      </c>
      <c r="H25" s="22">
        <f t="shared" si="3"/>
        <v>4.6640140860181125</v>
      </c>
    </row>
    <row r="26" spans="2:9" x14ac:dyDescent="0.25">
      <c r="B26" s="63"/>
      <c r="C26" s="36" t="s">
        <v>48</v>
      </c>
      <c r="D26" s="25">
        <f t="shared" si="3"/>
        <v>1.3279486945086814</v>
      </c>
      <c r="E26" s="25">
        <f t="shared" si="3"/>
        <v>7.6030109671703334</v>
      </c>
      <c r="F26" s="25">
        <f t="shared" si="3"/>
        <v>0.17404732483568328</v>
      </c>
      <c r="G26" s="41">
        <f t="shared" si="3"/>
        <v>0.51834230552512139</v>
      </c>
      <c r="H26" s="22">
        <f t="shared" si="3"/>
        <v>9.6233492920398174</v>
      </c>
    </row>
    <row r="27" spans="2:9" x14ac:dyDescent="0.25">
      <c r="B27" s="63"/>
      <c r="C27" s="36" t="s">
        <v>83</v>
      </c>
      <c r="D27" s="25">
        <f t="shared" si="3"/>
        <v>0.26297222700319944</v>
      </c>
      <c r="E27" s="25">
        <f t="shared" si="3"/>
        <v>0.47682847951664087</v>
      </c>
      <c r="F27" s="25">
        <f t="shared" si="3"/>
        <v>7.6622837457054116E-2</v>
      </c>
      <c r="G27" s="41">
        <f t="shared" si="3"/>
        <v>5.7316635645757487E-2</v>
      </c>
      <c r="H27" s="22">
        <f t="shared" si="3"/>
        <v>0.87374017962265194</v>
      </c>
    </row>
    <row r="28" spans="2:9" x14ac:dyDescent="0.25">
      <c r="B28" s="63"/>
      <c r="C28" s="36" t="s">
        <v>77</v>
      </c>
      <c r="D28" s="25">
        <f t="shared" si="3"/>
        <v>7.4614199579333573E-2</v>
      </c>
      <c r="E28" s="25">
        <f t="shared" si="3"/>
        <v>1.3448054872061272</v>
      </c>
      <c r="F28" s="25">
        <f t="shared" si="3"/>
        <v>0</v>
      </c>
      <c r="G28" s="41">
        <f t="shared" si="3"/>
        <v>7.5022335939801763E-3</v>
      </c>
      <c r="H28" s="22">
        <f t="shared" si="3"/>
        <v>1.4269219203794412</v>
      </c>
    </row>
    <row r="29" spans="2:9" x14ac:dyDescent="0.25">
      <c r="B29" s="63"/>
      <c r="C29" s="37" t="s">
        <v>49</v>
      </c>
      <c r="D29" s="22">
        <f t="shared" si="3"/>
        <v>23.447636994450534</v>
      </c>
      <c r="E29" s="22">
        <f t="shared" si="3"/>
        <v>69.946390362461941</v>
      </c>
      <c r="F29" s="22">
        <f t="shared" si="3"/>
        <v>1.2643187552494306</v>
      </c>
      <c r="G29" s="22">
        <f t="shared" si="3"/>
        <v>5.3416538878380955</v>
      </c>
      <c r="H29" s="23">
        <f t="shared" si="3"/>
        <v>100</v>
      </c>
    </row>
    <row r="31" spans="2:9" x14ac:dyDescent="0.25">
      <c r="B31" s="6" t="s">
        <v>11</v>
      </c>
    </row>
    <row r="32" spans="2:9" x14ac:dyDescent="0.25">
      <c r="B32" s="60" t="s">
        <v>78</v>
      </c>
      <c r="C32" s="60"/>
      <c r="D32" s="61">
        <f>D20</f>
        <v>43525</v>
      </c>
      <c r="E32" s="61"/>
      <c r="F32" s="61"/>
      <c r="G32" s="61"/>
      <c r="H32" s="61"/>
    </row>
    <row r="33" spans="2:9" ht="37.799999999999997" x14ac:dyDescent="0.25">
      <c r="B33" s="60"/>
      <c r="C33" s="60"/>
      <c r="D33" s="35" t="s">
        <v>79</v>
      </c>
      <c r="E33" s="35" t="s">
        <v>80</v>
      </c>
      <c r="F33" s="35" t="s">
        <v>81</v>
      </c>
      <c r="G33" s="35" t="s">
        <v>82</v>
      </c>
      <c r="H33" s="35" t="s">
        <v>49</v>
      </c>
    </row>
    <row r="34" spans="2:9" ht="15" customHeight="1" x14ac:dyDescent="0.25">
      <c r="B34" s="63">
        <f>B22</f>
        <v>43160</v>
      </c>
      <c r="C34" s="36" t="s">
        <v>79</v>
      </c>
      <c r="D34" s="24">
        <f>(IFERROR((D10/$H10),"-")*100)</f>
        <v>67.911568490652797</v>
      </c>
      <c r="E34" s="25">
        <f t="shared" ref="E34:H34" si="4">(IFERROR((E10/$H10),"-")*100)</f>
        <v>27.165835976851778</v>
      </c>
      <c r="F34" s="25">
        <f t="shared" si="4"/>
        <v>0.20529190220188068</v>
      </c>
      <c r="G34" s="25">
        <f t="shared" si="4"/>
        <v>4.7173036302935447</v>
      </c>
      <c r="H34" s="22">
        <f t="shared" si="4"/>
        <v>100</v>
      </c>
      <c r="I34" s="8"/>
    </row>
    <row r="35" spans="2:9" x14ac:dyDescent="0.25">
      <c r="B35" s="63"/>
      <c r="C35" s="36" t="s">
        <v>80</v>
      </c>
      <c r="D35" s="25">
        <f t="shared" ref="D35:H41" si="5">(IFERROR((D11/$H11),"-")*100)</f>
        <v>9.3416639396323866</v>
      </c>
      <c r="E35" s="24">
        <f t="shared" si="5"/>
        <v>85.089451167696524</v>
      </c>
      <c r="F35" s="25">
        <f t="shared" si="5"/>
        <v>0.57132466245920233</v>
      </c>
      <c r="G35" s="25">
        <f t="shared" si="5"/>
        <v>4.997560230211878</v>
      </c>
      <c r="H35" s="22">
        <f t="shared" si="5"/>
        <v>100</v>
      </c>
      <c r="I35" s="8"/>
    </row>
    <row r="36" spans="2:9" x14ac:dyDescent="0.25">
      <c r="B36" s="63"/>
      <c r="C36" s="36" t="s">
        <v>81</v>
      </c>
      <c r="D36" s="25">
        <f t="shared" si="5"/>
        <v>8.5823116690915029</v>
      </c>
      <c r="E36" s="25">
        <f t="shared" si="5"/>
        <v>17.733917351253918</v>
      </c>
      <c r="F36" s="24">
        <f t="shared" si="5"/>
        <v>69.431964117667533</v>
      </c>
      <c r="G36" s="25">
        <f t="shared" si="5"/>
        <v>4.2518068619870473</v>
      </c>
      <c r="H36" s="22">
        <f t="shared" si="5"/>
        <v>100</v>
      </c>
      <c r="I36" s="8"/>
    </row>
    <row r="37" spans="2:9" x14ac:dyDescent="0.25">
      <c r="B37" s="63"/>
      <c r="C37" s="36" t="s">
        <v>82</v>
      </c>
      <c r="D37" s="25">
        <f t="shared" si="5"/>
        <v>24.306906486774167</v>
      </c>
      <c r="E37" s="25">
        <f t="shared" si="5"/>
        <v>61.053013851633523</v>
      </c>
      <c r="F37" s="25">
        <f t="shared" si="5"/>
        <v>0.53430571261332971</v>
      </c>
      <c r="G37" s="24">
        <f t="shared" si="5"/>
        <v>14.105773948978987</v>
      </c>
      <c r="H37" s="22">
        <f t="shared" si="5"/>
        <v>100</v>
      </c>
      <c r="I37" s="8"/>
    </row>
    <row r="38" spans="2:9" x14ac:dyDescent="0.25">
      <c r="B38" s="63"/>
      <c r="C38" s="36" t="s">
        <v>48</v>
      </c>
      <c r="D38" s="25">
        <f t="shared" si="5"/>
        <v>13.799236151670453</v>
      </c>
      <c r="E38" s="25">
        <f t="shared" si="5"/>
        <v>79.005871411727142</v>
      </c>
      <c r="F38" s="25">
        <f t="shared" si="5"/>
        <v>1.8085940721246672</v>
      </c>
      <c r="G38" s="41">
        <f t="shared" si="5"/>
        <v>5.3862983644777449</v>
      </c>
      <c r="H38" s="22">
        <f t="shared" si="5"/>
        <v>100</v>
      </c>
      <c r="I38" s="8"/>
    </row>
    <row r="39" spans="2:9" x14ac:dyDescent="0.25">
      <c r="B39" s="63"/>
      <c r="C39" s="36" t="s">
        <v>83</v>
      </c>
      <c r="D39" s="25">
        <f t="shared" si="5"/>
        <v>30.097302737842618</v>
      </c>
      <c r="E39" s="25">
        <f t="shared" si="5"/>
        <v>54.573257661399069</v>
      </c>
      <c r="F39" s="25">
        <f t="shared" si="5"/>
        <v>8.769522020853584</v>
      </c>
      <c r="G39" s="41">
        <f t="shared" si="5"/>
        <v>6.5599175799047282</v>
      </c>
      <c r="H39" s="22">
        <f t="shared" si="5"/>
        <v>100</v>
      </c>
      <c r="I39" s="8"/>
    </row>
    <row r="40" spans="2:9" x14ac:dyDescent="0.25">
      <c r="B40" s="63"/>
      <c r="C40" s="36" t="s">
        <v>77</v>
      </c>
      <c r="D40" s="25">
        <f t="shared" si="5"/>
        <v>5.2290317019933692</v>
      </c>
      <c r="E40" s="25">
        <f t="shared" si="5"/>
        <v>94.245204870671714</v>
      </c>
      <c r="F40" s="25">
        <f t="shared" si="5"/>
        <v>0</v>
      </c>
      <c r="G40" s="41">
        <f t="shared" si="5"/>
        <v>0.52576342733491777</v>
      </c>
      <c r="H40" s="22">
        <f t="shared" si="5"/>
        <v>100</v>
      </c>
      <c r="I40" s="8"/>
    </row>
    <row r="41" spans="2:9" x14ac:dyDescent="0.25">
      <c r="B41" s="63"/>
      <c r="C41" s="37" t="s">
        <v>49</v>
      </c>
      <c r="D41" s="22">
        <f t="shared" si="5"/>
        <v>23.447636994450534</v>
      </c>
      <c r="E41" s="22">
        <f t="shared" si="5"/>
        <v>69.946390362461941</v>
      </c>
      <c r="F41" s="22">
        <f t="shared" si="5"/>
        <v>1.2643187552494306</v>
      </c>
      <c r="G41" s="22">
        <f t="shared" si="5"/>
        <v>5.3416538878380955</v>
      </c>
      <c r="H41" s="23">
        <f t="shared" si="5"/>
        <v>100</v>
      </c>
      <c r="I41" s="8"/>
    </row>
    <row r="43" spans="2:9" x14ac:dyDescent="0.25">
      <c r="B43" s="6" t="s">
        <v>12</v>
      </c>
    </row>
    <row r="44" spans="2:9" x14ac:dyDescent="0.25">
      <c r="B44" s="60" t="s">
        <v>78</v>
      </c>
      <c r="C44" s="60"/>
      <c r="D44" s="61">
        <f>D32</f>
        <v>43525</v>
      </c>
      <c r="E44" s="61"/>
      <c r="F44" s="61"/>
      <c r="G44" s="61"/>
      <c r="H44" s="61"/>
    </row>
    <row r="45" spans="2:9" ht="37.799999999999997" x14ac:dyDescent="0.25">
      <c r="B45" s="60"/>
      <c r="C45" s="60"/>
      <c r="D45" s="35" t="s">
        <v>79</v>
      </c>
      <c r="E45" s="35" t="s">
        <v>80</v>
      </c>
      <c r="F45" s="35" t="s">
        <v>81</v>
      </c>
      <c r="G45" s="35" t="s">
        <v>82</v>
      </c>
      <c r="H45" s="35" t="s">
        <v>49</v>
      </c>
    </row>
    <row r="46" spans="2:9" ht="15" customHeight="1" x14ac:dyDescent="0.25">
      <c r="B46" s="63">
        <f>B34</f>
        <v>43160</v>
      </c>
      <c r="C46" s="36" t="s">
        <v>79</v>
      </c>
      <c r="D46" s="24">
        <f>(IFERROR((D10/D$17),"-")*100)</f>
        <v>63.607569227212068</v>
      </c>
      <c r="E46" s="25">
        <f t="shared" ref="E46:H46" si="6">(IFERROR((E10/E$17),"-")*100)</f>
        <v>8.5294668762211625</v>
      </c>
      <c r="F46" s="25">
        <f t="shared" si="6"/>
        <v>3.5659837396661107</v>
      </c>
      <c r="G46" s="25">
        <f t="shared" si="6"/>
        <v>19.39466159223527</v>
      </c>
      <c r="H46" s="22">
        <f t="shared" si="6"/>
        <v>21.961607226673475</v>
      </c>
      <c r="I46" s="8"/>
    </row>
    <row r="47" spans="2:9" x14ac:dyDescent="0.25">
      <c r="B47" s="63"/>
      <c r="C47" s="36" t="s">
        <v>80</v>
      </c>
      <c r="D47" s="25">
        <f t="shared" ref="D47:H53" si="7">(IFERROR((D11/D$17),"-")*100)</f>
        <v>24.139317701484263</v>
      </c>
      <c r="E47" s="24">
        <f t="shared" si="7"/>
        <v>73.707256757018087</v>
      </c>
      <c r="F47" s="25">
        <f t="shared" si="7"/>
        <v>27.37954483628544</v>
      </c>
      <c r="G47" s="25">
        <f t="shared" si="7"/>
        <v>56.686823967522926</v>
      </c>
      <c r="H47" s="22">
        <f t="shared" si="7"/>
        <v>60.589843781127364</v>
      </c>
      <c r="I47" s="8"/>
    </row>
    <row r="48" spans="2:9" x14ac:dyDescent="0.25">
      <c r="B48" s="63"/>
      <c r="C48" s="36" t="s">
        <v>81</v>
      </c>
      <c r="D48" s="25">
        <f t="shared" si="7"/>
        <v>0.31496909469691514</v>
      </c>
      <c r="E48" s="25">
        <f t="shared" si="7"/>
        <v>0.21817355834196028</v>
      </c>
      <c r="F48" s="24">
        <f t="shared" si="7"/>
        <v>47.256941738818647</v>
      </c>
      <c r="G48" s="25">
        <f t="shared" si="7"/>
        <v>0.68495261189579104</v>
      </c>
      <c r="H48" s="22">
        <f t="shared" si="7"/>
        <v>0.86052351413914174</v>
      </c>
      <c r="I48" s="8"/>
    </row>
    <row r="49" spans="2:9" x14ac:dyDescent="0.25">
      <c r="B49" s="63"/>
      <c r="C49" s="36" t="s">
        <v>82</v>
      </c>
      <c r="D49" s="25">
        <f t="shared" si="7"/>
        <v>4.8349330155815293</v>
      </c>
      <c r="E49" s="25">
        <f t="shared" si="7"/>
        <v>4.0710051672758691</v>
      </c>
      <c r="F49" s="25">
        <f t="shared" si="7"/>
        <v>1.9710293464537589</v>
      </c>
      <c r="G49" s="24">
        <f t="shared" si="7"/>
        <v>12.316321830962366</v>
      </c>
      <c r="H49" s="22">
        <f t="shared" si="7"/>
        <v>4.6640140860181125</v>
      </c>
      <c r="I49" s="8"/>
    </row>
    <row r="50" spans="2:9" x14ac:dyDescent="0.25">
      <c r="B50" s="63"/>
      <c r="C50" s="36" t="s">
        <v>48</v>
      </c>
      <c r="D50" s="25">
        <f t="shared" si="7"/>
        <v>5.6634649147074958</v>
      </c>
      <c r="E50" s="25">
        <f t="shared" si="7"/>
        <v>10.869768872663132</v>
      </c>
      <c r="F50" s="25">
        <f t="shared" si="7"/>
        <v>13.766095307298231</v>
      </c>
      <c r="G50" s="41">
        <f t="shared" si="7"/>
        <v>9.7037793239521886</v>
      </c>
      <c r="H50" s="22">
        <f t="shared" si="7"/>
        <v>9.6233492920398174</v>
      </c>
      <c r="I50" s="8"/>
    </row>
    <row r="51" spans="2:9" x14ac:dyDescent="0.25">
      <c r="B51" s="63"/>
      <c r="C51" s="36" t="s">
        <v>83</v>
      </c>
      <c r="D51" s="25">
        <f t="shared" si="7"/>
        <v>1.1215297603994736</v>
      </c>
      <c r="E51" s="25">
        <f t="shared" si="7"/>
        <v>0.68170562776108601</v>
      </c>
      <c r="F51" s="25">
        <f t="shared" si="7"/>
        <v>6.06040503147781</v>
      </c>
      <c r="G51" s="41">
        <f t="shared" si="7"/>
        <v>1.0730129066627903</v>
      </c>
      <c r="H51" s="22">
        <f t="shared" si="7"/>
        <v>0.87374017962265194</v>
      </c>
      <c r="I51" s="8"/>
    </row>
    <row r="52" spans="2:9" x14ac:dyDescent="0.25">
      <c r="B52" s="63"/>
      <c r="C52" s="36" t="s">
        <v>77</v>
      </c>
      <c r="D52" s="25">
        <f t="shared" si="7"/>
        <v>0.31821628591824785</v>
      </c>
      <c r="E52" s="25">
        <f t="shared" si="7"/>
        <v>1.9226231407186993</v>
      </c>
      <c r="F52" s="25">
        <f t="shared" si="7"/>
        <v>0</v>
      </c>
      <c r="G52" s="41">
        <f t="shared" si="7"/>
        <v>0.14044776676866502</v>
      </c>
      <c r="H52" s="22">
        <f t="shared" si="7"/>
        <v>1.4269219203794412</v>
      </c>
      <c r="I52" s="8"/>
    </row>
    <row r="53" spans="2:9" x14ac:dyDescent="0.25">
      <c r="B53" s="63"/>
      <c r="C53" s="37" t="s">
        <v>49</v>
      </c>
      <c r="D53" s="22">
        <f t="shared" si="7"/>
        <v>100</v>
      </c>
      <c r="E53" s="22">
        <f t="shared" si="7"/>
        <v>100</v>
      </c>
      <c r="F53" s="22">
        <f t="shared" si="7"/>
        <v>100</v>
      </c>
      <c r="G53" s="22">
        <f t="shared" si="7"/>
        <v>100</v>
      </c>
      <c r="H53" s="23">
        <f t="shared" si="7"/>
        <v>100</v>
      </c>
      <c r="I53" s="8"/>
    </row>
  </sheetData>
  <mergeCells count="12">
    <mergeCell ref="B46:B53"/>
    <mergeCell ref="B8:C9"/>
    <mergeCell ref="D8:H8"/>
    <mergeCell ref="B10:B17"/>
    <mergeCell ref="B20:C21"/>
    <mergeCell ref="D20:H20"/>
    <mergeCell ref="B22:B29"/>
    <mergeCell ref="B32:C33"/>
    <mergeCell ref="D32:H32"/>
    <mergeCell ref="B34:B41"/>
    <mergeCell ref="B44:C45"/>
    <mergeCell ref="D44:H44"/>
  </mergeCells>
  <hyperlinks>
    <hyperlink ref="I2" location="Índice!A1" display="Índice"/>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tabSelected="1" workbookViewId="0">
      <selection activeCell="L11" sqref="L11:N13"/>
    </sheetView>
  </sheetViews>
  <sheetFormatPr baseColWidth="10" defaultColWidth="11.44140625" defaultRowHeight="13.2" x14ac:dyDescent="0.25"/>
  <cols>
    <col min="1" max="2" width="3.6640625" style="4" customWidth="1"/>
    <col min="3" max="3" width="36.109375" style="4" customWidth="1"/>
    <col min="4" max="5" width="13.88671875" style="4" customWidth="1"/>
    <col min="6" max="6" width="17.88671875" style="4" customWidth="1"/>
    <col min="7" max="9" width="13.88671875" style="4" customWidth="1"/>
    <col min="10" max="10" width="17.88671875" style="4" customWidth="1"/>
    <col min="11" max="11" width="13.88671875" style="4" customWidth="1"/>
    <col min="12" max="13" width="11.44140625" style="4"/>
    <col min="14" max="14" width="17.88671875" style="4" customWidth="1"/>
    <col min="15" max="16384" width="11.44140625" style="4"/>
  </cols>
  <sheetData>
    <row r="1" spans="2:15" ht="44.25" customHeight="1" x14ac:dyDescent="0.25"/>
    <row r="2" spans="2:15" ht="24.75" customHeight="1" x14ac:dyDescent="0.25">
      <c r="G2" s="5"/>
      <c r="I2" s="5" t="s">
        <v>13</v>
      </c>
    </row>
    <row r="5" spans="2:15" ht="17.399999999999999" x14ac:dyDescent="0.3">
      <c r="B5" s="17" t="s">
        <v>96</v>
      </c>
    </row>
    <row r="6" spans="2:15" x14ac:dyDescent="0.25">
      <c r="C6" s="6"/>
    </row>
    <row r="7" spans="2:15" x14ac:dyDescent="0.25">
      <c r="B7" s="6" t="s">
        <v>74</v>
      </c>
    </row>
    <row r="8" spans="2:15" ht="15" customHeight="1" x14ac:dyDescent="0.25">
      <c r="B8" s="65" t="s">
        <v>76</v>
      </c>
      <c r="C8" s="66"/>
      <c r="D8" s="61">
        <v>43525</v>
      </c>
      <c r="E8" s="62"/>
      <c r="F8" s="62"/>
      <c r="G8" s="62"/>
      <c r="H8" s="61">
        <f>D8</f>
        <v>43525</v>
      </c>
      <c r="I8" s="62"/>
      <c r="J8" s="62"/>
      <c r="K8" s="62"/>
      <c r="L8" s="61">
        <f>H8</f>
        <v>43525</v>
      </c>
      <c r="M8" s="62"/>
      <c r="N8" s="62"/>
      <c r="O8" s="62"/>
    </row>
    <row r="9" spans="2:15" ht="15" customHeight="1" x14ac:dyDescent="0.25">
      <c r="B9" s="67"/>
      <c r="C9" s="68"/>
      <c r="D9" s="61" t="s">
        <v>49</v>
      </c>
      <c r="E9" s="61"/>
      <c r="F9" s="61"/>
      <c r="G9" s="61"/>
      <c r="H9" s="61" t="s">
        <v>51</v>
      </c>
      <c r="I9" s="61"/>
      <c r="J9" s="61"/>
      <c r="K9" s="61"/>
      <c r="L9" s="61" t="s">
        <v>52</v>
      </c>
      <c r="M9" s="61"/>
      <c r="N9" s="61"/>
      <c r="O9" s="61"/>
    </row>
    <row r="10" spans="2:15" ht="37.799999999999997" x14ac:dyDescent="0.25">
      <c r="B10" s="69"/>
      <c r="C10" s="70"/>
      <c r="D10" s="35" t="s">
        <v>46</v>
      </c>
      <c r="E10" s="35" t="s">
        <v>47</v>
      </c>
      <c r="F10" s="35" t="s">
        <v>48</v>
      </c>
      <c r="G10" s="35" t="s">
        <v>31</v>
      </c>
      <c r="H10" s="35" t="s">
        <v>46</v>
      </c>
      <c r="I10" s="35" t="s">
        <v>47</v>
      </c>
      <c r="J10" s="35" t="s">
        <v>48</v>
      </c>
      <c r="K10" s="35" t="s">
        <v>31</v>
      </c>
      <c r="L10" s="35" t="s">
        <v>46</v>
      </c>
      <c r="M10" s="35" t="s">
        <v>47</v>
      </c>
      <c r="N10" s="35" t="s">
        <v>48</v>
      </c>
      <c r="O10" s="35" t="s">
        <v>31</v>
      </c>
    </row>
    <row r="11" spans="2:15" ht="15" customHeight="1" x14ac:dyDescent="0.25">
      <c r="B11" s="63">
        <v>43160</v>
      </c>
      <c r="C11" s="36" t="s">
        <v>46</v>
      </c>
      <c r="D11" s="18">
        <v>3489714.1815338135</v>
      </c>
      <c r="E11" s="19">
        <v>65920.180134773254</v>
      </c>
      <c r="F11" s="19">
        <v>272930.82105827332</v>
      </c>
      <c r="G11" s="20">
        <f>SUM(D11:F11)</f>
        <v>3828565.18272686</v>
      </c>
      <c r="H11" s="18">
        <v>2837941.3982810974</v>
      </c>
      <c r="I11" s="19">
        <v>51149.554782867432</v>
      </c>
      <c r="J11" s="19">
        <v>143276.19629096985</v>
      </c>
      <c r="K11" s="20">
        <f>SUM(H11:J11)</f>
        <v>3032367.1493549347</v>
      </c>
      <c r="L11" s="18">
        <v>651772.78325271606</v>
      </c>
      <c r="M11" s="19">
        <v>14770.625351905823</v>
      </c>
      <c r="N11" s="19">
        <v>129654.62476730347</v>
      </c>
      <c r="O11" s="20">
        <f>SUM(L11:N11)</f>
        <v>796198.03337192535</v>
      </c>
    </row>
    <row r="12" spans="2:15" x14ac:dyDescent="0.25">
      <c r="B12" s="64"/>
      <c r="C12" s="36" t="s">
        <v>47</v>
      </c>
      <c r="D12" s="19">
        <v>45897.704566955566</v>
      </c>
      <c r="E12" s="18">
        <v>20127.186447143555</v>
      </c>
      <c r="F12" s="19">
        <v>15935.923149108887</v>
      </c>
      <c r="G12" s="20">
        <f t="shared" ref="G12:G14" si="0">SUM(D12:F12)</f>
        <v>81960.814163208008</v>
      </c>
      <c r="H12" s="19">
        <v>38494.421825408936</v>
      </c>
      <c r="I12" s="18">
        <v>13711.615364074707</v>
      </c>
      <c r="J12" s="19">
        <v>6897.1821136474609</v>
      </c>
      <c r="K12" s="20">
        <f t="shared" ref="K12:K14" si="1">SUM(H12:J12)</f>
        <v>59103.219303131104</v>
      </c>
      <c r="L12" s="19">
        <v>7403.2827415466309</v>
      </c>
      <c r="M12" s="18">
        <v>6415.5710830688477</v>
      </c>
      <c r="N12" s="19">
        <v>9038.7410354614258</v>
      </c>
      <c r="O12" s="20">
        <f t="shared" ref="O12:O14" si="2">SUM(L12:N12)</f>
        <v>22857.594860076904</v>
      </c>
    </row>
    <row r="13" spans="2:15" x14ac:dyDescent="0.25">
      <c r="B13" s="64"/>
      <c r="C13" s="36" t="s">
        <v>48</v>
      </c>
      <c r="D13" s="19">
        <v>142236.82152557373</v>
      </c>
      <c r="E13" s="19">
        <v>10809.545013427734</v>
      </c>
      <c r="F13" s="18">
        <v>604166.38355731964</v>
      </c>
      <c r="G13" s="20">
        <f t="shared" si="0"/>
        <v>757212.75009632111</v>
      </c>
      <c r="H13" s="19">
        <v>65213.801626205444</v>
      </c>
      <c r="I13" s="19">
        <v>2390.1945953369141</v>
      </c>
      <c r="J13" s="18">
        <v>287656.09576797485</v>
      </c>
      <c r="K13" s="20">
        <f t="shared" si="1"/>
        <v>355260.09198951721</v>
      </c>
      <c r="L13" s="19">
        <v>77023.019899368286</v>
      </c>
      <c r="M13" s="19">
        <v>8419.3504180908203</v>
      </c>
      <c r="N13" s="18">
        <v>316510.28778934479</v>
      </c>
      <c r="O13" s="20">
        <f t="shared" si="2"/>
        <v>401952.65810680389</v>
      </c>
    </row>
    <row r="14" spans="2:15" x14ac:dyDescent="0.25">
      <c r="B14" s="64"/>
      <c r="C14" s="37" t="s">
        <v>31</v>
      </c>
      <c r="D14" s="20">
        <f>SUM(D11:D13)</f>
        <v>3677848.7076263428</v>
      </c>
      <c r="E14" s="20">
        <f t="shared" ref="E14:N14" si="3">SUM(E11:E13)</f>
        <v>96856.911595344543</v>
      </c>
      <c r="F14" s="20">
        <f t="shared" si="3"/>
        <v>893033.12776470184</v>
      </c>
      <c r="G14" s="21">
        <f t="shared" si="0"/>
        <v>4667738.7469863892</v>
      </c>
      <c r="H14" s="20">
        <f t="shared" si="3"/>
        <v>2941649.6217327118</v>
      </c>
      <c r="I14" s="20">
        <f t="shared" si="3"/>
        <v>67251.364742279053</v>
      </c>
      <c r="J14" s="20">
        <f t="shared" si="3"/>
        <v>437829.47417259216</v>
      </c>
      <c r="K14" s="21">
        <f t="shared" si="1"/>
        <v>3446730.460647583</v>
      </c>
      <c r="L14" s="20">
        <f t="shared" si="3"/>
        <v>736199.08589363098</v>
      </c>
      <c r="M14" s="20">
        <f t="shared" si="3"/>
        <v>29605.546853065491</v>
      </c>
      <c r="N14" s="20">
        <f t="shared" si="3"/>
        <v>455203.65359210968</v>
      </c>
      <c r="O14" s="21">
        <f t="shared" si="2"/>
        <v>1221008.2863388062</v>
      </c>
    </row>
    <row r="17" spans="2:15" x14ac:dyDescent="0.25">
      <c r="B17" s="6" t="s">
        <v>50</v>
      </c>
    </row>
    <row r="18" spans="2:15" x14ac:dyDescent="0.25">
      <c r="B18" s="65" t="s">
        <v>76</v>
      </c>
      <c r="C18" s="66"/>
      <c r="D18" s="61">
        <f>D8</f>
        <v>43525</v>
      </c>
      <c r="E18" s="61"/>
      <c r="F18" s="61"/>
      <c r="G18" s="61"/>
      <c r="H18" s="61">
        <f>H8</f>
        <v>43525</v>
      </c>
      <c r="I18" s="61"/>
      <c r="J18" s="61"/>
      <c r="K18" s="61"/>
      <c r="L18" s="61">
        <f>L8</f>
        <v>43525</v>
      </c>
      <c r="M18" s="61"/>
      <c r="N18" s="61"/>
      <c r="O18" s="61"/>
    </row>
    <row r="19" spans="2:15" x14ac:dyDescent="0.25">
      <c r="B19" s="67"/>
      <c r="C19" s="68"/>
      <c r="D19" s="61" t="s">
        <v>49</v>
      </c>
      <c r="E19" s="61"/>
      <c r="F19" s="61"/>
      <c r="G19" s="61"/>
      <c r="H19" s="61" t="s">
        <v>51</v>
      </c>
      <c r="I19" s="61"/>
      <c r="J19" s="61"/>
      <c r="K19" s="61"/>
      <c r="L19" s="61" t="s">
        <v>52</v>
      </c>
      <c r="M19" s="61"/>
      <c r="N19" s="61"/>
      <c r="O19" s="61"/>
    </row>
    <row r="20" spans="2:15" ht="37.799999999999997" x14ac:dyDescent="0.25">
      <c r="B20" s="69"/>
      <c r="C20" s="70"/>
      <c r="D20" s="35" t="s">
        <v>46</v>
      </c>
      <c r="E20" s="35" t="s">
        <v>47</v>
      </c>
      <c r="F20" s="35" t="s">
        <v>48</v>
      </c>
      <c r="G20" s="35" t="s">
        <v>31</v>
      </c>
      <c r="H20" s="35" t="s">
        <v>46</v>
      </c>
      <c r="I20" s="35" t="s">
        <v>47</v>
      </c>
      <c r="J20" s="35" t="s">
        <v>48</v>
      </c>
      <c r="K20" s="35" t="s">
        <v>31</v>
      </c>
      <c r="L20" s="35" t="s">
        <v>46</v>
      </c>
      <c r="M20" s="35" t="s">
        <v>47</v>
      </c>
      <c r="N20" s="35" t="s">
        <v>48</v>
      </c>
      <c r="O20" s="35" t="s">
        <v>31</v>
      </c>
    </row>
    <row r="21" spans="2:15" ht="15" customHeight="1" x14ac:dyDescent="0.25">
      <c r="B21" s="63">
        <f>B11</f>
        <v>43160</v>
      </c>
      <c r="C21" s="36" t="s">
        <v>46</v>
      </c>
      <c r="D21" s="24">
        <f>(IFERROR((D11/$G11),"-")*100)</f>
        <v>91.149399709274292</v>
      </c>
      <c r="E21" s="25">
        <f t="shared" ref="E21:G21" si="4">(IFERROR((E11/$G11),"-")*100)</f>
        <v>1.7217985586919595</v>
      </c>
      <c r="F21" s="25">
        <f t="shared" si="4"/>
        <v>7.1288017320337449</v>
      </c>
      <c r="G21" s="25">
        <f t="shared" si="4"/>
        <v>100</v>
      </c>
      <c r="H21" s="24">
        <f>(IFERROR((H11/$K11),"-")*100)</f>
        <v>93.588317591581983</v>
      </c>
      <c r="I21" s="25">
        <f t="shared" ref="I21:K21" si="5">(IFERROR((I11/$K11),"-")*100)</f>
        <v>1.68678633765533</v>
      </c>
      <c r="J21" s="25">
        <f t="shared" si="5"/>
        <v>4.7248960707626884</v>
      </c>
      <c r="K21" s="25">
        <f t="shared" si="5"/>
        <v>100</v>
      </c>
      <c r="L21" s="24">
        <f>(IFERROR((L11/$O11),"-")*100)</f>
        <v>81.860637169930754</v>
      </c>
      <c r="M21" s="25">
        <f t="shared" ref="M21:O21" si="6">(IFERROR((M11/$O11),"-")*100)</f>
        <v>1.8551446666291964</v>
      </c>
      <c r="N21" s="25">
        <f t="shared" si="6"/>
        <v>16.284218163440041</v>
      </c>
      <c r="O21" s="25">
        <f t="shared" si="6"/>
        <v>100</v>
      </c>
    </row>
    <row r="22" spans="2:15" x14ac:dyDescent="0.25">
      <c r="B22" s="64"/>
      <c r="C22" s="36" t="s">
        <v>47</v>
      </c>
      <c r="D22" s="25">
        <f t="shared" ref="D22:G22" si="7">(IFERROR((D12/$G12),"-")*100)</f>
        <v>55.99957130191482</v>
      </c>
      <c r="E22" s="24">
        <f t="shared" si="7"/>
        <v>24.557084568565198</v>
      </c>
      <c r="F22" s="25">
        <f t="shared" si="7"/>
        <v>19.443344129519982</v>
      </c>
      <c r="G22" s="25">
        <f t="shared" si="7"/>
        <v>100</v>
      </c>
      <c r="H22" s="25">
        <f t="shared" ref="H22:K22" si="8">(IFERROR((H12/$K12),"-")*100)</f>
        <v>65.130837675655386</v>
      </c>
      <c r="I22" s="24">
        <f t="shared" si="8"/>
        <v>23.199439092733666</v>
      </c>
      <c r="J22" s="25">
        <f t="shared" si="8"/>
        <v>11.669723231610956</v>
      </c>
      <c r="K22" s="25">
        <f t="shared" si="8"/>
        <v>100</v>
      </c>
      <c r="L22" s="25">
        <f t="shared" ref="L22:O22" si="9">(IFERROR((L12/$O12),"-")*100)</f>
        <v>32.38872150314122</v>
      </c>
      <c r="M22" s="24">
        <f t="shared" si="9"/>
        <v>28.067568448657255</v>
      </c>
      <c r="N22" s="25">
        <f t="shared" si="9"/>
        <v>39.543710048201525</v>
      </c>
      <c r="O22" s="25">
        <f t="shared" si="9"/>
        <v>100</v>
      </c>
    </row>
    <row r="23" spans="2:15" x14ac:dyDescent="0.25">
      <c r="B23" s="64"/>
      <c r="C23" s="36" t="s">
        <v>48</v>
      </c>
      <c r="D23" s="25">
        <f t="shared" ref="D23:G23" si="10">(IFERROR((D13/$G13),"-")*100)</f>
        <v>18.78426129347142</v>
      </c>
      <c r="E23" s="25">
        <f t="shared" si="10"/>
        <v>1.4275439778388184</v>
      </c>
      <c r="F23" s="24">
        <f t="shared" si="10"/>
        <v>79.78819472868976</v>
      </c>
      <c r="G23" s="25">
        <f t="shared" si="10"/>
        <v>100</v>
      </c>
      <c r="H23" s="25">
        <f t="shared" ref="H23:K23" si="11">(IFERROR((H13/$K13),"-")*100)</f>
        <v>18.356635911733573</v>
      </c>
      <c r="I23" s="25">
        <f t="shared" si="11"/>
        <v>0.67280132196988851</v>
      </c>
      <c r="J23" s="24">
        <f t="shared" si="11"/>
        <v>80.970562766296538</v>
      </c>
      <c r="K23" s="25">
        <f t="shared" si="11"/>
        <v>100</v>
      </c>
      <c r="L23" s="25">
        <f t="shared" ref="L23:O23" si="12">(IFERROR((L13/$O13),"-")*100)</f>
        <v>19.162211854039363</v>
      </c>
      <c r="M23" s="25">
        <f t="shared" si="12"/>
        <v>2.0946124495720322</v>
      </c>
      <c r="N23" s="24">
        <f t="shared" si="12"/>
        <v>78.743175696388604</v>
      </c>
      <c r="O23" s="25">
        <f t="shared" si="12"/>
        <v>100</v>
      </c>
    </row>
    <row r="24" spans="2:15" x14ac:dyDescent="0.25">
      <c r="B24" s="64"/>
      <c r="C24" s="37" t="s">
        <v>31</v>
      </c>
      <c r="D24" s="43">
        <f t="shared" ref="D24:G24" si="13">(IFERROR((D14/$G14),"-")*100)</f>
        <v>78.792942514206814</v>
      </c>
      <c r="E24" s="43">
        <f t="shared" si="13"/>
        <v>2.0750285490566034</v>
      </c>
      <c r="F24" s="43">
        <f t="shared" si="13"/>
        <v>19.132028936736589</v>
      </c>
      <c r="G24" s="44">
        <f t="shared" si="13"/>
        <v>100</v>
      </c>
      <c r="H24" s="43">
        <f t="shared" ref="H24:K24" si="14">(IFERROR((H14/$K14),"-")*100)</f>
        <v>85.34608828042866</v>
      </c>
      <c r="I24" s="43">
        <f t="shared" si="14"/>
        <v>1.9511640237062124</v>
      </c>
      <c r="J24" s="43">
        <f t="shared" si="14"/>
        <v>12.702747695865121</v>
      </c>
      <c r="K24" s="44">
        <f t="shared" si="14"/>
        <v>100</v>
      </c>
      <c r="L24" s="43">
        <f t="shared" ref="L24:O24" si="15">(IFERROR((L14/$O14),"-")*100)</f>
        <v>60.294356240703671</v>
      </c>
      <c r="M24" s="43">
        <f t="shared" si="15"/>
        <v>2.4246802568259165</v>
      </c>
      <c r="N24" s="43">
        <f t="shared" si="15"/>
        <v>37.280963502470406</v>
      </c>
      <c r="O24" s="44">
        <f t="shared" si="15"/>
        <v>100</v>
      </c>
    </row>
  </sheetData>
  <mergeCells count="16">
    <mergeCell ref="H8:K8"/>
    <mergeCell ref="L8:O8"/>
    <mergeCell ref="D9:G9"/>
    <mergeCell ref="H9:K9"/>
    <mergeCell ref="L9:O9"/>
    <mergeCell ref="H18:K18"/>
    <mergeCell ref="L18:O18"/>
    <mergeCell ref="H19:K19"/>
    <mergeCell ref="L19:O19"/>
    <mergeCell ref="B18:C20"/>
    <mergeCell ref="D18:G18"/>
    <mergeCell ref="B21:B24"/>
    <mergeCell ref="D19:G19"/>
    <mergeCell ref="B8:C10"/>
    <mergeCell ref="D8:G8"/>
    <mergeCell ref="B11:B14"/>
  </mergeCells>
  <hyperlinks>
    <hyperlink ref="I2" location="Índice!A1" display="Índic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workbookViewId="0"/>
  </sheetViews>
  <sheetFormatPr baseColWidth="10" defaultColWidth="0" defaultRowHeight="15.75" customHeight="1" zeroHeight="1" x14ac:dyDescent="0.3"/>
  <cols>
    <col min="1" max="1" width="4.33203125" style="2" customWidth="1"/>
    <col min="2" max="2" width="138.88671875" style="3" customWidth="1"/>
    <col min="3" max="3" width="11.44140625" style="2" customWidth="1"/>
    <col min="4" max="11" width="13.88671875" style="2" hidden="1" customWidth="1"/>
    <col min="12" max="16384" width="11.44140625" style="2" hidden="1"/>
  </cols>
  <sheetData>
    <row r="1" spans="2:4" ht="44.25" customHeight="1" x14ac:dyDescent="0.3"/>
    <row r="2" spans="2:4" ht="54" customHeight="1" thickBot="1" x14ac:dyDescent="0.35"/>
    <row r="3" spans="2:4" ht="15.6" x14ac:dyDescent="0.3">
      <c r="B3" s="26" t="s">
        <v>0</v>
      </c>
      <c r="D3" s="3"/>
    </row>
    <row r="4" spans="2:4" ht="15.6" x14ac:dyDescent="0.3">
      <c r="B4" s="27"/>
    </row>
    <row r="5" spans="2:4" ht="15.6" x14ac:dyDescent="0.3">
      <c r="B5" s="27" t="s">
        <v>59</v>
      </c>
    </row>
    <row r="6" spans="2:4" ht="15.6" x14ac:dyDescent="0.3">
      <c r="B6" s="28"/>
    </row>
    <row r="7" spans="2:4" ht="15.6" x14ac:dyDescent="0.3">
      <c r="B7" s="28" t="s">
        <v>61</v>
      </c>
    </row>
    <row r="8" spans="2:4" ht="15.6" x14ac:dyDescent="0.3">
      <c r="B8" s="28"/>
    </row>
    <row r="9" spans="2:4" ht="26.4" x14ac:dyDescent="0.3">
      <c r="B9" s="28" t="s">
        <v>85</v>
      </c>
    </row>
    <row r="10" spans="2:4" ht="7.5" customHeight="1" x14ac:dyDescent="0.3">
      <c r="B10" s="28"/>
    </row>
    <row r="11" spans="2:4" ht="26.4" x14ac:dyDescent="0.3">
      <c r="B11" s="28" t="s">
        <v>86</v>
      </c>
    </row>
    <row r="12" spans="2:4" ht="7.5" customHeight="1" x14ac:dyDescent="0.3">
      <c r="B12" s="28"/>
    </row>
    <row r="13" spans="2:4" ht="26.4" x14ac:dyDescent="0.3">
      <c r="B13" s="28" t="s">
        <v>87</v>
      </c>
    </row>
    <row r="14" spans="2:4" ht="15.75" customHeight="1" x14ac:dyDescent="0.3">
      <c r="B14" s="28" t="s">
        <v>14</v>
      </c>
    </row>
    <row r="15" spans="2:4" ht="15.75" customHeight="1" x14ac:dyDescent="0.3">
      <c r="B15" s="28" t="s">
        <v>15</v>
      </c>
    </row>
    <row r="16" spans="2:4" ht="15.75" customHeight="1" x14ac:dyDescent="0.3">
      <c r="B16" s="28" t="s">
        <v>16</v>
      </c>
    </row>
    <row r="17" spans="2:2" ht="15.75" customHeight="1" x14ac:dyDescent="0.3">
      <c r="B17" s="28" t="s">
        <v>17</v>
      </c>
    </row>
    <row r="18" spans="2:2" ht="7.5" customHeight="1" x14ac:dyDescent="0.3">
      <c r="B18" s="28"/>
    </row>
    <row r="19" spans="2:2" ht="15.75" customHeight="1" x14ac:dyDescent="0.3">
      <c r="B19" s="28" t="s">
        <v>62</v>
      </c>
    </row>
    <row r="20" spans="2:2" ht="15.75" customHeight="1" x14ac:dyDescent="0.3">
      <c r="B20" s="28" t="s">
        <v>18</v>
      </c>
    </row>
    <row r="21" spans="2:2" ht="15.75" customHeight="1" x14ac:dyDescent="0.3">
      <c r="B21" s="28" t="s">
        <v>19</v>
      </c>
    </row>
    <row r="22" spans="2:2" ht="15.75" customHeight="1" x14ac:dyDescent="0.3">
      <c r="B22" s="28" t="s">
        <v>20</v>
      </c>
    </row>
    <row r="23" spans="2:2" ht="15.75" customHeight="1" x14ac:dyDescent="0.3">
      <c r="B23" s="28" t="s">
        <v>21</v>
      </c>
    </row>
    <row r="24" spans="2:2" ht="7.5" customHeight="1" x14ac:dyDescent="0.3">
      <c r="B24" s="28"/>
    </row>
    <row r="25" spans="2:2" ht="15.6" x14ac:dyDescent="0.3">
      <c r="B25" s="29" t="s">
        <v>63</v>
      </c>
    </row>
    <row r="26" spans="2:2" ht="15.75" customHeight="1" x14ac:dyDescent="0.3">
      <c r="B26" s="29" t="s">
        <v>22</v>
      </c>
    </row>
    <row r="27" spans="2:2" ht="15.75" customHeight="1" x14ac:dyDescent="0.3">
      <c r="B27" s="29" t="s">
        <v>23</v>
      </c>
    </row>
    <row r="28" spans="2:2" ht="15.75" customHeight="1" x14ac:dyDescent="0.3">
      <c r="B28" s="28"/>
    </row>
    <row r="29" spans="2:2" ht="15.75" customHeight="1" x14ac:dyDescent="0.3">
      <c r="B29" s="30" t="s">
        <v>64</v>
      </c>
    </row>
    <row r="30" spans="2:2" ht="12.75" customHeight="1" x14ac:dyDescent="0.3">
      <c r="B30" s="30" t="s">
        <v>24</v>
      </c>
    </row>
    <row r="31" spans="2:2" ht="15.75" customHeight="1" x14ac:dyDescent="0.3">
      <c r="B31" s="30"/>
    </row>
    <row r="32" spans="2:2" ht="15.75" customHeight="1" x14ac:dyDescent="0.3">
      <c r="B32" s="30" t="s">
        <v>65</v>
      </c>
    </row>
    <row r="33" spans="2:2" ht="15.6" x14ac:dyDescent="0.3">
      <c r="B33" s="30" t="s">
        <v>25</v>
      </c>
    </row>
    <row r="34" spans="2:2" ht="15.6" x14ac:dyDescent="0.3">
      <c r="B34" s="30"/>
    </row>
    <row r="35" spans="2:2" ht="16.5" customHeight="1" x14ac:dyDescent="0.3">
      <c r="B35" s="31" t="s">
        <v>66</v>
      </c>
    </row>
    <row r="36" spans="2:2" ht="17.25" customHeight="1" x14ac:dyDescent="0.3">
      <c r="B36" s="31" t="s">
        <v>26</v>
      </c>
    </row>
    <row r="37" spans="2:2" ht="39.6" x14ac:dyDescent="0.3">
      <c r="B37" s="31" t="s">
        <v>27</v>
      </c>
    </row>
    <row r="38" spans="2:2" ht="15" customHeight="1" x14ac:dyDescent="0.3">
      <c r="B38" s="31"/>
    </row>
    <row r="39" spans="2:2" ht="39.6" x14ac:dyDescent="0.3">
      <c r="B39" s="31" t="s">
        <v>67</v>
      </c>
    </row>
    <row r="40" spans="2:2" ht="15.6" customHeight="1" x14ac:dyDescent="0.3">
      <c r="B40" s="28"/>
    </row>
    <row r="41" spans="2:2" ht="26.4" x14ac:dyDescent="0.3">
      <c r="B41" s="28" t="s">
        <v>68</v>
      </c>
    </row>
    <row r="42" spans="2:2" ht="15.6" x14ac:dyDescent="0.3">
      <c r="B42" s="28"/>
    </row>
    <row r="43" spans="2:2" ht="39.6" x14ac:dyDescent="0.3">
      <c r="B43" s="28" t="s">
        <v>69</v>
      </c>
    </row>
    <row r="44" spans="2:2" ht="15.6" x14ac:dyDescent="0.3">
      <c r="B44" s="28"/>
    </row>
    <row r="45" spans="2:2" ht="26.4" x14ac:dyDescent="0.3">
      <c r="B45" s="32" t="s">
        <v>70</v>
      </c>
    </row>
    <row r="46" spans="2:2" ht="15.6" x14ac:dyDescent="0.3">
      <c r="B46" s="33"/>
    </row>
    <row r="47" spans="2:2" ht="52.8" x14ac:dyDescent="0.3">
      <c r="B47" s="33" t="s">
        <v>71</v>
      </c>
    </row>
    <row r="48" spans="2:2" ht="15.6" x14ac:dyDescent="0.3">
      <c r="B48" s="33"/>
    </row>
    <row r="49" spans="2:2" ht="15.6" x14ac:dyDescent="0.3">
      <c r="B49" s="27" t="s">
        <v>75</v>
      </c>
    </row>
    <row r="50" spans="2:2" ht="15.6" x14ac:dyDescent="0.3">
      <c r="B50" s="33"/>
    </row>
    <row r="51" spans="2:2" ht="158.4" x14ac:dyDescent="0.3">
      <c r="B51" s="28" t="s">
        <v>72</v>
      </c>
    </row>
    <row r="52" spans="2:2" ht="16.2" thickBot="1" x14ac:dyDescent="0.35">
      <c r="B52" s="34"/>
    </row>
    <row r="53" spans="2:2" ht="15.6" x14ac:dyDescent="0.3">
      <c r="B53" s="1"/>
    </row>
    <row r="54" spans="2:2" ht="15.6" hidden="1" x14ac:dyDescent="0.3">
      <c r="B54" s="1"/>
    </row>
    <row r="55" spans="2:2" ht="15.6" hidden="1" x14ac:dyDescent="0.3">
      <c r="B55" s="1" t="s">
        <v>28</v>
      </c>
    </row>
    <row r="56" spans="2:2" ht="15.6" hidden="1" x14ac:dyDescent="0.3"/>
    <row r="57" spans="2:2" ht="15.6" hidden="1" x14ac:dyDescent="0.3"/>
    <row r="58" spans="2:2" ht="15.6" hidden="1" x14ac:dyDescent="0.3"/>
    <row r="59" spans="2:2" ht="15.6" hidden="1" x14ac:dyDescent="0.3"/>
    <row r="60" spans="2:2" ht="15.6" hidden="1" x14ac:dyDescent="0.3"/>
    <row r="61" spans="2:2" ht="15.6" hidden="1" x14ac:dyDescent="0.3">
      <c r="B61" s="2"/>
    </row>
    <row r="62" spans="2:2" ht="15.6" hidden="1" x14ac:dyDescent="0.3">
      <c r="B62" s="2"/>
    </row>
    <row r="63" spans="2:2" ht="15.6" hidden="1" x14ac:dyDescent="0.3">
      <c r="B63" s="2"/>
    </row>
    <row r="64" spans="2:2" ht="15.6" hidden="1" x14ac:dyDescent="0.3">
      <c r="B64" s="2"/>
    </row>
    <row r="65" spans="2:2" ht="15.6" hidden="1" x14ac:dyDescent="0.3">
      <c r="B65" s="2"/>
    </row>
    <row r="66" spans="2:2" ht="15.6" hidden="1" x14ac:dyDescent="0.3">
      <c r="B66" s="2"/>
    </row>
    <row r="67" spans="2:2" ht="15.6" hidden="1" x14ac:dyDescent="0.3">
      <c r="B67" s="2"/>
    </row>
    <row r="68" spans="2:2" ht="15.6" hidden="1" x14ac:dyDescent="0.3">
      <c r="B68" s="2"/>
    </row>
    <row r="69" spans="2:2" ht="15.6" hidden="1" x14ac:dyDescent="0.3">
      <c r="B69" s="2"/>
    </row>
    <row r="70" spans="2:2" ht="15.6" hidden="1" x14ac:dyDescent="0.3">
      <c r="B70" s="2"/>
    </row>
    <row r="71" spans="2:2" ht="15.6" hidden="1" x14ac:dyDescent="0.3">
      <c r="B71" s="2"/>
    </row>
    <row r="72" spans="2:2" ht="15.6" hidden="1" x14ac:dyDescent="0.3">
      <c r="B72" s="2"/>
    </row>
    <row r="73" spans="2:2" ht="15.6" hidden="1" x14ac:dyDescent="0.3">
      <c r="B73" s="2"/>
    </row>
    <row r="74" spans="2:2" ht="15.6" hidden="1" x14ac:dyDescent="0.3">
      <c r="B74" s="2"/>
    </row>
    <row r="75" spans="2:2" ht="15.6" hidden="1" x14ac:dyDescent="0.3">
      <c r="B75" s="2"/>
    </row>
    <row r="76" spans="2:2" ht="15.6" hidden="1" x14ac:dyDescent="0.3">
      <c r="B76" s="2"/>
    </row>
    <row r="77" spans="2:2" ht="15.6" hidden="1" x14ac:dyDescent="0.3">
      <c r="B77" s="2"/>
    </row>
    <row r="78" spans="2:2" ht="15.6" hidden="1" x14ac:dyDescent="0.3">
      <c r="B78" s="2"/>
    </row>
    <row r="79" spans="2:2" ht="15.6" hidden="1" x14ac:dyDescent="0.3">
      <c r="B79" s="2"/>
    </row>
    <row r="80" spans="2:2" ht="15.6" hidden="1" x14ac:dyDescent="0.3">
      <c r="B80" s="2"/>
    </row>
    <row r="81" spans="2:2" ht="15.6" hidden="1" x14ac:dyDescent="0.3">
      <c r="B81" s="2"/>
    </row>
    <row r="82" spans="2:2" ht="15.6" hidden="1" x14ac:dyDescent="0.3">
      <c r="B82" s="2"/>
    </row>
    <row r="83" spans="2:2" ht="15.6" hidden="1" x14ac:dyDescent="0.3">
      <c r="B83" s="2"/>
    </row>
    <row r="84" spans="2:2" ht="15.6" hidden="1" x14ac:dyDescent="0.3"/>
    <row r="85" spans="2:2" ht="15.6" x14ac:dyDescent="0.3"/>
    <row r="86" spans="2:2" ht="15.6" x14ac:dyDescent="0.3"/>
    <row r="87" spans="2:2" ht="15.6" x14ac:dyDescent="0.3"/>
  </sheetData>
  <hyperlinks>
    <hyperlink ref="B39" location="_ftn1" display="_ftn1"/>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7"/>
  <sheetViews>
    <sheetView showGridLines="0" zoomScaleNormal="100" workbookViewId="0">
      <selection activeCell="L15" sqref="L15"/>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3" ht="44.25" customHeight="1" x14ac:dyDescent="0.25"/>
    <row r="2" spans="2:13" x14ac:dyDescent="0.25">
      <c r="J2" s="5" t="s">
        <v>13</v>
      </c>
    </row>
    <row r="5" spans="2:13" ht="17.399999999999999" x14ac:dyDescent="0.3">
      <c r="B5" s="17" t="s">
        <v>88</v>
      </c>
    </row>
    <row r="6" spans="2:13" x14ac:dyDescent="0.25">
      <c r="C6" s="6"/>
    </row>
    <row r="7" spans="2:13" ht="13.8" x14ac:dyDescent="0.3">
      <c r="B7" s="42" t="s">
        <v>84</v>
      </c>
    </row>
    <row r="8" spans="2:13" ht="15" customHeight="1" x14ac:dyDescent="0.25">
      <c r="B8" s="60" t="s">
        <v>10</v>
      </c>
      <c r="C8" s="60"/>
      <c r="D8" s="61">
        <v>43525</v>
      </c>
      <c r="E8" s="62"/>
      <c r="F8" s="62"/>
      <c r="G8" s="62"/>
      <c r="H8" s="62"/>
      <c r="I8" s="62"/>
      <c r="J8" s="62"/>
      <c r="K8" s="62"/>
    </row>
    <row r="9" spans="2:13" ht="51" customHeight="1" x14ac:dyDescent="0.25">
      <c r="B9" s="60"/>
      <c r="C9" s="60"/>
      <c r="D9" s="35" t="s">
        <v>6</v>
      </c>
      <c r="E9" s="35" t="s">
        <v>29</v>
      </c>
      <c r="F9" s="35" t="s">
        <v>60</v>
      </c>
      <c r="G9" s="35" t="s">
        <v>7</v>
      </c>
      <c r="H9" s="35" t="s">
        <v>8</v>
      </c>
      <c r="I9" s="35" t="s">
        <v>30</v>
      </c>
      <c r="J9" s="35" t="s">
        <v>9</v>
      </c>
      <c r="K9" s="35" t="s">
        <v>31</v>
      </c>
    </row>
    <row r="10" spans="2:13" ht="15" customHeight="1" x14ac:dyDescent="0.25">
      <c r="B10" s="57">
        <v>43160</v>
      </c>
      <c r="C10" s="36" t="s">
        <v>77</v>
      </c>
      <c r="D10" s="46">
        <v>79.411102294921875</v>
      </c>
      <c r="E10" s="46">
        <v>2702.6988868713379</v>
      </c>
      <c r="F10" s="46">
        <v>6061.2250442504883</v>
      </c>
      <c r="G10" s="46">
        <v>40454.938377380371</v>
      </c>
      <c r="H10" s="46">
        <v>0</v>
      </c>
      <c r="I10" s="46">
        <v>0</v>
      </c>
      <c r="J10" s="46">
        <v>189826.02101612091</v>
      </c>
      <c r="K10" s="47">
        <f>SUM(D10:J10)</f>
        <v>239124.29442691803</v>
      </c>
    </row>
    <row r="11" spans="2:13" ht="15" customHeight="1" x14ac:dyDescent="0.25">
      <c r="B11" s="58"/>
      <c r="C11" s="36" t="s">
        <v>6</v>
      </c>
      <c r="D11" s="45">
        <v>2333969.8723888397</v>
      </c>
      <c r="E11" s="46">
        <v>279102.21936798096</v>
      </c>
      <c r="F11" s="46">
        <v>445031.21771240234</v>
      </c>
      <c r="G11" s="46">
        <v>44518.43553352356</v>
      </c>
      <c r="H11" s="46">
        <v>34614.508377075195</v>
      </c>
      <c r="I11" s="46">
        <v>82948.027679443359</v>
      </c>
      <c r="J11" s="46">
        <v>145014.3757724762</v>
      </c>
      <c r="K11" s="47">
        <f t="shared" ref="K11:K17" si="0">SUM(D11:J11)</f>
        <v>3365198.6568317413</v>
      </c>
    </row>
    <row r="12" spans="2:13" x14ac:dyDescent="0.25">
      <c r="B12" s="58"/>
      <c r="C12" s="36" t="s">
        <v>29</v>
      </c>
      <c r="D12" s="46">
        <v>232189.53260803223</v>
      </c>
      <c r="E12" s="45">
        <v>534218.55988407135</v>
      </c>
      <c r="F12" s="46">
        <v>384927.27229499817</v>
      </c>
      <c r="G12" s="46">
        <v>86677.951099395752</v>
      </c>
      <c r="H12" s="46">
        <v>5916.5863952636719</v>
      </c>
      <c r="I12" s="46">
        <v>56016.768615722656</v>
      </c>
      <c r="J12" s="46">
        <v>203688.77331924438</v>
      </c>
      <c r="K12" s="47">
        <f t="shared" si="0"/>
        <v>1503635.4442167282</v>
      </c>
      <c r="M12" s="7"/>
    </row>
    <row r="13" spans="2:13" x14ac:dyDescent="0.25">
      <c r="B13" s="58"/>
      <c r="C13" s="36" t="s">
        <v>60</v>
      </c>
      <c r="D13" s="46">
        <v>327443.25292110443</v>
      </c>
      <c r="E13" s="46">
        <v>371542.15230083466</v>
      </c>
      <c r="F13" s="45">
        <v>893742.17429161072</v>
      </c>
      <c r="G13" s="46">
        <v>109603.72731399536</v>
      </c>
      <c r="H13" s="46">
        <v>3503.6722602844238</v>
      </c>
      <c r="I13" s="46">
        <v>36234.910397529602</v>
      </c>
      <c r="J13" s="46">
        <v>362839.23308181763</v>
      </c>
      <c r="K13" s="47">
        <f t="shared" si="0"/>
        <v>2104909.1225671768</v>
      </c>
    </row>
    <row r="14" spans="2:13" x14ac:dyDescent="0.25">
      <c r="B14" s="58"/>
      <c r="C14" s="36" t="s">
        <v>7</v>
      </c>
      <c r="D14" s="46">
        <v>27135.029130458832</v>
      </c>
      <c r="E14" s="46">
        <v>61324.781188011169</v>
      </c>
      <c r="F14" s="46">
        <v>116862.74668312073</v>
      </c>
      <c r="G14" s="45">
        <v>434500.02842998505</v>
      </c>
      <c r="H14" s="46">
        <v>371.68356323242187</v>
      </c>
      <c r="I14" s="46">
        <v>8776.3662261962891</v>
      </c>
      <c r="J14" s="46">
        <v>186300.68450927734</v>
      </c>
      <c r="K14" s="47">
        <f t="shared" si="0"/>
        <v>835271.31973028183</v>
      </c>
    </row>
    <row r="15" spans="2:13" x14ac:dyDescent="0.25">
      <c r="B15" s="58"/>
      <c r="C15" s="36" t="s">
        <v>8</v>
      </c>
      <c r="D15" s="46">
        <v>10685.498699188232</v>
      </c>
      <c r="E15" s="46">
        <v>3361.385311126709</v>
      </c>
      <c r="F15" s="46">
        <v>189.84536361694336</v>
      </c>
      <c r="G15" s="46">
        <v>827.2264404296875</v>
      </c>
      <c r="H15" s="45">
        <v>1911.0581207275391</v>
      </c>
      <c r="I15" s="46">
        <v>428.22650146484375</v>
      </c>
      <c r="J15" s="46">
        <v>1724.5944786071777</v>
      </c>
      <c r="K15" s="47">
        <f t="shared" si="0"/>
        <v>19127.834915161133</v>
      </c>
    </row>
    <row r="16" spans="2:13" x14ac:dyDescent="0.25">
      <c r="B16" s="58"/>
      <c r="C16" s="36" t="s">
        <v>30</v>
      </c>
      <c r="D16" s="46">
        <v>60920.061157226563</v>
      </c>
      <c r="E16" s="46">
        <v>71200.970970153809</v>
      </c>
      <c r="F16" s="46">
        <v>42118.744941711426</v>
      </c>
      <c r="G16" s="46">
        <v>5887.2296752929687</v>
      </c>
      <c r="H16" s="46">
        <v>1648.4351806640625</v>
      </c>
      <c r="I16" s="45">
        <v>82582.60718536377</v>
      </c>
      <c r="J16" s="46">
        <v>99156.093437194824</v>
      </c>
      <c r="K16" s="47">
        <f t="shared" si="0"/>
        <v>363514.14254760742</v>
      </c>
    </row>
    <row r="17" spans="2:13" x14ac:dyDescent="0.25">
      <c r="B17" s="58"/>
      <c r="C17" s="36" t="s">
        <v>9</v>
      </c>
      <c r="D17" s="46">
        <v>102372.34638643265</v>
      </c>
      <c r="E17" s="46">
        <v>200665.23254394531</v>
      </c>
      <c r="F17" s="46">
        <v>333177.77304077148</v>
      </c>
      <c r="G17" s="46">
        <v>172772.46338558197</v>
      </c>
      <c r="H17" s="46">
        <v>2301.0559463500977</v>
      </c>
      <c r="I17" s="46">
        <v>109268.09320926666</v>
      </c>
      <c r="J17" s="45">
        <v>2921520.2227706909</v>
      </c>
      <c r="K17" s="47">
        <f t="shared" si="0"/>
        <v>3842077.1872830391</v>
      </c>
    </row>
    <row r="18" spans="2:13" x14ac:dyDescent="0.25">
      <c r="B18" s="59"/>
      <c r="C18" s="37" t="s">
        <v>31</v>
      </c>
      <c r="D18" s="47">
        <f>SUM(D10:D17)</f>
        <v>3094795.0043935776</v>
      </c>
      <c r="E18" s="47">
        <f t="shared" ref="E18:K18" si="1">SUM(E10:E17)</f>
        <v>1524118.0004529953</v>
      </c>
      <c r="F18" s="47">
        <f t="shared" si="1"/>
        <v>2222110.9993724823</v>
      </c>
      <c r="G18" s="47">
        <f t="shared" si="1"/>
        <v>895242.00025558472</v>
      </c>
      <c r="H18" s="47">
        <f t="shared" si="1"/>
        <v>50266.999843597412</v>
      </c>
      <c r="I18" s="47">
        <f t="shared" si="1"/>
        <v>376254.99981498718</v>
      </c>
      <c r="J18" s="47">
        <f t="shared" si="1"/>
        <v>4110069.9983854294</v>
      </c>
      <c r="K18" s="49">
        <f t="shared" si="1"/>
        <v>12272858.002518654</v>
      </c>
      <c r="L18" s="7"/>
      <c r="M18" s="7"/>
    </row>
    <row r="19" spans="2:13" x14ac:dyDescent="0.25">
      <c r="D19" s="7"/>
    </row>
    <row r="20" spans="2:13" x14ac:dyDescent="0.25">
      <c r="B20" s="6" t="s">
        <v>73</v>
      </c>
    </row>
    <row r="21" spans="2:13" x14ac:dyDescent="0.25">
      <c r="B21" s="60" t="s">
        <v>10</v>
      </c>
      <c r="C21" s="60"/>
      <c r="D21" s="61">
        <f>D8</f>
        <v>43525</v>
      </c>
      <c r="E21" s="62"/>
      <c r="F21" s="62"/>
      <c r="G21" s="62"/>
      <c r="H21" s="62"/>
      <c r="I21" s="62"/>
      <c r="J21" s="62"/>
      <c r="K21" s="62"/>
    </row>
    <row r="22" spans="2:13" ht="37.799999999999997" x14ac:dyDescent="0.25">
      <c r="B22" s="60"/>
      <c r="C22" s="60"/>
      <c r="D22" s="35" t="s">
        <v>6</v>
      </c>
      <c r="E22" s="35" t="s">
        <v>29</v>
      </c>
      <c r="F22" s="35" t="s">
        <v>60</v>
      </c>
      <c r="G22" s="35" t="s">
        <v>7</v>
      </c>
      <c r="H22" s="35" t="s">
        <v>8</v>
      </c>
      <c r="I22" s="35" t="s">
        <v>30</v>
      </c>
      <c r="J22" s="35" t="s">
        <v>9</v>
      </c>
      <c r="K22" s="35" t="s">
        <v>31</v>
      </c>
    </row>
    <row r="23" spans="2:13" ht="15" customHeight="1" x14ac:dyDescent="0.25">
      <c r="B23" s="57">
        <f>B10</f>
        <v>43160</v>
      </c>
      <c r="C23" s="36" t="s">
        <v>77</v>
      </c>
      <c r="D23" s="51">
        <f>(IFERROR((D10/$K$18),"-")*100)</f>
        <v>6.4704653373016301E-4</v>
      </c>
      <c r="E23" s="51">
        <f t="shared" ref="E23:K23" si="2">(IFERROR((E10/$K$18),"-")*100)</f>
        <v>2.2021756353057177E-2</v>
      </c>
      <c r="F23" s="51">
        <f t="shared" si="2"/>
        <v>4.938723354418828E-2</v>
      </c>
      <c r="G23" s="51">
        <f t="shared" si="2"/>
        <v>0.32962931999276901</v>
      </c>
      <c r="H23" s="51">
        <f t="shared" si="2"/>
        <v>0</v>
      </c>
      <c r="I23" s="51">
        <f t="shared" si="2"/>
        <v>0</v>
      </c>
      <c r="J23" s="51">
        <f t="shared" si="2"/>
        <v>1.5467140659263272</v>
      </c>
      <c r="K23" s="52">
        <f t="shared" si="2"/>
        <v>1.9483994223500718</v>
      </c>
    </row>
    <row r="24" spans="2:13" ht="15" customHeight="1" x14ac:dyDescent="0.25">
      <c r="B24" s="58"/>
      <c r="C24" s="36" t="s">
        <v>6</v>
      </c>
      <c r="D24" s="50">
        <f t="shared" ref="D24:K31" si="3">(IFERROR((D11/$K$18),"-")*100)</f>
        <v>19.017329719857095</v>
      </c>
      <c r="E24" s="51">
        <f t="shared" si="3"/>
        <v>2.2741420075967897</v>
      </c>
      <c r="F24" s="51">
        <f t="shared" si="3"/>
        <v>3.6261416666034303</v>
      </c>
      <c r="G24" s="51">
        <f t="shared" si="3"/>
        <v>0.36273894413499624</v>
      </c>
      <c r="H24" s="51">
        <f t="shared" si="3"/>
        <v>0.28204113801342406</v>
      </c>
      <c r="I24" s="51">
        <f t="shared" si="3"/>
        <v>0.67586561876965123</v>
      </c>
      <c r="J24" s="51">
        <f t="shared" si="3"/>
        <v>1.1815860310835189</v>
      </c>
      <c r="K24" s="52">
        <f t="shared" si="3"/>
        <v>27.419845126058906</v>
      </c>
    </row>
    <row r="25" spans="2:13" x14ac:dyDescent="0.25">
      <c r="B25" s="58"/>
      <c r="C25" s="36" t="s">
        <v>29</v>
      </c>
      <c r="D25" s="51">
        <f t="shared" si="3"/>
        <v>1.8918945575707138</v>
      </c>
      <c r="E25" s="50">
        <f t="shared" si="3"/>
        <v>4.3528456026659663</v>
      </c>
      <c r="F25" s="51">
        <f t="shared" si="3"/>
        <v>3.136411031692885</v>
      </c>
      <c r="G25" s="51">
        <f t="shared" si="3"/>
        <v>0.7062572636431349</v>
      </c>
      <c r="H25" s="51">
        <f t="shared" si="3"/>
        <v>4.8208708958006857E-2</v>
      </c>
      <c r="I25" s="51">
        <f t="shared" si="3"/>
        <v>0.45642806756361731</v>
      </c>
      <c r="J25" s="51">
        <f t="shared" si="3"/>
        <v>1.6596686222348784</v>
      </c>
      <c r="K25" s="52">
        <f t="shared" si="3"/>
        <v>12.251713854329203</v>
      </c>
    </row>
    <row r="26" spans="2:13" x14ac:dyDescent="0.25">
      <c r="B26" s="58"/>
      <c r="C26" s="36" t="s">
        <v>60</v>
      </c>
      <c r="D26" s="51">
        <f t="shared" si="3"/>
        <v>2.6680277149292042</v>
      </c>
      <c r="E26" s="51">
        <f t="shared" si="3"/>
        <v>3.0273482527426476</v>
      </c>
      <c r="F26" s="50">
        <f t="shared" si="3"/>
        <v>7.2822660712622573</v>
      </c>
      <c r="G26" s="51">
        <f t="shared" si="3"/>
        <v>0.89305789483999831</v>
      </c>
      <c r="H26" s="51">
        <f t="shared" si="3"/>
        <v>2.8548136542974709E-2</v>
      </c>
      <c r="I26" s="51">
        <f t="shared" si="3"/>
        <v>0.29524427309509671</v>
      </c>
      <c r="J26" s="51">
        <f t="shared" si="3"/>
        <v>2.9564363329825474</v>
      </c>
      <c r="K26" s="52">
        <f t="shared" si="3"/>
        <v>17.150928676394727</v>
      </c>
    </row>
    <row r="27" spans="2:13" x14ac:dyDescent="0.25">
      <c r="B27" s="58"/>
      <c r="C27" s="36" t="s">
        <v>7</v>
      </c>
      <c r="D27" s="51">
        <f t="shared" si="3"/>
        <v>0.22109788221203358</v>
      </c>
      <c r="E27" s="51">
        <f t="shared" si="3"/>
        <v>0.49967807967325961</v>
      </c>
      <c r="F27" s="51">
        <f t="shared" si="3"/>
        <v>0.9522048300333793</v>
      </c>
      <c r="G27" s="50">
        <f t="shared" si="3"/>
        <v>3.540332890194088</v>
      </c>
      <c r="H27" s="51">
        <f t="shared" si="3"/>
        <v>3.0285004776894218E-3</v>
      </c>
      <c r="I27" s="51">
        <f t="shared" si="3"/>
        <v>7.151037048090339E-2</v>
      </c>
      <c r="J27" s="51">
        <f t="shared" si="3"/>
        <v>1.517989407773189</v>
      </c>
      <c r="K27" s="52">
        <f t="shared" si="3"/>
        <v>6.8058419608445417</v>
      </c>
    </row>
    <row r="28" spans="2:13" x14ac:dyDescent="0.25">
      <c r="B28" s="58"/>
      <c r="C28" s="36" t="s">
        <v>8</v>
      </c>
      <c r="D28" s="51">
        <f t="shared" si="3"/>
        <v>8.7066099004774106E-2</v>
      </c>
      <c r="E28" s="51">
        <f t="shared" si="3"/>
        <v>2.7388773751288252E-2</v>
      </c>
      <c r="F28" s="51">
        <f t="shared" si="3"/>
        <v>1.546871670624585E-3</v>
      </c>
      <c r="G28" s="51">
        <f t="shared" si="3"/>
        <v>6.7402917907134824E-3</v>
      </c>
      <c r="H28" s="50">
        <f t="shared" si="3"/>
        <v>1.5571418819767561E-2</v>
      </c>
      <c r="I28" s="51">
        <f t="shared" si="3"/>
        <v>3.4892158075727959E-3</v>
      </c>
      <c r="J28" s="51">
        <f t="shared" si="3"/>
        <v>1.4052101623381073E-2</v>
      </c>
      <c r="K28" s="52">
        <f t="shared" si="3"/>
        <v>0.15585477246812188</v>
      </c>
    </row>
    <row r="29" spans="2:13" x14ac:dyDescent="0.25">
      <c r="B29" s="58"/>
      <c r="C29" s="36" t="s">
        <v>30</v>
      </c>
      <c r="D29" s="51">
        <f t="shared" si="3"/>
        <v>0.49638039603101786</v>
      </c>
      <c r="E29" s="51">
        <f t="shared" si="3"/>
        <v>0.58014987996717504</v>
      </c>
      <c r="F29" s="51">
        <f t="shared" si="3"/>
        <v>0.34318611796101411</v>
      </c>
      <c r="G29" s="51">
        <f t="shared" si="3"/>
        <v>4.796950860251771E-2</v>
      </c>
      <c r="H29" s="51">
        <f t="shared" si="3"/>
        <v>1.3431550991022369E-2</v>
      </c>
      <c r="I29" s="50">
        <f t="shared" si="3"/>
        <v>0.67288815016368675</v>
      </c>
      <c r="J29" s="51">
        <f t="shared" si="3"/>
        <v>0.80792993300212446</v>
      </c>
      <c r="K29" s="52">
        <f t="shared" si="3"/>
        <v>2.9619355367185585</v>
      </c>
    </row>
    <row r="30" spans="2:13" x14ac:dyDescent="0.25">
      <c r="B30" s="58"/>
      <c r="C30" s="36" t="s">
        <v>9</v>
      </c>
      <c r="D30" s="51">
        <f t="shared" si="3"/>
        <v>0.8341361593642137</v>
      </c>
      <c r="E30" s="51">
        <f t="shared" si="3"/>
        <v>1.6350326264898078</v>
      </c>
      <c r="F30" s="51">
        <f t="shared" si="3"/>
        <v>2.7147529367030585</v>
      </c>
      <c r="G30" s="51">
        <f t="shared" si="3"/>
        <v>1.4077606320396223</v>
      </c>
      <c r="H30" s="51">
        <f t="shared" si="3"/>
        <v>1.8749145031074846E-2</v>
      </c>
      <c r="I30" s="51">
        <f t="shared" si="3"/>
        <v>0.89032312756199494</v>
      </c>
      <c r="J30" s="50">
        <f t="shared" si="3"/>
        <v>23.804726023646101</v>
      </c>
      <c r="K30" s="52">
        <f t="shared" si="3"/>
        <v>31.305480650835872</v>
      </c>
    </row>
    <row r="31" spans="2:13" x14ac:dyDescent="0.25">
      <c r="B31" s="59"/>
      <c r="C31" s="37" t="s">
        <v>31</v>
      </c>
      <c r="D31" s="52">
        <f t="shared" si="3"/>
        <v>25.216579575502784</v>
      </c>
      <c r="E31" s="52">
        <f t="shared" si="3"/>
        <v>12.418606979239991</v>
      </c>
      <c r="F31" s="52">
        <f t="shared" si="3"/>
        <v>18.105896759470838</v>
      </c>
      <c r="G31" s="52">
        <f t="shared" si="3"/>
        <v>7.2944867452378395</v>
      </c>
      <c r="H31" s="52">
        <f t="shared" si="3"/>
        <v>0.40957859883395981</v>
      </c>
      <c r="I31" s="52">
        <f t="shared" si="3"/>
        <v>3.0657488234425232</v>
      </c>
      <c r="J31" s="52">
        <f t="shared" si="3"/>
        <v>33.48910251827207</v>
      </c>
      <c r="K31" s="53">
        <f t="shared" si="3"/>
        <v>100</v>
      </c>
    </row>
    <row r="33" spans="2:12" x14ac:dyDescent="0.25">
      <c r="B33" s="6" t="s">
        <v>11</v>
      </c>
    </row>
    <row r="34" spans="2:12" x14ac:dyDescent="0.25">
      <c r="B34" s="60" t="s">
        <v>10</v>
      </c>
      <c r="C34" s="60"/>
      <c r="D34" s="61">
        <f>D21</f>
        <v>43525</v>
      </c>
      <c r="E34" s="62"/>
      <c r="F34" s="62"/>
      <c r="G34" s="62"/>
      <c r="H34" s="62"/>
      <c r="I34" s="62"/>
      <c r="J34" s="62"/>
      <c r="K34" s="62"/>
    </row>
    <row r="35" spans="2:12" ht="37.799999999999997" x14ac:dyDescent="0.25">
      <c r="B35" s="60"/>
      <c r="C35" s="60"/>
      <c r="D35" s="35" t="s">
        <v>6</v>
      </c>
      <c r="E35" s="35" t="s">
        <v>29</v>
      </c>
      <c r="F35" s="35" t="s">
        <v>60</v>
      </c>
      <c r="G35" s="35" t="s">
        <v>7</v>
      </c>
      <c r="H35" s="35" t="s">
        <v>8</v>
      </c>
      <c r="I35" s="35" t="s">
        <v>30</v>
      </c>
      <c r="J35" s="35" t="s">
        <v>9</v>
      </c>
      <c r="K35" s="35" t="s">
        <v>31</v>
      </c>
    </row>
    <row r="36" spans="2:12" ht="15" customHeight="1" x14ac:dyDescent="0.25">
      <c r="B36" s="57">
        <f>B23</f>
        <v>43160</v>
      </c>
      <c r="C36" s="36" t="s">
        <v>77</v>
      </c>
      <c r="D36" s="25">
        <f>(IFERROR((D10/$K10),"-"))*100</f>
        <v>3.3209131880655385E-2</v>
      </c>
      <c r="E36" s="25">
        <f t="shared" ref="E36:K36" si="4">(IFERROR((E10/$K10),"-"))*100</f>
        <v>1.1302485568639475</v>
      </c>
      <c r="F36" s="25">
        <f t="shared" si="4"/>
        <v>2.5347591965829888</v>
      </c>
      <c r="G36" s="25">
        <f t="shared" si="4"/>
        <v>16.917954101792173</v>
      </c>
      <c r="H36" s="25">
        <f t="shared" si="4"/>
        <v>0</v>
      </c>
      <c r="I36" s="25">
        <f t="shared" si="4"/>
        <v>0</v>
      </c>
      <c r="J36" s="25">
        <f t="shared" si="4"/>
        <v>79.383829012880241</v>
      </c>
      <c r="K36" s="43">
        <f t="shared" si="4"/>
        <v>100</v>
      </c>
    </row>
    <row r="37" spans="2:12" ht="15" customHeight="1" x14ac:dyDescent="0.25">
      <c r="B37" s="58"/>
      <c r="C37" s="36" t="s">
        <v>6</v>
      </c>
      <c r="D37" s="24">
        <f t="shared" ref="D37:K37" si="5">(IFERROR((D11/$K11),"-"))*100</f>
        <v>69.356079993988217</v>
      </c>
      <c r="E37" s="25">
        <f t="shared" si="5"/>
        <v>8.2937813730957988</v>
      </c>
      <c r="F37" s="25">
        <f t="shared" si="5"/>
        <v>13.2245154920925</v>
      </c>
      <c r="G37" s="25">
        <f t="shared" si="5"/>
        <v>1.3229066118621557</v>
      </c>
      <c r="H37" s="25">
        <f t="shared" si="5"/>
        <v>1.0286022284837109</v>
      </c>
      <c r="I37" s="25">
        <f t="shared" si="5"/>
        <v>2.4648775938100798</v>
      </c>
      <c r="J37" s="25">
        <f t="shared" si="5"/>
        <v>4.3092367066675328</v>
      </c>
      <c r="K37" s="43">
        <f t="shared" si="5"/>
        <v>100</v>
      </c>
      <c r="L37" s="8"/>
    </row>
    <row r="38" spans="2:12" x14ac:dyDescent="0.25">
      <c r="B38" s="58"/>
      <c r="C38" s="36" t="s">
        <v>29</v>
      </c>
      <c r="D38" s="25">
        <f t="shared" ref="D38:K38" si="6">(IFERROR((D12/$K12),"-"))*100</f>
        <v>15.441876786097183</v>
      </c>
      <c r="E38" s="24">
        <f t="shared" si="6"/>
        <v>35.528462829123839</v>
      </c>
      <c r="F38" s="25">
        <f t="shared" si="6"/>
        <v>25.599773786625118</v>
      </c>
      <c r="G38" s="25">
        <f t="shared" si="6"/>
        <v>5.7645589183718604</v>
      </c>
      <c r="H38" s="25">
        <f t="shared" si="6"/>
        <v>0.39348543013002274</v>
      </c>
      <c r="I38" s="25">
        <f t="shared" si="6"/>
        <v>3.7254221979918039</v>
      </c>
      <c r="J38" s="25">
        <f t="shared" si="6"/>
        <v>13.546420051660174</v>
      </c>
      <c r="K38" s="43">
        <f t="shared" si="6"/>
        <v>100</v>
      </c>
      <c r="L38" s="8"/>
    </row>
    <row r="39" spans="2:12" x14ac:dyDescent="0.25">
      <c r="B39" s="58"/>
      <c r="C39" s="36" t="s">
        <v>60</v>
      </c>
      <c r="D39" s="25">
        <f t="shared" ref="D39:K39" si="7">(IFERROR((D13/$K13),"-"))*100</f>
        <v>15.556170544871318</v>
      </c>
      <c r="E39" s="25">
        <f t="shared" si="7"/>
        <v>17.651220583228628</v>
      </c>
      <c r="F39" s="24">
        <f t="shared" si="7"/>
        <v>42.45989362246624</v>
      </c>
      <c r="G39" s="25">
        <f t="shared" si="7"/>
        <v>5.2070527007038248</v>
      </c>
      <c r="H39" s="25">
        <f t="shared" si="7"/>
        <v>0.16645242413179795</v>
      </c>
      <c r="I39" s="25">
        <f t="shared" si="7"/>
        <v>1.7214477342060732</v>
      </c>
      <c r="J39" s="25">
        <f t="shared" si="7"/>
        <v>17.237762390392124</v>
      </c>
      <c r="K39" s="43">
        <f t="shared" si="7"/>
        <v>100</v>
      </c>
      <c r="L39" s="8"/>
    </row>
    <row r="40" spans="2:12" x14ac:dyDescent="0.25">
      <c r="B40" s="58"/>
      <c r="C40" s="36" t="s">
        <v>7</v>
      </c>
      <c r="D40" s="25">
        <f t="shared" ref="D40:K40" si="8">(IFERROR((D14/$K14),"-"))*100</f>
        <v>3.2486484917524794</v>
      </c>
      <c r="E40" s="25">
        <f t="shared" si="8"/>
        <v>7.3418995408358567</v>
      </c>
      <c r="F40" s="25">
        <f t="shared" si="8"/>
        <v>13.990992378483313</v>
      </c>
      <c r="G40" s="24">
        <f t="shared" si="8"/>
        <v>52.019028807344881</v>
      </c>
      <c r="H40" s="25">
        <f t="shared" si="8"/>
        <v>4.4498542503822888E-2</v>
      </c>
      <c r="I40" s="25">
        <f t="shared" si="8"/>
        <v>1.0507204089121931</v>
      </c>
      <c r="J40" s="25">
        <f t="shared" si="8"/>
        <v>22.304211830167457</v>
      </c>
      <c r="K40" s="43">
        <f t="shared" si="8"/>
        <v>100</v>
      </c>
      <c r="L40" s="8"/>
    </row>
    <row r="41" spans="2:12" x14ac:dyDescent="0.25">
      <c r="B41" s="58"/>
      <c r="C41" s="36" t="s">
        <v>8</v>
      </c>
      <c r="D41" s="25">
        <f t="shared" ref="D41:K41" si="9">(IFERROR((D15/$K15),"-"))*100</f>
        <v>55.863607912669075</v>
      </c>
      <c r="E41" s="25">
        <f t="shared" si="9"/>
        <v>17.573266007552181</v>
      </c>
      <c r="F41" s="25">
        <f t="shared" si="9"/>
        <v>0.9925083756681099</v>
      </c>
      <c r="G41" s="25">
        <f t="shared" si="9"/>
        <v>4.3247259509439306</v>
      </c>
      <c r="H41" s="24">
        <f t="shared" si="9"/>
        <v>9.9909797904664757</v>
      </c>
      <c r="I41" s="25">
        <f t="shared" si="9"/>
        <v>2.2387609646579616</v>
      </c>
      <c r="J41" s="25">
        <f t="shared" si="9"/>
        <v>9.0161509980422672</v>
      </c>
      <c r="K41" s="43">
        <f t="shared" si="9"/>
        <v>100</v>
      </c>
      <c r="L41" s="8"/>
    </row>
    <row r="42" spans="2:12" x14ac:dyDescent="0.25">
      <c r="B42" s="58"/>
      <c r="C42" s="36" t="s">
        <v>30</v>
      </c>
      <c r="D42" s="25">
        <f t="shared" ref="D42:K42" si="10">(IFERROR((D16/$K16),"-"))*100</f>
        <v>16.758649534315769</v>
      </c>
      <c r="E42" s="25">
        <f t="shared" si="10"/>
        <v>19.586850313761591</v>
      </c>
      <c r="F42" s="25">
        <f t="shared" si="10"/>
        <v>11.586549190777459</v>
      </c>
      <c r="G42" s="25">
        <f t="shared" si="10"/>
        <v>1.6195324985249924</v>
      </c>
      <c r="H42" s="25">
        <f t="shared" si="10"/>
        <v>0.45347209027725138</v>
      </c>
      <c r="I42" s="24">
        <f t="shared" si="10"/>
        <v>22.717852627851578</v>
      </c>
      <c r="J42" s="25">
        <f t="shared" si="10"/>
        <v>27.27709374449136</v>
      </c>
      <c r="K42" s="43">
        <f t="shared" si="10"/>
        <v>100</v>
      </c>
      <c r="L42" s="8"/>
    </row>
    <row r="43" spans="2:12" x14ac:dyDescent="0.25">
      <c r="B43" s="58"/>
      <c r="C43" s="36" t="s">
        <v>9</v>
      </c>
      <c r="D43" s="25">
        <f t="shared" ref="D43:K43" si="11">(IFERROR((D17/$K17),"-"))*100</f>
        <v>2.6645051985232553</v>
      </c>
      <c r="E43" s="25">
        <f t="shared" si="11"/>
        <v>5.2228318891700249</v>
      </c>
      <c r="F43" s="25">
        <f t="shared" si="11"/>
        <v>8.6718136258054006</v>
      </c>
      <c r="G43" s="25">
        <f t="shared" si="11"/>
        <v>4.4968504005449104</v>
      </c>
      <c r="H43" s="25">
        <f t="shared" si="11"/>
        <v>5.9890934881954072E-2</v>
      </c>
      <c r="I43" s="25">
        <f t="shared" si="11"/>
        <v>2.8439848520205451</v>
      </c>
      <c r="J43" s="24">
        <f t="shared" si="11"/>
        <v>76.040123099053915</v>
      </c>
      <c r="K43" s="43">
        <f t="shared" si="11"/>
        <v>100</v>
      </c>
      <c r="L43" s="8"/>
    </row>
    <row r="44" spans="2:12" x14ac:dyDescent="0.25">
      <c r="B44" s="59"/>
      <c r="C44" s="37" t="s">
        <v>31</v>
      </c>
      <c r="D44" s="43">
        <f t="shared" ref="D44:K44" si="12">(IFERROR((D18/$K18),"-"))*100</f>
        <v>25.216579575502784</v>
      </c>
      <c r="E44" s="43">
        <f t="shared" si="12"/>
        <v>12.418606979239991</v>
      </c>
      <c r="F44" s="43">
        <f t="shared" si="12"/>
        <v>18.105896759470838</v>
      </c>
      <c r="G44" s="43">
        <f t="shared" si="12"/>
        <v>7.2944867452378395</v>
      </c>
      <c r="H44" s="43">
        <f t="shared" si="12"/>
        <v>0.40957859883395981</v>
      </c>
      <c r="I44" s="43">
        <f t="shared" si="12"/>
        <v>3.0657488234425232</v>
      </c>
      <c r="J44" s="43">
        <f t="shared" si="12"/>
        <v>33.48910251827207</v>
      </c>
      <c r="K44" s="44">
        <f t="shared" si="12"/>
        <v>100</v>
      </c>
      <c r="L44" s="8"/>
    </row>
    <row r="46" spans="2:12" x14ac:dyDescent="0.25">
      <c r="B46" s="6" t="s">
        <v>12</v>
      </c>
    </row>
    <row r="47" spans="2:12" x14ac:dyDescent="0.25">
      <c r="B47" s="60" t="s">
        <v>10</v>
      </c>
      <c r="C47" s="60"/>
      <c r="D47" s="61">
        <f>D34</f>
        <v>43525</v>
      </c>
      <c r="E47" s="62"/>
      <c r="F47" s="62"/>
      <c r="G47" s="62"/>
      <c r="H47" s="62"/>
      <c r="I47" s="62"/>
      <c r="J47" s="62"/>
      <c r="K47" s="62"/>
    </row>
    <row r="48" spans="2:12" ht="37.799999999999997" x14ac:dyDescent="0.25">
      <c r="B48" s="60"/>
      <c r="C48" s="60"/>
      <c r="D48" s="35" t="s">
        <v>6</v>
      </c>
      <c r="E48" s="35" t="s">
        <v>29</v>
      </c>
      <c r="F48" s="35" t="s">
        <v>60</v>
      </c>
      <c r="G48" s="35" t="s">
        <v>7</v>
      </c>
      <c r="H48" s="35" t="s">
        <v>8</v>
      </c>
      <c r="I48" s="35" t="s">
        <v>30</v>
      </c>
      <c r="J48" s="35" t="s">
        <v>9</v>
      </c>
      <c r="K48" s="35" t="s">
        <v>31</v>
      </c>
    </row>
    <row r="49" spans="2:12" ht="15" customHeight="1" x14ac:dyDescent="0.25">
      <c r="B49" s="57">
        <f>B36</f>
        <v>43160</v>
      </c>
      <c r="C49" s="36" t="s">
        <v>77</v>
      </c>
      <c r="D49" s="25">
        <f>(IFERROR((D10/D$18),"-")*100)</f>
        <v>2.5659567816990973E-3</v>
      </c>
      <c r="E49" s="25">
        <f t="shared" ref="E49:K49" si="13">(IFERROR((E10/E$18),"-")*100)</f>
        <v>0.17732871641618608</v>
      </c>
      <c r="F49" s="25">
        <f t="shared" si="13"/>
        <v>0.27276877914569347</v>
      </c>
      <c r="G49" s="25">
        <f t="shared" si="13"/>
        <v>4.5188829797787413</v>
      </c>
      <c r="H49" s="25">
        <f t="shared" si="13"/>
        <v>0</v>
      </c>
      <c r="I49" s="25">
        <f t="shared" si="13"/>
        <v>0</v>
      </c>
      <c r="J49" s="25">
        <f t="shared" si="13"/>
        <v>4.6185593211475915</v>
      </c>
      <c r="K49" s="43">
        <f t="shared" si="13"/>
        <v>1.9483994223500718</v>
      </c>
    </row>
    <row r="50" spans="2:12" ht="15" customHeight="1" x14ac:dyDescent="0.25">
      <c r="B50" s="58"/>
      <c r="C50" s="36" t="s">
        <v>6</v>
      </c>
      <c r="D50" s="24">
        <f t="shared" ref="D50:K50" si="14">(IFERROR((D11/D$18),"-")*100)</f>
        <v>75.415976472605777</v>
      </c>
      <c r="E50" s="25">
        <f t="shared" si="14"/>
        <v>18.312376028957519</v>
      </c>
      <c r="F50" s="25">
        <f t="shared" si="14"/>
        <v>20.027407174442587</v>
      </c>
      <c r="G50" s="25">
        <f t="shared" si="14"/>
        <v>4.9727822779554458</v>
      </c>
      <c r="H50" s="25">
        <f t="shared" si="14"/>
        <v>68.86129764015368</v>
      </c>
      <c r="I50" s="25">
        <f t="shared" si="14"/>
        <v>22.045694467908923</v>
      </c>
      <c r="J50" s="25">
        <f t="shared" si="14"/>
        <v>3.5282702199583613</v>
      </c>
      <c r="K50" s="43">
        <f t="shared" si="14"/>
        <v>27.419845126058906</v>
      </c>
      <c r="L50" s="8"/>
    </row>
    <row r="51" spans="2:12" x14ac:dyDescent="0.25">
      <c r="B51" s="58"/>
      <c r="C51" s="36" t="s">
        <v>29</v>
      </c>
      <c r="D51" s="25">
        <f t="shared" ref="D51:K51" si="15">(IFERROR((D12/D$18),"-")*100)</f>
        <v>7.5025819893854191</v>
      </c>
      <c r="E51" s="24">
        <f t="shared" si="15"/>
        <v>35.050997345697112</v>
      </c>
      <c r="F51" s="25">
        <f t="shared" si="15"/>
        <v>17.322594254008937</v>
      </c>
      <c r="G51" s="25">
        <f t="shared" si="15"/>
        <v>9.6820693259085093</v>
      </c>
      <c r="H51" s="25">
        <f t="shared" si="15"/>
        <v>11.77031932216515</v>
      </c>
      <c r="I51" s="25">
        <f t="shared" si="15"/>
        <v>14.887979865587786</v>
      </c>
      <c r="J51" s="25">
        <f t="shared" si="15"/>
        <v>4.955846820109147</v>
      </c>
      <c r="K51" s="43">
        <f t="shared" si="15"/>
        <v>12.251713854329203</v>
      </c>
      <c r="L51" s="8"/>
    </row>
    <row r="52" spans="2:12" x14ac:dyDescent="0.25">
      <c r="B52" s="58"/>
      <c r="C52" s="36" t="s">
        <v>60</v>
      </c>
      <c r="D52" s="25">
        <f t="shared" ref="D52:K52" si="16">(IFERROR((D13/D$18),"-")*100)</f>
        <v>10.580450480766711</v>
      </c>
      <c r="E52" s="25">
        <f t="shared" si="16"/>
        <v>24.377518813530553</v>
      </c>
      <c r="F52" s="24">
        <f t="shared" si="16"/>
        <v>40.220410886044888</v>
      </c>
      <c r="G52" s="25">
        <f t="shared" si="16"/>
        <v>12.242916136944462</v>
      </c>
      <c r="H52" s="25">
        <f t="shared" si="16"/>
        <v>6.9701240797857018</v>
      </c>
      <c r="I52" s="25">
        <f t="shared" si="16"/>
        <v>9.6304129952683954</v>
      </c>
      <c r="J52" s="25">
        <f t="shared" si="16"/>
        <v>8.8280548317754395</v>
      </c>
      <c r="K52" s="43">
        <f t="shared" si="16"/>
        <v>17.150928676394727</v>
      </c>
      <c r="L52" s="8"/>
    </row>
    <row r="53" spans="2:12" x14ac:dyDescent="0.25">
      <c r="B53" s="58"/>
      <c r="C53" s="36" t="s">
        <v>7</v>
      </c>
      <c r="D53" s="25">
        <f t="shared" ref="D53:K53" si="17">(IFERROR((D14/D$18),"-")*100)</f>
        <v>0.87679568733748559</v>
      </c>
      <c r="E53" s="25">
        <f t="shared" si="17"/>
        <v>4.0236242318366653</v>
      </c>
      <c r="F53" s="25">
        <f t="shared" si="17"/>
        <v>5.2590868195208262</v>
      </c>
      <c r="G53" s="24">
        <f t="shared" si="17"/>
        <v>48.534365937471499</v>
      </c>
      <c r="H53" s="25">
        <f t="shared" si="17"/>
        <v>0.73941863327608925</v>
      </c>
      <c r="I53" s="25">
        <f t="shared" si="17"/>
        <v>2.3325580339163121</v>
      </c>
      <c r="J53" s="25">
        <f t="shared" si="17"/>
        <v>4.5327861710983601</v>
      </c>
      <c r="K53" s="43">
        <f t="shared" si="17"/>
        <v>6.8058419608445417</v>
      </c>
      <c r="L53" s="8"/>
    </row>
    <row r="54" spans="2:12" x14ac:dyDescent="0.25">
      <c r="B54" s="58"/>
      <c r="C54" s="36" t="s">
        <v>8</v>
      </c>
      <c r="D54" s="25">
        <f t="shared" ref="D54:K54" si="18">(IFERROR((D15/D$18),"-")*100)</f>
        <v>0.3452732308284841</v>
      </c>
      <c r="E54" s="25">
        <f t="shared" si="18"/>
        <v>0.22054626414277928</v>
      </c>
      <c r="F54" s="25">
        <f t="shared" si="18"/>
        <v>8.5434689657967189E-3</v>
      </c>
      <c r="G54" s="25">
        <f t="shared" si="18"/>
        <v>9.2402550393471339E-2</v>
      </c>
      <c r="H54" s="24">
        <f t="shared" si="18"/>
        <v>3.8018145635778455</v>
      </c>
      <c r="I54" s="25">
        <f t="shared" si="18"/>
        <v>0.11381284014176876</v>
      </c>
      <c r="J54" s="25">
        <f t="shared" si="18"/>
        <v>4.1960221584660486E-2</v>
      </c>
      <c r="K54" s="43">
        <f t="shared" si="18"/>
        <v>0.15585477246812188</v>
      </c>
      <c r="L54" s="8"/>
    </row>
    <row r="55" spans="2:12" x14ac:dyDescent="0.25">
      <c r="B55" s="58"/>
      <c r="C55" s="36" t="s">
        <v>30</v>
      </c>
      <c r="D55" s="25">
        <f t="shared" ref="D55:K55" si="19">(IFERROR((D16/D$18),"-")*100)</f>
        <v>1.9684683822592572</v>
      </c>
      <c r="E55" s="25">
        <f t="shared" si="19"/>
        <v>4.6716180078571083</v>
      </c>
      <c r="F55" s="25">
        <f t="shared" si="19"/>
        <v>1.8954383896036535</v>
      </c>
      <c r="G55" s="25">
        <f t="shared" si="19"/>
        <v>0.65761321225011904</v>
      </c>
      <c r="H55" s="25">
        <f t="shared" si="19"/>
        <v>3.2793585966798577</v>
      </c>
      <c r="I55" s="24">
        <f t="shared" si="19"/>
        <v>21.94857403249696</v>
      </c>
      <c r="J55" s="25">
        <f t="shared" si="19"/>
        <v>2.4125159298052488</v>
      </c>
      <c r="K55" s="43">
        <f t="shared" si="19"/>
        <v>2.9619355367185585</v>
      </c>
      <c r="L55" s="8"/>
    </row>
    <row r="56" spans="2:12" x14ac:dyDescent="0.25">
      <c r="B56" s="58"/>
      <c r="C56" s="36" t="s">
        <v>9</v>
      </c>
      <c r="D56" s="25">
        <f t="shared" ref="D56:K56" si="20">(IFERROR((D17/D$18),"-")*100)</f>
        <v>3.3078878000351564</v>
      </c>
      <c r="E56" s="25">
        <f t="shared" si="20"/>
        <v>13.165990591562071</v>
      </c>
      <c r="F56" s="25">
        <f t="shared" si="20"/>
        <v>14.993750228267622</v>
      </c>
      <c r="G56" s="25">
        <f t="shared" si="20"/>
        <v>19.298967579297749</v>
      </c>
      <c r="H56" s="25">
        <f t="shared" si="20"/>
        <v>4.5776671643616842</v>
      </c>
      <c r="I56" s="25">
        <f t="shared" si="20"/>
        <v>29.040967764679852</v>
      </c>
      <c r="J56" s="24">
        <f t="shared" si="20"/>
        <v>71.082006484521187</v>
      </c>
      <c r="K56" s="43">
        <f t="shared" si="20"/>
        <v>31.305480650835872</v>
      </c>
      <c r="L56" s="8"/>
    </row>
    <row r="57" spans="2:12" x14ac:dyDescent="0.25">
      <c r="B57" s="59"/>
      <c r="C57" s="37" t="s">
        <v>31</v>
      </c>
      <c r="D57" s="43">
        <f t="shared" ref="D57:K57" si="21">(IFERROR((D18/D$18),"-")*100)</f>
        <v>100</v>
      </c>
      <c r="E57" s="43">
        <f t="shared" si="21"/>
        <v>100</v>
      </c>
      <c r="F57" s="43">
        <f t="shared" si="21"/>
        <v>100</v>
      </c>
      <c r="G57" s="43">
        <f t="shared" si="21"/>
        <v>100</v>
      </c>
      <c r="H57" s="43">
        <f t="shared" si="21"/>
        <v>100</v>
      </c>
      <c r="I57" s="43">
        <f t="shared" si="21"/>
        <v>100</v>
      </c>
      <c r="J57" s="43">
        <f t="shared" si="21"/>
        <v>100</v>
      </c>
      <c r="K57" s="44">
        <f t="shared" si="21"/>
        <v>100</v>
      </c>
      <c r="L57" s="8"/>
    </row>
  </sheetData>
  <mergeCells count="12">
    <mergeCell ref="D8:K8"/>
    <mergeCell ref="B8:C9"/>
    <mergeCell ref="B21:C22"/>
    <mergeCell ref="D21:K21"/>
    <mergeCell ref="B10:B18"/>
    <mergeCell ref="B23:B31"/>
    <mergeCell ref="B36:B44"/>
    <mergeCell ref="B49:B57"/>
    <mergeCell ref="B34:C35"/>
    <mergeCell ref="D34:K34"/>
    <mergeCell ref="B47:C48"/>
    <mergeCell ref="D47:K47"/>
  </mergeCells>
  <hyperlinks>
    <hyperlink ref="J2" location="Índice!A1" display="Índic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workbookViewId="0">
      <selection activeCell="D10" sqref="D10:J17"/>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7.399999999999999" x14ac:dyDescent="0.3">
      <c r="B5" s="17" t="s">
        <v>89</v>
      </c>
    </row>
    <row r="6" spans="2:11" x14ac:dyDescent="0.25">
      <c r="C6" s="6"/>
    </row>
    <row r="7" spans="2:11" ht="13.8" x14ac:dyDescent="0.3">
      <c r="B7" s="42" t="s">
        <v>84</v>
      </c>
    </row>
    <row r="8" spans="2:11" ht="15" customHeight="1" x14ac:dyDescent="0.25">
      <c r="B8" s="60" t="s">
        <v>10</v>
      </c>
      <c r="C8" s="60"/>
      <c r="D8" s="61">
        <v>43525</v>
      </c>
      <c r="E8" s="62"/>
      <c r="F8" s="62"/>
      <c r="G8" s="62"/>
      <c r="H8" s="62"/>
      <c r="I8" s="62"/>
      <c r="J8" s="62"/>
      <c r="K8" s="62"/>
    </row>
    <row r="9" spans="2:11" ht="51" customHeight="1" x14ac:dyDescent="0.25">
      <c r="B9" s="60"/>
      <c r="C9" s="60"/>
      <c r="D9" s="35" t="s">
        <v>6</v>
      </c>
      <c r="E9" s="35" t="s">
        <v>29</v>
      </c>
      <c r="F9" s="35" t="s">
        <v>60</v>
      </c>
      <c r="G9" s="35" t="s">
        <v>7</v>
      </c>
      <c r="H9" s="35" t="s">
        <v>8</v>
      </c>
      <c r="I9" s="35" t="s">
        <v>30</v>
      </c>
      <c r="J9" s="35" t="s">
        <v>9</v>
      </c>
      <c r="K9" s="35" t="s">
        <v>31</v>
      </c>
    </row>
    <row r="10" spans="2:11" ht="15.75" customHeight="1" x14ac:dyDescent="0.25">
      <c r="B10" s="57">
        <v>43160</v>
      </c>
      <c r="C10" s="36" t="s">
        <v>77</v>
      </c>
      <c r="D10" s="46">
        <v>79.411102294921875</v>
      </c>
      <c r="E10" s="46">
        <v>0</v>
      </c>
      <c r="F10" s="46">
        <v>3901.4146499633789</v>
      </c>
      <c r="G10" s="46">
        <v>5027.1964492797852</v>
      </c>
      <c r="H10" s="46">
        <v>0</v>
      </c>
      <c r="I10" s="46">
        <v>0</v>
      </c>
      <c r="J10" s="46">
        <v>128624.62682247162</v>
      </c>
      <c r="K10" s="47">
        <f>SUM(D10:J10)</f>
        <v>137632.6490240097</v>
      </c>
    </row>
    <row r="11" spans="2:11" ht="15" customHeight="1" x14ac:dyDescent="0.25">
      <c r="B11" s="58"/>
      <c r="C11" s="36" t="s">
        <v>6</v>
      </c>
      <c r="D11" s="45">
        <v>1948064.8146934509</v>
      </c>
      <c r="E11" s="46">
        <v>205244.31937217712</v>
      </c>
      <c r="F11" s="46">
        <v>298731.35114383698</v>
      </c>
      <c r="G11" s="46">
        <v>30557.148352622986</v>
      </c>
      <c r="H11" s="46">
        <v>32905.408203125</v>
      </c>
      <c r="I11" s="46">
        <v>68506.478363037109</v>
      </c>
      <c r="J11" s="46">
        <v>127663.49135971069</v>
      </c>
      <c r="K11" s="47">
        <f t="shared" ref="K11:K17" si="0">SUM(D11:J11)</f>
        <v>2711673.0114879608</v>
      </c>
    </row>
    <row r="12" spans="2:11" x14ac:dyDescent="0.25">
      <c r="B12" s="58"/>
      <c r="C12" s="36" t="s">
        <v>29</v>
      </c>
      <c r="D12" s="46">
        <v>170081.51377868652</v>
      </c>
      <c r="E12" s="45">
        <v>313237.51037311554</v>
      </c>
      <c r="F12" s="46">
        <v>204760.79315948486</v>
      </c>
      <c r="G12" s="46">
        <v>27926.896877288818</v>
      </c>
      <c r="H12" s="46">
        <v>5570.2005920410156</v>
      </c>
      <c r="I12" s="46">
        <v>40856.257606506348</v>
      </c>
      <c r="J12" s="46">
        <v>143369.39126777649</v>
      </c>
      <c r="K12" s="47">
        <f t="shared" si="0"/>
        <v>905802.5636548996</v>
      </c>
    </row>
    <row r="13" spans="2:11" x14ac:dyDescent="0.25">
      <c r="B13" s="58"/>
      <c r="C13" s="36" t="s">
        <v>60</v>
      </c>
      <c r="D13" s="46">
        <v>230896.01412296295</v>
      </c>
      <c r="E13" s="46">
        <v>214412.79347610474</v>
      </c>
      <c r="F13" s="45">
        <v>383454.90255451202</v>
      </c>
      <c r="G13" s="46">
        <v>26004.76477432251</v>
      </c>
      <c r="H13" s="46">
        <v>3503.6722602844238</v>
      </c>
      <c r="I13" s="46">
        <v>27520.564716339111</v>
      </c>
      <c r="J13" s="46">
        <v>229616.35759162903</v>
      </c>
      <c r="K13" s="47">
        <f t="shared" si="0"/>
        <v>1115409.0694961548</v>
      </c>
    </row>
    <row r="14" spans="2:11" x14ac:dyDescent="0.25">
      <c r="B14" s="58"/>
      <c r="C14" s="36" t="s">
        <v>7</v>
      </c>
      <c r="D14" s="46">
        <v>16959.742317199707</v>
      </c>
      <c r="E14" s="46">
        <v>16100.532367706299</v>
      </c>
      <c r="F14" s="46">
        <v>27905.666530609131</v>
      </c>
      <c r="G14" s="45">
        <v>84140.911452293396</v>
      </c>
      <c r="H14" s="46">
        <v>371.68356323242187</v>
      </c>
      <c r="I14" s="46">
        <v>3771.0199508666992</v>
      </c>
      <c r="J14" s="46">
        <v>72473.101322174072</v>
      </c>
      <c r="K14" s="47">
        <f t="shared" si="0"/>
        <v>221722.65750408173</v>
      </c>
    </row>
    <row r="15" spans="2:11" x14ac:dyDescent="0.25">
      <c r="B15" s="58"/>
      <c r="C15" s="36" t="s">
        <v>8</v>
      </c>
      <c r="D15" s="46">
        <v>10567.820880889893</v>
      </c>
      <c r="E15" s="46">
        <v>3078.393611907959</v>
      </c>
      <c r="F15" s="46">
        <v>189.84536361694336</v>
      </c>
      <c r="G15" s="46">
        <v>827.2264404296875</v>
      </c>
      <c r="H15" s="45">
        <v>1782.3903198242187</v>
      </c>
      <c r="I15" s="46">
        <v>428.22650146484375</v>
      </c>
      <c r="J15" s="46">
        <v>1306.7640037536621</v>
      </c>
      <c r="K15" s="47">
        <f t="shared" si="0"/>
        <v>18180.667121887207</v>
      </c>
    </row>
    <row r="16" spans="2:11" x14ac:dyDescent="0.25">
      <c r="B16" s="58"/>
      <c r="C16" s="36" t="s">
        <v>30</v>
      </c>
      <c r="D16" s="46">
        <v>54866.758422851563</v>
      </c>
      <c r="E16" s="46">
        <v>58957.633033752441</v>
      </c>
      <c r="F16" s="46">
        <v>37382.877765655518</v>
      </c>
      <c r="G16" s="46">
        <v>4249.0033874511719</v>
      </c>
      <c r="H16" s="46">
        <v>1648.4351806640625</v>
      </c>
      <c r="I16" s="45">
        <v>75131.210662841797</v>
      </c>
      <c r="J16" s="46">
        <v>89669.775375366211</v>
      </c>
      <c r="K16" s="47">
        <f t="shared" si="0"/>
        <v>321905.69382858276</v>
      </c>
    </row>
    <row r="17" spans="2:11" x14ac:dyDescent="0.25">
      <c r="B17" s="58"/>
      <c r="C17" s="36" t="s">
        <v>9</v>
      </c>
      <c r="D17" s="46">
        <v>89411.014642715454</v>
      </c>
      <c r="E17" s="46">
        <v>149801.27701759338</v>
      </c>
      <c r="F17" s="46">
        <v>228113.54457855225</v>
      </c>
      <c r="G17" s="46">
        <v>69939.220561027527</v>
      </c>
      <c r="H17" s="46">
        <v>2301.0559463500977</v>
      </c>
      <c r="I17" s="46">
        <v>90368.486622810364</v>
      </c>
      <c r="J17" s="45">
        <v>2300380.2183914185</v>
      </c>
      <c r="K17" s="47">
        <f t="shared" si="0"/>
        <v>2930314.8177604675</v>
      </c>
    </row>
    <row r="18" spans="2:11" x14ac:dyDescent="0.25">
      <c r="B18" s="59"/>
      <c r="C18" s="37" t="s">
        <v>31</v>
      </c>
      <c r="D18" s="47">
        <f>SUM(D10:D17)</f>
        <v>2520927.0899610519</v>
      </c>
      <c r="E18" s="47">
        <f t="shared" ref="E18:K18" si="1">SUM(E10:E17)</f>
        <v>960832.45925235748</v>
      </c>
      <c r="F18" s="47">
        <f t="shared" si="1"/>
        <v>1184440.3957462311</v>
      </c>
      <c r="G18" s="47">
        <f t="shared" si="1"/>
        <v>248672.36829471588</v>
      </c>
      <c r="H18" s="47">
        <f t="shared" si="1"/>
        <v>48082.84606552124</v>
      </c>
      <c r="I18" s="47">
        <f t="shared" si="1"/>
        <v>306582.24442386627</v>
      </c>
      <c r="J18" s="47">
        <f t="shared" si="1"/>
        <v>3093103.7261343002</v>
      </c>
      <c r="K18" s="49">
        <f t="shared" si="1"/>
        <v>8362641.1298780441</v>
      </c>
    </row>
    <row r="20" spans="2:11" x14ac:dyDescent="0.25">
      <c r="B20" s="6" t="s">
        <v>73</v>
      </c>
    </row>
    <row r="21" spans="2:11" x14ac:dyDescent="0.25">
      <c r="B21" s="60" t="s">
        <v>10</v>
      </c>
      <c r="C21" s="60"/>
      <c r="D21" s="61">
        <f>D8</f>
        <v>43525</v>
      </c>
      <c r="E21" s="62"/>
      <c r="F21" s="62"/>
      <c r="G21" s="62"/>
      <c r="H21" s="62"/>
      <c r="I21" s="62"/>
      <c r="J21" s="62"/>
      <c r="K21" s="62"/>
    </row>
    <row r="22" spans="2:11" ht="37.799999999999997" x14ac:dyDescent="0.25">
      <c r="B22" s="60"/>
      <c r="C22" s="60"/>
      <c r="D22" s="35" t="s">
        <v>6</v>
      </c>
      <c r="E22" s="35" t="s">
        <v>29</v>
      </c>
      <c r="F22" s="35" t="s">
        <v>60</v>
      </c>
      <c r="G22" s="35" t="s">
        <v>7</v>
      </c>
      <c r="H22" s="35" t="s">
        <v>8</v>
      </c>
      <c r="I22" s="35" t="s">
        <v>30</v>
      </c>
      <c r="J22" s="35" t="s">
        <v>9</v>
      </c>
      <c r="K22" s="35" t="s">
        <v>31</v>
      </c>
    </row>
    <row r="23" spans="2:11" ht="15" customHeight="1" x14ac:dyDescent="0.25">
      <c r="B23" s="57">
        <f>B10</f>
        <v>43160</v>
      </c>
      <c r="C23" s="36" t="s">
        <v>77</v>
      </c>
      <c r="D23" s="51">
        <f>(IFERROR((D10/$K$18),"-")*100)</f>
        <v>9.495935681276803E-4</v>
      </c>
      <c r="E23" s="51">
        <f t="shared" ref="E23:K23" si="2">(IFERROR((E10/$K$18),"-")*100)</f>
        <v>0</v>
      </c>
      <c r="F23" s="51">
        <f t="shared" si="2"/>
        <v>4.6652900553443635E-2</v>
      </c>
      <c r="G23" s="51">
        <f t="shared" si="2"/>
        <v>6.011493703010426E-2</v>
      </c>
      <c r="H23" s="51">
        <f t="shared" si="2"/>
        <v>0</v>
      </c>
      <c r="I23" s="51">
        <f t="shared" si="2"/>
        <v>0</v>
      </c>
      <c r="J23" s="51">
        <f t="shared" si="2"/>
        <v>1.5380861718784218</v>
      </c>
      <c r="K23" s="52">
        <f t="shared" si="2"/>
        <v>1.6458036030300975</v>
      </c>
    </row>
    <row r="24" spans="2:11" ht="15" customHeight="1" x14ac:dyDescent="0.25">
      <c r="B24" s="58"/>
      <c r="C24" s="36" t="s">
        <v>6</v>
      </c>
      <c r="D24" s="50">
        <f t="shared" ref="D24:K24" si="3">(IFERROR((D11/$K$18),"-")*100)</f>
        <v>23.294851284881819</v>
      </c>
      <c r="E24" s="51">
        <f t="shared" si="3"/>
        <v>2.4543002166968546</v>
      </c>
      <c r="F24" s="51">
        <f t="shared" si="3"/>
        <v>3.5722129708104968</v>
      </c>
      <c r="G24" s="51">
        <f t="shared" si="3"/>
        <v>0.36540068954350324</v>
      </c>
      <c r="H24" s="51">
        <f t="shared" si="3"/>
        <v>0.39348105092732671</v>
      </c>
      <c r="I24" s="51">
        <f t="shared" si="3"/>
        <v>0.81919667840674359</v>
      </c>
      <c r="J24" s="51">
        <f t="shared" si="3"/>
        <v>1.526592967185864</v>
      </c>
      <c r="K24" s="52">
        <f t="shared" si="3"/>
        <v>32.426035858452607</v>
      </c>
    </row>
    <row r="25" spans="2:11" x14ac:dyDescent="0.25">
      <c r="B25" s="58"/>
      <c r="C25" s="36" t="s">
        <v>29</v>
      </c>
      <c r="D25" s="51">
        <f t="shared" ref="D25:K25" si="4">(IFERROR((D12/$K$18),"-")*100)</f>
        <v>2.0338253326573978</v>
      </c>
      <c r="E25" s="50">
        <f t="shared" si="4"/>
        <v>3.7456768203765263</v>
      </c>
      <c r="F25" s="51">
        <f t="shared" si="4"/>
        <v>2.4485182369947158</v>
      </c>
      <c r="G25" s="51">
        <f t="shared" si="4"/>
        <v>0.33394828791004316</v>
      </c>
      <c r="H25" s="51">
        <f t="shared" si="4"/>
        <v>6.6608150529619201E-2</v>
      </c>
      <c r="I25" s="51">
        <f t="shared" si="4"/>
        <v>0.48855686824267885</v>
      </c>
      <c r="J25" s="51">
        <f t="shared" si="4"/>
        <v>1.7144032494177748</v>
      </c>
      <c r="K25" s="52">
        <f t="shared" si="4"/>
        <v>10.831536946128756</v>
      </c>
    </row>
    <row r="26" spans="2:11" x14ac:dyDescent="0.25">
      <c r="B26" s="58"/>
      <c r="C26" s="36" t="s">
        <v>60</v>
      </c>
      <c r="D26" s="51">
        <f t="shared" ref="D26:K26" si="5">(IFERROR((D13/$K$18),"-")*100)</f>
        <v>2.7610417634450157</v>
      </c>
      <c r="E26" s="51">
        <f t="shared" si="5"/>
        <v>2.5639363228209171</v>
      </c>
      <c r="F26" s="50">
        <f t="shared" si="5"/>
        <v>4.5853325115734584</v>
      </c>
      <c r="G26" s="51">
        <f t="shared" si="5"/>
        <v>0.31096353855736664</v>
      </c>
      <c r="H26" s="51">
        <f t="shared" si="5"/>
        <v>4.189671906123657E-2</v>
      </c>
      <c r="I26" s="51">
        <f t="shared" si="5"/>
        <v>0.32908939040817664</v>
      </c>
      <c r="J26" s="51">
        <f t="shared" si="5"/>
        <v>2.7457397014354199</v>
      </c>
      <c r="K26" s="52">
        <f t="shared" si="5"/>
        <v>13.337999947301594</v>
      </c>
    </row>
    <row r="27" spans="2:11" x14ac:dyDescent="0.25">
      <c r="B27" s="58"/>
      <c r="C27" s="36" t="s">
        <v>7</v>
      </c>
      <c r="D27" s="51">
        <f t="shared" ref="D27:K27" si="6">(IFERROR((D14/$K$18),"-")*100)</f>
        <v>0.20280366039630635</v>
      </c>
      <c r="E27" s="51">
        <f t="shared" si="6"/>
        <v>0.19252927535276287</v>
      </c>
      <c r="F27" s="51">
        <f t="shared" si="6"/>
        <v>0.33369441659893506</v>
      </c>
      <c r="G27" s="50">
        <f t="shared" si="6"/>
        <v>1.0061523643729582</v>
      </c>
      <c r="H27" s="51">
        <f t="shared" si="6"/>
        <v>4.444571487164155E-3</v>
      </c>
      <c r="I27" s="51">
        <f t="shared" si="6"/>
        <v>4.5093647955232699E-2</v>
      </c>
      <c r="J27" s="51">
        <f t="shared" si="6"/>
        <v>0.86662933631388506</v>
      </c>
      <c r="K27" s="52">
        <f t="shared" si="6"/>
        <v>2.6513472724772442</v>
      </c>
    </row>
    <row r="28" spans="2:11" x14ac:dyDescent="0.25">
      <c r="B28" s="58"/>
      <c r="C28" s="36" t="s">
        <v>8</v>
      </c>
      <c r="D28" s="51">
        <f t="shared" ref="D28:K28" si="7">(IFERROR((D15/$K$18),"-")*100)</f>
        <v>0.12636941746947841</v>
      </c>
      <c r="E28" s="51">
        <f t="shared" si="7"/>
        <v>3.6811260510862705E-2</v>
      </c>
      <c r="F28" s="51">
        <f t="shared" si="7"/>
        <v>2.2701603556640002E-3</v>
      </c>
      <c r="G28" s="51">
        <f t="shared" si="7"/>
        <v>9.891928011524647E-3</v>
      </c>
      <c r="H28" s="50">
        <f t="shared" si="7"/>
        <v>2.1313724840542239E-2</v>
      </c>
      <c r="I28" s="51">
        <f t="shared" si="7"/>
        <v>5.1207088145260246E-3</v>
      </c>
      <c r="J28" s="51">
        <f t="shared" si="7"/>
        <v>1.5626211665174243E-2</v>
      </c>
      <c r="K28" s="52">
        <f t="shared" si="7"/>
        <v>0.21740341166777227</v>
      </c>
    </row>
    <row r="29" spans="2:11" x14ac:dyDescent="0.25">
      <c r="B29" s="58"/>
      <c r="C29" s="36" t="s">
        <v>30</v>
      </c>
      <c r="D29" s="51">
        <f t="shared" ref="D29:K29" si="8">(IFERROR((D16/$K$18),"-")*100)</f>
        <v>0.65609366192725416</v>
      </c>
      <c r="E29" s="51">
        <f t="shared" si="8"/>
        <v>0.70501211421244192</v>
      </c>
      <c r="F29" s="51">
        <f t="shared" si="8"/>
        <v>0.44702238425721713</v>
      </c>
      <c r="G29" s="51">
        <f t="shared" si="8"/>
        <v>5.0809347447307439E-2</v>
      </c>
      <c r="H29" s="51">
        <f t="shared" si="8"/>
        <v>1.9711896697019955E-2</v>
      </c>
      <c r="I29" s="50">
        <f t="shared" si="8"/>
        <v>0.89841486075987409</v>
      </c>
      <c r="J29" s="51">
        <f t="shared" si="8"/>
        <v>1.0722662133018483</v>
      </c>
      <c r="K29" s="52">
        <f t="shared" si="8"/>
        <v>3.8493304786029627</v>
      </c>
    </row>
    <row r="30" spans="2:11" x14ac:dyDescent="0.25">
      <c r="B30" s="58"/>
      <c r="C30" s="36" t="s">
        <v>9</v>
      </c>
      <c r="D30" s="51">
        <f t="shared" ref="D30:K30" si="9">(IFERROR((D17/$K$18),"-")*100)</f>
        <v>1.0691719667757569</v>
      </c>
      <c r="E30" s="51">
        <f t="shared" si="9"/>
        <v>1.7913153833946476</v>
      </c>
      <c r="F30" s="51">
        <f t="shared" si="9"/>
        <v>2.7277691465624203</v>
      </c>
      <c r="G30" s="51">
        <f t="shared" si="9"/>
        <v>0.83632933034933998</v>
      </c>
      <c r="H30" s="51">
        <f t="shared" si="9"/>
        <v>2.7515899709350016E-2</v>
      </c>
      <c r="I30" s="51">
        <f t="shared" si="9"/>
        <v>1.0806213637452626</v>
      </c>
      <c r="J30" s="50">
        <f t="shared" si="9"/>
        <v>27.50781939180219</v>
      </c>
      <c r="K30" s="52">
        <f t="shared" si="9"/>
        <v>35.040542482338964</v>
      </c>
    </row>
    <row r="31" spans="2:11" x14ac:dyDescent="0.25">
      <c r="B31" s="59"/>
      <c r="C31" s="37" t="s">
        <v>31</v>
      </c>
      <c r="D31" s="52">
        <f t="shared" ref="D31:K31" si="10">(IFERROR((D18/$K$18),"-")*100)</f>
        <v>30.145106681121153</v>
      </c>
      <c r="E31" s="52">
        <f t="shared" si="10"/>
        <v>11.489581393365013</v>
      </c>
      <c r="F31" s="52">
        <f t="shared" si="10"/>
        <v>14.163472727706353</v>
      </c>
      <c r="G31" s="52">
        <f t="shared" si="10"/>
        <v>2.9736104232221474</v>
      </c>
      <c r="H31" s="52">
        <f t="shared" si="10"/>
        <v>0.57497201325225888</v>
      </c>
      <c r="I31" s="52">
        <f t="shared" si="10"/>
        <v>3.6660935183324943</v>
      </c>
      <c r="J31" s="52">
        <f t="shared" si="10"/>
        <v>36.98716324300058</v>
      </c>
      <c r="K31" s="53">
        <f t="shared" si="10"/>
        <v>100</v>
      </c>
    </row>
    <row r="33" spans="2:11" x14ac:dyDescent="0.25">
      <c r="B33" s="6" t="s">
        <v>11</v>
      </c>
    </row>
    <row r="34" spans="2:11" x14ac:dyDescent="0.25">
      <c r="B34" s="60" t="s">
        <v>10</v>
      </c>
      <c r="C34" s="60"/>
      <c r="D34" s="61">
        <f>D21</f>
        <v>43525</v>
      </c>
      <c r="E34" s="62"/>
      <c r="F34" s="62"/>
      <c r="G34" s="62"/>
      <c r="H34" s="62"/>
      <c r="I34" s="62"/>
      <c r="J34" s="62"/>
      <c r="K34" s="62"/>
    </row>
    <row r="35" spans="2:11" ht="37.799999999999997" x14ac:dyDescent="0.25">
      <c r="B35" s="60"/>
      <c r="C35" s="60"/>
      <c r="D35" s="35" t="s">
        <v>6</v>
      </c>
      <c r="E35" s="35" t="s">
        <v>29</v>
      </c>
      <c r="F35" s="35" t="s">
        <v>60</v>
      </c>
      <c r="G35" s="35" t="s">
        <v>7</v>
      </c>
      <c r="H35" s="35" t="s">
        <v>8</v>
      </c>
      <c r="I35" s="35" t="s">
        <v>30</v>
      </c>
      <c r="J35" s="35" t="s">
        <v>9</v>
      </c>
      <c r="K35" s="35" t="s">
        <v>31</v>
      </c>
    </row>
    <row r="36" spans="2:11" ht="15" customHeight="1" x14ac:dyDescent="0.25">
      <c r="B36" s="57">
        <f>B23</f>
        <v>43160</v>
      </c>
      <c r="C36" s="36" t="s">
        <v>77</v>
      </c>
      <c r="D36" s="25">
        <f>(IFERROR((D10/$K10),"-")*100)</f>
        <v>5.7697866645775878E-2</v>
      </c>
      <c r="E36" s="25">
        <f t="shared" ref="E36:K36" si="11">(IFERROR((E10/$K10),"-")*100)</f>
        <v>0</v>
      </c>
      <c r="F36" s="25">
        <f t="shared" si="11"/>
        <v>2.8346578211124789</v>
      </c>
      <c r="G36" s="25">
        <f t="shared" si="11"/>
        <v>3.6526191168512656</v>
      </c>
      <c r="H36" s="25">
        <f t="shared" si="11"/>
        <v>0</v>
      </c>
      <c r="I36" s="25">
        <f t="shared" si="11"/>
        <v>0</v>
      </c>
      <c r="J36" s="25">
        <f t="shared" si="11"/>
        <v>93.45502519539049</v>
      </c>
      <c r="K36" s="43">
        <f t="shared" si="11"/>
        <v>100</v>
      </c>
    </row>
    <row r="37" spans="2:11" ht="15" customHeight="1" x14ac:dyDescent="0.25">
      <c r="B37" s="58"/>
      <c r="C37" s="36" t="s">
        <v>6</v>
      </c>
      <c r="D37" s="24">
        <f t="shared" ref="D37:K37" si="12">(IFERROR((D11/$K11),"-")*100)</f>
        <v>71.839960291690943</v>
      </c>
      <c r="E37" s="25">
        <f t="shared" si="12"/>
        <v>7.5689184685123436</v>
      </c>
      <c r="F37" s="25">
        <f t="shared" si="12"/>
        <v>11.016496084825354</v>
      </c>
      <c r="G37" s="25">
        <f t="shared" si="12"/>
        <v>1.1268743769314404</v>
      </c>
      <c r="H37" s="25">
        <f t="shared" si="12"/>
        <v>1.2134725707606244</v>
      </c>
      <c r="I37" s="25">
        <f t="shared" si="12"/>
        <v>2.5263546922070055</v>
      </c>
      <c r="J37" s="25">
        <f t="shared" si="12"/>
        <v>4.7079235150722925</v>
      </c>
      <c r="K37" s="43">
        <f t="shared" si="12"/>
        <v>100</v>
      </c>
    </row>
    <row r="38" spans="2:11" x14ac:dyDescent="0.25">
      <c r="B38" s="58"/>
      <c r="C38" s="36" t="s">
        <v>29</v>
      </c>
      <c r="D38" s="25">
        <f t="shared" ref="D38:K38" si="13">(IFERROR((D12/$K12),"-")*100)</f>
        <v>18.776885891381252</v>
      </c>
      <c r="E38" s="24">
        <f t="shared" si="13"/>
        <v>34.581212610969764</v>
      </c>
      <c r="F38" s="25">
        <f t="shared" si="13"/>
        <v>22.605455247695279</v>
      </c>
      <c r="G38" s="25">
        <f t="shared" si="13"/>
        <v>3.0831108232465376</v>
      </c>
      <c r="H38" s="25">
        <f t="shared" si="13"/>
        <v>0.61494643706519669</v>
      </c>
      <c r="I38" s="25">
        <f t="shared" si="13"/>
        <v>4.5105036401809206</v>
      </c>
      <c r="J38" s="25">
        <f t="shared" si="13"/>
        <v>15.827885349461054</v>
      </c>
      <c r="K38" s="43">
        <f t="shared" si="13"/>
        <v>100</v>
      </c>
    </row>
    <row r="39" spans="2:11" x14ac:dyDescent="0.25">
      <c r="B39" s="58"/>
      <c r="C39" s="36" t="s">
        <v>60</v>
      </c>
      <c r="D39" s="25">
        <f t="shared" ref="D39:K39" si="14">(IFERROR((D13/$K13),"-")*100)</f>
        <v>20.700568108816057</v>
      </c>
      <c r="E39" s="25">
        <f t="shared" si="14"/>
        <v>19.222794519051011</v>
      </c>
      <c r="F39" s="24">
        <f t="shared" si="14"/>
        <v>34.377961686085598</v>
      </c>
      <c r="G39" s="25">
        <f t="shared" si="14"/>
        <v>2.3314105547007262</v>
      </c>
      <c r="H39" s="25">
        <f t="shared" si="14"/>
        <v>0.31411545379195088</v>
      </c>
      <c r="I39" s="25">
        <f t="shared" si="14"/>
        <v>2.467306880404919</v>
      </c>
      <c r="J39" s="25">
        <f t="shared" si="14"/>
        <v>20.585842797149731</v>
      </c>
      <c r="K39" s="43">
        <f t="shared" si="14"/>
        <v>100</v>
      </c>
    </row>
    <row r="40" spans="2:11" x14ac:dyDescent="0.25">
      <c r="B40" s="58"/>
      <c r="C40" s="36" t="s">
        <v>7</v>
      </c>
      <c r="D40" s="25">
        <f t="shared" ref="D40:K40" si="15">(IFERROR((D14/$K14),"-")*100)</f>
        <v>7.6490794888147553</v>
      </c>
      <c r="E40" s="25">
        <f t="shared" si="15"/>
        <v>7.2615638604322168</v>
      </c>
      <c r="F40" s="25">
        <f t="shared" si="15"/>
        <v>12.585843433748042</v>
      </c>
      <c r="G40" s="24">
        <f t="shared" si="15"/>
        <v>37.948720441772821</v>
      </c>
      <c r="H40" s="25">
        <f t="shared" si="15"/>
        <v>0.1676344526159125</v>
      </c>
      <c r="I40" s="25">
        <f t="shared" si="15"/>
        <v>1.7007824068666859</v>
      </c>
      <c r="J40" s="25">
        <f t="shared" si="15"/>
        <v>32.686375915749565</v>
      </c>
      <c r="K40" s="43">
        <f t="shared" si="15"/>
        <v>100</v>
      </c>
    </row>
    <row r="41" spans="2:11" x14ac:dyDescent="0.25">
      <c r="B41" s="58"/>
      <c r="C41" s="36" t="s">
        <v>8</v>
      </c>
      <c r="D41" s="25">
        <f t="shared" ref="D41:K41" si="16">(IFERROR((D15/$K15),"-")*100)</f>
        <v>58.126694746902785</v>
      </c>
      <c r="E41" s="25">
        <f t="shared" si="16"/>
        <v>16.932236816557548</v>
      </c>
      <c r="F41" s="25">
        <f t="shared" si="16"/>
        <v>1.0442156074041624</v>
      </c>
      <c r="G41" s="25">
        <f t="shared" si="16"/>
        <v>4.5500334772303939</v>
      </c>
      <c r="H41" s="24">
        <f t="shared" si="16"/>
        <v>9.8037674188448669</v>
      </c>
      <c r="I41" s="25">
        <f t="shared" si="16"/>
        <v>2.3553948740930064</v>
      </c>
      <c r="J41" s="25">
        <f t="shared" si="16"/>
        <v>7.1876570589672406</v>
      </c>
      <c r="K41" s="43">
        <f t="shared" si="16"/>
        <v>100</v>
      </c>
    </row>
    <row r="42" spans="2:11" x14ac:dyDescent="0.25">
      <c r="B42" s="58"/>
      <c r="C42" s="36" t="s">
        <v>30</v>
      </c>
      <c r="D42" s="25">
        <f t="shared" ref="D42:K42" si="17">(IFERROR((D16/$K16),"-")*100)</f>
        <v>17.044357858444258</v>
      </c>
      <c r="E42" s="25">
        <f t="shared" si="17"/>
        <v>18.315188008183487</v>
      </c>
      <c r="F42" s="25">
        <f t="shared" si="17"/>
        <v>11.612990538018312</v>
      </c>
      <c r="G42" s="25">
        <f t="shared" si="17"/>
        <v>1.3199528523138826</v>
      </c>
      <c r="H42" s="25">
        <f t="shared" si="17"/>
        <v>0.51208636947623132</v>
      </c>
      <c r="I42" s="24">
        <f t="shared" si="17"/>
        <v>23.339509708346366</v>
      </c>
      <c r="J42" s="25">
        <f t="shared" si="17"/>
        <v>27.855914665217462</v>
      </c>
      <c r="K42" s="43">
        <f t="shared" si="17"/>
        <v>100</v>
      </c>
    </row>
    <row r="43" spans="2:11" x14ac:dyDescent="0.25">
      <c r="B43" s="58"/>
      <c r="C43" s="36" t="s">
        <v>9</v>
      </c>
      <c r="D43" s="25">
        <f t="shared" ref="D43:K43" si="18">(IFERROR((D17/$K17),"-")*100)</f>
        <v>3.0512426207860157</v>
      </c>
      <c r="E43" s="25">
        <f t="shared" si="18"/>
        <v>5.1121222917638942</v>
      </c>
      <c r="F43" s="25">
        <f t="shared" si="18"/>
        <v>7.7846087797792007</v>
      </c>
      <c r="G43" s="25">
        <f t="shared" si="18"/>
        <v>2.3867476674222847</v>
      </c>
      <c r="H43" s="25">
        <f t="shared" si="18"/>
        <v>7.8525895320309319E-2</v>
      </c>
      <c r="I43" s="25">
        <f t="shared" si="18"/>
        <v>3.0839173345844011</v>
      </c>
      <c r="J43" s="24">
        <f t="shared" si="18"/>
        <v>78.502835410343891</v>
      </c>
      <c r="K43" s="43">
        <f t="shared" si="18"/>
        <v>100</v>
      </c>
    </row>
    <row r="44" spans="2:11" x14ac:dyDescent="0.25">
      <c r="B44" s="59"/>
      <c r="C44" s="37" t="s">
        <v>31</v>
      </c>
      <c r="D44" s="43">
        <f t="shared" ref="D44:K44" si="19">(IFERROR((D18/$K18),"-")*100)</f>
        <v>30.145106681121153</v>
      </c>
      <c r="E44" s="43">
        <f t="shared" si="19"/>
        <v>11.489581393365013</v>
      </c>
      <c r="F44" s="43">
        <f t="shared" si="19"/>
        <v>14.163472727706353</v>
      </c>
      <c r="G44" s="43">
        <f t="shared" si="19"/>
        <v>2.9736104232221474</v>
      </c>
      <c r="H44" s="43">
        <f t="shared" si="19"/>
        <v>0.57497201325225888</v>
      </c>
      <c r="I44" s="43">
        <f t="shared" si="19"/>
        <v>3.6660935183324943</v>
      </c>
      <c r="J44" s="43">
        <f t="shared" si="19"/>
        <v>36.98716324300058</v>
      </c>
      <c r="K44" s="44">
        <f t="shared" si="19"/>
        <v>100</v>
      </c>
    </row>
    <row r="46" spans="2:11" x14ac:dyDescent="0.25">
      <c r="B46" s="6" t="s">
        <v>12</v>
      </c>
    </row>
    <row r="47" spans="2:11" x14ac:dyDescent="0.25">
      <c r="B47" s="60" t="s">
        <v>10</v>
      </c>
      <c r="C47" s="60"/>
      <c r="D47" s="61">
        <f>D34</f>
        <v>43525</v>
      </c>
      <c r="E47" s="62"/>
      <c r="F47" s="62"/>
      <c r="G47" s="62"/>
      <c r="H47" s="62"/>
      <c r="I47" s="62"/>
      <c r="J47" s="62"/>
      <c r="K47" s="62"/>
    </row>
    <row r="48" spans="2:11" ht="37.799999999999997" x14ac:dyDescent="0.25">
      <c r="B48" s="60"/>
      <c r="C48" s="60"/>
      <c r="D48" s="35" t="s">
        <v>6</v>
      </c>
      <c r="E48" s="35" t="s">
        <v>29</v>
      </c>
      <c r="F48" s="35" t="s">
        <v>60</v>
      </c>
      <c r="G48" s="35" t="s">
        <v>7</v>
      </c>
      <c r="H48" s="35" t="s">
        <v>8</v>
      </c>
      <c r="I48" s="35" t="s">
        <v>30</v>
      </c>
      <c r="J48" s="35" t="s">
        <v>9</v>
      </c>
      <c r="K48" s="35" t="s">
        <v>31</v>
      </c>
    </row>
    <row r="49" spans="2:11" ht="15" customHeight="1" x14ac:dyDescent="0.25">
      <c r="B49" s="57">
        <f>B36</f>
        <v>43160</v>
      </c>
      <c r="C49" s="36" t="s">
        <v>77</v>
      </c>
      <c r="D49" s="25">
        <f>(IFERROR((D10/D$18),"-")*100)</f>
        <v>3.1500753278885497E-3</v>
      </c>
      <c r="E49" s="25">
        <f t="shared" ref="E49:K49" si="20">(IFERROR((E10/E$18),"-")*100)</f>
        <v>0</v>
      </c>
      <c r="F49" s="25">
        <f t="shared" si="20"/>
        <v>0.32938885434630732</v>
      </c>
      <c r="G49" s="25">
        <f t="shared" si="20"/>
        <v>2.0216144172969659</v>
      </c>
      <c r="H49" s="25">
        <f t="shared" si="20"/>
        <v>0</v>
      </c>
      <c r="I49" s="25">
        <f t="shared" si="20"/>
        <v>0</v>
      </c>
      <c r="J49" s="25">
        <f t="shared" si="20"/>
        <v>4.1584323776695369</v>
      </c>
      <c r="K49" s="43">
        <f t="shared" si="20"/>
        <v>1.6458036030300975</v>
      </c>
    </row>
    <row r="50" spans="2:11" ht="15" customHeight="1" x14ac:dyDescent="0.25">
      <c r="B50" s="58"/>
      <c r="C50" s="36" t="s">
        <v>6</v>
      </c>
      <c r="D50" s="24">
        <f t="shared" ref="D50:K50" si="21">(IFERROR((D11/D$18),"-")*100)</f>
        <v>77.275730125282934</v>
      </c>
      <c r="E50" s="25">
        <f t="shared" si="21"/>
        <v>21.361093434736972</v>
      </c>
      <c r="F50" s="25">
        <f t="shared" si="21"/>
        <v>25.221307228011902</v>
      </c>
      <c r="G50" s="25">
        <f t="shared" si="21"/>
        <v>12.288115709103616</v>
      </c>
      <c r="H50" s="25">
        <f t="shared" si="21"/>
        <v>68.4348180186457</v>
      </c>
      <c r="I50" s="25">
        <f t="shared" si="21"/>
        <v>22.345220445422555</v>
      </c>
      <c r="J50" s="25">
        <f t="shared" si="21"/>
        <v>4.1273588816648576</v>
      </c>
      <c r="K50" s="43">
        <f t="shared" si="21"/>
        <v>32.426035858452607</v>
      </c>
    </row>
    <row r="51" spans="2:11" x14ac:dyDescent="0.25">
      <c r="B51" s="58"/>
      <c r="C51" s="36" t="s">
        <v>29</v>
      </c>
      <c r="D51" s="25">
        <f t="shared" ref="D51:K51" si="22">(IFERROR((D12/D$18),"-")*100)</f>
        <v>6.7467843261311558</v>
      </c>
      <c r="E51" s="24">
        <f t="shared" si="22"/>
        <v>32.600637848647594</v>
      </c>
      <c r="F51" s="25">
        <f t="shared" si="22"/>
        <v>17.287555700975542</v>
      </c>
      <c r="G51" s="25">
        <f t="shared" si="22"/>
        <v>11.230398081137448</v>
      </c>
      <c r="H51" s="25">
        <f t="shared" si="22"/>
        <v>11.584590031236189</v>
      </c>
      <c r="I51" s="25">
        <f t="shared" si="22"/>
        <v>13.326361310741921</v>
      </c>
      <c r="J51" s="25">
        <f t="shared" si="22"/>
        <v>4.635130404985051</v>
      </c>
      <c r="K51" s="43">
        <f t="shared" si="22"/>
        <v>10.831536946128756</v>
      </c>
    </row>
    <row r="52" spans="2:11" x14ac:dyDescent="0.25">
      <c r="B52" s="58"/>
      <c r="C52" s="36" t="s">
        <v>60</v>
      </c>
      <c r="D52" s="25">
        <f t="shared" ref="D52:K52" si="23">(IFERROR((D13/D$18),"-")*100)</f>
        <v>9.1591706496569198</v>
      </c>
      <c r="E52" s="25">
        <f t="shared" si="23"/>
        <v>22.31531537172917</v>
      </c>
      <c r="F52" s="24">
        <f t="shared" si="23"/>
        <v>32.37435196668757</v>
      </c>
      <c r="G52" s="25">
        <f t="shared" si="23"/>
        <v>10.457440427600211</v>
      </c>
      <c r="H52" s="25">
        <f t="shared" si="23"/>
        <v>7.286740588338013</v>
      </c>
      <c r="I52" s="25">
        <f t="shared" si="23"/>
        <v>8.9765683489127532</v>
      </c>
      <c r="J52" s="25">
        <f t="shared" si="23"/>
        <v>7.4234936142474286</v>
      </c>
      <c r="K52" s="43">
        <f t="shared" si="23"/>
        <v>13.337999947301594</v>
      </c>
    </row>
    <row r="53" spans="2:11" x14ac:dyDescent="0.25">
      <c r="B53" s="58"/>
      <c r="C53" s="36" t="s">
        <v>7</v>
      </c>
      <c r="D53" s="25">
        <f t="shared" ref="D53:K53" si="24">(IFERROR((D14/D$18),"-")*100)</f>
        <v>0.67275814460233896</v>
      </c>
      <c r="E53" s="25">
        <f t="shared" si="24"/>
        <v>1.675685725712726</v>
      </c>
      <c r="F53" s="25">
        <f t="shared" si="24"/>
        <v>2.3560211751329003</v>
      </c>
      <c r="G53" s="24">
        <f t="shared" si="24"/>
        <v>33.836051841744307</v>
      </c>
      <c r="H53" s="25">
        <f t="shared" si="24"/>
        <v>0.77300657853309762</v>
      </c>
      <c r="I53" s="25">
        <f t="shared" si="24"/>
        <v>1.2300190306040892</v>
      </c>
      <c r="J53" s="25">
        <f t="shared" si="24"/>
        <v>2.3430543473157144</v>
      </c>
      <c r="K53" s="43">
        <f t="shared" si="24"/>
        <v>2.6513472724772442</v>
      </c>
    </row>
    <row r="54" spans="2:11" x14ac:dyDescent="0.25">
      <c r="B54" s="58"/>
      <c r="C54" s="36" t="s">
        <v>8</v>
      </c>
      <c r="D54" s="25">
        <f t="shared" ref="D54:K54" si="25">(IFERROR((D15/D$18),"-")*100)</f>
        <v>0.41920374940527</v>
      </c>
      <c r="E54" s="25">
        <f t="shared" si="25"/>
        <v>0.32038817821613952</v>
      </c>
      <c r="F54" s="25">
        <f t="shared" si="25"/>
        <v>1.6028274981058493E-2</v>
      </c>
      <c r="G54" s="25">
        <f t="shared" si="25"/>
        <v>0.33265716094732889</v>
      </c>
      <c r="H54" s="24">
        <f t="shared" si="25"/>
        <v>3.7069151800943771</v>
      </c>
      <c r="I54" s="25">
        <f t="shared" si="25"/>
        <v>0.13967752838054046</v>
      </c>
      <c r="J54" s="25">
        <f t="shared" si="25"/>
        <v>4.2247661878020169E-2</v>
      </c>
      <c r="K54" s="43">
        <f t="shared" si="25"/>
        <v>0.21740341166777227</v>
      </c>
    </row>
    <row r="55" spans="2:11" x14ac:dyDescent="0.25">
      <c r="B55" s="58"/>
      <c r="C55" s="36" t="s">
        <v>30</v>
      </c>
      <c r="D55" s="25">
        <f t="shared" ref="D55:K55" si="26">(IFERROR((D16/D$18),"-")*100)</f>
        <v>2.1764516173968067</v>
      </c>
      <c r="E55" s="25">
        <f t="shared" si="26"/>
        <v>6.1360992195901174</v>
      </c>
      <c r="F55" s="25">
        <f t="shared" si="26"/>
        <v>3.1561636955233396</v>
      </c>
      <c r="G55" s="25">
        <f t="shared" si="26"/>
        <v>1.708675321101794</v>
      </c>
      <c r="H55" s="25">
        <f t="shared" si="26"/>
        <v>3.4283228127090957</v>
      </c>
      <c r="I55" s="24">
        <f t="shared" si="26"/>
        <v>24.506054094564231</v>
      </c>
      <c r="J55" s="25">
        <f t="shared" si="26"/>
        <v>2.8990225777986991</v>
      </c>
      <c r="K55" s="43">
        <f t="shared" si="26"/>
        <v>3.8493304786029627</v>
      </c>
    </row>
    <row r="56" spans="2:11" x14ac:dyDescent="0.25">
      <c r="B56" s="58"/>
      <c r="C56" s="36" t="s">
        <v>9</v>
      </c>
      <c r="D56" s="25">
        <f t="shared" ref="D56:K56" si="27">(IFERROR((D17/D$18),"-")*100)</f>
        <v>3.5467513121966907</v>
      </c>
      <c r="E56" s="25">
        <f t="shared" si="27"/>
        <v>15.590780221367281</v>
      </c>
      <c r="F56" s="25">
        <f t="shared" si="27"/>
        <v>19.259183104341375</v>
      </c>
      <c r="G56" s="25">
        <f t="shared" si="27"/>
        <v>28.125047041068328</v>
      </c>
      <c r="H56" s="25">
        <f t="shared" si="27"/>
        <v>4.7856067904435378</v>
      </c>
      <c r="I56" s="25">
        <f t="shared" si="27"/>
        <v>29.476099241373916</v>
      </c>
      <c r="J56" s="24">
        <f t="shared" si="27"/>
        <v>74.371260134440703</v>
      </c>
      <c r="K56" s="43">
        <f t="shared" si="27"/>
        <v>35.040542482338964</v>
      </c>
    </row>
    <row r="57" spans="2:11" x14ac:dyDescent="0.25">
      <c r="B57" s="59"/>
      <c r="C57" s="37" t="s">
        <v>31</v>
      </c>
      <c r="D57" s="43">
        <f t="shared" ref="D57:K57" si="28">(IFERROR((D18/D$18),"-")*100)</f>
        <v>100</v>
      </c>
      <c r="E57" s="43">
        <f t="shared" si="28"/>
        <v>100</v>
      </c>
      <c r="F57" s="43">
        <f t="shared" si="28"/>
        <v>100</v>
      </c>
      <c r="G57" s="43">
        <f t="shared" si="28"/>
        <v>100</v>
      </c>
      <c r="H57" s="43">
        <f t="shared" si="28"/>
        <v>100</v>
      </c>
      <c r="I57" s="43">
        <f t="shared" si="28"/>
        <v>100</v>
      </c>
      <c r="J57" s="43">
        <f t="shared" si="28"/>
        <v>100</v>
      </c>
      <c r="K57" s="44">
        <f t="shared" si="28"/>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7"/>
  <sheetViews>
    <sheetView showGridLines="0" workbookViewId="0">
      <selection activeCell="D10" sqref="D10:J17"/>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7.399999999999999" x14ac:dyDescent="0.3">
      <c r="B5" s="17" t="s">
        <v>97</v>
      </c>
    </row>
    <row r="6" spans="2:11" x14ac:dyDescent="0.25">
      <c r="C6" s="6"/>
    </row>
    <row r="7" spans="2:11" ht="13.8" x14ac:dyDescent="0.3">
      <c r="B7" s="42" t="s">
        <v>84</v>
      </c>
    </row>
    <row r="8" spans="2:11" ht="15" customHeight="1" x14ac:dyDescent="0.25">
      <c r="B8" s="60" t="s">
        <v>10</v>
      </c>
      <c r="C8" s="60"/>
      <c r="D8" s="61">
        <v>43525</v>
      </c>
      <c r="E8" s="62"/>
      <c r="F8" s="62"/>
      <c r="G8" s="62"/>
      <c r="H8" s="62"/>
      <c r="I8" s="62"/>
      <c r="J8" s="62"/>
      <c r="K8" s="62"/>
    </row>
    <row r="9" spans="2:11" ht="51" customHeight="1" x14ac:dyDescent="0.25">
      <c r="B9" s="60"/>
      <c r="C9" s="60"/>
      <c r="D9" s="35" t="s">
        <v>6</v>
      </c>
      <c r="E9" s="35" t="s">
        <v>29</v>
      </c>
      <c r="F9" s="35" t="s">
        <v>60</v>
      </c>
      <c r="G9" s="35" t="s">
        <v>7</v>
      </c>
      <c r="H9" s="35" t="s">
        <v>8</v>
      </c>
      <c r="I9" s="35" t="s">
        <v>30</v>
      </c>
      <c r="J9" s="35" t="s">
        <v>9</v>
      </c>
      <c r="K9" s="35" t="s">
        <v>31</v>
      </c>
    </row>
    <row r="10" spans="2:11" ht="15.75" customHeight="1" x14ac:dyDescent="0.25">
      <c r="B10" s="57">
        <v>43160</v>
      </c>
      <c r="C10" s="36" t="s">
        <v>77</v>
      </c>
      <c r="D10" s="46">
        <v>0</v>
      </c>
      <c r="E10" s="46">
        <v>2702.6988868713379</v>
      </c>
      <c r="F10" s="46">
        <v>2159.8103942871094</v>
      </c>
      <c r="G10" s="46">
        <v>35427.741928100586</v>
      </c>
      <c r="H10" s="46">
        <v>0</v>
      </c>
      <c r="I10" s="46">
        <v>0</v>
      </c>
      <c r="J10" s="46">
        <v>61201.394193649292</v>
      </c>
      <c r="K10" s="47">
        <f>SUM(D10:J10)</f>
        <v>101491.64540290833</v>
      </c>
    </row>
    <row r="11" spans="2:11" ht="15" customHeight="1" x14ac:dyDescent="0.25">
      <c r="B11" s="58"/>
      <c r="C11" s="36" t="s">
        <v>6</v>
      </c>
      <c r="D11" s="45">
        <v>385905.05769538879</v>
      </c>
      <c r="E11" s="46">
        <v>73857.899995803833</v>
      </c>
      <c r="F11" s="46">
        <v>146299.86656856537</v>
      </c>
      <c r="G11" s="46">
        <v>13961.287180900574</v>
      </c>
      <c r="H11" s="46">
        <v>1709.1001739501953</v>
      </c>
      <c r="I11" s="46">
        <v>14441.54931640625</v>
      </c>
      <c r="J11" s="46">
        <v>17350.884412765503</v>
      </c>
      <c r="K11" s="47">
        <f t="shared" ref="K11:K17" si="0">SUM(D11:J11)</f>
        <v>653525.64534378052</v>
      </c>
    </row>
    <row r="12" spans="2:11" x14ac:dyDescent="0.25">
      <c r="B12" s="58"/>
      <c r="C12" s="36" t="s">
        <v>29</v>
      </c>
      <c r="D12" s="46">
        <v>62108.018829345703</v>
      </c>
      <c r="E12" s="45">
        <v>220981.04951095581</v>
      </c>
      <c r="F12" s="46">
        <v>180166.47913551331</v>
      </c>
      <c r="G12" s="46">
        <v>58751.054222106934</v>
      </c>
      <c r="H12" s="46">
        <v>346.38580322265625</v>
      </c>
      <c r="I12" s="46">
        <v>15160.511009216309</v>
      </c>
      <c r="J12" s="46">
        <v>60319.382051467896</v>
      </c>
      <c r="K12" s="47">
        <f t="shared" si="0"/>
        <v>597832.88056182861</v>
      </c>
    </row>
    <row r="13" spans="2:11" x14ac:dyDescent="0.25">
      <c r="B13" s="58"/>
      <c r="C13" s="36" t="s">
        <v>60</v>
      </c>
      <c r="D13" s="46">
        <v>96547.238798141479</v>
      </c>
      <c r="E13" s="46">
        <v>157129.35882472992</v>
      </c>
      <c r="F13" s="45">
        <v>510287.27173709869</v>
      </c>
      <c r="G13" s="46">
        <v>83598.962539672852</v>
      </c>
      <c r="H13" s="46">
        <v>0</v>
      </c>
      <c r="I13" s="46">
        <v>8714.3456811904907</v>
      </c>
      <c r="J13" s="46">
        <v>133222.8754901886</v>
      </c>
      <c r="K13" s="47">
        <f t="shared" si="0"/>
        <v>989500.05307102203</v>
      </c>
    </row>
    <row r="14" spans="2:11" x14ac:dyDescent="0.25">
      <c r="B14" s="58"/>
      <c r="C14" s="36" t="s">
        <v>7</v>
      </c>
      <c r="D14" s="46">
        <v>10175.286813259125</v>
      </c>
      <c r="E14" s="46">
        <v>45224.248820304871</v>
      </c>
      <c r="F14" s="46">
        <v>88957.080152511597</v>
      </c>
      <c r="G14" s="45">
        <v>350359.11697769165</v>
      </c>
      <c r="H14" s="46">
        <v>0</v>
      </c>
      <c r="I14" s="46">
        <v>5005.3462753295898</v>
      </c>
      <c r="J14" s="46">
        <v>113827.58318710327</v>
      </c>
      <c r="K14" s="47">
        <f t="shared" si="0"/>
        <v>613548.6622262001</v>
      </c>
    </row>
    <row r="15" spans="2:11" x14ac:dyDescent="0.25">
      <c r="B15" s="58"/>
      <c r="C15" s="36" t="s">
        <v>8</v>
      </c>
      <c r="D15" s="46">
        <v>117.67781829833984</v>
      </c>
      <c r="E15" s="46">
        <v>282.99169921875</v>
      </c>
      <c r="F15" s="46">
        <v>0</v>
      </c>
      <c r="G15" s="46">
        <v>0</v>
      </c>
      <c r="H15" s="45">
        <v>128.66780090332031</v>
      </c>
      <c r="I15" s="46">
        <v>0</v>
      </c>
      <c r="J15" s="46">
        <v>417.83047485351562</v>
      </c>
      <c r="K15" s="47">
        <f t="shared" si="0"/>
        <v>947.16779327392578</v>
      </c>
    </row>
    <row r="16" spans="2:11" x14ac:dyDescent="0.25">
      <c r="B16" s="58"/>
      <c r="C16" s="36" t="s">
        <v>30</v>
      </c>
      <c r="D16" s="46">
        <v>6053.302734375</v>
      </c>
      <c r="E16" s="46">
        <v>12243.337936401367</v>
      </c>
      <c r="F16" s="46">
        <v>4735.8671760559082</v>
      </c>
      <c r="G16" s="46">
        <v>1638.2262878417969</v>
      </c>
      <c r="H16" s="46">
        <v>0</v>
      </c>
      <c r="I16" s="45">
        <v>7451.3965225219727</v>
      </c>
      <c r="J16" s="46">
        <v>9486.3180618286133</v>
      </c>
      <c r="K16" s="47">
        <f t="shared" si="0"/>
        <v>41608.448719024658</v>
      </c>
    </row>
    <row r="17" spans="2:12" x14ac:dyDescent="0.25">
      <c r="B17" s="58"/>
      <c r="C17" s="36" t="s">
        <v>9</v>
      </c>
      <c r="D17" s="46">
        <v>12961.331743717194</v>
      </c>
      <c r="E17" s="46">
        <v>50863.955526351929</v>
      </c>
      <c r="F17" s="46">
        <v>105064.22846221924</v>
      </c>
      <c r="G17" s="46">
        <v>102833.24282455444</v>
      </c>
      <c r="H17" s="46">
        <v>0</v>
      </c>
      <c r="I17" s="46">
        <v>18899.606586456299</v>
      </c>
      <c r="J17" s="45">
        <v>621140.00437927246</v>
      </c>
      <c r="K17" s="47">
        <f t="shared" si="0"/>
        <v>911762.36952257156</v>
      </c>
    </row>
    <row r="18" spans="2:12" x14ac:dyDescent="0.25">
      <c r="B18" s="59"/>
      <c r="C18" s="37" t="s">
        <v>31</v>
      </c>
      <c r="D18" s="47">
        <f>SUM(D10:D17)</f>
        <v>573867.91443252563</v>
      </c>
      <c r="E18" s="47">
        <f t="shared" ref="E18:K18" si="1">SUM(E10:E17)</f>
        <v>563285.54120063782</v>
      </c>
      <c r="F18" s="47">
        <f t="shared" si="1"/>
        <v>1037670.6036262512</v>
      </c>
      <c r="G18" s="47">
        <f t="shared" si="1"/>
        <v>646569.63196086884</v>
      </c>
      <c r="H18" s="47">
        <f t="shared" si="1"/>
        <v>2184.1537780761719</v>
      </c>
      <c r="I18" s="47">
        <f t="shared" si="1"/>
        <v>69672.755391120911</v>
      </c>
      <c r="J18" s="47">
        <f t="shared" si="1"/>
        <v>1016966.2722511292</v>
      </c>
      <c r="K18" s="49">
        <f t="shared" si="1"/>
        <v>3910216.8726406097</v>
      </c>
      <c r="L18" s="7"/>
    </row>
    <row r="20" spans="2:12" x14ac:dyDescent="0.25">
      <c r="B20" s="6" t="s">
        <v>73</v>
      </c>
    </row>
    <row r="21" spans="2:12" x14ac:dyDescent="0.25">
      <c r="B21" s="60" t="s">
        <v>10</v>
      </c>
      <c r="C21" s="60"/>
      <c r="D21" s="61">
        <f>D8</f>
        <v>43525</v>
      </c>
      <c r="E21" s="62"/>
      <c r="F21" s="62"/>
      <c r="G21" s="62"/>
      <c r="H21" s="62"/>
      <c r="I21" s="62"/>
      <c r="J21" s="62"/>
      <c r="K21" s="62"/>
    </row>
    <row r="22" spans="2:12" ht="37.799999999999997" x14ac:dyDescent="0.25">
      <c r="B22" s="60"/>
      <c r="C22" s="60"/>
      <c r="D22" s="35" t="s">
        <v>6</v>
      </c>
      <c r="E22" s="35" t="s">
        <v>29</v>
      </c>
      <c r="F22" s="35" t="s">
        <v>60</v>
      </c>
      <c r="G22" s="35" t="s">
        <v>7</v>
      </c>
      <c r="H22" s="35" t="s">
        <v>8</v>
      </c>
      <c r="I22" s="35" t="s">
        <v>30</v>
      </c>
      <c r="J22" s="35" t="s">
        <v>9</v>
      </c>
      <c r="K22" s="35" t="s">
        <v>31</v>
      </c>
    </row>
    <row r="23" spans="2:12" ht="15" customHeight="1" x14ac:dyDescent="0.25">
      <c r="B23" s="57">
        <f>B10</f>
        <v>43160</v>
      </c>
      <c r="C23" s="36" t="s">
        <v>77</v>
      </c>
      <c r="D23" s="51">
        <f>(IFERROR((D10/$K$18),"-")*100)</f>
        <v>0</v>
      </c>
      <c r="E23" s="51">
        <f t="shared" ref="E23:K23" si="2">(IFERROR((E10/$K$18),"-")*100)</f>
        <v>6.9118899920407165E-2</v>
      </c>
      <c r="F23" s="51">
        <f t="shared" si="2"/>
        <v>5.5235053825251568E-2</v>
      </c>
      <c r="G23" s="51">
        <f t="shared" si="2"/>
        <v>0.90603010221721703</v>
      </c>
      <c r="H23" s="51">
        <f t="shared" si="2"/>
        <v>0</v>
      </c>
      <c r="I23" s="51">
        <f t="shared" si="2"/>
        <v>0</v>
      </c>
      <c r="J23" s="51">
        <f t="shared" si="2"/>
        <v>1.5651662346881379</v>
      </c>
      <c r="K23" s="52">
        <f t="shared" si="2"/>
        <v>2.5955502906510137</v>
      </c>
    </row>
    <row r="24" spans="2:12" ht="15" customHeight="1" x14ac:dyDescent="0.25">
      <c r="B24" s="58"/>
      <c r="C24" s="36" t="s">
        <v>6</v>
      </c>
      <c r="D24" s="50">
        <f t="shared" ref="D24:K31" si="3">(IFERROR((D11/$K$18),"-")*100)</f>
        <v>9.869147166632299</v>
      </c>
      <c r="E24" s="51">
        <f t="shared" si="3"/>
        <v>1.8888440820912022</v>
      </c>
      <c r="F24" s="51">
        <f t="shared" si="3"/>
        <v>3.7414770416498038</v>
      </c>
      <c r="G24" s="51">
        <f t="shared" si="3"/>
        <v>0.357046364322815</v>
      </c>
      <c r="H24" s="51">
        <f t="shared" si="3"/>
        <v>4.3708577544856797E-2</v>
      </c>
      <c r="I24" s="51">
        <f t="shared" si="3"/>
        <v>0.36932860214102969</v>
      </c>
      <c r="J24" s="51">
        <f t="shared" si="3"/>
        <v>0.44373202249133237</v>
      </c>
      <c r="K24" s="52">
        <f t="shared" si="3"/>
        <v>16.713283856873336</v>
      </c>
    </row>
    <row r="25" spans="2:12" x14ac:dyDescent="0.25">
      <c r="B25" s="58"/>
      <c r="C25" s="36" t="s">
        <v>29</v>
      </c>
      <c r="D25" s="51">
        <f t="shared" si="3"/>
        <v>1.5883522794837597</v>
      </c>
      <c r="E25" s="50">
        <f t="shared" si="3"/>
        <v>5.6513757857559712</v>
      </c>
      <c r="F25" s="51">
        <f t="shared" si="3"/>
        <v>4.6075827761912613</v>
      </c>
      <c r="G25" s="51">
        <f t="shared" si="3"/>
        <v>1.5025011690063048</v>
      </c>
      <c r="H25" s="51">
        <f t="shared" si="3"/>
        <v>8.8584806036279603E-3</v>
      </c>
      <c r="I25" s="51">
        <f t="shared" si="3"/>
        <v>0.3877153493785182</v>
      </c>
      <c r="J25" s="51">
        <f t="shared" si="3"/>
        <v>1.5426096305173376</v>
      </c>
      <c r="K25" s="52">
        <f t="shared" si="3"/>
        <v>15.288995470936781</v>
      </c>
    </row>
    <row r="26" spans="2:12" x14ac:dyDescent="0.25">
      <c r="B26" s="58"/>
      <c r="C26" s="36" t="s">
        <v>60</v>
      </c>
      <c r="D26" s="51">
        <f t="shared" si="3"/>
        <v>2.4691018923700296</v>
      </c>
      <c r="E26" s="51">
        <f t="shared" si="3"/>
        <v>4.0184307915028468</v>
      </c>
      <c r="F26" s="50">
        <f t="shared" si="3"/>
        <v>13.050101525251115</v>
      </c>
      <c r="G26" s="51">
        <f t="shared" si="3"/>
        <v>2.1379622988332514</v>
      </c>
      <c r="H26" s="51">
        <f t="shared" si="3"/>
        <v>0</v>
      </c>
      <c r="I26" s="51">
        <f t="shared" si="3"/>
        <v>0.22286092984161268</v>
      </c>
      <c r="J26" s="51">
        <f t="shared" si="3"/>
        <v>3.4070456915659979</v>
      </c>
      <c r="K26" s="52">
        <f t="shared" si="3"/>
        <v>25.305503129364855</v>
      </c>
    </row>
    <row r="27" spans="2:12" x14ac:dyDescent="0.25">
      <c r="B27" s="58"/>
      <c r="C27" s="36" t="s">
        <v>7</v>
      </c>
      <c r="D27" s="51">
        <f t="shared" si="3"/>
        <v>0.26022308083356127</v>
      </c>
      <c r="E27" s="51">
        <f t="shared" si="3"/>
        <v>1.156566254335772</v>
      </c>
      <c r="F27" s="51">
        <f t="shared" si="3"/>
        <v>2.274990954464323</v>
      </c>
      <c r="G27" s="50">
        <f t="shared" si="3"/>
        <v>8.9600942451330212</v>
      </c>
      <c r="H27" s="51">
        <f t="shared" si="3"/>
        <v>0</v>
      </c>
      <c r="I27" s="51">
        <f t="shared" si="3"/>
        <v>0.12800687118792539</v>
      </c>
      <c r="J27" s="51">
        <f t="shared" si="3"/>
        <v>2.9110299222414824</v>
      </c>
      <c r="K27" s="52">
        <f t="shared" si="3"/>
        <v>15.690911328196085</v>
      </c>
    </row>
    <row r="28" spans="2:12" x14ac:dyDescent="0.25">
      <c r="B28" s="58"/>
      <c r="C28" s="36" t="s">
        <v>8</v>
      </c>
      <c r="D28" s="51">
        <f t="shared" si="3"/>
        <v>3.0094959469312197E-3</v>
      </c>
      <c r="E28" s="51">
        <f t="shared" si="3"/>
        <v>7.2372379444939272E-3</v>
      </c>
      <c r="F28" s="51">
        <f t="shared" si="3"/>
        <v>0</v>
      </c>
      <c r="G28" s="51">
        <f t="shared" si="3"/>
        <v>0</v>
      </c>
      <c r="H28" s="50">
        <f t="shared" si="3"/>
        <v>3.290554081631529E-3</v>
      </c>
      <c r="I28" s="51">
        <f t="shared" si="3"/>
        <v>0</v>
      </c>
      <c r="J28" s="51">
        <f t="shared" si="3"/>
        <v>1.0685608713343574E-2</v>
      </c>
      <c r="K28" s="52">
        <f t="shared" si="3"/>
        <v>2.422289668640025E-2</v>
      </c>
    </row>
    <row r="29" spans="2:12" x14ac:dyDescent="0.25">
      <c r="B29" s="58"/>
      <c r="C29" s="36" t="s">
        <v>30</v>
      </c>
      <c r="D29" s="51">
        <f t="shared" si="3"/>
        <v>0.15480734014344177</v>
      </c>
      <c r="E29" s="51">
        <f t="shared" si="3"/>
        <v>0.31311148039042946</v>
      </c>
      <c r="F29" s="51">
        <f t="shared" si="3"/>
        <v>0.12111520486733841</v>
      </c>
      <c r="G29" s="51">
        <f t="shared" si="3"/>
        <v>4.1896046720689577E-2</v>
      </c>
      <c r="H29" s="51">
        <f t="shared" si="3"/>
        <v>0</v>
      </c>
      <c r="I29" s="50">
        <f t="shared" si="3"/>
        <v>0.19056223133449801</v>
      </c>
      <c r="J29" s="51">
        <f t="shared" si="3"/>
        <v>0.24260337395103113</v>
      </c>
      <c r="K29" s="52">
        <f t="shared" si="3"/>
        <v>1.0640956774074284</v>
      </c>
    </row>
    <row r="30" spans="2:12" x14ac:dyDescent="0.25">
      <c r="B30" s="58"/>
      <c r="C30" s="36" t="s">
        <v>9</v>
      </c>
      <c r="D30" s="51">
        <f t="shared" si="3"/>
        <v>0.33147347489614493</v>
      </c>
      <c r="E30" s="51">
        <f t="shared" si="3"/>
        <v>1.3007962776244422</v>
      </c>
      <c r="F30" s="51">
        <f t="shared" si="3"/>
        <v>2.6869156336913935</v>
      </c>
      <c r="G30" s="51">
        <f t="shared" si="3"/>
        <v>2.6298603421224076</v>
      </c>
      <c r="H30" s="51">
        <f t="shared" si="3"/>
        <v>0</v>
      </c>
      <c r="I30" s="51">
        <f t="shared" si="3"/>
        <v>0.48333908839417394</v>
      </c>
      <c r="J30" s="50">
        <f t="shared" si="3"/>
        <v>15.885052533155539</v>
      </c>
      <c r="K30" s="52">
        <f t="shared" si="3"/>
        <v>23.317437349884102</v>
      </c>
    </row>
    <row r="31" spans="2:12" x14ac:dyDescent="0.25">
      <c r="B31" s="59"/>
      <c r="C31" s="37" t="s">
        <v>31</v>
      </c>
      <c r="D31" s="52">
        <f t="shared" si="3"/>
        <v>14.676114730306168</v>
      </c>
      <c r="E31" s="52">
        <f t="shared" si="3"/>
        <v>14.405480809565566</v>
      </c>
      <c r="F31" s="52">
        <f t="shared" si="3"/>
        <v>26.537418189940489</v>
      </c>
      <c r="G31" s="52">
        <f t="shared" si="3"/>
        <v>16.535390568355705</v>
      </c>
      <c r="H31" s="52">
        <f t="shared" si="3"/>
        <v>5.5857612230116288E-2</v>
      </c>
      <c r="I31" s="52">
        <f t="shared" si="3"/>
        <v>1.7818130722777579</v>
      </c>
      <c r="J31" s="52">
        <f t="shared" si="3"/>
        <v>26.007925017324201</v>
      </c>
      <c r="K31" s="53">
        <f t="shared" si="3"/>
        <v>100</v>
      </c>
    </row>
    <row r="33" spans="2:11" x14ac:dyDescent="0.25">
      <c r="B33" s="6" t="s">
        <v>11</v>
      </c>
    </row>
    <row r="34" spans="2:11" x14ac:dyDescent="0.25">
      <c r="B34" s="60" t="s">
        <v>10</v>
      </c>
      <c r="C34" s="60"/>
      <c r="D34" s="61">
        <f>D21</f>
        <v>43525</v>
      </c>
      <c r="E34" s="62"/>
      <c r="F34" s="62"/>
      <c r="G34" s="62"/>
      <c r="H34" s="62"/>
      <c r="I34" s="62"/>
      <c r="J34" s="62"/>
      <c r="K34" s="62"/>
    </row>
    <row r="35" spans="2:11" ht="37.799999999999997" x14ac:dyDescent="0.25">
      <c r="B35" s="60"/>
      <c r="C35" s="60"/>
      <c r="D35" s="35" t="s">
        <v>6</v>
      </c>
      <c r="E35" s="35" t="s">
        <v>29</v>
      </c>
      <c r="F35" s="35" t="s">
        <v>60</v>
      </c>
      <c r="G35" s="35" t="s">
        <v>7</v>
      </c>
      <c r="H35" s="35" t="s">
        <v>8</v>
      </c>
      <c r="I35" s="35" t="s">
        <v>30</v>
      </c>
      <c r="J35" s="35" t="s">
        <v>9</v>
      </c>
      <c r="K35" s="35" t="s">
        <v>31</v>
      </c>
    </row>
    <row r="36" spans="2:11" ht="15" customHeight="1" x14ac:dyDescent="0.25">
      <c r="B36" s="57">
        <f>B23</f>
        <v>43160</v>
      </c>
      <c r="C36" s="36" t="s">
        <v>77</v>
      </c>
      <c r="D36" s="25">
        <f>(IFERROR((D10/$K10),"-")*100)</f>
        <v>0</v>
      </c>
      <c r="E36" s="25">
        <f t="shared" ref="E36:K36" si="4">(IFERROR((E10/$K10),"-")*100)</f>
        <v>2.6629767170903409</v>
      </c>
      <c r="F36" s="25">
        <f t="shared" si="4"/>
        <v>2.1280671780548532</v>
      </c>
      <c r="G36" s="25">
        <f t="shared" si="4"/>
        <v>34.907052484425847</v>
      </c>
      <c r="H36" s="25">
        <f t="shared" si="4"/>
        <v>0</v>
      </c>
      <c r="I36" s="25">
        <f t="shared" si="4"/>
        <v>0</v>
      </c>
      <c r="J36" s="25">
        <f t="shared" si="4"/>
        <v>60.301903620428952</v>
      </c>
      <c r="K36" s="43">
        <f t="shared" si="4"/>
        <v>100</v>
      </c>
    </row>
    <row r="37" spans="2:11" ht="15" customHeight="1" x14ac:dyDescent="0.25">
      <c r="B37" s="58"/>
      <c r="C37" s="36" t="s">
        <v>6</v>
      </c>
      <c r="D37" s="24">
        <f t="shared" ref="D37:K44" si="5">(IFERROR((D11/$K11),"-")*100)</f>
        <v>59.049719080631846</v>
      </c>
      <c r="E37" s="25">
        <f t="shared" si="5"/>
        <v>11.301453970785131</v>
      </c>
      <c r="F37" s="25">
        <f t="shared" si="5"/>
        <v>22.386247213237638</v>
      </c>
      <c r="G37" s="25">
        <f t="shared" si="5"/>
        <v>2.1363028796760348</v>
      </c>
      <c r="H37" s="25">
        <f t="shared" si="5"/>
        <v>0.26151998565429524</v>
      </c>
      <c r="I37" s="25">
        <f t="shared" si="5"/>
        <v>2.2097907586793202</v>
      </c>
      <c r="J37" s="25">
        <f t="shared" si="5"/>
        <v>2.6549661113357299</v>
      </c>
      <c r="K37" s="43">
        <f t="shared" si="5"/>
        <v>100</v>
      </c>
    </row>
    <row r="38" spans="2:11" x14ac:dyDescent="0.25">
      <c r="B38" s="58"/>
      <c r="C38" s="36" t="s">
        <v>29</v>
      </c>
      <c r="D38" s="25">
        <f t="shared" si="5"/>
        <v>10.388859637659628</v>
      </c>
      <c r="E38" s="24">
        <f t="shared" si="5"/>
        <v>36.963682777582136</v>
      </c>
      <c r="F38" s="25">
        <f t="shared" si="5"/>
        <v>30.136595860401201</v>
      </c>
      <c r="G38" s="25">
        <f t="shared" si="5"/>
        <v>9.8273373935027024</v>
      </c>
      <c r="H38" s="25">
        <f t="shared" si="5"/>
        <v>5.7940239569481591E-2</v>
      </c>
      <c r="I38" s="25">
        <f t="shared" si="5"/>
        <v>2.5359112056481123</v>
      </c>
      <c r="J38" s="25">
        <f t="shared" si="5"/>
        <v>10.089672885636739</v>
      </c>
      <c r="K38" s="43">
        <f t="shared" si="5"/>
        <v>100</v>
      </c>
    </row>
    <row r="39" spans="2:11" x14ac:dyDescent="0.25">
      <c r="B39" s="58"/>
      <c r="C39" s="36" t="s">
        <v>60</v>
      </c>
      <c r="D39" s="25">
        <f t="shared" si="5"/>
        <v>9.7571736856907201</v>
      </c>
      <c r="E39" s="25">
        <f t="shared" si="5"/>
        <v>15.879671591432635</v>
      </c>
      <c r="F39" s="24">
        <f t="shared" si="5"/>
        <v>51.57021165924813</v>
      </c>
      <c r="G39" s="25">
        <f t="shared" si="5"/>
        <v>8.4486061703801116</v>
      </c>
      <c r="H39" s="25">
        <f t="shared" si="5"/>
        <v>0</v>
      </c>
      <c r="I39" s="25">
        <f t="shared" si="5"/>
        <v>0.88068167900997707</v>
      </c>
      <c r="J39" s="25">
        <f t="shared" si="5"/>
        <v>13.46365521423842</v>
      </c>
      <c r="K39" s="43">
        <f t="shared" si="5"/>
        <v>100</v>
      </c>
    </row>
    <row r="40" spans="2:11" x14ac:dyDescent="0.25">
      <c r="B40" s="58"/>
      <c r="C40" s="36" t="s">
        <v>7</v>
      </c>
      <c r="D40" s="25">
        <f t="shared" si="5"/>
        <v>1.6584319125298248</v>
      </c>
      <c r="E40" s="25">
        <f t="shared" si="5"/>
        <v>7.3709310450149461</v>
      </c>
      <c r="F40" s="25">
        <f t="shared" si="5"/>
        <v>14.498781535883348</v>
      </c>
      <c r="G40" s="24">
        <f t="shared" si="5"/>
        <v>57.103721114222395</v>
      </c>
      <c r="H40" s="25">
        <f t="shared" si="5"/>
        <v>0</v>
      </c>
      <c r="I40" s="25">
        <f t="shared" si="5"/>
        <v>0.81580265486492798</v>
      </c>
      <c r="J40" s="25">
        <f t="shared" si="5"/>
        <v>18.552331737484561</v>
      </c>
      <c r="K40" s="43">
        <f t="shared" si="5"/>
        <v>100</v>
      </c>
    </row>
    <row r="41" spans="2:11" x14ac:dyDescent="0.25">
      <c r="B41" s="58"/>
      <c r="C41" s="36" t="s">
        <v>8</v>
      </c>
      <c r="D41" s="25">
        <f t="shared" si="5"/>
        <v>12.424178602144131</v>
      </c>
      <c r="E41" s="25">
        <f t="shared" si="5"/>
        <v>29.877673336059829</v>
      </c>
      <c r="F41" s="25">
        <f t="shared" si="5"/>
        <v>0</v>
      </c>
      <c r="G41" s="25">
        <f t="shared" si="5"/>
        <v>0</v>
      </c>
      <c r="H41" s="24">
        <f t="shared" si="5"/>
        <v>13.584478042541395</v>
      </c>
      <c r="I41" s="25">
        <f t="shared" si="5"/>
        <v>0</v>
      </c>
      <c r="J41" s="25">
        <f t="shared" si="5"/>
        <v>44.113670019254648</v>
      </c>
      <c r="K41" s="43">
        <f t="shared" si="5"/>
        <v>100</v>
      </c>
    </row>
    <row r="42" spans="2:11" x14ac:dyDescent="0.25">
      <c r="B42" s="58"/>
      <c r="C42" s="36" t="s">
        <v>30</v>
      </c>
      <c r="D42" s="25">
        <f t="shared" si="5"/>
        <v>14.548253830014202</v>
      </c>
      <c r="E42" s="25">
        <f t="shared" si="5"/>
        <v>29.425124736273421</v>
      </c>
      <c r="F42" s="25">
        <f t="shared" si="5"/>
        <v>11.381984481172269</v>
      </c>
      <c r="G42" s="25">
        <f t="shared" si="5"/>
        <v>3.9372443296419979</v>
      </c>
      <c r="H42" s="25">
        <f t="shared" si="5"/>
        <v>0</v>
      </c>
      <c r="I42" s="24">
        <f t="shared" si="5"/>
        <v>17.908373784468839</v>
      </c>
      <c r="J42" s="25">
        <f t="shared" si="5"/>
        <v>22.799018838429269</v>
      </c>
      <c r="K42" s="43">
        <f t="shared" si="5"/>
        <v>100</v>
      </c>
    </row>
    <row r="43" spans="2:11" x14ac:dyDescent="0.25">
      <c r="B43" s="58"/>
      <c r="C43" s="36" t="s">
        <v>9</v>
      </c>
      <c r="D43" s="25">
        <f t="shared" si="5"/>
        <v>1.4215690597654485</v>
      </c>
      <c r="E43" s="25">
        <f t="shared" si="5"/>
        <v>5.5786416753507773</v>
      </c>
      <c r="F43" s="25">
        <f t="shared" si="5"/>
        <v>11.52320297197989</v>
      </c>
      <c r="G43" s="25">
        <f t="shared" si="5"/>
        <v>11.278513597616589</v>
      </c>
      <c r="H43" s="25">
        <f t="shared" si="5"/>
        <v>0</v>
      </c>
      <c r="I43" s="25">
        <f t="shared" si="5"/>
        <v>2.072865388857049</v>
      </c>
      <c r="J43" s="24">
        <f t="shared" si="5"/>
        <v>68.125207306430241</v>
      </c>
      <c r="K43" s="43">
        <f t="shared" si="5"/>
        <v>100</v>
      </c>
    </row>
    <row r="44" spans="2:11" x14ac:dyDescent="0.25">
      <c r="B44" s="59"/>
      <c r="C44" s="37" t="s">
        <v>31</v>
      </c>
      <c r="D44" s="43">
        <f t="shared" si="5"/>
        <v>14.676114730306168</v>
      </c>
      <c r="E44" s="43">
        <f t="shared" si="5"/>
        <v>14.405480809565566</v>
      </c>
      <c r="F44" s="43">
        <f t="shared" si="5"/>
        <v>26.537418189940489</v>
      </c>
      <c r="G44" s="43">
        <f t="shared" si="5"/>
        <v>16.535390568355705</v>
      </c>
      <c r="H44" s="43">
        <f t="shared" si="5"/>
        <v>5.5857612230116288E-2</v>
      </c>
      <c r="I44" s="43">
        <f t="shared" si="5"/>
        <v>1.7818130722777579</v>
      </c>
      <c r="J44" s="43">
        <f t="shared" si="5"/>
        <v>26.007925017324201</v>
      </c>
      <c r="K44" s="44">
        <f t="shared" si="5"/>
        <v>100</v>
      </c>
    </row>
    <row r="46" spans="2:11" x14ac:dyDescent="0.25">
      <c r="B46" s="6" t="s">
        <v>12</v>
      </c>
    </row>
    <row r="47" spans="2:11" x14ac:dyDescent="0.25">
      <c r="B47" s="60" t="s">
        <v>10</v>
      </c>
      <c r="C47" s="60"/>
      <c r="D47" s="61">
        <f>D34</f>
        <v>43525</v>
      </c>
      <c r="E47" s="62"/>
      <c r="F47" s="62"/>
      <c r="G47" s="62"/>
      <c r="H47" s="62"/>
      <c r="I47" s="62"/>
      <c r="J47" s="62"/>
      <c r="K47" s="62"/>
    </row>
    <row r="48" spans="2:11" ht="37.799999999999997" x14ac:dyDescent="0.25">
      <c r="B48" s="60"/>
      <c r="C48" s="60"/>
      <c r="D48" s="35" t="s">
        <v>6</v>
      </c>
      <c r="E48" s="35" t="s">
        <v>29</v>
      </c>
      <c r="F48" s="35" t="s">
        <v>60</v>
      </c>
      <c r="G48" s="35" t="s">
        <v>7</v>
      </c>
      <c r="H48" s="35" t="s">
        <v>8</v>
      </c>
      <c r="I48" s="35" t="s">
        <v>30</v>
      </c>
      <c r="J48" s="35" t="s">
        <v>9</v>
      </c>
      <c r="K48" s="35" t="s">
        <v>31</v>
      </c>
    </row>
    <row r="49" spans="2:11" ht="15" customHeight="1" x14ac:dyDescent="0.25">
      <c r="B49" s="57">
        <f>B36</f>
        <v>43160</v>
      </c>
      <c r="C49" s="36" t="s">
        <v>77</v>
      </c>
      <c r="D49" s="25">
        <f>(IFERROR((D10/D$18),"-")*100)</f>
        <v>0</v>
      </c>
      <c r="E49" s="25">
        <f t="shared" ref="E49:K49" si="6">(IFERROR((E10/E$18),"-")*100)</f>
        <v>0.47980973932165211</v>
      </c>
      <c r="F49" s="25">
        <f t="shared" si="6"/>
        <v>0.20814026982545522</v>
      </c>
      <c r="G49" s="25">
        <f t="shared" si="6"/>
        <v>5.4793389879227608</v>
      </c>
      <c r="H49" s="25">
        <f t="shared" si="6"/>
        <v>0</v>
      </c>
      <c r="I49" s="25">
        <f t="shared" si="6"/>
        <v>0</v>
      </c>
      <c r="J49" s="25">
        <f t="shared" si="6"/>
        <v>6.0180357858059077</v>
      </c>
      <c r="K49" s="43">
        <f t="shared" si="6"/>
        <v>2.5955502906510137</v>
      </c>
    </row>
    <row r="50" spans="2:11" ht="15" customHeight="1" x14ac:dyDescent="0.25">
      <c r="B50" s="58"/>
      <c r="C50" s="36" t="s">
        <v>6</v>
      </c>
      <c r="D50" s="24">
        <f t="shared" ref="D50:K57" si="7">(IFERROR((D11/D$18),"-")*100)</f>
        <v>67.246320623621983</v>
      </c>
      <c r="E50" s="25">
        <f t="shared" si="7"/>
        <v>13.111982217469386</v>
      </c>
      <c r="F50" s="25">
        <f t="shared" si="7"/>
        <v>14.098873578696821</v>
      </c>
      <c r="G50" s="25">
        <f t="shared" si="7"/>
        <v>2.1592859439686038</v>
      </c>
      <c r="H50" s="25">
        <f t="shared" si="7"/>
        <v>78.249992793803685</v>
      </c>
      <c r="I50" s="25">
        <f t="shared" si="7"/>
        <v>20.727685069057394</v>
      </c>
      <c r="J50" s="25">
        <f t="shared" si="7"/>
        <v>1.7061415787524645</v>
      </c>
      <c r="K50" s="43">
        <f t="shared" si="7"/>
        <v>16.713283856873336</v>
      </c>
    </row>
    <row r="51" spans="2:11" x14ac:dyDescent="0.25">
      <c r="B51" s="58"/>
      <c r="C51" s="36" t="s">
        <v>29</v>
      </c>
      <c r="D51" s="25">
        <f t="shared" si="7"/>
        <v>10.822702797517747</v>
      </c>
      <c r="E51" s="24">
        <f t="shared" si="7"/>
        <v>39.230733499733859</v>
      </c>
      <c r="F51" s="25">
        <f t="shared" si="7"/>
        <v>17.362588716101452</v>
      </c>
      <c r="G51" s="25">
        <f t="shared" si="7"/>
        <v>9.0865780448009996</v>
      </c>
      <c r="H51" s="25">
        <f t="shared" si="7"/>
        <v>15.85903917112269</v>
      </c>
      <c r="I51" s="25">
        <f t="shared" si="7"/>
        <v>21.759597311904738</v>
      </c>
      <c r="J51" s="25">
        <f t="shared" si="7"/>
        <v>5.9313060518660601</v>
      </c>
      <c r="K51" s="43">
        <f t="shared" si="7"/>
        <v>15.288995470936781</v>
      </c>
    </row>
    <row r="52" spans="2:11" x14ac:dyDescent="0.25">
      <c r="B52" s="58"/>
      <c r="C52" s="36" t="s">
        <v>60</v>
      </c>
      <c r="D52" s="25">
        <f t="shared" si="7"/>
        <v>16.823947875464178</v>
      </c>
      <c r="E52" s="25">
        <f t="shared" si="7"/>
        <v>27.895152162047367</v>
      </c>
      <c r="F52" s="24">
        <f t="shared" si="7"/>
        <v>49.176228945278503</v>
      </c>
      <c r="G52" s="25">
        <f t="shared" si="7"/>
        <v>12.929614755666774</v>
      </c>
      <c r="H52" s="25">
        <f t="shared" si="7"/>
        <v>0</v>
      </c>
      <c r="I52" s="25">
        <f t="shared" si="7"/>
        <v>12.507537031183707</v>
      </c>
      <c r="J52" s="25">
        <f t="shared" si="7"/>
        <v>13.100028892333865</v>
      </c>
      <c r="K52" s="43">
        <f t="shared" si="7"/>
        <v>25.305503129364855</v>
      </c>
    </row>
    <row r="53" spans="2:11" x14ac:dyDescent="0.25">
      <c r="B53" s="58"/>
      <c r="C53" s="36" t="s">
        <v>7</v>
      </c>
      <c r="D53" s="25">
        <f t="shared" si="7"/>
        <v>1.7731060680263064</v>
      </c>
      <c r="E53" s="25">
        <f t="shared" si="7"/>
        <v>8.0286542991871954</v>
      </c>
      <c r="F53" s="25">
        <f t="shared" si="7"/>
        <v>8.5727667182284577</v>
      </c>
      <c r="G53" s="24">
        <f t="shared" si="7"/>
        <v>54.187375908012925</v>
      </c>
      <c r="H53" s="25">
        <f t="shared" si="7"/>
        <v>0</v>
      </c>
      <c r="I53" s="25">
        <f t="shared" si="7"/>
        <v>7.184079698342849</v>
      </c>
      <c r="J53" s="25">
        <f t="shared" si="7"/>
        <v>11.192857255249734</v>
      </c>
      <c r="K53" s="43">
        <f t="shared" si="7"/>
        <v>15.690911328196085</v>
      </c>
    </row>
    <row r="54" spans="2:11" x14ac:dyDescent="0.25">
      <c r="B54" s="58"/>
      <c r="C54" s="36" t="s">
        <v>8</v>
      </c>
      <c r="D54" s="25">
        <f t="shared" si="7"/>
        <v>2.0506080813858813E-2</v>
      </c>
      <c r="E54" s="25">
        <f t="shared" si="7"/>
        <v>5.0239475100950726E-2</v>
      </c>
      <c r="F54" s="25">
        <f t="shared" si="7"/>
        <v>0</v>
      </c>
      <c r="G54" s="25">
        <f t="shared" si="7"/>
        <v>0</v>
      </c>
      <c r="H54" s="24">
        <f t="shared" si="7"/>
        <v>5.8909680350736302</v>
      </c>
      <c r="I54" s="25">
        <f t="shared" si="7"/>
        <v>0</v>
      </c>
      <c r="J54" s="25">
        <f t="shared" si="7"/>
        <v>4.1085971703723995E-2</v>
      </c>
      <c r="K54" s="43">
        <f t="shared" si="7"/>
        <v>2.422289668640025E-2</v>
      </c>
    </row>
    <row r="55" spans="2:11" x14ac:dyDescent="0.25">
      <c r="B55" s="58"/>
      <c r="C55" s="36" t="s">
        <v>30</v>
      </c>
      <c r="D55" s="25">
        <f t="shared" si="7"/>
        <v>1.0548250881669978</v>
      </c>
      <c r="E55" s="25">
        <f t="shared" si="7"/>
        <v>2.1735579987202951</v>
      </c>
      <c r="F55" s="25">
        <f t="shared" si="7"/>
        <v>0.4563940772250763</v>
      </c>
      <c r="G55" s="25">
        <f t="shared" si="7"/>
        <v>0.25337198143276612</v>
      </c>
      <c r="H55" s="25">
        <f t="shared" si="7"/>
        <v>0</v>
      </c>
      <c r="I55" s="24">
        <f t="shared" si="7"/>
        <v>10.694849774050386</v>
      </c>
      <c r="J55" s="25">
        <f t="shared" si="7"/>
        <v>0.93280557287607535</v>
      </c>
      <c r="K55" s="43">
        <f t="shared" si="7"/>
        <v>1.0640956774074284</v>
      </c>
    </row>
    <row r="56" spans="2:11" x14ac:dyDescent="0.25">
      <c r="B56" s="58"/>
      <c r="C56" s="36" t="s">
        <v>9</v>
      </c>
      <c r="D56" s="25">
        <f t="shared" si="7"/>
        <v>2.2585914663889377</v>
      </c>
      <c r="E56" s="25">
        <f t="shared" si="7"/>
        <v>9.0298706084192908</v>
      </c>
      <c r="F56" s="25">
        <f t="shared" si="7"/>
        <v>10.125007694644237</v>
      </c>
      <c r="G56" s="25">
        <f t="shared" si="7"/>
        <v>15.904434378195177</v>
      </c>
      <c r="H56" s="25">
        <f t="shared" si="7"/>
        <v>0</v>
      </c>
      <c r="I56" s="25">
        <f t="shared" si="7"/>
        <v>27.126251115460924</v>
      </c>
      <c r="J56" s="24">
        <f t="shared" si="7"/>
        <v>61.077738891412167</v>
      </c>
      <c r="K56" s="43">
        <f t="shared" si="7"/>
        <v>23.317437349884102</v>
      </c>
    </row>
    <row r="57" spans="2:11" x14ac:dyDescent="0.25">
      <c r="B57" s="59"/>
      <c r="C57" s="37" t="s">
        <v>31</v>
      </c>
      <c r="D57" s="43">
        <f t="shared" si="7"/>
        <v>100</v>
      </c>
      <c r="E57" s="43">
        <f t="shared" si="7"/>
        <v>100</v>
      </c>
      <c r="F57" s="43">
        <f t="shared" si="7"/>
        <v>100</v>
      </c>
      <c r="G57" s="43">
        <f t="shared" si="7"/>
        <v>100</v>
      </c>
      <c r="H57" s="43">
        <f t="shared" si="7"/>
        <v>100</v>
      </c>
      <c r="I57" s="43">
        <f t="shared" si="7"/>
        <v>100</v>
      </c>
      <c r="J57" s="43">
        <f t="shared" si="7"/>
        <v>100</v>
      </c>
      <c r="K57" s="44">
        <f t="shared" si="7"/>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zoomScaleNormal="100" workbookViewId="0">
      <selection activeCell="D10" sqref="D10:I17"/>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1" width="13.88671875" style="4" customWidth="1"/>
    <col min="12" max="16384" width="11.44140625" style="4"/>
  </cols>
  <sheetData>
    <row r="1" spans="2:10" ht="44.25" customHeight="1" x14ac:dyDescent="0.25"/>
    <row r="2" spans="2:10" x14ac:dyDescent="0.25">
      <c r="H2" s="5" t="s">
        <v>13</v>
      </c>
    </row>
    <row r="5" spans="2:10" ht="17.399999999999999" x14ac:dyDescent="0.3">
      <c r="B5" s="17" t="s">
        <v>90</v>
      </c>
    </row>
    <row r="6" spans="2:10" x14ac:dyDescent="0.25">
      <c r="C6" s="6"/>
    </row>
    <row r="7" spans="2:10" x14ac:dyDescent="0.25">
      <c r="B7" s="6" t="s">
        <v>98</v>
      </c>
    </row>
    <row r="8" spans="2:10" ht="15" customHeight="1" x14ac:dyDescent="0.25">
      <c r="B8" s="60" t="s">
        <v>32</v>
      </c>
      <c r="C8" s="60"/>
      <c r="D8" s="61">
        <v>43525</v>
      </c>
      <c r="E8" s="62"/>
      <c r="F8" s="62"/>
      <c r="G8" s="62"/>
      <c r="H8" s="62"/>
      <c r="I8" s="62"/>
      <c r="J8" s="62"/>
    </row>
    <row r="9" spans="2:10" ht="37.799999999999997" x14ac:dyDescent="0.25">
      <c r="B9" s="60"/>
      <c r="C9" s="60"/>
      <c r="D9" s="35" t="s">
        <v>39</v>
      </c>
      <c r="E9" s="35" t="s">
        <v>40</v>
      </c>
      <c r="F9" s="35" t="s">
        <v>41</v>
      </c>
      <c r="G9" s="35" t="s">
        <v>42</v>
      </c>
      <c r="H9" s="35" t="s">
        <v>43</v>
      </c>
      <c r="I9" s="35" t="s">
        <v>44</v>
      </c>
      <c r="J9" s="35" t="s">
        <v>49</v>
      </c>
    </row>
    <row r="10" spans="2:10" x14ac:dyDescent="0.25">
      <c r="B10" s="63">
        <v>43160</v>
      </c>
      <c r="C10" s="36" t="s">
        <v>39</v>
      </c>
      <c r="D10" s="45">
        <v>539811.61877059937</v>
      </c>
      <c r="E10" s="46">
        <v>33604.976524353027</v>
      </c>
      <c r="F10" s="46">
        <v>16852.289042472839</v>
      </c>
      <c r="G10" s="46">
        <v>2173.9672546386719</v>
      </c>
      <c r="H10" s="46">
        <v>2355.495587348938</v>
      </c>
      <c r="I10" s="46">
        <v>608.66162109375</v>
      </c>
      <c r="J10" s="47">
        <f>SUM(D10:I10)</f>
        <v>595407.00880050659</v>
      </c>
    </row>
    <row r="11" spans="2:10" x14ac:dyDescent="0.25">
      <c r="B11" s="64"/>
      <c r="C11" s="36" t="s">
        <v>40</v>
      </c>
      <c r="D11" s="46">
        <v>39136.237342834473</v>
      </c>
      <c r="E11" s="45">
        <v>1481384.9863357544</v>
      </c>
      <c r="F11" s="46">
        <v>234800.50890445709</v>
      </c>
      <c r="G11" s="46">
        <v>69495.8542137146</v>
      </c>
      <c r="H11" s="46">
        <v>55435.357688903809</v>
      </c>
      <c r="I11" s="46">
        <v>16340.975566864014</v>
      </c>
      <c r="J11" s="47">
        <f t="shared" ref="J11:J17" si="0">SUM(D11:I11)</f>
        <v>1896593.9200525284</v>
      </c>
    </row>
    <row r="12" spans="2:10" x14ac:dyDescent="0.25">
      <c r="B12" s="64"/>
      <c r="C12" s="36" t="s">
        <v>41</v>
      </c>
      <c r="D12" s="46">
        <v>12975.766586303711</v>
      </c>
      <c r="E12" s="46">
        <v>203247.08138275146</v>
      </c>
      <c r="F12" s="45">
        <v>2024786.5295257568</v>
      </c>
      <c r="G12" s="46">
        <v>126342.51110076904</v>
      </c>
      <c r="H12" s="46">
        <v>135388.57867050171</v>
      </c>
      <c r="I12" s="46">
        <v>32756.603813171387</v>
      </c>
      <c r="J12" s="47">
        <f t="shared" si="0"/>
        <v>2535497.0710792542</v>
      </c>
    </row>
    <row r="13" spans="2:10" x14ac:dyDescent="0.25">
      <c r="B13" s="64"/>
      <c r="C13" s="36" t="s">
        <v>42</v>
      </c>
      <c r="D13" s="46">
        <v>2925.8741226196289</v>
      </c>
      <c r="E13" s="46">
        <v>104480.22583007812</v>
      </c>
      <c r="F13" s="46">
        <v>166759.12226676941</v>
      </c>
      <c r="G13" s="45">
        <v>456319.40960884094</v>
      </c>
      <c r="H13" s="46">
        <v>50021.624626159668</v>
      </c>
      <c r="I13" s="46">
        <v>2293.2937469482422</v>
      </c>
      <c r="J13" s="47">
        <f t="shared" si="0"/>
        <v>782799.55020141602</v>
      </c>
    </row>
    <row r="14" spans="2:10" x14ac:dyDescent="0.25">
      <c r="B14" s="64"/>
      <c r="C14" s="36" t="s">
        <v>43</v>
      </c>
      <c r="D14" s="46">
        <v>2293.2478866577148</v>
      </c>
      <c r="E14" s="46">
        <v>42431.69103717804</v>
      </c>
      <c r="F14" s="46">
        <v>137269.38967466354</v>
      </c>
      <c r="G14" s="46">
        <v>38076.639888763428</v>
      </c>
      <c r="H14" s="45">
        <v>551740.01505947113</v>
      </c>
      <c r="I14" s="46">
        <v>3593.606876373291</v>
      </c>
      <c r="J14" s="47">
        <f t="shared" si="0"/>
        <v>775404.59042310715</v>
      </c>
    </row>
    <row r="15" spans="2:10" x14ac:dyDescent="0.25">
      <c r="B15" s="64"/>
      <c r="C15" s="36" t="s">
        <v>44</v>
      </c>
      <c r="D15" s="46">
        <v>964.55841064453125</v>
      </c>
      <c r="E15" s="46">
        <v>9231.655632019043</v>
      </c>
      <c r="F15" s="46">
        <v>20765.939792633057</v>
      </c>
      <c r="G15" s="46">
        <v>1084.9688720703125</v>
      </c>
      <c r="H15" s="46">
        <v>2277.5327377319336</v>
      </c>
      <c r="I15" s="45">
        <v>124143.62167739868</v>
      </c>
      <c r="J15" s="47">
        <f t="shared" si="0"/>
        <v>158468.27712249756</v>
      </c>
    </row>
    <row r="16" spans="2:10" x14ac:dyDescent="0.25">
      <c r="B16" s="64"/>
      <c r="C16" s="36" t="s">
        <v>48</v>
      </c>
      <c r="D16" s="46">
        <v>12038.17972946167</v>
      </c>
      <c r="E16" s="46">
        <v>175230.56606245041</v>
      </c>
      <c r="F16" s="46">
        <v>337986.55410766602</v>
      </c>
      <c r="G16" s="46">
        <v>49003.003679275513</v>
      </c>
      <c r="H16" s="46">
        <v>210566.25262737274</v>
      </c>
      <c r="I16" s="48">
        <v>26464.315096855164</v>
      </c>
      <c r="J16" s="47">
        <f t="shared" si="0"/>
        <v>811288.87130308151</v>
      </c>
    </row>
    <row r="17" spans="2:10" x14ac:dyDescent="0.25">
      <c r="B17" s="64"/>
      <c r="C17" s="36" t="s">
        <v>83</v>
      </c>
      <c r="D17" s="46">
        <v>9797.1279830932617</v>
      </c>
      <c r="E17" s="46">
        <v>65149.358142852783</v>
      </c>
      <c r="F17" s="46">
        <v>62161.811229705811</v>
      </c>
      <c r="G17" s="46">
        <v>26181.880004882813</v>
      </c>
      <c r="H17" s="46">
        <v>11805.697303771973</v>
      </c>
      <c r="I17" s="48">
        <v>6679.5672607421875</v>
      </c>
      <c r="J17" s="47">
        <f t="shared" si="0"/>
        <v>181775.44192504883</v>
      </c>
    </row>
    <row r="18" spans="2:10" x14ac:dyDescent="0.25">
      <c r="B18" s="64"/>
      <c r="C18" s="37" t="s">
        <v>49</v>
      </c>
      <c r="D18" s="47">
        <f>SUM(D10:D17)</f>
        <v>619942.61083221436</v>
      </c>
      <c r="E18" s="47">
        <f t="shared" ref="E18:J18" si="1">SUM(E10:E17)</f>
        <v>2114760.5409474373</v>
      </c>
      <c r="F18" s="47">
        <f t="shared" si="1"/>
        <v>3001382.1445441246</v>
      </c>
      <c r="G18" s="47">
        <f t="shared" si="1"/>
        <v>768678.23462295532</v>
      </c>
      <c r="H18" s="47">
        <f t="shared" si="1"/>
        <v>1019590.5543012619</v>
      </c>
      <c r="I18" s="47">
        <f t="shared" si="1"/>
        <v>212880.64565944672</v>
      </c>
      <c r="J18" s="49">
        <f t="shared" si="1"/>
        <v>7737234.7309074402</v>
      </c>
    </row>
    <row r="20" spans="2:10" x14ac:dyDescent="0.25">
      <c r="B20" s="6" t="s">
        <v>99</v>
      </c>
    </row>
    <row r="21" spans="2:10" x14ac:dyDescent="0.25">
      <c r="B21" s="60" t="s">
        <v>32</v>
      </c>
      <c r="C21" s="60"/>
      <c r="D21" s="61">
        <f>D8</f>
        <v>43525</v>
      </c>
      <c r="E21" s="61"/>
      <c r="F21" s="61"/>
      <c r="G21" s="61"/>
      <c r="H21" s="61"/>
      <c r="I21" s="61"/>
      <c r="J21" s="61"/>
    </row>
    <row r="22" spans="2:10" ht="37.799999999999997" x14ac:dyDescent="0.25">
      <c r="B22" s="60"/>
      <c r="C22" s="60"/>
      <c r="D22" s="35" t="s">
        <v>39</v>
      </c>
      <c r="E22" s="35" t="s">
        <v>40</v>
      </c>
      <c r="F22" s="35" t="s">
        <v>41</v>
      </c>
      <c r="G22" s="35" t="s">
        <v>42</v>
      </c>
      <c r="H22" s="35" t="s">
        <v>43</v>
      </c>
      <c r="I22" s="35" t="s">
        <v>44</v>
      </c>
      <c r="J22" s="35" t="s">
        <v>49</v>
      </c>
    </row>
    <row r="23" spans="2:10" x14ac:dyDescent="0.25">
      <c r="B23" s="63">
        <f>B10</f>
        <v>43160</v>
      </c>
      <c r="C23" s="36" t="s">
        <v>39</v>
      </c>
      <c r="D23" s="24">
        <f>(IFERROR((D10/$J$18),"-")*100)</f>
        <v>6.9768029217757626</v>
      </c>
      <c r="E23" s="25">
        <f t="shared" ref="E23:J23" si="2">(IFERROR((E10/$J$18),"-")*100)</f>
        <v>0.43432799563535746</v>
      </c>
      <c r="F23" s="25">
        <f t="shared" si="2"/>
        <v>0.21780764870883484</v>
      </c>
      <c r="G23" s="25">
        <f t="shared" si="2"/>
        <v>2.8097470611230947E-2</v>
      </c>
      <c r="H23" s="25">
        <f t="shared" si="2"/>
        <v>3.0443636121566652E-2</v>
      </c>
      <c r="I23" s="25">
        <f t="shared" si="2"/>
        <v>7.8666557531512915E-3</v>
      </c>
      <c r="J23" s="43">
        <f t="shared" si="2"/>
        <v>7.6953463286059041</v>
      </c>
    </row>
    <row r="24" spans="2:10" x14ac:dyDescent="0.25">
      <c r="B24" s="63"/>
      <c r="C24" s="36" t="s">
        <v>40</v>
      </c>
      <c r="D24" s="25">
        <f t="shared" ref="D24:J24" si="3">(IFERROR((D11/$J$18),"-")*100)</f>
        <v>0.50581685452167335</v>
      </c>
      <c r="E24" s="24">
        <f t="shared" si="3"/>
        <v>19.146181263160596</v>
      </c>
      <c r="F24" s="25">
        <f t="shared" si="3"/>
        <v>3.0346825070010399</v>
      </c>
      <c r="G24" s="25">
        <f t="shared" si="3"/>
        <v>0.89820015329383673</v>
      </c>
      <c r="H24" s="25">
        <f t="shared" si="3"/>
        <v>0.71647506656945148</v>
      </c>
      <c r="I24" s="25">
        <f t="shared" si="3"/>
        <v>0.21119917044248063</v>
      </c>
      <c r="J24" s="43">
        <f t="shared" si="3"/>
        <v>24.512555014989076</v>
      </c>
    </row>
    <row r="25" spans="2:10" x14ac:dyDescent="0.25">
      <c r="B25" s="63"/>
      <c r="C25" s="36" t="s">
        <v>41</v>
      </c>
      <c r="D25" s="25">
        <f t="shared" ref="D25:J25" si="4">(IFERROR((D12/$J$18),"-")*100)</f>
        <v>0.16770547925178281</v>
      </c>
      <c r="E25" s="25">
        <f t="shared" si="4"/>
        <v>2.6268697855430605</v>
      </c>
      <c r="F25" s="24">
        <f t="shared" si="4"/>
        <v>26.169382214003029</v>
      </c>
      <c r="G25" s="25">
        <f t="shared" si="4"/>
        <v>1.632915576363176</v>
      </c>
      <c r="H25" s="25">
        <f t="shared" si="4"/>
        <v>1.7498316049489044</v>
      </c>
      <c r="I25" s="25">
        <f t="shared" si="4"/>
        <v>0.42336319049906368</v>
      </c>
      <c r="J25" s="43">
        <f t="shared" si="4"/>
        <v>32.770067850609017</v>
      </c>
    </row>
    <row r="26" spans="2:10" x14ac:dyDescent="0.25">
      <c r="B26" s="63"/>
      <c r="C26" s="36" t="s">
        <v>42</v>
      </c>
      <c r="D26" s="25">
        <f t="shared" ref="D26:J26" si="5">(IFERROR((D13/$J$18),"-")*100)</f>
        <v>3.7815501589112004E-2</v>
      </c>
      <c r="E26" s="25">
        <f t="shared" si="5"/>
        <v>1.3503561603568468</v>
      </c>
      <c r="F26" s="25">
        <f t="shared" si="5"/>
        <v>2.1552806405191163</v>
      </c>
      <c r="G26" s="24">
        <f t="shared" si="5"/>
        <v>5.8977066804760465</v>
      </c>
      <c r="H26" s="25">
        <f t="shared" si="5"/>
        <v>0.64650519682880314</v>
      </c>
      <c r="I26" s="25">
        <f t="shared" si="5"/>
        <v>2.9639707553234328E-2</v>
      </c>
      <c r="J26" s="43">
        <f t="shared" si="5"/>
        <v>10.117303887323159</v>
      </c>
    </row>
    <row r="27" spans="2:10" x14ac:dyDescent="0.25">
      <c r="B27" s="63"/>
      <c r="C27" s="36" t="s">
        <v>43</v>
      </c>
      <c r="D27" s="25">
        <f t="shared" ref="D27:J27" si="6">(IFERROR((D14/$J$18),"-")*100)</f>
        <v>2.963911483125907E-2</v>
      </c>
      <c r="E27" s="25">
        <f t="shared" si="6"/>
        <v>0.54840899252647535</v>
      </c>
      <c r="F27" s="25">
        <f t="shared" si="6"/>
        <v>1.7741401734436495</v>
      </c>
      <c r="G27" s="25">
        <f t="shared" si="6"/>
        <v>0.49212207220056398</v>
      </c>
      <c r="H27" s="24">
        <f t="shared" si="6"/>
        <v>7.1309716487658088</v>
      </c>
      <c r="I27" s="25">
        <f t="shared" si="6"/>
        <v>4.644562303400384E-2</v>
      </c>
      <c r="J27" s="43">
        <f t="shared" si="6"/>
        <v>10.021727624801761</v>
      </c>
    </row>
    <row r="28" spans="2:10" x14ac:dyDescent="0.25">
      <c r="B28" s="63"/>
      <c r="C28" s="36" t="s">
        <v>44</v>
      </c>
      <c r="D28" s="25">
        <f t="shared" ref="D28:J28" si="7">(IFERROR((D15/$J$18),"-")*100)</f>
        <v>1.2466448856611148E-2</v>
      </c>
      <c r="E28" s="25">
        <f t="shared" si="7"/>
        <v>0.11931466412854111</v>
      </c>
      <c r="F28" s="25">
        <f t="shared" si="7"/>
        <v>0.26838968332808461</v>
      </c>
      <c r="G28" s="25">
        <f t="shared" si="7"/>
        <v>1.4022695572828576E-2</v>
      </c>
      <c r="H28" s="25">
        <f t="shared" si="7"/>
        <v>2.9436004166113999E-2</v>
      </c>
      <c r="I28" s="24">
        <f t="shared" si="7"/>
        <v>1.6044959988287553</v>
      </c>
      <c r="J28" s="43">
        <f t="shared" si="7"/>
        <v>2.0481254948809346</v>
      </c>
    </row>
    <row r="29" spans="2:10" x14ac:dyDescent="0.25">
      <c r="B29" s="63"/>
      <c r="C29" s="36" t="s">
        <v>48</v>
      </c>
      <c r="D29" s="25">
        <f t="shared" ref="D29:J29" si="8">(IFERROR((D16/$J$18),"-")*100)</f>
        <v>0.15558762462477088</v>
      </c>
      <c r="E29" s="25">
        <f t="shared" si="8"/>
        <v>2.2647699359884741</v>
      </c>
      <c r="F29" s="25">
        <f t="shared" si="8"/>
        <v>4.3683120114933649</v>
      </c>
      <c r="G29" s="25">
        <f t="shared" si="8"/>
        <v>0.6333400159559115</v>
      </c>
      <c r="H29" s="25">
        <f t="shared" si="8"/>
        <v>2.7214665180860691</v>
      </c>
      <c r="I29" s="41">
        <f t="shared" si="8"/>
        <v>0.34203841575517729</v>
      </c>
      <c r="J29" s="43">
        <f t="shared" si="8"/>
        <v>10.485514521903767</v>
      </c>
    </row>
    <row r="30" spans="2:10" x14ac:dyDescent="0.25">
      <c r="B30" s="63"/>
      <c r="C30" s="36" t="s">
        <v>83</v>
      </c>
      <c r="D30" s="25">
        <f t="shared" ref="D30:J30" si="9">(IFERROR((D17/$J$18),"-")*100)</f>
        <v>0.1266231195488654</v>
      </c>
      <c r="E30" s="25">
        <f t="shared" si="9"/>
        <v>0.84202380318907455</v>
      </c>
      <c r="F30" s="25">
        <f t="shared" si="9"/>
        <v>0.80341121074422073</v>
      </c>
      <c r="G30" s="25">
        <f t="shared" si="9"/>
        <v>0.33838807940381749</v>
      </c>
      <c r="H30" s="25">
        <f t="shared" si="9"/>
        <v>0.15258290221715134</v>
      </c>
      <c r="I30" s="41">
        <f t="shared" si="9"/>
        <v>8.6330161783249829E-2</v>
      </c>
      <c r="J30" s="43">
        <f t="shared" si="9"/>
        <v>2.3493592768863794</v>
      </c>
    </row>
    <row r="31" spans="2:10" x14ac:dyDescent="0.25">
      <c r="B31" s="63"/>
      <c r="C31" s="37" t="s">
        <v>49</v>
      </c>
      <c r="D31" s="43">
        <f t="shared" ref="D31:J31" si="10">(IFERROR((D18/$J$18),"-")*100)</f>
        <v>8.0124570649998379</v>
      </c>
      <c r="E31" s="43">
        <f t="shared" si="10"/>
        <v>27.332252600528424</v>
      </c>
      <c r="F31" s="43">
        <f t="shared" si="10"/>
        <v>38.791406089241342</v>
      </c>
      <c r="G31" s="43">
        <f t="shared" si="10"/>
        <v>9.9347927438774111</v>
      </c>
      <c r="H31" s="43">
        <f t="shared" si="10"/>
        <v>13.17771257770387</v>
      </c>
      <c r="I31" s="43">
        <f t="shared" si="10"/>
        <v>2.7513789236491162</v>
      </c>
      <c r="J31" s="44">
        <f t="shared" si="10"/>
        <v>100</v>
      </c>
    </row>
    <row r="33" spans="2:11" x14ac:dyDescent="0.25">
      <c r="B33" s="6" t="s">
        <v>11</v>
      </c>
    </row>
    <row r="34" spans="2:11" x14ac:dyDescent="0.25">
      <c r="B34" s="60" t="s">
        <v>32</v>
      </c>
      <c r="C34" s="60"/>
      <c r="D34" s="61">
        <f>D21</f>
        <v>43525</v>
      </c>
      <c r="E34" s="61"/>
      <c r="F34" s="61"/>
      <c r="G34" s="61"/>
      <c r="H34" s="61"/>
      <c r="I34" s="61"/>
      <c r="J34" s="61"/>
    </row>
    <row r="35" spans="2:11" ht="37.799999999999997" x14ac:dyDescent="0.25">
      <c r="B35" s="60"/>
      <c r="C35" s="60"/>
      <c r="D35" s="35" t="s">
        <v>39</v>
      </c>
      <c r="E35" s="35" t="s">
        <v>40</v>
      </c>
      <c r="F35" s="35" t="s">
        <v>41</v>
      </c>
      <c r="G35" s="35" t="s">
        <v>42</v>
      </c>
      <c r="H35" s="35" t="s">
        <v>43</v>
      </c>
      <c r="I35" s="35" t="s">
        <v>44</v>
      </c>
      <c r="J35" s="35" t="s">
        <v>49</v>
      </c>
    </row>
    <row r="36" spans="2:11" x14ac:dyDescent="0.25">
      <c r="B36" s="63">
        <f>B23</f>
        <v>43160</v>
      </c>
      <c r="C36" s="36" t="s">
        <v>39</v>
      </c>
      <c r="D36" s="24">
        <f>(IFERROR((D10/$J10),"-")*100)</f>
        <v>90.662624186788051</v>
      </c>
      <c r="E36" s="25">
        <f t="shared" ref="E36:J36" si="11">(IFERROR((E10/$J10),"-")*100)</f>
        <v>5.6440344214376728</v>
      </c>
      <c r="F36" s="25">
        <f t="shared" si="11"/>
        <v>2.8303813682716092</v>
      </c>
      <c r="G36" s="25">
        <f t="shared" si="11"/>
        <v>0.36512288611084659</v>
      </c>
      <c r="H36" s="25">
        <f t="shared" si="11"/>
        <v>0.39561099424984364</v>
      </c>
      <c r="I36" s="25">
        <f t="shared" si="11"/>
        <v>0.10222614314197374</v>
      </c>
      <c r="J36" s="43">
        <f t="shared" si="11"/>
        <v>100</v>
      </c>
      <c r="K36" s="8"/>
    </row>
    <row r="37" spans="2:11" x14ac:dyDescent="0.25">
      <c r="B37" s="63"/>
      <c r="C37" s="36" t="s">
        <v>40</v>
      </c>
      <c r="D37" s="25">
        <f t="shared" ref="D37:J37" si="12">(IFERROR((D11/$J11),"-")*100)</f>
        <v>2.0635011495634523</v>
      </c>
      <c r="E37" s="24">
        <f t="shared" si="12"/>
        <v>78.107652390593216</v>
      </c>
      <c r="F37" s="25">
        <f t="shared" si="12"/>
        <v>12.380115027362001</v>
      </c>
      <c r="G37" s="25">
        <f t="shared" si="12"/>
        <v>3.6642453336447387</v>
      </c>
      <c r="H37" s="25">
        <f t="shared" si="12"/>
        <v>2.922890192929041</v>
      </c>
      <c r="I37" s="25">
        <f t="shared" si="12"/>
        <v>0.86159590590754553</v>
      </c>
      <c r="J37" s="43">
        <f t="shared" si="12"/>
        <v>100</v>
      </c>
      <c r="K37" s="8"/>
    </row>
    <row r="38" spans="2:11" x14ac:dyDescent="0.25">
      <c r="B38" s="63"/>
      <c r="C38" s="36" t="s">
        <v>41</v>
      </c>
      <c r="D38" s="25">
        <f t="shared" ref="D38:J38" si="13">(IFERROR((D12/$J12),"-")*100)</f>
        <v>0.51176421121955684</v>
      </c>
      <c r="E38" s="25">
        <f t="shared" si="13"/>
        <v>8.0160645303462239</v>
      </c>
      <c r="F38" s="24">
        <f t="shared" si="13"/>
        <v>79.857577144188568</v>
      </c>
      <c r="G38" s="25">
        <f t="shared" si="13"/>
        <v>4.9829484144105267</v>
      </c>
      <c r="H38" s="25">
        <f t="shared" si="13"/>
        <v>5.3397253033651708</v>
      </c>
      <c r="I38" s="25">
        <f t="shared" si="13"/>
        <v>1.2919203964699624</v>
      </c>
      <c r="J38" s="43">
        <f t="shared" si="13"/>
        <v>100</v>
      </c>
      <c r="K38" s="8"/>
    </row>
    <row r="39" spans="2:11" x14ac:dyDescent="0.25">
      <c r="B39" s="63"/>
      <c r="C39" s="36" t="s">
        <v>42</v>
      </c>
      <c r="D39" s="25">
        <f t="shared" ref="D39:J39" si="14">(IFERROR((D13/$J13),"-")*100)</f>
        <v>0.37377054213518585</v>
      </c>
      <c r="E39" s="25">
        <f t="shared" si="14"/>
        <v>13.346996150316532</v>
      </c>
      <c r="F39" s="25">
        <f t="shared" si="14"/>
        <v>21.302914931908422</v>
      </c>
      <c r="G39" s="24">
        <f t="shared" si="14"/>
        <v>58.293264155738079</v>
      </c>
      <c r="H39" s="25">
        <f t="shared" si="14"/>
        <v>6.3900936853232722</v>
      </c>
      <c r="I39" s="25">
        <f t="shared" si="14"/>
        <v>0.29296053457851029</v>
      </c>
      <c r="J39" s="43">
        <f t="shared" si="14"/>
        <v>100</v>
      </c>
      <c r="K39" s="8"/>
    </row>
    <row r="40" spans="2:11" x14ac:dyDescent="0.25">
      <c r="B40" s="63"/>
      <c r="C40" s="36" t="s">
        <v>43</v>
      </c>
      <c r="D40" s="25">
        <f t="shared" ref="D40:J40" si="15">(IFERROR((D14/$J14),"-")*100)</f>
        <v>0.29574855694449542</v>
      </c>
      <c r="E40" s="25">
        <f t="shared" si="15"/>
        <v>5.4722001341293032</v>
      </c>
      <c r="F40" s="25">
        <f t="shared" si="15"/>
        <v>17.702937456142884</v>
      </c>
      <c r="G40" s="25">
        <f t="shared" si="15"/>
        <v>4.9105512604699095</v>
      </c>
      <c r="H40" s="24">
        <f t="shared" si="15"/>
        <v>71.155113327148186</v>
      </c>
      <c r="I40" s="25">
        <f t="shared" si="15"/>
        <v>0.46344926516522222</v>
      </c>
      <c r="J40" s="43">
        <f t="shared" si="15"/>
        <v>100</v>
      </c>
      <c r="K40" s="8"/>
    </row>
    <row r="41" spans="2:11" x14ac:dyDescent="0.25">
      <c r="B41" s="63"/>
      <c r="C41" s="36" t="s">
        <v>44</v>
      </c>
      <c r="D41" s="25">
        <f t="shared" ref="D41:J41" si="16">(IFERROR((D15/$J15),"-")*100)</f>
        <v>0.60867602535926979</v>
      </c>
      <c r="E41" s="25">
        <f t="shared" si="16"/>
        <v>5.8255543630873712</v>
      </c>
      <c r="F41" s="25">
        <f t="shared" si="16"/>
        <v>13.104162025173515</v>
      </c>
      <c r="G41" s="25">
        <f t="shared" si="16"/>
        <v>0.68465997849627702</v>
      </c>
      <c r="H41" s="25">
        <f t="shared" si="16"/>
        <v>1.4372168228795585</v>
      </c>
      <c r="I41" s="24">
        <f t="shared" si="16"/>
        <v>78.339730785004008</v>
      </c>
      <c r="J41" s="43">
        <f t="shared" si="16"/>
        <v>100</v>
      </c>
      <c r="K41" s="8"/>
    </row>
    <row r="42" spans="2:11" x14ac:dyDescent="0.25">
      <c r="B42" s="63"/>
      <c r="C42" s="36" t="s">
        <v>48</v>
      </c>
      <c r="D42" s="25">
        <f t="shared" ref="D42:J42" si="17">(IFERROR((D16/$J16),"-")*100)</f>
        <v>1.4838339530192377</v>
      </c>
      <c r="E42" s="25">
        <f t="shared" si="17"/>
        <v>21.599034851913768</v>
      </c>
      <c r="F42" s="25">
        <f t="shared" si="17"/>
        <v>41.660445010763731</v>
      </c>
      <c r="G42" s="25">
        <f t="shared" si="17"/>
        <v>6.040142471148104</v>
      </c>
      <c r="H42" s="25">
        <f t="shared" si="17"/>
        <v>25.954534824219145</v>
      </c>
      <c r="I42" s="41">
        <f t="shared" si="17"/>
        <v>3.2620088889360126</v>
      </c>
      <c r="J42" s="43">
        <f t="shared" si="17"/>
        <v>100</v>
      </c>
      <c r="K42" s="8"/>
    </row>
    <row r="43" spans="2:11" x14ac:dyDescent="0.25">
      <c r="B43" s="63"/>
      <c r="C43" s="36" t="s">
        <v>83</v>
      </c>
      <c r="D43" s="25">
        <f t="shared" ref="D43:J43" si="18">(IFERROR((D17/$J17),"-")*100)</f>
        <v>5.3896873413367334</v>
      </c>
      <c r="E43" s="25">
        <f t="shared" si="18"/>
        <v>35.840572000763288</v>
      </c>
      <c r="F43" s="25">
        <f t="shared" si="18"/>
        <v>34.197034853221204</v>
      </c>
      <c r="G43" s="25">
        <f t="shared" si="18"/>
        <v>14.403419806113494</v>
      </c>
      <c r="H43" s="25">
        <f t="shared" si="18"/>
        <v>6.4946602130335052</v>
      </c>
      <c r="I43" s="41">
        <f t="shared" si="18"/>
        <v>3.6746257855317785</v>
      </c>
      <c r="J43" s="43">
        <f t="shared" si="18"/>
        <v>100</v>
      </c>
      <c r="K43" s="8"/>
    </row>
    <row r="44" spans="2:11" x14ac:dyDescent="0.25">
      <c r="B44" s="63"/>
      <c r="C44" s="37" t="s">
        <v>49</v>
      </c>
      <c r="D44" s="43">
        <f t="shared" ref="D44:J44" si="19">(IFERROR((D18/$J18),"-")*100)</f>
        <v>8.0124570649998379</v>
      </c>
      <c r="E44" s="43">
        <f t="shared" si="19"/>
        <v>27.332252600528424</v>
      </c>
      <c r="F44" s="43">
        <f t="shared" si="19"/>
        <v>38.791406089241342</v>
      </c>
      <c r="G44" s="43">
        <f t="shared" si="19"/>
        <v>9.9347927438774111</v>
      </c>
      <c r="H44" s="43">
        <f t="shared" si="19"/>
        <v>13.17771257770387</v>
      </c>
      <c r="I44" s="43">
        <f t="shared" si="19"/>
        <v>2.7513789236491162</v>
      </c>
      <c r="J44" s="44">
        <f t="shared" si="19"/>
        <v>100</v>
      </c>
      <c r="K44" s="8"/>
    </row>
    <row r="46" spans="2:11" x14ac:dyDescent="0.25">
      <c r="B46" s="6" t="s">
        <v>12</v>
      </c>
    </row>
    <row r="47" spans="2:11" x14ac:dyDescent="0.25">
      <c r="B47" s="60" t="s">
        <v>32</v>
      </c>
      <c r="C47" s="60"/>
      <c r="D47" s="61">
        <f>D34</f>
        <v>43525</v>
      </c>
      <c r="E47" s="61"/>
      <c r="F47" s="61"/>
      <c r="G47" s="61"/>
      <c r="H47" s="61"/>
      <c r="I47" s="61"/>
      <c r="J47" s="61"/>
    </row>
    <row r="48" spans="2:11" ht="37.799999999999997" x14ac:dyDescent="0.25">
      <c r="B48" s="60"/>
      <c r="C48" s="60"/>
      <c r="D48" s="35" t="s">
        <v>39</v>
      </c>
      <c r="E48" s="35" t="s">
        <v>40</v>
      </c>
      <c r="F48" s="35" t="s">
        <v>41</v>
      </c>
      <c r="G48" s="35" t="s">
        <v>42</v>
      </c>
      <c r="H48" s="35" t="s">
        <v>43</v>
      </c>
      <c r="I48" s="35" t="s">
        <v>44</v>
      </c>
      <c r="J48" s="35" t="s">
        <v>49</v>
      </c>
    </row>
    <row r="49" spans="2:11" x14ac:dyDescent="0.25">
      <c r="B49" s="63">
        <f>B36</f>
        <v>43160</v>
      </c>
      <c r="C49" s="36" t="s">
        <v>39</v>
      </c>
      <c r="D49" s="24">
        <f>(IFERROR((D10/D$18),"-")*100)</f>
        <v>87.074450011744361</v>
      </c>
      <c r="E49" s="25">
        <f t="shared" ref="E49:J49" si="20">(IFERROR((E10/E$18),"-")*100)</f>
        <v>1.5890676922360962</v>
      </c>
      <c r="F49" s="25">
        <f t="shared" si="20"/>
        <v>0.56148428393587679</v>
      </c>
      <c r="G49" s="25">
        <f t="shared" si="20"/>
        <v>0.28281889049519215</v>
      </c>
      <c r="H49" s="25">
        <f t="shared" si="20"/>
        <v>0.23102367684871192</v>
      </c>
      <c r="I49" s="25">
        <f t="shared" si="20"/>
        <v>0.28591684284321889</v>
      </c>
      <c r="J49" s="43">
        <f t="shared" si="20"/>
        <v>7.6953463286059041</v>
      </c>
      <c r="K49" s="8"/>
    </row>
    <row r="50" spans="2:11" x14ac:dyDescent="0.25">
      <c r="B50" s="63"/>
      <c r="C50" s="36" t="s">
        <v>40</v>
      </c>
      <c r="D50" s="25">
        <f t="shared" ref="D50:J50" si="21">(IFERROR((D11/D$18),"-")*100)</f>
        <v>6.3128806858908719</v>
      </c>
      <c r="E50" s="24">
        <f t="shared" si="21"/>
        <v>70.049774319700362</v>
      </c>
      <c r="F50" s="25">
        <f t="shared" si="21"/>
        <v>7.8230794213017676</v>
      </c>
      <c r="G50" s="25">
        <f t="shared" si="21"/>
        <v>9.0409551205522334</v>
      </c>
      <c r="H50" s="25">
        <f t="shared" si="21"/>
        <v>5.4370215038814624</v>
      </c>
      <c r="I50" s="25">
        <f t="shared" si="21"/>
        <v>7.6761208217140107</v>
      </c>
      <c r="J50" s="43">
        <f t="shared" si="21"/>
        <v>24.512555014989076</v>
      </c>
      <c r="K50" s="8"/>
    </row>
    <row r="51" spans="2:11" x14ac:dyDescent="0.25">
      <c r="B51" s="63"/>
      <c r="C51" s="36" t="s">
        <v>41</v>
      </c>
      <c r="D51" s="25">
        <f t="shared" ref="D51:J51" si="22">(IFERROR((D12/D$18),"-")*100)</f>
        <v>2.0930593186496682</v>
      </c>
      <c r="E51" s="25">
        <f t="shared" si="22"/>
        <v>9.6108792200035289</v>
      </c>
      <c r="F51" s="24">
        <f t="shared" si="22"/>
        <v>67.461803662902071</v>
      </c>
      <c r="G51" s="25">
        <f t="shared" si="22"/>
        <v>16.436332578447647</v>
      </c>
      <c r="H51" s="25">
        <f t="shared" si="22"/>
        <v>13.278720374502212</v>
      </c>
      <c r="I51" s="25">
        <f t="shared" si="22"/>
        <v>15.387309499978393</v>
      </c>
      <c r="J51" s="43">
        <f t="shared" si="22"/>
        <v>32.770067850609017</v>
      </c>
      <c r="K51" s="8"/>
    </row>
    <row r="52" spans="2:11" x14ac:dyDescent="0.25">
      <c r="B52" s="63"/>
      <c r="C52" s="36" t="s">
        <v>42</v>
      </c>
      <c r="D52" s="25">
        <f t="shared" ref="D52:J52" si="23">(IFERROR((D13/D$18),"-")*100)</f>
        <v>0.47195886707834445</v>
      </c>
      <c r="E52" s="25">
        <f t="shared" si="23"/>
        <v>4.9405227592940504</v>
      </c>
      <c r="F52" s="25">
        <f t="shared" si="23"/>
        <v>5.5560776414260369</v>
      </c>
      <c r="G52" s="24">
        <f t="shared" si="23"/>
        <v>59.364164230911307</v>
      </c>
      <c r="H52" s="25">
        <f t="shared" si="23"/>
        <v>4.9060502193883222</v>
      </c>
      <c r="I52" s="25">
        <f t="shared" si="23"/>
        <v>1.0772673766768406</v>
      </c>
      <c r="J52" s="43">
        <f t="shared" si="23"/>
        <v>10.117303887323159</v>
      </c>
      <c r="K52" s="8"/>
    </row>
    <row r="53" spans="2:11" x14ac:dyDescent="0.25">
      <c r="B53" s="63"/>
      <c r="C53" s="36" t="s">
        <v>43</v>
      </c>
      <c r="D53" s="25">
        <f t="shared" ref="D53:J53" si="24">(IFERROR((D14/D$18),"-")*100)</f>
        <v>0.36991293171141215</v>
      </c>
      <c r="E53" s="25">
        <f t="shared" si="24"/>
        <v>2.0064536960845767</v>
      </c>
      <c r="F53" s="25">
        <f t="shared" si="24"/>
        <v>4.5735392250596991</v>
      </c>
      <c r="G53" s="25">
        <f t="shared" si="24"/>
        <v>4.9535212750547588</v>
      </c>
      <c r="H53" s="24">
        <f t="shared" si="24"/>
        <v>54.113880589800623</v>
      </c>
      <c r="I53" s="25">
        <f t="shared" si="24"/>
        <v>1.6880852955144268</v>
      </c>
      <c r="J53" s="43">
        <f t="shared" si="24"/>
        <v>10.021727624801761</v>
      </c>
      <c r="K53" s="8"/>
    </row>
    <row r="54" spans="2:11" x14ac:dyDescent="0.25">
      <c r="B54" s="63"/>
      <c r="C54" s="36" t="s">
        <v>44</v>
      </c>
      <c r="D54" s="25">
        <f t="shared" ref="D54:J54" si="25">(IFERROR((D15/D$18),"-")*100)</f>
        <v>0.15558833895119786</v>
      </c>
      <c r="E54" s="25">
        <f t="shared" si="25"/>
        <v>0.43653432401775166</v>
      </c>
      <c r="F54" s="25">
        <f t="shared" si="25"/>
        <v>0.69187923405158946</v>
      </c>
      <c r="G54" s="25">
        <f t="shared" si="25"/>
        <v>0.14114733879547156</v>
      </c>
      <c r="H54" s="25">
        <f t="shared" si="25"/>
        <v>0.22337719078740925</v>
      </c>
      <c r="I54" s="24">
        <f t="shared" si="25"/>
        <v>58.316067810126796</v>
      </c>
      <c r="J54" s="43">
        <f t="shared" si="25"/>
        <v>2.0481254948809346</v>
      </c>
      <c r="K54" s="8"/>
    </row>
    <row r="55" spans="2:11" x14ac:dyDescent="0.25">
      <c r="B55" s="63"/>
      <c r="C55" s="36" t="s">
        <v>48</v>
      </c>
      <c r="D55" s="25">
        <f t="shared" ref="D55:J55" si="26">(IFERROR((D16/D$18),"-")*100)</f>
        <v>1.9418216330220555</v>
      </c>
      <c r="E55" s="25">
        <f t="shared" si="26"/>
        <v>8.286071291265209</v>
      </c>
      <c r="F55" s="25">
        <f t="shared" si="26"/>
        <v>11.261030346370715</v>
      </c>
      <c r="G55" s="25">
        <f t="shared" si="26"/>
        <v>6.3749695870225844</v>
      </c>
      <c r="H55" s="25">
        <f t="shared" si="26"/>
        <v>20.652040344928107</v>
      </c>
      <c r="I55" s="41">
        <f t="shared" si="26"/>
        <v>12.431527072306581</v>
      </c>
      <c r="J55" s="43">
        <f t="shared" si="26"/>
        <v>10.485514521903767</v>
      </c>
      <c r="K55" s="8"/>
    </row>
    <row r="56" spans="2:11" x14ac:dyDescent="0.25">
      <c r="B56" s="63"/>
      <c r="C56" s="36" t="s">
        <v>83</v>
      </c>
      <c r="D56" s="25">
        <f t="shared" ref="D56:J56" si="27">(IFERROR((D17/D$18),"-")*100)</f>
        <v>1.5803282129520899</v>
      </c>
      <c r="E56" s="25">
        <f t="shared" si="27"/>
        <v>3.0806966973984258</v>
      </c>
      <c r="F56" s="25">
        <f t="shared" si="27"/>
        <v>2.071106184952249</v>
      </c>
      <c r="G56" s="25">
        <f t="shared" si="27"/>
        <v>3.4060909787208034</v>
      </c>
      <c r="H56" s="25">
        <f t="shared" si="27"/>
        <v>1.1578860998631517</v>
      </c>
      <c r="I56" s="41">
        <f t="shared" si="27"/>
        <v>3.1377052808397368</v>
      </c>
      <c r="J56" s="43">
        <f t="shared" si="27"/>
        <v>2.3493592768863794</v>
      </c>
      <c r="K56" s="8"/>
    </row>
    <row r="57" spans="2:11" x14ac:dyDescent="0.25">
      <c r="B57" s="63"/>
      <c r="C57" s="37" t="s">
        <v>49</v>
      </c>
      <c r="D57" s="43">
        <f t="shared" ref="D57:J57" si="28">(IFERROR((D18/D$18),"-")*100)</f>
        <v>100</v>
      </c>
      <c r="E57" s="43">
        <f t="shared" si="28"/>
        <v>100</v>
      </c>
      <c r="F57" s="43">
        <f t="shared" si="28"/>
        <v>100</v>
      </c>
      <c r="G57" s="43">
        <f t="shared" si="28"/>
        <v>100</v>
      </c>
      <c r="H57" s="43">
        <f t="shared" si="28"/>
        <v>100</v>
      </c>
      <c r="I57" s="43">
        <f t="shared" si="28"/>
        <v>100</v>
      </c>
      <c r="J57" s="44">
        <f t="shared" si="28"/>
        <v>100</v>
      </c>
      <c r="K57" s="8"/>
    </row>
  </sheetData>
  <mergeCells count="12">
    <mergeCell ref="B49:B57"/>
    <mergeCell ref="B8:C9"/>
    <mergeCell ref="D8:J8"/>
    <mergeCell ref="B10:B18"/>
    <mergeCell ref="B21:C22"/>
    <mergeCell ref="D21:J21"/>
    <mergeCell ref="B23:B31"/>
    <mergeCell ref="B34:C35"/>
    <mergeCell ref="D34:J34"/>
    <mergeCell ref="B36:B44"/>
    <mergeCell ref="B47:C48"/>
    <mergeCell ref="D47:J47"/>
  </mergeCells>
  <hyperlinks>
    <hyperlink ref="H2" location="Índice!A1" display="Índice"/>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zoomScaleNormal="100" workbookViewId="0">
      <selection activeCell="D10" sqref="D10:I17"/>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3" width="13.88671875" style="4" customWidth="1"/>
    <col min="14" max="14" width="15.6640625" style="4" customWidth="1"/>
    <col min="15" max="16384" width="11.44140625" style="4"/>
  </cols>
  <sheetData>
    <row r="1" spans="2:10" ht="44.25" customHeight="1" x14ac:dyDescent="0.25"/>
    <row r="2" spans="2:10" x14ac:dyDescent="0.25">
      <c r="H2" s="5" t="s">
        <v>13</v>
      </c>
      <c r="J2" s="5"/>
    </row>
    <row r="5" spans="2:10" ht="17.399999999999999" x14ac:dyDescent="0.3">
      <c r="B5" s="17" t="s">
        <v>91</v>
      </c>
    </row>
    <row r="6" spans="2:10" x14ac:dyDescent="0.25">
      <c r="C6" s="6"/>
    </row>
    <row r="7" spans="2:10" x14ac:dyDescent="0.25">
      <c r="B7" s="6" t="s">
        <v>98</v>
      </c>
    </row>
    <row r="8" spans="2:10" ht="15" customHeight="1" x14ac:dyDescent="0.25">
      <c r="B8" s="60" t="s">
        <v>32</v>
      </c>
      <c r="C8" s="60"/>
      <c r="D8" s="61">
        <v>43525</v>
      </c>
      <c r="E8" s="62"/>
      <c r="F8" s="62"/>
      <c r="G8" s="62"/>
      <c r="H8" s="62"/>
      <c r="I8" s="62"/>
      <c r="J8" s="62"/>
    </row>
    <row r="9" spans="2:10" ht="37.799999999999997" x14ac:dyDescent="0.25">
      <c r="B9" s="60"/>
      <c r="C9" s="60"/>
      <c r="D9" s="35" t="s">
        <v>39</v>
      </c>
      <c r="E9" s="35" t="s">
        <v>40</v>
      </c>
      <c r="F9" s="35" t="s">
        <v>41</v>
      </c>
      <c r="G9" s="35" t="s">
        <v>42</v>
      </c>
      <c r="H9" s="35" t="s">
        <v>43</v>
      </c>
      <c r="I9" s="35" t="s">
        <v>44</v>
      </c>
      <c r="J9" s="35" t="s">
        <v>49</v>
      </c>
    </row>
    <row r="10" spans="2:10" x14ac:dyDescent="0.25">
      <c r="B10" s="63">
        <v>43160</v>
      </c>
      <c r="C10" s="36" t="s">
        <v>39</v>
      </c>
      <c r="D10" s="45">
        <v>452762.80558776855</v>
      </c>
      <c r="E10" s="46">
        <v>29380.227619171143</v>
      </c>
      <c r="F10" s="46">
        <v>13538.371666908264</v>
      </c>
      <c r="G10" s="46">
        <v>2173.9672546386719</v>
      </c>
      <c r="H10" s="46">
        <v>792.45747375488281</v>
      </c>
      <c r="I10" s="46">
        <v>608.66162109375</v>
      </c>
      <c r="J10" s="47">
        <f>SUM(D10:I10)</f>
        <v>499256.49122333527</v>
      </c>
    </row>
    <row r="11" spans="2:10" x14ac:dyDescent="0.25">
      <c r="B11" s="64"/>
      <c r="C11" s="36" t="s">
        <v>40</v>
      </c>
      <c r="D11" s="46">
        <v>32129.545528411865</v>
      </c>
      <c r="E11" s="45">
        <v>1262308.3289909363</v>
      </c>
      <c r="F11" s="46">
        <v>196734.37951660156</v>
      </c>
      <c r="G11" s="46">
        <v>35017.39266204834</v>
      </c>
      <c r="H11" s="46">
        <v>39259.079658508301</v>
      </c>
      <c r="I11" s="46">
        <v>11958.09606552124</v>
      </c>
      <c r="J11" s="47">
        <f t="shared" ref="J11:J17" si="0">SUM(D11:I11)</f>
        <v>1577406.8224220276</v>
      </c>
    </row>
    <row r="12" spans="2:10" x14ac:dyDescent="0.25">
      <c r="B12" s="64"/>
      <c r="C12" s="36" t="s">
        <v>41</v>
      </c>
      <c r="D12" s="46">
        <v>11105.151428222656</v>
      </c>
      <c r="E12" s="46">
        <v>168685.99288749695</v>
      </c>
      <c r="F12" s="45">
        <v>1231372.1893625259</v>
      </c>
      <c r="G12" s="46">
        <v>49540.620765686035</v>
      </c>
      <c r="H12" s="46">
        <v>50147.151206016541</v>
      </c>
      <c r="I12" s="46">
        <v>27931.256004333496</v>
      </c>
      <c r="J12" s="47">
        <f t="shared" si="0"/>
        <v>1538782.3616542816</v>
      </c>
    </row>
    <row r="13" spans="2:10" x14ac:dyDescent="0.25">
      <c r="B13" s="64"/>
      <c r="C13" s="36" t="s">
        <v>42</v>
      </c>
      <c r="D13" s="46">
        <v>0</v>
      </c>
      <c r="E13" s="46">
        <v>58457.444198608398</v>
      </c>
      <c r="F13" s="46">
        <v>57061.272567749023</v>
      </c>
      <c r="G13" s="45">
        <v>186642.74066543579</v>
      </c>
      <c r="H13" s="46">
        <v>8199.2862319946289</v>
      </c>
      <c r="I13" s="46">
        <v>2070.5895385742187</v>
      </c>
      <c r="J13" s="47">
        <f t="shared" si="0"/>
        <v>312431.33320236206</v>
      </c>
    </row>
    <row r="14" spans="2:10" x14ac:dyDescent="0.25">
      <c r="B14" s="64"/>
      <c r="C14" s="36" t="s">
        <v>43</v>
      </c>
      <c r="D14" s="46">
        <v>821.14250946044922</v>
      </c>
      <c r="E14" s="46">
        <v>26863.987244606018</v>
      </c>
      <c r="F14" s="46">
        <v>47268.605893135071</v>
      </c>
      <c r="G14" s="46">
        <v>6221.6927947998047</v>
      </c>
      <c r="H14" s="45">
        <v>113137.5838766098</v>
      </c>
      <c r="I14" s="46">
        <v>1273.6483955383301</v>
      </c>
      <c r="J14" s="47">
        <f t="shared" si="0"/>
        <v>195586.66071414948</v>
      </c>
    </row>
    <row r="15" spans="2:10" x14ac:dyDescent="0.25">
      <c r="B15" s="64"/>
      <c r="C15" s="36" t="s">
        <v>44</v>
      </c>
      <c r="D15" s="46">
        <v>964.55841064453125</v>
      </c>
      <c r="E15" s="46">
        <v>6282.7850494384766</v>
      </c>
      <c r="F15" s="46">
        <v>18120.552536010742</v>
      </c>
      <c r="G15" s="46">
        <v>0</v>
      </c>
      <c r="H15" s="46">
        <v>1171.3967895507812</v>
      </c>
      <c r="I15" s="45">
        <v>107273.35457992554</v>
      </c>
      <c r="J15" s="47">
        <f t="shared" si="0"/>
        <v>133812.64736557007</v>
      </c>
    </row>
    <row r="16" spans="2:10" x14ac:dyDescent="0.25">
      <c r="B16" s="64"/>
      <c r="C16" s="36" t="s">
        <v>48</v>
      </c>
      <c r="D16" s="46">
        <v>10753.732570648193</v>
      </c>
      <c r="E16" s="46">
        <v>147602.58798313141</v>
      </c>
      <c r="F16" s="46">
        <v>239683.70836448669</v>
      </c>
      <c r="G16" s="46">
        <v>26207.159034729004</v>
      </c>
      <c r="H16" s="46">
        <v>93768.971400260925</v>
      </c>
      <c r="I16" s="48">
        <v>21549.953392982483</v>
      </c>
      <c r="J16" s="47">
        <f t="shared" si="0"/>
        <v>539566.11274623871</v>
      </c>
    </row>
    <row r="17" spans="2:10" x14ac:dyDescent="0.25">
      <c r="B17" s="64"/>
      <c r="C17" s="36" t="s">
        <v>83</v>
      </c>
      <c r="D17" s="46">
        <v>8801.082633972168</v>
      </c>
      <c r="E17" s="46">
        <v>59622.302452087402</v>
      </c>
      <c r="F17" s="46">
        <v>54738.121433258057</v>
      </c>
      <c r="G17" s="46">
        <v>21899.004066467285</v>
      </c>
      <c r="H17" s="46">
        <v>7528.1354064941406</v>
      </c>
      <c r="I17" s="48">
        <v>4516.0617980957031</v>
      </c>
      <c r="J17" s="47">
        <f t="shared" si="0"/>
        <v>157104.70779037476</v>
      </c>
    </row>
    <row r="18" spans="2:10" x14ac:dyDescent="0.25">
      <c r="B18" s="64"/>
      <c r="C18" s="37" t="s">
        <v>49</v>
      </c>
      <c r="D18" s="47">
        <f>SUM(D10:D17)</f>
        <v>517338.01866912842</v>
      </c>
      <c r="E18" s="47">
        <f t="shared" ref="E18:J18" si="1">SUM(E10:E17)</f>
        <v>1759203.6564254761</v>
      </c>
      <c r="F18" s="47">
        <f t="shared" si="1"/>
        <v>1858517.2013406754</v>
      </c>
      <c r="G18" s="47">
        <f t="shared" si="1"/>
        <v>327702.57724380493</v>
      </c>
      <c r="H18" s="47">
        <f t="shared" si="1"/>
        <v>314004.06204319</v>
      </c>
      <c r="I18" s="47">
        <f t="shared" si="1"/>
        <v>177181.62139606476</v>
      </c>
      <c r="J18" s="49">
        <f t="shared" si="1"/>
        <v>4953947.1371183395</v>
      </c>
    </row>
    <row r="20" spans="2:10" x14ac:dyDescent="0.25">
      <c r="B20" s="6" t="s">
        <v>99</v>
      </c>
    </row>
    <row r="21" spans="2:10" x14ac:dyDescent="0.25">
      <c r="B21" s="60" t="s">
        <v>32</v>
      </c>
      <c r="C21" s="60"/>
      <c r="D21" s="61">
        <f>D8</f>
        <v>43525</v>
      </c>
      <c r="E21" s="61"/>
      <c r="F21" s="61"/>
      <c r="G21" s="61"/>
      <c r="H21" s="61"/>
      <c r="I21" s="61"/>
      <c r="J21" s="61"/>
    </row>
    <row r="22" spans="2:10" ht="37.799999999999997" x14ac:dyDescent="0.25">
      <c r="B22" s="60"/>
      <c r="C22" s="60"/>
      <c r="D22" s="35" t="s">
        <v>39</v>
      </c>
      <c r="E22" s="35" t="s">
        <v>40</v>
      </c>
      <c r="F22" s="35" t="s">
        <v>41</v>
      </c>
      <c r="G22" s="35" t="s">
        <v>42</v>
      </c>
      <c r="H22" s="35" t="s">
        <v>43</v>
      </c>
      <c r="I22" s="35" t="s">
        <v>44</v>
      </c>
      <c r="J22" s="35" t="s">
        <v>49</v>
      </c>
    </row>
    <row r="23" spans="2:10" x14ac:dyDescent="0.25">
      <c r="B23" s="63">
        <f>B10</f>
        <v>43160</v>
      </c>
      <c r="C23" s="36" t="s">
        <v>39</v>
      </c>
      <c r="D23" s="24">
        <f>(IFERROR((D10/$J$18),"-")*100)</f>
        <v>9.1394355461599872</v>
      </c>
      <c r="E23" s="25">
        <f t="shared" ref="E23:J23" si="2">(IFERROR((E10/$J$18),"-")*100)</f>
        <v>0.5930670393923767</v>
      </c>
      <c r="F23" s="25">
        <f t="shared" si="2"/>
        <v>0.27328454043180195</v>
      </c>
      <c r="G23" s="25">
        <f t="shared" si="2"/>
        <v>4.3883537600751359E-2</v>
      </c>
      <c r="H23" s="25">
        <f t="shared" si="2"/>
        <v>1.599648627288032E-2</v>
      </c>
      <c r="I23" s="25">
        <f t="shared" si="2"/>
        <v>1.2286397174754719E-2</v>
      </c>
      <c r="J23" s="43">
        <f t="shared" si="2"/>
        <v>10.077953547032552</v>
      </c>
    </row>
    <row r="24" spans="2:10" x14ac:dyDescent="0.25">
      <c r="B24" s="63"/>
      <c r="C24" s="36" t="s">
        <v>40</v>
      </c>
      <c r="D24" s="25">
        <f t="shared" ref="D24:J31" si="3">(IFERROR((D11/$J$18),"-")*100)</f>
        <v>0.64856456153267095</v>
      </c>
      <c r="E24" s="24">
        <f t="shared" si="3"/>
        <v>25.480859889134955</v>
      </c>
      <c r="F24" s="25">
        <f t="shared" si="3"/>
        <v>3.971265216831521</v>
      </c>
      <c r="G24" s="25">
        <f t="shared" si="3"/>
        <v>0.70685842405693489</v>
      </c>
      <c r="H24" s="25">
        <f t="shared" si="3"/>
        <v>0.79248079504830782</v>
      </c>
      <c r="I24" s="25">
        <f t="shared" si="3"/>
        <v>0.24138521737390081</v>
      </c>
      <c r="J24" s="43">
        <f t="shared" si="3"/>
        <v>31.841414103978288</v>
      </c>
    </row>
    <row r="25" spans="2:10" x14ac:dyDescent="0.25">
      <c r="B25" s="63"/>
      <c r="C25" s="36" t="s">
        <v>41</v>
      </c>
      <c r="D25" s="25">
        <f t="shared" si="3"/>
        <v>0.22416774181975649</v>
      </c>
      <c r="E25" s="25">
        <f t="shared" si="3"/>
        <v>3.4050826183345158</v>
      </c>
      <c r="F25" s="24">
        <f t="shared" si="3"/>
        <v>24.856385328302121</v>
      </c>
      <c r="G25" s="25">
        <f t="shared" si="3"/>
        <v>1.0000232015899813</v>
      </c>
      <c r="H25" s="25">
        <f t="shared" si="3"/>
        <v>1.0122665789119951</v>
      </c>
      <c r="I25" s="25">
        <f t="shared" si="3"/>
        <v>0.56381820861699428</v>
      </c>
      <c r="J25" s="43">
        <f t="shared" si="3"/>
        <v>31.061743677575365</v>
      </c>
    </row>
    <row r="26" spans="2:10" x14ac:dyDescent="0.25">
      <c r="B26" s="63"/>
      <c r="C26" s="36" t="s">
        <v>42</v>
      </c>
      <c r="D26" s="25">
        <f t="shared" si="3"/>
        <v>0</v>
      </c>
      <c r="E26" s="25">
        <f t="shared" si="3"/>
        <v>1.1800175209905954</v>
      </c>
      <c r="F26" s="25">
        <f t="shared" si="3"/>
        <v>1.1518345066746307</v>
      </c>
      <c r="G26" s="24">
        <f t="shared" si="3"/>
        <v>3.7675561627814211</v>
      </c>
      <c r="H26" s="25">
        <f t="shared" si="3"/>
        <v>0.165510168054883</v>
      </c>
      <c r="I26" s="25">
        <f t="shared" si="3"/>
        <v>4.179676288953417E-2</v>
      </c>
      <c r="J26" s="43">
        <f t="shared" si="3"/>
        <v>6.3067151213910639</v>
      </c>
    </row>
    <row r="27" spans="2:10" x14ac:dyDescent="0.25">
      <c r="B27" s="63"/>
      <c r="C27" s="36" t="s">
        <v>43</v>
      </c>
      <c r="D27" s="25">
        <f t="shared" si="3"/>
        <v>1.6575520221196779E-2</v>
      </c>
      <c r="E27" s="25">
        <f t="shared" si="3"/>
        <v>0.54227440263386673</v>
      </c>
      <c r="F27" s="25">
        <f t="shared" si="3"/>
        <v>0.95416048223378369</v>
      </c>
      <c r="G27" s="25">
        <f t="shared" si="3"/>
        <v>0.1255906173923951</v>
      </c>
      <c r="H27" s="24">
        <f t="shared" si="3"/>
        <v>2.2837866603158949</v>
      </c>
      <c r="I27" s="25">
        <f t="shared" si="3"/>
        <v>2.5709769609677312E-2</v>
      </c>
      <c r="J27" s="43">
        <f t="shared" si="3"/>
        <v>3.9480974524068144</v>
      </c>
    </row>
    <row r="28" spans="2:10" x14ac:dyDescent="0.25">
      <c r="B28" s="63"/>
      <c r="C28" s="36" t="s">
        <v>44</v>
      </c>
      <c r="D28" s="25">
        <f t="shared" si="3"/>
        <v>1.9470502691023971E-2</v>
      </c>
      <c r="E28" s="25">
        <f t="shared" si="3"/>
        <v>0.12682382099646522</v>
      </c>
      <c r="F28" s="25">
        <f t="shared" si="3"/>
        <v>0.36578009483063001</v>
      </c>
      <c r="G28" s="25">
        <f t="shared" si="3"/>
        <v>0</v>
      </c>
      <c r="H28" s="25">
        <f t="shared" si="3"/>
        <v>2.3645726470794978E-2</v>
      </c>
      <c r="I28" s="24">
        <f t="shared" si="3"/>
        <v>2.1654117738996574</v>
      </c>
      <c r="J28" s="43">
        <f t="shared" si="3"/>
        <v>2.7011319188885716</v>
      </c>
    </row>
    <row r="29" spans="2:10" x14ac:dyDescent="0.25">
      <c r="B29" s="63"/>
      <c r="C29" s="36" t="s">
        <v>48</v>
      </c>
      <c r="D29" s="25">
        <f t="shared" si="3"/>
        <v>0.21707402749766785</v>
      </c>
      <c r="E29" s="25">
        <f t="shared" si="3"/>
        <v>2.9794946110182017</v>
      </c>
      <c r="F29" s="25">
        <f t="shared" si="3"/>
        <v>4.8382371012523215</v>
      </c>
      <c r="G29" s="25">
        <f t="shared" si="3"/>
        <v>0.5290157183625791</v>
      </c>
      <c r="H29" s="25">
        <f t="shared" si="3"/>
        <v>1.8928133224854187</v>
      </c>
      <c r="I29" s="41">
        <f t="shared" si="3"/>
        <v>0.43500571961124868</v>
      </c>
      <c r="J29" s="43">
        <f t="shared" si="3"/>
        <v>10.891640500227437</v>
      </c>
    </row>
    <row r="30" spans="2:10" x14ac:dyDescent="0.25">
      <c r="B30" s="63"/>
      <c r="C30" s="36" t="s">
        <v>83</v>
      </c>
      <c r="D30" s="25">
        <f t="shared" si="3"/>
        <v>0.17765798443888256</v>
      </c>
      <c r="E30" s="25">
        <f t="shared" si="3"/>
        <v>1.2035312610697151</v>
      </c>
      <c r="F30" s="25">
        <f t="shared" si="3"/>
        <v>1.1049395546254992</v>
      </c>
      <c r="G30" s="25">
        <f t="shared" si="3"/>
        <v>0.44205162994948127</v>
      </c>
      <c r="H30" s="25">
        <f t="shared" si="3"/>
        <v>0.15196236855432374</v>
      </c>
      <c r="I30" s="41">
        <f t="shared" si="3"/>
        <v>9.1160879862005356E-2</v>
      </c>
      <c r="J30" s="43">
        <f t="shared" si="3"/>
        <v>3.1713036784999074</v>
      </c>
    </row>
    <row r="31" spans="2:10" x14ac:dyDescent="0.25">
      <c r="B31" s="63"/>
      <c r="C31" s="37" t="s">
        <v>49</v>
      </c>
      <c r="D31" s="43">
        <f t="shared" si="3"/>
        <v>10.442945884361185</v>
      </c>
      <c r="E31" s="43">
        <f t="shared" si="3"/>
        <v>35.511151163570688</v>
      </c>
      <c r="F31" s="43">
        <f t="shared" si="3"/>
        <v>37.515886825182307</v>
      </c>
      <c r="G31" s="43">
        <f t="shared" si="3"/>
        <v>6.6149792917335439</v>
      </c>
      <c r="H31" s="43">
        <f t="shared" si="3"/>
        <v>6.3384621061144983</v>
      </c>
      <c r="I31" s="43">
        <f t="shared" si="3"/>
        <v>3.5765747290377727</v>
      </c>
      <c r="J31" s="44">
        <f t="shared" si="3"/>
        <v>100</v>
      </c>
    </row>
    <row r="33" spans="2:11" x14ac:dyDescent="0.25">
      <c r="B33" s="6" t="s">
        <v>11</v>
      </c>
    </row>
    <row r="34" spans="2:11" x14ac:dyDescent="0.25">
      <c r="B34" s="60" t="s">
        <v>32</v>
      </c>
      <c r="C34" s="60"/>
      <c r="D34" s="61">
        <f>D21</f>
        <v>43525</v>
      </c>
      <c r="E34" s="61"/>
      <c r="F34" s="61"/>
      <c r="G34" s="61"/>
      <c r="H34" s="61"/>
      <c r="I34" s="61"/>
      <c r="J34" s="61"/>
    </row>
    <row r="35" spans="2:11" ht="37.799999999999997" x14ac:dyDescent="0.25">
      <c r="B35" s="60"/>
      <c r="C35" s="60"/>
      <c r="D35" s="35" t="s">
        <v>39</v>
      </c>
      <c r="E35" s="35" t="s">
        <v>40</v>
      </c>
      <c r="F35" s="35" t="s">
        <v>41</v>
      </c>
      <c r="G35" s="35" t="s">
        <v>42</v>
      </c>
      <c r="H35" s="35" t="s">
        <v>43</v>
      </c>
      <c r="I35" s="35" t="s">
        <v>44</v>
      </c>
      <c r="J35" s="35" t="s">
        <v>49</v>
      </c>
    </row>
    <row r="36" spans="2:11" x14ac:dyDescent="0.25">
      <c r="B36" s="63">
        <f>B23</f>
        <v>43160</v>
      </c>
      <c r="C36" s="36" t="s">
        <v>39</v>
      </c>
      <c r="D36" s="24">
        <f>(IFERROR((D10/$J10),"-")*100)</f>
        <v>90.687414895369201</v>
      </c>
      <c r="E36" s="25">
        <f t="shared" ref="E36:J36" si="4">(IFERROR((E10/$J10),"-")*100)</f>
        <v>5.8847963192587356</v>
      </c>
      <c r="F36" s="25">
        <f t="shared" si="4"/>
        <v>2.7117066888274204</v>
      </c>
      <c r="G36" s="25">
        <f t="shared" si="4"/>
        <v>0.43544095927761883</v>
      </c>
      <c r="H36" s="25">
        <f t="shared" si="4"/>
        <v>0.15872752536739443</v>
      </c>
      <c r="I36" s="25">
        <f t="shared" si="4"/>
        <v>0.12191361189963455</v>
      </c>
      <c r="J36" s="43">
        <f t="shared" si="4"/>
        <v>100</v>
      </c>
      <c r="K36" s="8"/>
    </row>
    <row r="37" spans="2:11" x14ac:dyDescent="0.25">
      <c r="B37" s="63"/>
      <c r="C37" s="36" t="s">
        <v>40</v>
      </c>
      <c r="D37" s="25">
        <f t="shared" ref="D37:J44" si="5">(IFERROR((D11/$J11),"-")*100)</f>
        <v>2.0368585371704295</v>
      </c>
      <c r="E37" s="24">
        <f t="shared" si="5"/>
        <v>80.024272181904621</v>
      </c>
      <c r="F37" s="25">
        <f t="shared" si="5"/>
        <v>12.47201271860394</v>
      </c>
      <c r="G37" s="25">
        <f t="shared" si="5"/>
        <v>2.2199341453513508</v>
      </c>
      <c r="H37" s="25">
        <f t="shared" si="5"/>
        <v>2.4888366843898893</v>
      </c>
      <c r="I37" s="25">
        <f t="shared" si="5"/>
        <v>0.75808573257976619</v>
      </c>
      <c r="J37" s="43">
        <f t="shared" si="5"/>
        <v>100</v>
      </c>
      <c r="K37" s="8"/>
    </row>
    <row r="38" spans="2:11" x14ac:dyDescent="0.25">
      <c r="B38" s="63"/>
      <c r="C38" s="36" t="s">
        <v>41</v>
      </c>
      <c r="D38" s="25">
        <f t="shared" si="5"/>
        <v>0.72168434633497902</v>
      </c>
      <c r="E38" s="25">
        <f t="shared" si="5"/>
        <v>10.962303512898963</v>
      </c>
      <c r="F38" s="24">
        <f t="shared" si="5"/>
        <v>80.022504809499395</v>
      </c>
      <c r="G38" s="25">
        <f t="shared" si="5"/>
        <v>3.2194689775639844</v>
      </c>
      <c r="H38" s="25">
        <f t="shared" si="5"/>
        <v>3.2588852365129402</v>
      </c>
      <c r="I38" s="25">
        <f t="shared" si="5"/>
        <v>1.8151531171897339</v>
      </c>
      <c r="J38" s="43">
        <f t="shared" si="5"/>
        <v>100</v>
      </c>
      <c r="K38" s="8"/>
    </row>
    <row r="39" spans="2:11" x14ac:dyDescent="0.25">
      <c r="B39" s="63"/>
      <c r="C39" s="36" t="s">
        <v>42</v>
      </c>
      <c r="D39" s="25">
        <f t="shared" si="5"/>
        <v>0</v>
      </c>
      <c r="E39" s="25">
        <f t="shared" si="5"/>
        <v>18.710493470494992</v>
      </c>
      <c r="F39" s="25">
        <f t="shared" si="5"/>
        <v>18.26362035551357</v>
      </c>
      <c r="G39" s="24">
        <f t="shared" si="5"/>
        <v>59.738803644430604</v>
      </c>
      <c r="H39" s="25">
        <f t="shared" si="5"/>
        <v>2.6243482521274339</v>
      </c>
      <c r="I39" s="25">
        <f t="shared" si="5"/>
        <v>0.66273427743340196</v>
      </c>
      <c r="J39" s="43">
        <f t="shared" si="5"/>
        <v>100</v>
      </c>
      <c r="K39" s="8"/>
    </row>
    <row r="40" spans="2:11" x14ac:dyDescent="0.25">
      <c r="B40" s="63"/>
      <c r="C40" s="36" t="s">
        <v>43</v>
      </c>
      <c r="D40" s="25">
        <f t="shared" si="5"/>
        <v>0.41983564035614451</v>
      </c>
      <c r="E40" s="25">
        <f t="shared" si="5"/>
        <v>13.735081496108684</v>
      </c>
      <c r="F40" s="25">
        <f t="shared" si="5"/>
        <v>24.16760208520472</v>
      </c>
      <c r="G40" s="25">
        <f t="shared" si="5"/>
        <v>3.1810414739340676</v>
      </c>
      <c r="H40" s="24">
        <f t="shared" si="5"/>
        <v>57.845245408612364</v>
      </c>
      <c r="I40" s="25">
        <f t="shared" si="5"/>
        <v>0.65119389578401321</v>
      </c>
      <c r="J40" s="43">
        <f t="shared" si="5"/>
        <v>100</v>
      </c>
      <c r="K40" s="8"/>
    </row>
    <row r="41" spans="2:11" x14ac:dyDescent="0.25">
      <c r="B41" s="63"/>
      <c r="C41" s="36" t="s">
        <v>44</v>
      </c>
      <c r="D41" s="25">
        <f t="shared" si="5"/>
        <v>0.7208275373324029</v>
      </c>
      <c r="E41" s="25">
        <f t="shared" si="5"/>
        <v>4.6952101861300104</v>
      </c>
      <c r="F41" s="25">
        <f t="shared" si="5"/>
        <v>13.541733829169539</v>
      </c>
      <c r="G41" s="25">
        <f t="shared" si="5"/>
        <v>0</v>
      </c>
      <c r="H41" s="25">
        <f t="shared" si="5"/>
        <v>0.87540065353507168</v>
      </c>
      <c r="I41" s="24">
        <f t="shared" si="5"/>
        <v>80.166827793832979</v>
      </c>
      <c r="J41" s="43">
        <f t="shared" si="5"/>
        <v>100</v>
      </c>
      <c r="K41" s="8"/>
    </row>
    <row r="42" spans="2:11" x14ac:dyDescent="0.25">
      <c r="B42" s="63"/>
      <c r="C42" s="36" t="s">
        <v>48</v>
      </c>
      <c r="D42" s="25">
        <f t="shared" si="5"/>
        <v>1.993033349688093</v>
      </c>
      <c r="E42" s="25">
        <f t="shared" si="5"/>
        <v>27.355792829886227</v>
      </c>
      <c r="F42" s="25">
        <f t="shared" si="5"/>
        <v>44.421564420449698</v>
      </c>
      <c r="G42" s="25">
        <f t="shared" si="5"/>
        <v>4.857080238294059</v>
      </c>
      <c r="H42" s="25">
        <f t="shared" si="5"/>
        <v>17.378587940410753</v>
      </c>
      <c r="I42" s="41">
        <f t="shared" si="5"/>
        <v>3.9939412212711662</v>
      </c>
      <c r="J42" s="43">
        <f t="shared" si="5"/>
        <v>100</v>
      </c>
      <c r="K42" s="8"/>
    </row>
    <row r="43" spans="2:11" x14ac:dyDescent="0.25">
      <c r="B43" s="63"/>
      <c r="C43" s="36" t="s">
        <v>83</v>
      </c>
      <c r="D43" s="25">
        <f t="shared" si="5"/>
        <v>5.6020489505097943</v>
      </c>
      <c r="E43" s="25">
        <f t="shared" si="5"/>
        <v>37.950678430108923</v>
      </c>
      <c r="F43" s="25">
        <f t="shared" si="5"/>
        <v>34.841808500287136</v>
      </c>
      <c r="G43" s="25">
        <f t="shared" si="5"/>
        <v>13.93911383972477</v>
      </c>
      <c r="H43" s="25">
        <f t="shared" si="5"/>
        <v>4.7917949196907275</v>
      </c>
      <c r="I43" s="41">
        <f t="shared" si="5"/>
        <v>2.8745553596786526</v>
      </c>
      <c r="J43" s="43">
        <f t="shared" si="5"/>
        <v>100</v>
      </c>
      <c r="K43" s="8"/>
    </row>
    <row r="44" spans="2:11" x14ac:dyDescent="0.25">
      <c r="B44" s="63"/>
      <c r="C44" s="37" t="s">
        <v>49</v>
      </c>
      <c r="D44" s="43">
        <f t="shared" si="5"/>
        <v>10.442945884361185</v>
      </c>
      <c r="E44" s="43">
        <f t="shared" si="5"/>
        <v>35.511151163570688</v>
      </c>
      <c r="F44" s="43">
        <f t="shared" si="5"/>
        <v>37.515886825182307</v>
      </c>
      <c r="G44" s="43">
        <f t="shared" si="5"/>
        <v>6.6149792917335439</v>
      </c>
      <c r="H44" s="43">
        <f t="shared" si="5"/>
        <v>6.3384621061144983</v>
      </c>
      <c r="I44" s="43">
        <f t="shared" si="5"/>
        <v>3.5765747290377727</v>
      </c>
      <c r="J44" s="44">
        <f t="shared" si="5"/>
        <v>100</v>
      </c>
      <c r="K44" s="8"/>
    </row>
    <row r="46" spans="2:11" x14ac:dyDescent="0.25">
      <c r="B46" s="6" t="s">
        <v>12</v>
      </c>
    </row>
    <row r="47" spans="2:11" x14ac:dyDescent="0.25">
      <c r="B47" s="60" t="s">
        <v>32</v>
      </c>
      <c r="C47" s="60"/>
      <c r="D47" s="61">
        <f>D34</f>
        <v>43525</v>
      </c>
      <c r="E47" s="61"/>
      <c r="F47" s="61"/>
      <c r="G47" s="61"/>
      <c r="H47" s="61"/>
      <c r="I47" s="61"/>
      <c r="J47" s="61"/>
    </row>
    <row r="48" spans="2:11" ht="37.799999999999997" x14ac:dyDescent="0.25">
      <c r="B48" s="60"/>
      <c r="C48" s="60"/>
      <c r="D48" s="35" t="s">
        <v>39</v>
      </c>
      <c r="E48" s="35" t="s">
        <v>40</v>
      </c>
      <c r="F48" s="35" t="s">
        <v>41</v>
      </c>
      <c r="G48" s="35" t="s">
        <v>42</v>
      </c>
      <c r="H48" s="35" t="s">
        <v>43</v>
      </c>
      <c r="I48" s="35" t="s">
        <v>44</v>
      </c>
      <c r="J48" s="35" t="s">
        <v>49</v>
      </c>
    </row>
    <row r="49" spans="2:11" x14ac:dyDescent="0.25">
      <c r="B49" s="63">
        <f>B36</f>
        <v>43160</v>
      </c>
      <c r="C49" s="36" t="s">
        <v>39</v>
      </c>
      <c r="D49" s="24">
        <f>(IFERROR((D10/D$18),"-")*100)</f>
        <v>87.517790931452893</v>
      </c>
      <c r="E49" s="25">
        <f t="shared" ref="E49:J49" si="6">(IFERROR((E10/E$18),"-")*100)</f>
        <v>1.6700867754486592</v>
      </c>
      <c r="F49" s="25">
        <f t="shared" si="6"/>
        <v>0.72845016753905278</v>
      </c>
      <c r="G49" s="25">
        <f t="shared" si="6"/>
        <v>0.66339644714520463</v>
      </c>
      <c r="H49" s="25">
        <f t="shared" si="6"/>
        <v>0.25237172684915249</v>
      </c>
      <c r="I49" s="25">
        <f t="shared" si="6"/>
        <v>0.34352412868667231</v>
      </c>
      <c r="J49" s="43">
        <f t="shared" si="6"/>
        <v>10.077953547032552</v>
      </c>
      <c r="K49" s="8"/>
    </row>
    <row r="50" spans="2:11" x14ac:dyDescent="0.25">
      <c r="B50" s="63"/>
      <c r="C50" s="36" t="s">
        <v>40</v>
      </c>
      <c r="D50" s="25">
        <f t="shared" ref="D50:J57" si="7">(IFERROR((D11/D$18),"-")*100)</f>
        <v>6.2105517802589372</v>
      </c>
      <c r="E50" s="24">
        <f t="shared" si="7"/>
        <v>71.754530771941376</v>
      </c>
      <c r="F50" s="25">
        <f t="shared" si="7"/>
        <v>10.585556021471506</v>
      </c>
      <c r="G50" s="25">
        <f t="shared" si="7"/>
        <v>10.685723913607191</v>
      </c>
      <c r="H50" s="25">
        <f t="shared" si="7"/>
        <v>12.502729870134091</v>
      </c>
      <c r="I50" s="25">
        <f t="shared" si="7"/>
        <v>6.749061201325496</v>
      </c>
      <c r="J50" s="43">
        <f t="shared" si="7"/>
        <v>31.841414103978288</v>
      </c>
      <c r="K50" s="8"/>
    </row>
    <row r="51" spans="2:11" x14ac:dyDescent="0.25">
      <c r="B51" s="63"/>
      <c r="C51" s="36" t="s">
        <v>41</v>
      </c>
      <c r="D51" s="25">
        <f t="shared" si="7"/>
        <v>2.1465948813874296</v>
      </c>
      <c r="E51" s="25">
        <f t="shared" si="7"/>
        <v>9.5887700250833845</v>
      </c>
      <c r="F51" s="24">
        <f t="shared" si="7"/>
        <v>66.255625101250232</v>
      </c>
      <c r="G51" s="25">
        <f t="shared" si="7"/>
        <v>15.117556041931488</v>
      </c>
      <c r="H51" s="25">
        <f t="shared" si="7"/>
        <v>15.970223722494072</v>
      </c>
      <c r="I51" s="25">
        <f t="shared" si="7"/>
        <v>15.764194832542522</v>
      </c>
      <c r="J51" s="43">
        <f t="shared" si="7"/>
        <v>31.061743677575365</v>
      </c>
      <c r="K51" s="8"/>
    </row>
    <row r="52" spans="2:11" x14ac:dyDescent="0.25">
      <c r="B52" s="63"/>
      <c r="C52" s="36" t="s">
        <v>42</v>
      </c>
      <c r="D52" s="25">
        <f t="shared" si="7"/>
        <v>0</v>
      </c>
      <c r="E52" s="25">
        <f t="shared" si="7"/>
        <v>3.3229492210917764</v>
      </c>
      <c r="F52" s="25">
        <f t="shared" si="7"/>
        <v>3.0702579737538525</v>
      </c>
      <c r="G52" s="24">
        <f t="shared" si="7"/>
        <v>56.954919987271538</v>
      </c>
      <c r="H52" s="25">
        <f t="shared" si="7"/>
        <v>2.6112038738106675</v>
      </c>
      <c r="I52" s="25">
        <f t="shared" si="7"/>
        <v>1.1686254602816311</v>
      </c>
      <c r="J52" s="43">
        <f t="shared" si="7"/>
        <v>6.3067151213910639</v>
      </c>
      <c r="K52" s="8"/>
    </row>
    <row r="53" spans="2:11" x14ac:dyDescent="0.25">
      <c r="B53" s="63"/>
      <c r="C53" s="36" t="s">
        <v>43</v>
      </c>
      <c r="D53" s="25">
        <f t="shared" si="7"/>
        <v>0.15872456301836646</v>
      </c>
      <c r="E53" s="25">
        <f t="shared" si="7"/>
        <v>1.5270538545372809</v>
      </c>
      <c r="F53" s="25">
        <f t="shared" si="7"/>
        <v>2.5433504655774506</v>
      </c>
      <c r="G53" s="25">
        <f t="shared" si="7"/>
        <v>1.8985791467153994</v>
      </c>
      <c r="H53" s="24">
        <f t="shared" si="7"/>
        <v>36.030611559747335</v>
      </c>
      <c r="I53" s="25">
        <f t="shared" si="7"/>
        <v>0.71883775839891828</v>
      </c>
      <c r="J53" s="43">
        <f t="shared" si="7"/>
        <v>3.9480974524068144</v>
      </c>
      <c r="K53" s="8"/>
    </row>
    <row r="54" spans="2:11" x14ac:dyDescent="0.25">
      <c r="B54" s="63"/>
      <c r="C54" s="36" t="s">
        <v>44</v>
      </c>
      <c r="D54" s="25">
        <f t="shared" si="7"/>
        <v>0.18644645779676008</v>
      </c>
      <c r="E54" s="25">
        <f t="shared" si="7"/>
        <v>0.3571380167663169</v>
      </c>
      <c r="F54" s="25">
        <f t="shared" si="7"/>
        <v>0.97500052853635943</v>
      </c>
      <c r="G54" s="25">
        <f t="shared" si="7"/>
        <v>0</v>
      </c>
      <c r="H54" s="25">
        <f t="shared" si="7"/>
        <v>0.37305147644544179</v>
      </c>
      <c r="I54" s="24">
        <f t="shared" si="7"/>
        <v>60.544289940846028</v>
      </c>
      <c r="J54" s="43">
        <f t="shared" si="7"/>
        <v>2.7011319188885716</v>
      </c>
      <c r="K54" s="8"/>
    </row>
    <row r="55" spans="2:11" x14ac:dyDescent="0.25">
      <c r="B55" s="63"/>
      <c r="C55" s="36" t="s">
        <v>48</v>
      </c>
      <c r="D55" s="25">
        <f t="shared" si="7"/>
        <v>2.0786665937122843</v>
      </c>
      <c r="E55" s="25">
        <f t="shared" si="7"/>
        <v>8.3903070257962593</v>
      </c>
      <c r="F55" s="25">
        <f t="shared" si="7"/>
        <v>12.896502017392491</v>
      </c>
      <c r="G55" s="25">
        <f t="shared" si="7"/>
        <v>7.9972392207435528</v>
      </c>
      <c r="H55" s="25">
        <f t="shared" si="7"/>
        <v>29.862343432793992</v>
      </c>
      <c r="I55" s="41">
        <f t="shared" si="7"/>
        <v>12.162634715262353</v>
      </c>
      <c r="J55" s="43">
        <f t="shared" si="7"/>
        <v>10.891640500227437</v>
      </c>
      <c r="K55" s="8"/>
    </row>
    <row r="56" spans="2:11" x14ac:dyDescent="0.25">
      <c r="B56" s="63"/>
      <c r="C56" s="36" t="s">
        <v>83</v>
      </c>
      <c r="D56" s="25">
        <f t="shared" si="7"/>
        <v>1.7012247923733279</v>
      </c>
      <c r="E56" s="25">
        <f t="shared" si="7"/>
        <v>3.3891643093349346</v>
      </c>
      <c r="F56" s="25">
        <f t="shared" si="7"/>
        <v>2.9452577244790477</v>
      </c>
      <c r="G56" s="25">
        <f t="shared" si="7"/>
        <v>6.6825852425856302</v>
      </c>
      <c r="H56" s="25">
        <f t="shared" si="7"/>
        <v>2.3974643377252476</v>
      </c>
      <c r="I56" s="41">
        <f t="shared" si="7"/>
        <v>2.548831962656374</v>
      </c>
      <c r="J56" s="43">
        <f t="shared" si="7"/>
        <v>3.1713036784999074</v>
      </c>
      <c r="K56" s="8"/>
    </row>
    <row r="57" spans="2:11" x14ac:dyDescent="0.25">
      <c r="B57" s="63"/>
      <c r="C57" s="37" t="s">
        <v>49</v>
      </c>
      <c r="D57" s="43">
        <f t="shared" si="7"/>
        <v>100</v>
      </c>
      <c r="E57" s="43">
        <f t="shared" si="7"/>
        <v>100</v>
      </c>
      <c r="F57" s="43">
        <f t="shared" si="7"/>
        <v>100</v>
      </c>
      <c r="G57" s="43">
        <f t="shared" si="7"/>
        <v>100</v>
      </c>
      <c r="H57" s="43">
        <f t="shared" si="7"/>
        <v>100</v>
      </c>
      <c r="I57" s="43">
        <f t="shared" si="7"/>
        <v>100</v>
      </c>
      <c r="J57" s="44">
        <f t="shared" si="7"/>
        <v>100</v>
      </c>
      <c r="K57" s="8"/>
    </row>
  </sheetData>
  <mergeCells count="12">
    <mergeCell ref="B49:B57"/>
    <mergeCell ref="B23:B31"/>
    <mergeCell ref="B34:C35"/>
    <mergeCell ref="D34:J34"/>
    <mergeCell ref="B36:B44"/>
    <mergeCell ref="B47:C48"/>
    <mergeCell ref="D47:J47"/>
    <mergeCell ref="B8:C9"/>
    <mergeCell ref="D8:J8"/>
    <mergeCell ref="B10:B18"/>
    <mergeCell ref="B21:C22"/>
    <mergeCell ref="D21:J21"/>
  </mergeCells>
  <hyperlinks>
    <hyperlink ref="H2" location="Índice!A1" display="Índic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zoomScaleNormal="100" workbookViewId="0">
      <selection activeCell="D10" sqref="D10:I17"/>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3" width="13.88671875" style="4" customWidth="1"/>
    <col min="14" max="14" width="15.6640625" style="4" customWidth="1"/>
    <col min="15" max="16384" width="11.44140625" style="4"/>
  </cols>
  <sheetData>
    <row r="1" spans="2:10" ht="44.25" customHeight="1" x14ac:dyDescent="0.25"/>
    <row r="2" spans="2:10" x14ac:dyDescent="0.25">
      <c r="H2" s="5" t="s">
        <v>13</v>
      </c>
      <c r="J2" s="5"/>
    </row>
    <row r="5" spans="2:10" ht="17.399999999999999" x14ac:dyDescent="0.3">
      <c r="B5" s="17" t="s">
        <v>92</v>
      </c>
    </row>
    <row r="6" spans="2:10" x14ac:dyDescent="0.25">
      <c r="C6" s="6"/>
      <c r="D6" s="7"/>
    </row>
    <row r="7" spans="2:10" x14ac:dyDescent="0.25">
      <c r="B7" s="6" t="s">
        <v>100</v>
      </c>
    </row>
    <row r="8" spans="2:10" ht="15" customHeight="1" x14ac:dyDescent="0.25">
      <c r="B8" s="60" t="s">
        <v>32</v>
      </c>
      <c r="C8" s="60"/>
      <c r="D8" s="61">
        <v>43525</v>
      </c>
      <c r="E8" s="62"/>
      <c r="F8" s="62"/>
      <c r="G8" s="62"/>
      <c r="H8" s="62"/>
      <c r="I8" s="62"/>
      <c r="J8" s="62"/>
    </row>
    <row r="9" spans="2:10" ht="37.799999999999997" x14ac:dyDescent="0.25">
      <c r="B9" s="60"/>
      <c r="C9" s="60"/>
      <c r="D9" s="35" t="s">
        <v>39</v>
      </c>
      <c r="E9" s="35" t="s">
        <v>40</v>
      </c>
      <c r="F9" s="35" t="s">
        <v>41</v>
      </c>
      <c r="G9" s="35" t="s">
        <v>42</v>
      </c>
      <c r="H9" s="35" t="s">
        <v>43</v>
      </c>
      <c r="I9" s="35" t="s">
        <v>44</v>
      </c>
      <c r="J9" s="35" t="s">
        <v>49</v>
      </c>
    </row>
    <row r="10" spans="2:10" x14ac:dyDescent="0.25">
      <c r="B10" s="63">
        <v>43160</v>
      </c>
      <c r="C10" s="36" t="s">
        <v>39</v>
      </c>
      <c r="D10" s="45">
        <v>87048.813182830811</v>
      </c>
      <c r="E10" s="46">
        <v>4224.7489051818848</v>
      </c>
      <c r="F10" s="46">
        <v>3313.9173755645752</v>
      </c>
      <c r="G10" s="46">
        <v>0</v>
      </c>
      <c r="H10" s="46">
        <v>1563.0381135940552</v>
      </c>
      <c r="I10" s="46">
        <v>0</v>
      </c>
      <c r="J10" s="47">
        <f>SUM(D10:I10)</f>
        <v>96150.517577171326</v>
      </c>
    </row>
    <row r="11" spans="2:10" x14ac:dyDescent="0.25">
      <c r="B11" s="64"/>
      <c r="C11" s="36" t="s">
        <v>40</v>
      </c>
      <c r="D11" s="46">
        <v>7006.6918144226074</v>
      </c>
      <c r="E11" s="45">
        <v>219076.65734481812</v>
      </c>
      <c r="F11" s="46">
        <v>38066.12938785553</v>
      </c>
      <c r="G11" s="46">
        <v>34478.46155166626</v>
      </c>
      <c r="H11" s="46">
        <v>16176.278030395508</v>
      </c>
      <c r="I11" s="46">
        <v>4382.8795013427734</v>
      </c>
      <c r="J11" s="47">
        <f t="shared" ref="J11:J17" si="0">SUM(D11:I11)</f>
        <v>319187.09763050079</v>
      </c>
    </row>
    <row r="12" spans="2:10" x14ac:dyDescent="0.25">
      <c r="B12" s="64"/>
      <c r="C12" s="36" t="s">
        <v>41</v>
      </c>
      <c r="D12" s="46">
        <v>1870.6151580810547</v>
      </c>
      <c r="E12" s="46">
        <v>34561.088495254517</v>
      </c>
      <c r="F12" s="45">
        <v>793414.3401632309</v>
      </c>
      <c r="G12" s="46">
        <v>76801.890335083008</v>
      </c>
      <c r="H12" s="46">
        <v>85241.427464485168</v>
      </c>
      <c r="I12" s="46">
        <v>4825.3478088378906</v>
      </c>
      <c r="J12" s="47">
        <f t="shared" si="0"/>
        <v>996714.70942497253</v>
      </c>
    </row>
    <row r="13" spans="2:10" x14ac:dyDescent="0.25">
      <c r="B13" s="64"/>
      <c r="C13" s="36" t="s">
        <v>42</v>
      </c>
      <c r="D13" s="46">
        <v>2925.8741226196289</v>
      </c>
      <c r="E13" s="46">
        <v>46022.781631469727</v>
      </c>
      <c r="F13" s="46">
        <v>109697.84969902039</v>
      </c>
      <c r="G13" s="45">
        <v>269676.66894340515</v>
      </c>
      <c r="H13" s="46">
        <v>41822.338394165039</v>
      </c>
      <c r="I13" s="46">
        <v>222.70420837402344</v>
      </c>
      <c r="J13" s="47">
        <f t="shared" si="0"/>
        <v>470368.21699905396</v>
      </c>
    </row>
    <row r="14" spans="2:10" x14ac:dyDescent="0.25">
      <c r="B14" s="64"/>
      <c r="C14" s="36" t="s">
        <v>43</v>
      </c>
      <c r="D14" s="46">
        <v>1472.1053771972656</v>
      </c>
      <c r="E14" s="46">
        <v>15567.703792572021</v>
      </c>
      <c r="F14" s="46">
        <v>90000.783781528473</v>
      </c>
      <c r="G14" s="46">
        <v>31854.947093963623</v>
      </c>
      <c r="H14" s="45">
        <v>438602.43118286133</v>
      </c>
      <c r="I14" s="46">
        <v>2319.9584808349609</v>
      </c>
      <c r="J14" s="47">
        <f t="shared" si="0"/>
        <v>579817.92970895767</v>
      </c>
    </row>
    <row r="15" spans="2:10" x14ac:dyDescent="0.25">
      <c r="B15" s="64"/>
      <c r="C15" s="36" t="s">
        <v>44</v>
      </c>
      <c r="D15" s="46">
        <v>0</v>
      </c>
      <c r="E15" s="46">
        <v>2948.8705825805664</v>
      </c>
      <c r="F15" s="46">
        <v>2645.3872566223145</v>
      </c>
      <c r="G15" s="46">
        <v>1084.9688720703125</v>
      </c>
      <c r="H15" s="46">
        <v>1106.1359481811523</v>
      </c>
      <c r="I15" s="45">
        <v>16870.267097473145</v>
      </c>
      <c r="J15" s="47">
        <f t="shared" si="0"/>
        <v>24655.62975692749</v>
      </c>
    </row>
    <row r="16" spans="2:10" x14ac:dyDescent="0.25">
      <c r="B16" s="64"/>
      <c r="C16" s="36" t="s">
        <v>48</v>
      </c>
      <c r="D16" s="46">
        <v>1284.4471588134766</v>
      </c>
      <c r="E16" s="46">
        <v>27627.978079319</v>
      </c>
      <c r="F16" s="46">
        <v>98302.845743179321</v>
      </c>
      <c r="G16" s="46">
        <v>22795.844644546509</v>
      </c>
      <c r="H16" s="46">
        <v>116797.28122711182</v>
      </c>
      <c r="I16" s="48">
        <v>4914.3617038726807</v>
      </c>
      <c r="J16" s="47">
        <f t="shared" si="0"/>
        <v>271722.7585568428</v>
      </c>
    </row>
    <row r="17" spans="2:11" x14ac:dyDescent="0.25">
      <c r="B17" s="64"/>
      <c r="C17" s="36" t="s">
        <v>83</v>
      </c>
      <c r="D17" s="46">
        <v>996.04534912109375</v>
      </c>
      <c r="E17" s="46">
        <v>5527.0556907653809</v>
      </c>
      <c r="F17" s="46">
        <v>7423.6897964477539</v>
      </c>
      <c r="G17" s="46">
        <v>4282.8759384155273</v>
      </c>
      <c r="H17" s="46">
        <v>4277.561897277832</v>
      </c>
      <c r="I17" s="48">
        <v>2163.5054626464844</v>
      </c>
      <c r="J17" s="47">
        <f t="shared" si="0"/>
        <v>24670.734134674072</v>
      </c>
    </row>
    <row r="18" spans="2:11" x14ac:dyDescent="0.25">
      <c r="B18" s="64"/>
      <c r="C18" s="37" t="s">
        <v>49</v>
      </c>
      <c r="D18" s="47">
        <f>SUM(D10:D17)</f>
        <v>102604.59216308594</v>
      </c>
      <c r="E18" s="47">
        <f t="shared" ref="E18:J18" si="1">SUM(E10:E17)</f>
        <v>355556.88452196121</v>
      </c>
      <c r="F18" s="47">
        <f t="shared" si="1"/>
        <v>1142864.9432034492</v>
      </c>
      <c r="G18" s="47">
        <f t="shared" si="1"/>
        <v>440975.65737915039</v>
      </c>
      <c r="H18" s="47">
        <f t="shared" si="1"/>
        <v>705586.4922580719</v>
      </c>
      <c r="I18" s="47">
        <f t="shared" si="1"/>
        <v>35699.024263381958</v>
      </c>
      <c r="J18" s="49">
        <f t="shared" si="1"/>
        <v>2783287.5937891006</v>
      </c>
      <c r="K18" s="7"/>
    </row>
    <row r="20" spans="2:11" x14ac:dyDescent="0.25">
      <c r="B20" s="6" t="s">
        <v>101</v>
      </c>
    </row>
    <row r="21" spans="2:11" x14ac:dyDescent="0.25">
      <c r="B21" s="60" t="s">
        <v>32</v>
      </c>
      <c r="C21" s="60"/>
      <c r="D21" s="61">
        <f>D8</f>
        <v>43525</v>
      </c>
      <c r="E21" s="61"/>
      <c r="F21" s="61"/>
      <c r="G21" s="61"/>
      <c r="H21" s="61"/>
      <c r="I21" s="61"/>
      <c r="J21" s="61"/>
    </row>
    <row r="22" spans="2:11" ht="37.799999999999997" x14ac:dyDescent="0.25">
      <c r="B22" s="60"/>
      <c r="C22" s="60"/>
      <c r="D22" s="35" t="s">
        <v>39</v>
      </c>
      <c r="E22" s="35" t="s">
        <v>40</v>
      </c>
      <c r="F22" s="35" t="s">
        <v>41</v>
      </c>
      <c r="G22" s="35" t="s">
        <v>42</v>
      </c>
      <c r="H22" s="35" t="s">
        <v>43</v>
      </c>
      <c r="I22" s="35" t="s">
        <v>44</v>
      </c>
      <c r="J22" s="35" t="s">
        <v>49</v>
      </c>
    </row>
    <row r="23" spans="2:11" x14ac:dyDescent="0.25">
      <c r="B23" s="63">
        <f>B10</f>
        <v>43160</v>
      </c>
      <c r="C23" s="36" t="s">
        <v>39</v>
      </c>
      <c r="D23" s="24">
        <f>(IFERROR((D10/$J$18),"-")*100)</f>
        <v>3.1275536662858707</v>
      </c>
      <c r="E23" s="25">
        <f t="shared" ref="E23:J23" si="2">(IFERROR((E10/$J$18),"-")*100)</f>
        <v>0.15178988023405851</v>
      </c>
      <c r="F23" s="25">
        <f t="shared" si="2"/>
        <v>0.11906485635762448</v>
      </c>
      <c r="G23" s="25">
        <f t="shared" si="2"/>
        <v>0</v>
      </c>
      <c r="H23" s="25">
        <f t="shared" si="2"/>
        <v>5.6157980838270928E-2</v>
      </c>
      <c r="I23" s="25">
        <f t="shared" si="2"/>
        <v>0</v>
      </c>
      <c r="J23" s="43">
        <f t="shared" si="2"/>
        <v>3.4545663837158251</v>
      </c>
    </row>
    <row r="24" spans="2:11" x14ac:dyDescent="0.25">
      <c r="B24" s="63"/>
      <c r="C24" s="36" t="s">
        <v>40</v>
      </c>
      <c r="D24" s="25">
        <f t="shared" ref="D24:J31" si="3">(IFERROR((D11/$J$18),"-")*100)</f>
        <v>0.25174156742041398</v>
      </c>
      <c r="E24" s="24">
        <f t="shared" si="3"/>
        <v>7.8711469786193549</v>
      </c>
      <c r="F24" s="25">
        <f t="shared" si="3"/>
        <v>1.367667842618923</v>
      </c>
      <c r="G24" s="25">
        <f t="shared" si="3"/>
        <v>1.2387674787400649</v>
      </c>
      <c r="H24" s="25">
        <f t="shared" si="3"/>
        <v>0.58119319277292192</v>
      </c>
      <c r="I24" s="25">
        <f t="shared" si="3"/>
        <v>0.15747131238335405</v>
      </c>
      <c r="J24" s="43">
        <f t="shared" si="3"/>
        <v>11.467988372555032</v>
      </c>
    </row>
    <row r="25" spans="2:11" x14ac:dyDescent="0.25">
      <c r="B25" s="63"/>
      <c r="C25" s="36" t="s">
        <v>41</v>
      </c>
      <c r="D25" s="25">
        <f t="shared" si="3"/>
        <v>6.7208834698050168E-2</v>
      </c>
      <c r="E25" s="25">
        <f t="shared" si="3"/>
        <v>1.2417361602292736</v>
      </c>
      <c r="F25" s="24">
        <f t="shared" si="3"/>
        <v>28.506372892752189</v>
      </c>
      <c r="G25" s="25">
        <f t="shared" si="3"/>
        <v>2.7593946995081007</v>
      </c>
      <c r="H25" s="25">
        <f t="shared" si="3"/>
        <v>3.062616585318068</v>
      </c>
      <c r="I25" s="25">
        <f t="shared" si="3"/>
        <v>0.17336863856992868</v>
      </c>
      <c r="J25" s="43">
        <f t="shared" si="3"/>
        <v>35.810697811075613</v>
      </c>
    </row>
    <row r="26" spans="2:11" x14ac:dyDescent="0.25">
      <c r="B26" s="63"/>
      <c r="C26" s="36" t="s">
        <v>42</v>
      </c>
      <c r="D26" s="25">
        <f t="shared" si="3"/>
        <v>0.10512295348668638</v>
      </c>
      <c r="E26" s="25">
        <f t="shared" si="3"/>
        <v>1.653540285745873</v>
      </c>
      <c r="F26" s="25">
        <f t="shared" si="3"/>
        <v>3.9413048778649706</v>
      </c>
      <c r="G26" s="24">
        <f t="shared" si="3"/>
        <v>9.6891413429639091</v>
      </c>
      <c r="H26" s="25">
        <f t="shared" si="3"/>
        <v>1.5026236773911357</v>
      </c>
      <c r="I26" s="25">
        <f t="shared" si="3"/>
        <v>8.001480295136849E-3</v>
      </c>
      <c r="J26" s="43">
        <f t="shared" si="3"/>
        <v>16.899734617747711</v>
      </c>
    </row>
    <row r="27" spans="2:11" x14ac:dyDescent="0.25">
      <c r="B27" s="63"/>
      <c r="C27" s="36" t="s">
        <v>43</v>
      </c>
      <c r="D27" s="25">
        <f t="shared" si="3"/>
        <v>5.2890882727399967E-2</v>
      </c>
      <c r="E27" s="25">
        <f t="shared" si="3"/>
        <v>0.55932789077604894</v>
      </c>
      <c r="F27" s="25">
        <f t="shared" si="3"/>
        <v>3.2336142331236264</v>
      </c>
      <c r="G27" s="25">
        <f t="shared" si="3"/>
        <v>1.1445079252696653</v>
      </c>
      <c r="H27" s="24">
        <f t="shared" si="3"/>
        <v>15.758430144322908</v>
      </c>
      <c r="I27" s="25">
        <f t="shared" si="3"/>
        <v>8.3353171480085017E-2</v>
      </c>
      <c r="J27" s="43">
        <f t="shared" si="3"/>
        <v>20.832124247699731</v>
      </c>
    </row>
    <row r="28" spans="2:11" x14ac:dyDescent="0.25">
      <c r="B28" s="63"/>
      <c r="C28" s="36" t="s">
        <v>44</v>
      </c>
      <c r="D28" s="25">
        <f t="shared" si="3"/>
        <v>0</v>
      </c>
      <c r="E28" s="25">
        <f t="shared" si="3"/>
        <v>0.10594918718284678</v>
      </c>
      <c r="F28" s="25">
        <f t="shared" si="3"/>
        <v>9.5045415447742074E-2</v>
      </c>
      <c r="G28" s="25">
        <f t="shared" si="3"/>
        <v>3.8981558157749056E-2</v>
      </c>
      <c r="H28" s="25">
        <f t="shared" si="3"/>
        <v>3.9742064407914293E-2</v>
      </c>
      <c r="I28" s="24">
        <f t="shared" si="3"/>
        <v>0.60612734146191372</v>
      </c>
      <c r="J28" s="43">
        <f t="shared" si="3"/>
        <v>0.88584556665816594</v>
      </c>
    </row>
    <row r="29" spans="2:11" x14ac:dyDescent="0.25">
      <c r="B29" s="63"/>
      <c r="C29" s="36" t="s">
        <v>48</v>
      </c>
      <c r="D29" s="25">
        <f t="shared" si="3"/>
        <v>4.6148560489390936E-2</v>
      </c>
      <c r="E29" s="25">
        <f t="shared" si="3"/>
        <v>0.99263827931295234</v>
      </c>
      <c r="F29" s="25">
        <f t="shared" si="3"/>
        <v>3.5318968101802302</v>
      </c>
      <c r="G29" s="25">
        <f t="shared" si="3"/>
        <v>0.81902584179282722</v>
      </c>
      <c r="H29" s="25">
        <f t="shared" si="3"/>
        <v>4.1963784658022636</v>
      </c>
      <c r="I29" s="41">
        <f t="shared" si="3"/>
        <v>0.1765667951396423</v>
      </c>
      <c r="J29" s="43">
        <f t="shared" si="3"/>
        <v>9.7626547527173066</v>
      </c>
    </row>
    <row r="30" spans="2:11" x14ac:dyDescent="0.25">
      <c r="B30" s="63"/>
      <c r="C30" s="36" t="s">
        <v>83</v>
      </c>
      <c r="D30" s="25">
        <f t="shared" si="3"/>
        <v>3.5786648542671856E-2</v>
      </c>
      <c r="E30" s="25">
        <f t="shared" si="3"/>
        <v>0.19858011450555779</v>
      </c>
      <c r="F30" s="25">
        <f t="shared" si="3"/>
        <v>0.26672377705464934</v>
      </c>
      <c r="G30" s="25">
        <f t="shared" si="3"/>
        <v>0.15387831095761553</v>
      </c>
      <c r="H30" s="25">
        <f t="shared" si="3"/>
        <v>0.15368738418635577</v>
      </c>
      <c r="I30" s="41">
        <f t="shared" si="3"/>
        <v>7.7732012583763943E-2</v>
      </c>
      <c r="J30" s="43">
        <f t="shared" si="3"/>
        <v>0.8863882478306141</v>
      </c>
    </row>
    <row r="31" spans="2:11" x14ac:dyDescent="0.25">
      <c r="B31" s="63"/>
      <c r="C31" s="37" t="s">
        <v>49</v>
      </c>
      <c r="D31" s="43">
        <f t="shared" si="3"/>
        <v>3.6864531136504839</v>
      </c>
      <c r="E31" s="43">
        <f t="shared" si="3"/>
        <v>12.774708776605964</v>
      </c>
      <c r="F31" s="43">
        <f t="shared" si="3"/>
        <v>41.061690705399954</v>
      </c>
      <c r="G31" s="43">
        <f t="shared" si="3"/>
        <v>15.843697157389933</v>
      </c>
      <c r="H31" s="43">
        <f t="shared" si="3"/>
        <v>25.350829495039839</v>
      </c>
      <c r="I31" s="43">
        <f t="shared" si="3"/>
        <v>1.2826207519138246</v>
      </c>
      <c r="J31" s="44">
        <f t="shared" si="3"/>
        <v>100</v>
      </c>
    </row>
    <row r="33" spans="2:11" x14ac:dyDescent="0.25">
      <c r="B33" s="6" t="s">
        <v>11</v>
      </c>
    </row>
    <row r="34" spans="2:11" x14ac:dyDescent="0.25">
      <c r="B34" s="60" t="s">
        <v>32</v>
      </c>
      <c r="C34" s="60"/>
      <c r="D34" s="61">
        <f>D21</f>
        <v>43525</v>
      </c>
      <c r="E34" s="61"/>
      <c r="F34" s="61"/>
      <c r="G34" s="61"/>
      <c r="H34" s="61"/>
      <c r="I34" s="61"/>
      <c r="J34" s="61"/>
    </row>
    <row r="35" spans="2:11" ht="37.799999999999997" x14ac:dyDescent="0.25">
      <c r="B35" s="60"/>
      <c r="C35" s="60"/>
      <c r="D35" s="35" t="s">
        <v>39</v>
      </c>
      <c r="E35" s="35" t="s">
        <v>40</v>
      </c>
      <c r="F35" s="35" t="s">
        <v>41</v>
      </c>
      <c r="G35" s="35" t="s">
        <v>42</v>
      </c>
      <c r="H35" s="35" t="s">
        <v>43</v>
      </c>
      <c r="I35" s="35" t="s">
        <v>44</v>
      </c>
      <c r="J35" s="35" t="s">
        <v>49</v>
      </c>
    </row>
    <row r="36" spans="2:11" x14ac:dyDescent="0.25">
      <c r="B36" s="63">
        <f>B23</f>
        <v>43160</v>
      </c>
      <c r="C36" s="36" t="s">
        <v>39</v>
      </c>
      <c r="D36" s="24">
        <f>(IFERROR((D10/$J10),"-")*100)</f>
        <v>90.533899740024381</v>
      </c>
      <c r="E36" s="25">
        <f t="shared" ref="E36:J36" si="4">(IFERROR((E10/$J10),"-")*100)</f>
        <v>4.3938909655801499</v>
      </c>
      <c r="F36" s="25">
        <f t="shared" si="4"/>
        <v>3.4465933819906827</v>
      </c>
      <c r="G36" s="25">
        <f t="shared" si="4"/>
        <v>0</v>
      </c>
      <c r="H36" s="25">
        <f t="shared" si="4"/>
        <v>1.6256159124047833</v>
      </c>
      <c r="I36" s="25">
        <f t="shared" si="4"/>
        <v>0</v>
      </c>
      <c r="J36" s="43">
        <f t="shared" si="4"/>
        <v>100</v>
      </c>
      <c r="K36" s="8"/>
    </row>
    <row r="37" spans="2:11" x14ac:dyDescent="0.25">
      <c r="B37" s="63"/>
      <c r="C37" s="36" t="s">
        <v>40</v>
      </c>
      <c r="D37" s="25">
        <f t="shared" ref="D37:J44" si="5">(IFERROR((D11/$J11),"-")*100)</f>
        <v>2.1951676200062868</v>
      </c>
      <c r="E37" s="24">
        <f t="shared" si="5"/>
        <v>68.635812340518513</v>
      </c>
      <c r="F37" s="25">
        <f t="shared" si="5"/>
        <v>11.925961190299072</v>
      </c>
      <c r="G37" s="25">
        <f t="shared" si="5"/>
        <v>10.801959668050058</v>
      </c>
      <c r="H37" s="25">
        <f t="shared" si="5"/>
        <v>5.0679611270257494</v>
      </c>
      <c r="I37" s="25">
        <f t="shared" si="5"/>
        <v>1.3731380541003282</v>
      </c>
      <c r="J37" s="43">
        <f t="shared" si="5"/>
        <v>100</v>
      </c>
      <c r="K37" s="8"/>
    </row>
    <row r="38" spans="2:11" x14ac:dyDescent="0.25">
      <c r="B38" s="63"/>
      <c r="C38" s="36" t="s">
        <v>41</v>
      </c>
      <c r="D38" s="25">
        <f t="shared" si="5"/>
        <v>0.18767809287777595</v>
      </c>
      <c r="E38" s="25">
        <f t="shared" si="5"/>
        <v>3.4675005965542134</v>
      </c>
      <c r="F38" s="24">
        <f t="shared" si="5"/>
        <v>79.602952847055874</v>
      </c>
      <c r="G38" s="25">
        <f t="shared" si="5"/>
        <v>7.7055038526913853</v>
      </c>
      <c r="H38" s="25">
        <f t="shared" si="5"/>
        <v>8.5522393377401738</v>
      </c>
      <c r="I38" s="25">
        <f t="shared" si="5"/>
        <v>0.48412527308057329</v>
      </c>
      <c r="J38" s="43">
        <f t="shared" si="5"/>
        <v>100</v>
      </c>
      <c r="K38" s="8"/>
    </row>
    <row r="39" spans="2:11" x14ac:dyDescent="0.25">
      <c r="B39" s="63"/>
      <c r="C39" s="36" t="s">
        <v>42</v>
      </c>
      <c r="D39" s="25">
        <f t="shared" si="5"/>
        <v>0.62203907850889373</v>
      </c>
      <c r="E39" s="25">
        <f t="shared" si="5"/>
        <v>9.7844156914118816</v>
      </c>
      <c r="F39" s="25">
        <f t="shared" si="5"/>
        <v>23.321696861002199</v>
      </c>
      <c r="G39" s="24">
        <f t="shared" si="5"/>
        <v>57.333097602542217</v>
      </c>
      <c r="H39" s="25">
        <f t="shared" si="5"/>
        <v>8.8914039857946339</v>
      </c>
      <c r="I39" s="25">
        <f t="shared" si="5"/>
        <v>4.7346780740177299E-2</v>
      </c>
      <c r="J39" s="43">
        <f t="shared" si="5"/>
        <v>100</v>
      </c>
      <c r="K39" s="8"/>
    </row>
    <row r="40" spans="2:11" x14ac:dyDescent="0.25">
      <c r="B40" s="63"/>
      <c r="C40" s="36" t="s">
        <v>43</v>
      </c>
      <c r="D40" s="25">
        <f t="shared" si="5"/>
        <v>0.25389097193599991</v>
      </c>
      <c r="E40" s="25">
        <f t="shared" si="5"/>
        <v>2.6849296986014739</v>
      </c>
      <c r="F40" s="25">
        <f t="shared" si="5"/>
        <v>15.522249169960093</v>
      </c>
      <c r="G40" s="25">
        <f t="shared" si="5"/>
        <v>5.4939568891830177</v>
      </c>
      <c r="H40" s="24">
        <f t="shared" si="5"/>
        <v>75.644854825896786</v>
      </c>
      <c r="I40" s="25">
        <f t="shared" si="5"/>
        <v>0.40011844442262673</v>
      </c>
      <c r="J40" s="43">
        <f t="shared" si="5"/>
        <v>100</v>
      </c>
      <c r="K40" s="8"/>
    </row>
    <row r="41" spans="2:11" x14ac:dyDescent="0.25">
      <c r="B41" s="63"/>
      <c r="C41" s="36" t="s">
        <v>44</v>
      </c>
      <c r="D41" s="25">
        <f t="shared" si="5"/>
        <v>0</v>
      </c>
      <c r="E41" s="25">
        <f t="shared" si="5"/>
        <v>11.960232253860896</v>
      </c>
      <c r="F41" s="25">
        <f t="shared" si="5"/>
        <v>10.729343694330257</v>
      </c>
      <c r="G41" s="25">
        <f t="shared" si="5"/>
        <v>4.4004914202829024</v>
      </c>
      <c r="H41" s="25">
        <f t="shared" si="5"/>
        <v>4.4863423043183932</v>
      </c>
      <c r="I41" s="24">
        <f t="shared" si="5"/>
        <v>68.423590327207549</v>
      </c>
      <c r="J41" s="43">
        <f t="shared" si="5"/>
        <v>100</v>
      </c>
      <c r="K41" s="8"/>
    </row>
    <row r="42" spans="2:11" x14ac:dyDescent="0.25">
      <c r="B42" s="63"/>
      <c r="C42" s="36" t="s">
        <v>48</v>
      </c>
      <c r="D42" s="25">
        <f t="shared" si="5"/>
        <v>0.47270503421772736</v>
      </c>
      <c r="E42" s="25">
        <f t="shared" si="5"/>
        <v>10.16770852248631</v>
      </c>
      <c r="F42" s="25">
        <f t="shared" si="5"/>
        <v>36.177626881634559</v>
      </c>
      <c r="G42" s="25">
        <f t="shared" si="5"/>
        <v>8.389376276620478</v>
      </c>
      <c r="H42" s="25">
        <f t="shared" si="5"/>
        <v>42.983989212916264</v>
      </c>
      <c r="I42" s="41">
        <f t="shared" si="5"/>
        <v>1.8085940721246672</v>
      </c>
      <c r="J42" s="43">
        <f t="shared" si="5"/>
        <v>100</v>
      </c>
      <c r="K42" s="8"/>
    </row>
    <row r="43" spans="2:11" x14ac:dyDescent="0.25">
      <c r="B43" s="63"/>
      <c r="C43" s="36" t="s">
        <v>83</v>
      </c>
      <c r="D43" s="25">
        <f t="shared" si="5"/>
        <v>4.0373559363244809</v>
      </c>
      <c r="E43" s="25">
        <f t="shared" si="5"/>
        <v>22.403288287223074</v>
      </c>
      <c r="F43" s="25">
        <f t="shared" si="5"/>
        <v>30.091077776295077</v>
      </c>
      <c r="G43" s="25">
        <f t="shared" si="5"/>
        <v>17.360147918727954</v>
      </c>
      <c r="H43" s="25">
        <f t="shared" si="5"/>
        <v>17.338608060575833</v>
      </c>
      <c r="I43" s="41">
        <f t="shared" si="5"/>
        <v>8.769522020853584</v>
      </c>
      <c r="J43" s="43">
        <f t="shared" si="5"/>
        <v>100</v>
      </c>
      <c r="K43" s="8"/>
    </row>
    <row r="44" spans="2:11" x14ac:dyDescent="0.25">
      <c r="B44" s="63"/>
      <c r="C44" s="37" t="s">
        <v>49</v>
      </c>
      <c r="D44" s="43">
        <f t="shared" si="5"/>
        <v>3.6864531136504839</v>
      </c>
      <c r="E44" s="43">
        <f t="shared" si="5"/>
        <v>12.774708776605964</v>
      </c>
      <c r="F44" s="43">
        <f t="shared" si="5"/>
        <v>41.061690705399954</v>
      </c>
      <c r="G44" s="43">
        <f t="shared" si="5"/>
        <v>15.843697157389933</v>
      </c>
      <c r="H44" s="43">
        <f t="shared" si="5"/>
        <v>25.350829495039839</v>
      </c>
      <c r="I44" s="43">
        <f t="shared" si="5"/>
        <v>1.2826207519138246</v>
      </c>
      <c r="J44" s="44">
        <f t="shared" si="5"/>
        <v>100</v>
      </c>
      <c r="K44" s="8"/>
    </row>
    <row r="46" spans="2:11" x14ac:dyDescent="0.25">
      <c r="B46" s="6" t="s">
        <v>12</v>
      </c>
    </row>
    <row r="47" spans="2:11" x14ac:dyDescent="0.25">
      <c r="B47" s="60" t="s">
        <v>32</v>
      </c>
      <c r="C47" s="60"/>
      <c r="D47" s="61">
        <f>D34</f>
        <v>43525</v>
      </c>
      <c r="E47" s="61"/>
      <c r="F47" s="61"/>
      <c r="G47" s="61"/>
      <c r="H47" s="61"/>
      <c r="I47" s="61"/>
      <c r="J47" s="61"/>
    </row>
    <row r="48" spans="2:11" ht="37.799999999999997" x14ac:dyDescent="0.25">
      <c r="B48" s="60"/>
      <c r="C48" s="60"/>
      <c r="D48" s="35" t="s">
        <v>39</v>
      </c>
      <c r="E48" s="35" t="s">
        <v>40</v>
      </c>
      <c r="F48" s="35" t="s">
        <v>41</v>
      </c>
      <c r="G48" s="35" t="s">
        <v>42</v>
      </c>
      <c r="H48" s="35" t="s">
        <v>43</v>
      </c>
      <c r="I48" s="35" t="s">
        <v>44</v>
      </c>
      <c r="J48" s="35" t="s">
        <v>49</v>
      </c>
    </row>
    <row r="49" spans="2:11" x14ac:dyDescent="0.25">
      <c r="B49" s="63">
        <f>B36</f>
        <v>43160</v>
      </c>
      <c r="C49" s="36" t="s">
        <v>39</v>
      </c>
      <c r="D49" s="24">
        <f>(IFERROR((D10/D$18),"-")*100)</f>
        <v>84.83910061692967</v>
      </c>
      <c r="E49" s="25">
        <f t="shared" ref="E49:J49" si="6">(IFERROR((E10/E$18),"-")*100)</f>
        <v>1.1882061884027282</v>
      </c>
      <c r="F49" s="25">
        <f t="shared" si="6"/>
        <v>0.28996579125751015</v>
      </c>
      <c r="G49" s="25">
        <f t="shared" si="6"/>
        <v>0</v>
      </c>
      <c r="H49" s="25">
        <f t="shared" si="6"/>
        <v>0.22152324778666058</v>
      </c>
      <c r="I49" s="25">
        <f t="shared" si="6"/>
        <v>0</v>
      </c>
      <c r="J49" s="43">
        <f t="shared" si="6"/>
        <v>3.4545663837158251</v>
      </c>
      <c r="K49" s="8"/>
    </row>
    <row r="50" spans="2:11" x14ac:dyDescent="0.25">
      <c r="B50" s="63"/>
      <c r="C50" s="36" t="s">
        <v>40</v>
      </c>
      <c r="D50" s="25">
        <f t="shared" ref="D50:J57" si="7">(IFERROR((D11/D$18),"-")*100)</f>
        <v>6.8288286778487928</v>
      </c>
      <c r="E50" s="24">
        <f t="shared" si="7"/>
        <v>61.615079578437104</v>
      </c>
      <c r="F50" s="25">
        <f t="shared" si="7"/>
        <v>3.3307635879665889</v>
      </c>
      <c r="G50" s="25">
        <f t="shared" si="7"/>
        <v>7.8186768305039829</v>
      </c>
      <c r="H50" s="25">
        <f t="shared" si="7"/>
        <v>2.292600298884258</v>
      </c>
      <c r="I50" s="25">
        <f t="shared" si="7"/>
        <v>12.277308951097814</v>
      </c>
      <c r="J50" s="43">
        <f t="shared" si="7"/>
        <v>11.467988372555032</v>
      </c>
      <c r="K50" s="8"/>
    </row>
    <row r="51" spans="2:11" x14ac:dyDescent="0.25">
      <c r="B51" s="63"/>
      <c r="C51" s="36" t="s">
        <v>41</v>
      </c>
      <c r="D51" s="25">
        <f t="shared" si="7"/>
        <v>1.8231300555318088</v>
      </c>
      <c r="E51" s="25">
        <f t="shared" si="7"/>
        <v>9.7202698076627527</v>
      </c>
      <c r="F51" s="24">
        <f t="shared" si="7"/>
        <v>69.423280929353851</v>
      </c>
      <c r="G51" s="25">
        <f t="shared" si="7"/>
        <v>17.416355993784215</v>
      </c>
      <c r="H51" s="25">
        <f t="shared" si="7"/>
        <v>12.080932444113127</v>
      </c>
      <c r="I51" s="25">
        <f t="shared" si="7"/>
        <v>13.516749850744409</v>
      </c>
      <c r="J51" s="43">
        <f t="shared" si="7"/>
        <v>35.810697811075613</v>
      </c>
      <c r="K51" s="8"/>
    </row>
    <row r="52" spans="2:11" x14ac:dyDescent="0.25">
      <c r="B52" s="63"/>
      <c r="C52" s="36" t="s">
        <v>42</v>
      </c>
      <c r="D52" s="25">
        <f t="shared" si="7"/>
        <v>2.8516015325796213</v>
      </c>
      <c r="E52" s="25">
        <f t="shared" si="7"/>
        <v>12.943858953356054</v>
      </c>
      <c r="F52" s="25">
        <f t="shared" si="7"/>
        <v>9.5984963360182718</v>
      </c>
      <c r="G52" s="24">
        <f t="shared" si="7"/>
        <v>61.154547746733655</v>
      </c>
      <c r="H52" s="25">
        <f t="shared" si="7"/>
        <v>5.9273156236766935</v>
      </c>
      <c r="I52" s="25">
        <f t="shared" si="7"/>
        <v>0.62383836244639557</v>
      </c>
      <c r="J52" s="43">
        <f t="shared" si="7"/>
        <v>16.899734617747711</v>
      </c>
      <c r="K52" s="8"/>
    </row>
    <row r="53" spans="2:11" x14ac:dyDescent="0.25">
      <c r="B53" s="63"/>
      <c r="C53" s="36" t="s">
        <v>43</v>
      </c>
      <c r="D53" s="25">
        <f t="shared" si="7"/>
        <v>1.4347363467488983</v>
      </c>
      <c r="E53" s="25">
        <f t="shared" si="7"/>
        <v>4.3784003264351004</v>
      </c>
      <c r="F53" s="25">
        <f t="shared" si="7"/>
        <v>7.8750148315212449</v>
      </c>
      <c r="G53" s="25">
        <f t="shared" si="7"/>
        <v>7.2237427533499377</v>
      </c>
      <c r="H53" s="24">
        <f t="shared" si="7"/>
        <v>62.161398495485962</v>
      </c>
      <c r="I53" s="25">
        <f t="shared" si="7"/>
        <v>6.4986607581166949</v>
      </c>
      <c r="J53" s="43">
        <f t="shared" si="7"/>
        <v>20.832124247699731</v>
      </c>
      <c r="K53" s="8"/>
    </row>
    <row r="54" spans="2:11" x14ac:dyDescent="0.25">
      <c r="B54" s="63"/>
      <c r="C54" s="36" t="s">
        <v>44</v>
      </c>
      <c r="D54" s="25">
        <f t="shared" si="7"/>
        <v>0</v>
      </c>
      <c r="E54" s="25">
        <f t="shared" si="7"/>
        <v>0.82936675141173577</v>
      </c>
      <c r="F54" s="25">
        <f t="shared" si="7"/>
        <v>0.23146980510289317</v>
      </c>
      <c r="G54" s="25">
        <f t="shared" si="7"/>
        <v>0.24603826853359786</v>
      </c>
      <c r="H54" s="25">
        <f t="shared" si="7"/>
        <v>0.15676829989208146</v>
      </c>
      <c r="I54" s="24">
        <f t="shared" si="7"/>
        <v>47.256941738818647</v>
      </c>
      <c r="J54" s="43">
        <f t="shared" si="7"/>
        <v>0.88584556665816594</v>
      </c>
      <c r="K54" s="8"/>
    </row>
    <row r="55" spans="2:11" x14ac:dyDescent="0.25">
      <c r="B55" s="63"/>
      <c r="C55" s="36" t="s">
        <v>48</v>
      </c>
      <c r="D55" s="25">
        <f t="shared" si="7"/>
        <v>1.2518417857671504</v>
      </c>
      <c r="E55" s="25">
        <f t="shared" si="7"/>
        <v>7.770339791469441</v>
      </c>
      <c r="F55" s="25">
        <f t="shared" si="7"/>
        <v>8.6014402950917841</v>
      </c>
      <c r="G55" s="25">
        <f t="shared" si="7"/>
        <v>5.1694111144431423</v>
      </c>
      <c r="H55" s="25">
        <f t="shared" si="7"/>
        <v>16.553219556872214</v>
      </c>
      <c r="I55" s="41">
        <f t="shared" si="7"/>
        <v>13.766095307298231</v>
      </c>
      <c r="J55" s="43">
        <f t="shared" si="7"/>
        <v>9.7626547527173066</v>
      </c>
      <c r="K55" s="8"/>
    </row>
    <row r="56" spans="2:11" x14ac:dyDescent="0.25">
      <c r="B56" s="63"/>
      <c r="C56" s="36" t="s">
        <v>83</v>
      </c>
      <c r="D56" s="25">
        <f t="shared" si="7"/>
        <v>0.97076098459406102</v>
      </c>
      <c r="E56" s="25">
        <f t="shared" si="7"/>
        <v>1.5544786028250843</v>
      </c>
      <c r="F56" s="25">
        <f t="shared" si="7"/>
        <v>0.64956842368785583</v>
      </c>
      <c r="G56" s="25">
        <f t="shared" si="7"/>
        <v>0.97122729265146612</v>
      </c>
      <c r="H56" s="25">
        <f t="shared" si="7"/>
        <v>0.60624203328899495</v>
      </c>
      <c r="I56" s="41">
        <f t="shared" si="7"/>
        <v>6.06040503147781</v>
      </c>
      <c r="J56" s="43">
        <f t="shared" si="7"/>
        <v>0.8863882478306141</v>
      </c>
      <c r="K56" s="8"/>
    </row>
    <row r="57" spans="2:11" x14ac:dyDescent="0.25">
      <c r="B57" s="63"/>
      <c r="C57" s="37" t="s">
        <v>49</v>
      </c>
      <c r="D57" s="43">
        <f t="shared" si="7"/>
        <v>100</v>
      </c>
      <c r="E57" s="43">
        <f t="shared" si="7"/>
        <v>100</v>
      </c>
      <c r="F57" s="43">
        <f t="shared" si="7"/>
        <v>100</v>
      </c>
      <c r="G57" s="43">
        <f t="shared" si="7"/>
        <v>100</v>
      </c>
      <c r="H57" s="43">
        <f t="shared" si="7"/>
        <v>100</v>
      </c>
      <c r="I57" s="43">
        <f t="shared" si="7"/>
        <v>100</v>
      </c>
      <c r="J57" s="44">
        <f t="shared" si="7"/>
        <v>100</v>
      </c>
      <c r="K57" s="8"/>
    </row>
  </sheetData>
  <mergeCells count="12">
    <mergeCell ref="B49:B57"/>
    <mergeCell ref="B23:B31"/>
    <mergeCell ref="B34:C35"/>
    <mergeCell ref="D34:J34"/>
    <mergeCell ref="B36:B44"/>
    <mergeCell ref="B47:C48"/>
    <mergeCell ref="D47:J47"/>
    <mergeCell ref="B8:C9"/>
    <mergeCell ref="D8:J8"/>
    <mergeCell ref="B10:B18"/>
    <mergeCell ref="B21:C22"/>
    <mergeCell ref="D21:J21"/>
  </mergeCells>
  <hyperlinks>
    <hyperlink ref="H2" location="Índice!A1" display="Índic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showGridLines="0" zoomScaleNormal="100" workbookViewId="0">
      <selection activeCell="I15" sqref="I15"/>
    </sheetView>
  </sheetViews>
  <sheetFormatPr baseColWidth="10" defaultColWidth="11.44140625" defaultRowHeight="13.2" x14ac:dyDescent="0.25"/>
  <cols>
    <col min="1" max="2" width="3.6640625" style="4" customWidth="1"/>
    <col min="3" max="3" width="48.44140625" style="4" customWidth="1"/>
    <col min="4" max="11" width="13.88671875" style="4" customWidth="1"/>
    <col min="12" max="16384" width="11.44140625" style="4"/>
  </cols>
  <sheetData>
    <row r="1" spans="2:9" ht="44.25" customHeight="1" x14ac:dyDescent="0.25"/>
    <row r="2" spans="2:9" ht="24.75" customHeight="1" x14ac:dyDescent="0.25">
      <c r="I2" s="5" t="s">
        <v>13</v>
      </c>
    </row>
    <row r="5" spans="2:9" ht="17.399999999999999" x14ac:dyDescent="0.3">
      <c r="B5" s="17" t="s">
        <v>93</v>
      </c>
    </row>
    <row r="6" spans="2:9" x14ac:dyDescent="0.25">
      <c r="C6" s="6"/>
    </row>
    <row r="7" spans="2:9" x14ac:dyDescent="0.25">
      <c r="B7" s="6" t="s">
        <v>98</v>
      </c>
    </row>
    <row r="8" spans="2:9" ht="15" customHeight="1" x14ac:dyDescent="0.25">
      <c r="B8" s="60" t="s">
        <v>78</v>
      </c>
      <c r="C8" s="60"/>
      <c r="D8" s="61">
        <v>43525</v>
      </c>
      <c r="E8" s="62"/>
      <c r="F8" s="62"/>
      <c r="G8" s="62"/>
      <c r="H8" s="62"/>
    </row>
    <row r="9" spans="2:9" ht="41.25" customHeight="1" x14ac:dyDescent="0.25">
      <c r="B9" s="60"/>
      <c r="C9" s="60"/>
      <c r="D9" s="35" t="s">
        <v>79</v>
      </c>
      <c r="E9" s="35" t="s">
        <v>80</v>
      </c>
      <c r="F9" s="35" t="s">
        <v>81</v>
      </c>
      <c r="G9" s="35" t="s">
        <v>82</v>
      </c>
      <c r="H9" s="35" t="s">
        <v>49</v>
      </c>
    </row>
    <row r="10" spans="2:9" ht="15" customHeight="1" x14ac:dyDescent="0.25">
      <c r="B10" s="63">
        <v>43160</v>
      </c>
      <c r="C10" s="36" t="s">
        <v>79</v>
      </c>
      <c r="D10" s="18">
        <v>2676400.978618145</v>
      </c>
      <c r="E10" s="19">
        <v>493785.87093544006</v>
      </c>
      <c r="F10" s="19">
        <v>13571.680793762207</v>
      </c>
      <c r="G10" s="19">
        <v>104725.28400611877</v>
      </c>
      <c r="H10" s="20">
        <f>SUM(D10:G10)</f>
        <v>3288483.814353466</v>
      </c>
    </row>
    <row r="11" spans="2:9" x14ac:dyDescent="0.25">
      <c r="B11" s="64"/>
      <c r="C11" s="36" t="s">
        <v>80</v>
      </c>
      <c r="D11" s="19">
        <v>484056.75881004333</v>
      </c>
      <c r="E11" s="18">
        <v>2371064.5654058456</v>
      </c>
      <c r="F11" s="19">
        <v>40897.83186340332</v>
      </c>
      <c r="G11" s="19">
        <v>147921.52531051636</v>
      </c>
      <c r="H11" s="20">
        <f t="shared" ref="H11:H16" si="0">SUM(D11:G11)</f>
        <v>3043940.6813898087</v>
      </c>
    </row>
    <row r="12" spans="2:9" x14ac:dyDescent="0.25">
      <c r="B12" s="64"/>
      <c r="C12" s="36" t="s">
        <v>81</v>
      </c>
      <c r="D12" s="19">
        <v>12614.171020507813</v>
      </c>
      <c r="E12" s="19">
        <v>19749.879970550537</v>
      </c>
      <c r="F12" s="18">
        <v>124143.62167739868</v>
      </c>
      <c r="G12" s="19">
        <v>1602.525993347168</v>
      </c>
      <c r="H12" s="20">
        <f t="shared" si="0"/>
        <v>158110.1986618042</v>
      </c>
    </row>
    <row r="13" spans="2:9" x14ac:dyDescent="0.25">
      <c r="B13" s="64"/>
      <c r="C13" s="36" t="s">
        <v>82</v>
      </c>
      <c r="D13" s="19">
        <v>83325.283561706543</v>
      </c>
      <c r="E13" s="19">
        <v>133388.84000968933</v>
      </c>
      <c r="F13" s="19">
        <v>1123.6289672851562</v>
      </c>
      <c r="G13" s="18">
        <v>35797.970735549927</v>
      </c>
      <c r="H13" s="20">
        <f t="shared" si="0"/>
        <v>253635.72327423096</v>
      </c>
    </row>
    <row r="14" spans="2:9" x14ac:dyDescent="0.25">
      <c r="B14" s="64"/>
      <c r="C14" s="36" t="s">
        <v>48</v>
      </c>
      <c r="D14" s="19">
        <v>215771.48558092117</v>
      </c>
      <c r="E14" s="19">
        <v>524699.2398147583</v>
      </c>
      <c r="F14" s="19">
        <v>26464.315096855164</v>
      </c>
      <c r="G14" s="40">
        <v>44353.830810546875</v>
      </c>
      <c r="H14" s="20">
        <f t="shared" si="0"/>
        <v>811288.87130308151</v>
      </c>
    </row>
    <row r="15" spans="2:9" x14ac:dyDescent="0.25">
      <c r="B15" s="64"/>
      <c r="C15" s="36" t="s">
        <v>83</v>
      </c>
      <c r="D15" s="19">
        <v>86221.084159851074</v>
      </c>
      <c r="E15" s="19">
        <v>79604.713108062744</v>
      </c>
      <c r="F15" s="19">
        <v>6679.5672607421875</v>
      </c>
      <c r="G15" s="40">
        <v>9270.0773963928223</v>
      </c>
      <c r="H15" s="20">
        <f t="shared" si="0"/>
        <v>181775.44192504883</v>
      </c>
    </row>
    <row r="16" spans="2:9" x14ac:dyDescent="0.25">
      <c r="B16" s="64"/>
      <c r="C16" s="36" t="s">
        <v>77</v>
      </c>
      <c r="D16" s="19">
        <v>6094.7727203369141</v>
      </c>
      <c r="E16" s="19">
        <v>42644.943607330322</v>
      </c>
      <c r="F16" s="19">
        <v>0</v>
      </c>
      <c r="G16" s="40">
        <v>558.55708312988281</v>
      </c>
      <c r="H16" s="20">
        <f t="shared" si="0"/>
        <v>49298.273410797119</v>
      </c>
    </row>
    <row r="17" spans="2:8" x14ac:dyDescent="0.25">
      <c r="B17" s="64"/>
      <c r="C17" s="37" t="s">
        <v>49</v>
      </c>
      <c r="D17" s="20">
        <f>SUM(D10:D16)</f>
        <v>3564484.5344715118</v>
      </c>
      <c r="E17" s="20">
        <f t="shared" ref="E17:H17" si="1">SUM(E10:E16)</f>
        <v>3664938.0528516769</v>
      </c>
      <c r="F17" s="20">
        <f t="shared" si="1"/>
        <v>212880.64565944672</v>
      </c>
      <c r="G17" s="20">
        <f t="shared" si="1"/>
        <v>344229.77133560181</v>
      </c>
      <c r="H17" s="21">
        <f t="shared" si="1"/>
        <v>7786533.0043182373</v>
      </c>
    </row>
    <row r="19" spans="2:8" x14ac:dyDescent="0.25">
      <c r="B19" s="6" t="s">
        <v>99</v>
      </c>
    </row>
    <row r="20" spans="2:8" x14ac:dyDescent="0.25">
      <c r="B20" s="60" t="s">
        <v>78</v>
      </c>
      <c r="C20" s="60"/>
      <c r="D20" s="61">
        <f>D8</f>
        <v>43525</v>
      </c>
      <c r="E20" s="62"/>
      <c r="F20" s="62"/>
      <c r="G20" s="62"/>
      <c r="H20" s="62"/>
    </row>
    <row r="21" spans="2:8" ht="37.799999999999997" x14ac:dyDescent="0.25">
      <c r="B21" s="60"/>
      <c r="C21" s="60"/>
      <c r="D21" s="35" t="s">
        <v>79</v>
      </c>
      <c r="E21" s="35" t="s">
        <v>80</v>
      </c>
      <c r="F21" s="35" t="s">
        <v>81</v>
      </c>
      <c r="G21" s="35" t="s">
        <v>82</v>
      </c>
      <c r="H21" s="35" t="s">
        <v>49</v>
      </c>
    </row>
    <row r="22" spans="2:8" ht="15" customHeight="1" x14ac:dyDescent="0.25">
      <c r="B22" s="63">
        <f>B10</f>
        <v>43160</v>
      </c>
      <c r="C22" s="36" t="s">
        <v>79</v>
      </c>
      <c r="D22" s="24">
        <f>(IFERROR((D10/$H$17),"-")*100)</f>
        <v>34.372177927376313</v>
      </c>
      <c r="E22" s="25">
        <f t="shared" ref="E22:H22" si="2">(IFERROR((E10/$H$17),"-")*100)</f>
        <v>6.3415369929286562</v>
      </c>
      <c r="F22" s="25">
        <f t="shared" si="2"/>
        <v>0.17429683770987237</v>
      </c>
      <c r="G22" s="25">
        <f t="shared" si="2"/>
        <v>1.3449539602290321</v>
      </c>
      <c r="H22" s="22">
        <f t="shared" si="2"/>
        <v>42.232965718243875</v>
      </c>
    </row>
    <row r="23" spans="2:8" x14ac:dyDescent="0.25">
      <c r="B23" s="63"/>
      <c r="C23" s="36" t="s">
        <v>80</v>
      </c>
      <c r="D23" s="25">
        <f t="shared" ref="D23:H23" si="3">(IFERROR((D11/$H$17),"-")*100)</f>
        <v>6.2165890588480943</v>
      </c>
      <c r="E23" s="24">
        <f t="shared" si="3"/>
        <v>30.450838185504463</v>
      </c>
      <c r="F23" s="25">
        <f t="shared" si="3"/>
        <v>0.52523802109003193</v>
      </c>
      <c r="G23" s="25">
        <f t="shared" si="3"/>
        <v>1.8997097325405592</v>
      </c>
      <c r="H23" s="22">
        <f t="shared" si="3"/>
        <v>39.09237499798315</v>
      </c>
    </row>
    <row r="24" spans="2:8" x14ac:dyDescent="0.25">
      <c r="B24" s="63"/>
      <c r="C24" s="36" t="s">
        <v>81</v>
      </c>
      <c r="D24" s="25">
        <f t="shared" ref="D24:H24" si="4">(IFERROR((D12/$H$17),"-")*100)</f>
        <v>0.1619998401536637</v>
      </c>
      <c r="E24" s="25">
        <f t="shared" si="4"/>
        <v>0.25364151104988181</v>
      </c>
      <c r="F24" s="24">
        <f t="shared" si="4"/>
        <v>1.5943375775656687</v>
      </c>
      <c r="G24" s="25">
        <f t="shared" si="4"/>
        <v>2.058073846805045E-2</v>
      </c>
      <c r="H24" s="22">
        <f t="shared" si="4"/>
        <v>2.0305596672372648</v>
      </c>
    </row>
    <row r="25" spans="2:8" x14ac:dyDescent="0.25">
      <c r="B25" s="63"/>
      <c r="C25" s="36" t="s">
        <v>82</v>
      </c>
      <c r="D25" s="25">
        <f t="shared" ref="D25:H25" si="5">(IFERROR((D13/$H$17),"-")*100)</f>
        <v>1.0701204697327578</v>
      </c>
      <c r="E25" s="25">
        <f t="shared" si="5"/>
        <v>1.7130710155047806</v>
      </c>
      <c r="F25" s="25">
        <f t="shared" si="5"/>
        <v>1.4430414237787429E-2</v>
      </c>
      <c r="G25" s="24">
        <f t="shared" si="5"/>
        <v>0.45974210493549794</v>
      </c>
      <c r="H25" s="22">
        <f t="shared" si="5"/>
        <v>3.2573640044108241</v>
      </c>
    </row>
    <row r="26" spans="2:8" x14ac:dyDescent="0.25">
      <c r="B26" s="63"/>
      <c r="C26" s="36" t="s">
        <v>48</v>
      </c>
      <c r="D26" s="25">
        <f t="shared" ref="D26:H26" si="6">(IFERROR((D14/$H$17),"-")*100)</f>
        <v>2.7710854813208794</v>
      </c>
      <c r="E26" s="25">
        <f t="shared" si="6"/>
        <v>6.7385476889877918</v>
      </c>
      <c r="F26" s="25">
        <f t="shared" si="6"/>
        <v>0.33987289442141511</v>
      </c>
      <c r="G26" s="41">
        <f t="shared" si="6"/>
        <v>0.56962233109330207</v>
      </c>
      <c r="H26" s="22">
        <f t="shared" si="6"/>
        <v>10.419128395823389</v>
      </c>
    </row>
    <row r="27" spans="2:8" x14ac:dyDescent="0.25">
      <c r="B27" s="63"/>
      <c r="C27" s="36" t="s">
        <v>83</v>
      </c>
      <c r="D27" s="25">
        <f t="shared" ref="D27:H27" si="7">(IFERROR((D15/$H$17),"-")*100)</f>
        <v>1.1073103281272267</v>
      </c>
      <c r="E27" s="25">
        <f t="shared" si="7"/>
        <v>1.0223383508926982</v>
      </c>
      <c r="F27" s="25">
        <f t="shared" si="7"/>
        <v>8.5783586315473767E-2</v>
      </c>
      <c r="G27" s="41">
        <f t="shared" si="7"/>
        <v>0.11905269509872808</v>
      </c>
      <c r="H27" s="22">
        <f t="shared" si="7"/>
        <v>2.3344849604341267</v>
      </c>
    </row>
    <row r="28" spans="2:8" x14ac:dyDescent="0.25">
      <c r="B28" s="63"/>
      <c r="C28" s="36" t="s">
        <v>77</v>
      </c>
      <c r="D28" s="25">
        <f t="shared" ref="D28:H28" si="8">(IFERROR((D16/$H$17),"-")*100)</f>
        <v>7.8273253538601706E-2</v>
      </c>
      <c r="E28" s="25">
        <f t="shared" si="8"/>
        <v>0.54767562898250588</v>
      </c>
      <c r="F28" s="25">
        <f t="shared" si="8"/>
        <v>0</v>
      </c>
      <c r="G28" s="41">
        <f t="shared" si="8"/>
        <v>7.1733733462648851E-3</v>
      </c>
      <c r="H28" s="22">
        <f t="shared" si="8"/>
        <v>0.63312225586737259</v>
      </c>
    </row>
    <row r="29" spans="2:8" x14ac:dyDescent="0.25">
      <c r="B29" s="63"/>
      <c r="C29" s="37" t="s">
        <v>49</v>
      </c>
      <c r="D29" s="22">
        <f t="shared" ref="D29:H29" si="9">(IFERROR((D17/$H$17),"-")*100)</f>
        <v>45.777556359097538</v>
      </c>
      <c r="E29" s="22">
        <f t="shared" si="9"/>
        <v>47.067649373850777</v>
      </c>
      <c r="F29" s="22">
        <f t="shared" si="9"/>
        <v>2.7339593313402495</v>
      </c>
      <c r="G29" s="22">
        <f t="shared" si="9"/>
        <v>4.4208349357114347</v>
      </c>
      <c r="H29" s="23">
        <f t="shared" si="9"/>
        <v>100</v>
      </c>
    </row>
    <row r="30" spans="2:8" x14ac:dyDescent="0.25">
      <c r="C30" s="39"/>
    </row>
    <row r="31" spans="2:8" x14ac:dyDescent="0.25">
      <c r="B31" s="6" t="s">
        <v>11</v>
      </c>
    </row>
    <row r="32" spans="2:8" x14ac:dyDescent="0.25">
      <c r="B32" s="60" t="s">
        <v>78</v>
      </c>
      <c r="C32" s="60"/>
      <c r="D32" s="61">
        <f>D20</f>
        <v>43525</v>
      </c>
      <c r="E32" s="62"/>
      <c r="F32" s="62"/>
      <c r="G32" s="62"/>
      <c r="H32" s="62"/>
    </row>
    <row r="33" spans="2:9" ht="37.799999999999997" x14ac:dyDescent="0.25">
      <c r="B33" s="60"/>
      <c r="C33" s="60"/>
      <c r="D33" s="35" t="s">
        <v>79</v>
      </c>
      <c r="E33" s="35" t="s">
        <v>80</v>
      </c>
      <c r="F33" s="35" t="s">
        <v>81</v>
      </c>
      <c r="G33" s="35" t="s">
        <v>82</v>
      </c>
      <c r="H33" s="35" t="s">
        <v>49</v>
      </c>
    </row>
    <row r="34" spans="2:9" ht="15" customHeight="1" x14ac:dyDescent="0.25">
      <c r="B34" s="63">
        <f>B22</f>
        <v>43160</v>
      </c>
      <c r="C34" s="36" t="s">
        <v>79</v>
      </c>
      <c r="D34" s="24">
        <f>(IFERROR((D10/$H10),"-")*100)</f>
        <v>81.387080785870921</v>
      </c>
      <c r="E34" s="25">
        <f t="shared" ref="E34:H34" si="10">(IFERROR((E10/$H10),"-")*100)</f>
        <v>15.015608980046663</v>
      </c>
      <c r="F34" s="25">
        <f t="shared" si="10"/>
        <v>0.41270328698365433</v>
      </c>
      <c r="G34" s="25">
        <f t="shared" si="10"/>
        <v>3.1846069470987599</v>
      </c>
      <c r="H34" s="22">
        <f t="shared" si="10"/>
        <v>100</v>
      </c>
      <c r="I34" s="8"/>
    </row>
    <row r="35" spans="2:9" x14ac:dyDescent="0.25">
      <c r="B35" s="63"/>
      <c r="C35" s="36" t="s">
        <v>80</v>
      </c>
      <c r="D35" s="25">
        <f t="shared" ref="D35:H35" si="11">(IFERROR((D11/$H11),"-")*100)</f>
        <v>15.902305907913808</v>
      </c>
      <c r="E35" s="24">
        <f t="shared" si="11"/>
        <v>77.894571990255074</v>
      </c>
      <c r="F35" s="25">
        <f t="shared" si="11"/>
        <v>1.3435817627277187</v>
      </c>
      <c r="G35" s="25">
        <f t="shared" si="11"/>
        <v>4.8595403391033898</v>
      </c>
      <c r="H35" s="22">
        <f t="shared" si="11"/>
        <v>100</v>
      </c>
      <c r="I35" s="8"/>
    </row>
    <row r="36" spans="2:9" x14ac:dyDescent="0.25">
      <c r="B36" s="63"/>
      <c r="C36" s="36" t="s">
        <v>81</v>
      </c>
      <c r="D36" s="25">
        <f t="shared" ref="D36:H36" si="12">(IFERROR((D12/$H12),"-")*100)</f>
        <v>7.9780881481841481</v>
      </c>
      <c r="E36" s="25">
        <f t="shared" si="12"/>
        <v>12.491211912771858</v>
      </c>
      <c r="F36" s="24">
        <f t="shared" si="12"/>
        <v>78.517149891728607</v>
      </c>
      <c r="G36" s="25">
        <f t="shared" si="12"/>
        <v>1.0135500473153864</v>
      </c>
      <c r="H36" s="22">
        <f t="shared" si="12"/>
        <v>100</v>
      </c>
      <c r="I36" s="8"/>
    </row>
    <row r="37" spans="2:9" x14ac:dyDescent="0.25">
      <c r="B37" s="63"/>
      <c r="C37" s="36" t="s">
        <v>82</v>
      </c>
      <c r="D37" s="25">
        <f t="shared" ref="D37:H37" si="13">(IFERROR((D13/$H13),"-")*100)</f>
        <v>32.85234527930249</v>
      </c>
      <c r="E37" s="25">
        <f t="shared" si="13"/>
        <v>52.590714859779162</v>
      </c>
      <c r="F37" s="25">
        <f t="shared" si="13"/>
        <v>0.44300895503993676</v>
      </c>
      <c r="G37" s="24">
        <f t="shared" si="13"/>
        <v>14.11393090587841</v>
      </c>
      <c r="H37" s="22">
        <f t="shared" si="13"/>
        <v>100</v>
      </c>
      <c r="I37" s="8"/>
    </row>
    <row r="38" spans="2:9" x14ac:dyDescent="0.25">
      <c r="B38" s="63"/>
      <c r="C38" s="36" t="s">
        <v>48</v>
      </c>
      <c r="D38" s="25">
        <f t="shared" ref="D38:H38" si="14">(IFERROR((D14/$H14),"-")*100)</f>
        <v>26.596135262443806</v>
      </c>
      <c r="E38" s="25">
        <f t="shared" si="14"/>
        <v>64.674773483826215</v>
      </c>
      <c r="F38" s="25">
        <f t="shared" si="14"/>
        <v>3.2620088889360126</v>
      </c>
      <c r="G38" s="41">
        <f t="shared" si="14"/>
        <v>5.4670823647939768</v>
      </c>
      <c r="H38" s="22">
        <f t="shared" si="14"/>
        <v>100</v>
      </c>
      <c r="I38" s="8"/>
    </row>
    <row r="39" spans="2:9" x14ac:dyDescent="0.25">
      <c r="B39" s="63"/>
      <c r="C39" s="36" t="s">
        <v>83</v>
      </c>
      <c r="D39" s="25">
        <f t="shared" ref="D39:H39" si="15">(IFERROR((D15/$H15),"-")*100)</f>
        <v>47.432746275705647</v>
      </c>
      <c r="E39" s="25">
        <f t="shared" si="15"/>
        <v>43.792886577542212</v>
      </c>
      <c r="F39" s="25">
        <f t="shared" si="15"/>
        <v>3.6746257855317785</v>
      </c>
      <c r="G39" s="41">
        <f t="shared" si="15"/>
        <v>5.0997413612203673</v>
      </c>
      <c r="H39" s="22">
        <f t="shared" si="15"/>
        <v>100</v>
      </c>
      <c r="I39" s="8"/>
    </row>
    <row r="40" spans="2:9" x14ac:dyDescent="0.25">
      <c r="B40" s="63"/>
      <c r="C40" s="36" t="s">
        <v>77</v>
      </c>
      <c r="D40" s="25">
        <f t="shared" ref="D40:H40" si="16">(IFERROR((D16/$H16),"-")*100)</f>
        <v>12.363055130855882</v>
      </c>
      <c r="E40" s="25">
        <f t="shared" si="16"/>
        <v>86.503929360719539</v>
      </c>
      <c r="F40" s="25">
        <f t="shared" si="16"/>
        <v>0</v>
      </c>
      <c r="G40" s="41">
        <f t="shared" si="16"/>
        <v>1.1330155084245805</v>
      </c>
      <c r="H40" s="22">
        <f t="shared" si="16"/>
        <v>100</v>
      </c>
      <c r="I40" s="8"/>
    </row>
    <row r="41" spans="2:9" x14ac:dyDescent="0.25">
      <c r="B41" s="63"/>
      <c r="C41" s="37" t="s">
        <v>49</v>
      </c>
      <c r="D41" s="22">
        <f t="shared" ref="D41:H41" si="17">(IFERROR((D17/$H17),"-")*100)</f>
        <v>45.777556359097538</v>
      </c>
      <c r="E41" s="22">
        <f t="shared" si="17"/>
        <v>47.067649373850777</v>
      </c>
      <c r="F41" s="22">
        <f t="shared" si="17"/>
        <v>2.7339593313402495</v>
      </c>
      <c r="G41" s="22">
        <f t="shared" si="17"/>
        <v>4.4208349357114347</v>
      </c>
      <c r="H41" s="23">
        <f t="shared" si="17"/>
        <v>100</v>
      </c>
      <c r="I41" s="8"/>
    </row>
    <row r="43" spans="2:9" x14ac:dyDescent="0.25">
      <c r="B43" s="6" t="s">
        <v>12</v>
      </c>
    </row>
    <row r="44" spans="2:9" x14ac:dyDescent="0.25">
      <c r="B44" s="60" t="s">
        <v>78</v>
      </c>
      <c r="C44" s="60"/>
      <c r="D44" s="61">
        <f>D32</f>
        <v>43525</v>
      </c>
      <c r="E44" s="62"/>
      <c r="F44" s="62"/>
      <c r="G44" s="62"/>
      <c r="H44" s="62"/>
    </row>
    <row r="45" spans="2:9" ht="37.799999999999997" x14ac:dyDescent="0.25">
      <c r="B45" s="60"/>
      <c r="C45" s="60"/>
      <c r="D45" s="35" t="s">
        <v>79</v>
      </c>
      <c r="E45" s="35" t="s">
        <v>80</v>
      </c>
      <c r="F45" s="35" t="s">
        <v>81</v>
      </c>
      <c r="G45" s="35" t="s">
        <v>82</v>
      </c>
      <c r="H45" s="35" t="s">
        <v>49</v>
      </c>
    </row>
    <row r="46" spans="2:9" ht="15" customHeight="1" x14ac:dyDescent="0.25">
      <c r="B46" s="63">
        <f>B34</f>
        <v>43160</v>
      </c>
      <c r="C46" s="36" t="s">
        <v>79</v>
      </c>
      <c r="D46" s="24">
        <f>(IFERROR((D10/D$17),"-")*100)</f>
        <v>75.085217869095388</v>
      </c>
      <c r="E46" s="25">
        <f t="shared" ref="E46:H46" si="18">(IFERROR((E10/E$17),"-")*100)</f>
        <v>13.473239214813654</v>
      </c>
      <c r="F46" s="25">
        <f t="shared" si="18"/>
        <v>6.3752534908567222</v>
      </c>
      <c r="G46" s="25">
        <f t="shared" si="18"/>
        <v>30.423075726363706</v>
      </c>
      <c r="H46" s="22">
        <f t="shared" si="18"/>
        <v>42.232965718243875</v>
      </c>
      <c r="I46" s="8"/>
    </row>
    <row r="47" spans="2:9" x14ac:dyDescent="0.25">
      <c r="B47" s="63"/>
      <c r="C47" s="36" t="s">
        <v>80</v>
      </c>
      <c r="D47" s="25">
        <f t="shared" ref="D47:H47" si="19">(IFERROR((D11/D$17),"-")*100)</f>
        <v>13.579993239662407</v>
      </c>
      <c r="E47" s="24">
        <f t="shared" si="19"/>
        <v>64.695897480748073</v>
      </c>
      <c r="F47" s="25">
        <f t="shared" si="19"/>
        <v>19.211625245081763</v>
      </c>
      <c r="G47" s="25">
        <f t="shared" si="19"/>
        <v>42.97174086267583</v>
      </c>
      <c r="H47" s="22">
        <f t="shared" si="19"/>
        <v>39.09237499798315</v>
      </c>
      <c r="I47" s="8"/>
    </row>
    <row r="48" spans="2:9" x14ac:dyDescent="0.25">
      <c r="B48" s="63"/>
      <c r="C48" s="36" t="s">
        <v>81</v>
      </c>
      <c r="D48" s="25">
        <f t="shared" ref="D48:H48" si="20">(IFERROR((D12/D$17),"-")*100)</f>
        <v>0.35388485764262273</v>
      </c>
      <c r="E48" s="25">
        <f t="shared" si="20"/>
        <v>0.53888714313147024</v>
      </c>
      <c r="F48" s="24">
        <f t="shared" si="20"/>
        <v>58.316067810126796</v>
      </c>
      <c r="G48" s="25">
        <f t="shared" si="20"/>
        <v>0.46553962695597545</v>
      </c>
      <c r="H48" s="22">
        <f t="shared" si="20"/>
        <v>2.0305596672372648</v>
      </c>
      <c r="I48" s="8"/>
    </row>
    <row r="49" spans="2:9" x14ac:dyDescent="0.25">
      <c r="B49" s="63"/>
      <c r="C49" s="36" t="s">
        <v>82</v>
      </c>
      <c r="D49" s="25">
        <f t="shared" ref="D49:H49" si="21">(IFERROR((D13/D$17),"-")*100)</f>
        <v>2.3376531096118436</v>
      </c>
      <c r="E49" s="25">
        <f t="shared" si="21"/>
        <v>3.639593305155592</v>
      </c>
      <c r="F49" s="25">
        <f t="shared" si="21"/>
        <v>0.52782110078840538</v>
      </c>
      <c r="G49" s="24">
        <f t="shared" si="21"/>
        <v>10.39944064008607</v>
      </c>
      <c r="H49" s="22">
        <f t="shared" si="21"/>
        <v>3.2573640044108241</v>
      </c>
      <c r="I49" s="8"/>
    </row>
    <row r="50" spans="2:9" x14ac:dyDescent="0.25">
      <c r="B50" s="63"/>
      <c r="C50" s="36" t="s">
        <v>48</v>
      </c>
      <c r="D50" s="25">
        <f t="shared" ref="D50:H50" si="22">(IFERROR((D14/D$17),"-")*100)</f>
        <v>6.0533713498889545</v>
      </c>
      <c r="E50" s="25">
        <f t="shared" si="22"/>
        <v>14.316728748156915</v>
      </c>
      <c r="F50" s="25">
        <f t="shared" si="22"/>
        <v>12.431527072306581</v>
      </c>
      <c r="G50" s="41">
        <f t="shared" si="22"/>
        <v>12.884949096196783</v>
      </c>
      <c r="H50" s="22">
        <f t="shared" si="22"/>
        <v>10.419128395823389</v>
      </c>
      <c r="I50" s="8"/>
    </row>
    <row r="51" spans="2:9" x14ac:dyDescent="0.25">
      <c r="B51" s="63"/>
      <c r="C51" s="36" t="s">
        <v>83</v>
      </c>
      <c r="D51" s="25">
        <f t="shared" ref="D51:H51" si="23">(IFERROR((D15/D$17),"-")*100)</f>
        <v>2.4188934844862398</v>
      </c>
      <c r="E51" s="25">
        <f t="shared" si="23"/>
        <v>2.1720616272387625</v>
      </c>
      <c r="F51" s="25">
        <f t="shared" si="23"/>
        <v>3.1377052808397368</v>
      </c>
      <c r="G51" s="41">
        <f t="shared" si="23"/>
        <v>2.6929911844711119</v>
      </c>
      <c r="H51" s="22">
        <f t="shared" si="23"/>
        <v>2.3344849604341267</v>
      </c>
      <c r="I51" s="8"/>
    </row>
    <row r="52" spans="2:9" x14ac:dyDescent="0.25">
      <c r="B52" s="63"/>
      <c r="C52" s="36" t="s">
        <v>77</v>
      </c>
      <c r="D52" s="25">
        <f t="shared" ref="D52:H52" si="24">(IFERROR((D16/D$17),"-")*100)</f>
        <v>0.17098608961254913</v>
      </c>
      <c r="E52" s="25">
        <f t="shared" si="24"/>
        <v>1.1635924807555322</v>
      </c>
      <c r="F52" s="25">
        <f t="shared" si="24"/>
        <v>0</v>
      </c>
      <c r="G52" s="41">
        <f t="shared" si="24"/>
        <v>0.16226286325052511</v>
      </c>
      <c r="H52" s="22">
        <f t="shared" si="24"/>
        <v>0.63312225586737259</v>
      </c>
      <c r="I52" s="8"/>
    </row>
    <row r="53" spans="2:9" x14ac:dyDescent="0.25">
      <c r="B53" s="63"/>
      <c r="C53" s="37" t="s">
        <v>49</v>
      </c>
      <c r="D53" s="22">
        <f t="shared" ref="D53:H53" si="25">(IFERROR((D17/D$17),"-")*100)</f>
        <v>100</v>
      </c>
      <c r="E53" s="22">
        <f t="shared" si="25"/>
        <v>100</v>
      </c>
      <c r="F53" s="22">
        <f t="shared" si="25"/>
        <v>100</v>
      </c>
      <c r="G53" s="22">
        <f t="shared" si="25"/>
        <v>100</v>
      </c>
      <c r="H53" s="23">
        <f t="shared" si="25"/>
        <v>100</v>
      </c>
      <c r="I53" s="8"/>
    </row>
  </sheetData>
  <mergeCells count="12">
    <mergeCell ref="B46:B53"/>
    <mergeCell ref="B8:C9"/>
    <mergeCell ref="D8:H8"/>
    <mergeCell ref="B10:B17"/>
    <mergeCell ref="B20:C21"/>
    <mergeCell ref="D20:H20"/>
    <mergeCell ref="B22:B29"/>
    <mergeCell ref="B32:C33"/>
    <mergeCell ref="D32:H32"/>
    <mergeCell ref="B34:B41"/>
    <mergeCell ref="B44:C45"/>
    <mergeCell ref="D44:H44"/>
  </mergeCells>
  <hyperlinks>
    <hyperlink ref="I2" location="Índice!A1" display="Índice"/>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showGridLines="0" zoomScaleNormal="100" workbookViewId="0">
      <selection activeCell="D10" sqref="D10:G16"/>
    </sheetView>
  </sheetViews>
  <sheetFormatPr baseColWidth="10" defaultColWidth="11.44140625" defaultRowHeight="13.2" x14ac:dyDescent="0.25"/>
  <cols>
    <col min="1" max="2" width="3.6640625" style="4" customWidth="1"/>
    <col min="3" max="3" width="43.6640625" style="4" customWidth="1"/>
    <col min="4" max="11" width="13.88671875" style="4" customWidth="1"/>
    <col min="12" max="16384" width="11.44140625" style="4"/>
  </cols>
  <sheetData>
    <row r="1" spans="2:9" ht="44.25" customHeight="1" x14ac:dyDescent="0.25"/>
    <row r="2" spans="2:9" ht="22.5" customHeight="1" x14ac:dyDescent="0.25">
      <c r="I2" s="5" t="s">
        <v>13</v>
      </c>
    </row>
    <row r="5" spans="2:9" ht="17.399999999999999" x14ac:dyDescent="0.3">
      <c r="B5" s="17" t="s">
        <v>94</v>
      </c>
    </row>
    <row r="6" spans="2:9" x14ac:dyDescent="0.25">
      <c r="C6" s="6"/>
    </row>
    <row r="7" spans="2:9" x14ac:dyDescent="0.25">
      <c r="B7" s="6" t="s">
        <v>98</v>
      </c>
    </row>
    <row r="8" spans="2:9" ht="15" customHeight="1" x14ac:dyDescent="0.25">
      <c r="B8" s="60" t="s">
        <v>78</v>
      </c>
      <c r="C8" s="60"/>
      <c r="D8" s="61">
        <v>43525</v>
      </c>
      <c r="E8" s="62"/>
      <c r="F8" s="62"/>
      <c r="G8" s="62"/>
      <c r="H8" s="62"/>
    </row>
    <row r="9" spans="2:9" ht="41.25" customHeight="1" x14ac:dyDescent="0.25">
      <c r="B9" s="60"/>
      <c r="C9" s="60"/>
      <c r="D9" s="35" t="s">
        <v>79</v>
      </c>
      <c r="E9" s="35" t="s">
        <v>80</v>
      </c>
      <c r="F9" s="35" t="s">
        <v>81</v>
      </c>
      <c r="G9" s="35" t="s">
        <v>82</v>
      </c>
      <c r="H9" s="35" t="s">
        <v>49</v>
      </c>
    </row>
    <row r="10" spans="2:9" ht="15" customHeight="1" x14ac:dyDescent="0.25">
      <c r="B10" s="63">
        <v>43160</v>
      </c>
      <c r="C10" s="36" t="s">
        <v>79</v>
      </c>
      <c r="D10" s="18">
        <v>2255279.253408432</v>
      </c>
      <c r="E10" s="19">
        <v>325329.68640613556</v>
      </c>
      <c r="F10" s="19">
        <v>12298.659393310547</v>
      </c>
      <c r="G10" s="19">
        <v>75473.139087677002</v>
      </c>
      <c r="H10" s="20">
        <f>SUM(D10:G10)</f>
        <v>2668380.7382955551</v>
      </c>
    </row>
    <row r="11" spans="2:9" x14ac:dyDescent="0.25">
      <c r="B11" s="64"/>
      <c r="C11" s="36" t="s">
        <v>80</v>
      </c>
      <c r="D11" s="19">
        <v>324239.44085025787</v>
      </c>
      <c r="E11" s="18">
        <v>915353.03904724121</v>
      </c>
      <c r="F11" s="19">
        <v>31123.601509094238</v>
      </c>
      <c r="G11" s="19">
        <v>62423.194660186768</v>
      </c>
      <c r="H11" s="20">
        <f t="shared" ref="H11:H16" si="0">SUM(D11:G11)</f>
        <v>1333139.2760667801</v>
      </c>
    </row>
    <row r="12" spans="2:9" x14ac:dyDescent="0.25">
      <c r="B12" s="64"/>
      <c r="C12" s="36" t="s">
        <v>81</v>
      </c>
      <c r="D12" s="19">
        <v>10528.879440307617</v>
      </c>
      <c r="E12" s="19">
        <v>15440.972305297852</v>
      </c>
      <c r="F12" s="18">
        <v>107273.35457992554</v>
      </c>
      <c r="G12" s="19">
        <v>569.4410400390625</v>
      </c>
      <c r="H12" s="20">
        <f t="shared" si="0"/>
        <v>133812.64736557007</v>
      </c>
    </row>
    <row r="13" spans="2:9" x14ac:dyDescent="0.25">
      <c r="B13" s="64"/>
      <c r="C13" s="36" t="s">
        <v>82</v>
      </c>
      <c r="D13" s="19">
        <v>51315.015640258789</v>
      </c>
      <c r="E13" s="19">
        <v>52986.863235473633</v>
      </c>
      <c r="F13" s="19">
        <v>419.99072265625</v>
      </c>
      <c r="G13" s="18">
        <v>17221.785255432129</v>
      </c>
      <c r="H13" s="20">
        <f t="shared" si="0"/>
        <v>121943.6548538208</v>
      </c>
    </row>
    <row r="14" spans="2:9" x14ac:dyDescent="0.25">
      <c r="B14" s="64"/>
      <c r="C14" s="36" t="s">
        <v>48</v>
      </c>
      <c r="D14" s="19">
        <v>178275.8204498291</v>
      </c>
      <c r="E14" s="19">
        <v>310022.30659294128</v>
      </c>
      <c r="F14" s="19">
        <v>21549.953392982483</v>
      </c>
      <c r="G14" s="40">
        <v>29718.03231048584</v>
      </c>
      <c r="H14" s="20">
        <f t="shared" si="0"/>
        <v>539566.11274623871</v>
      </c>
    </row>
    <row r="15" spans="2:9" x14ac:dyDescent="0.25">
      <c r="B15" s="64"/>
      <c r="C15" s="36" t="s">
        <v>83</v>
      </c>
      <c r="D15" s="19">
        <v>78795.858619689941</v>
      </c>
      <c r="E15" s="19">
        <v>66141.08980178833</v>
      </c>
      <c r="F15" s="19">
        <v>4516.0617980957031</v>
      </c>
      <c r="G15" s="40">
        <v>7651.6975708007812</v>
      </c>
      <c r="H15" s="20">
        <f t="shared" si="0"/>
        <v>157104.70779037476</v>
      </c>
    </row>
    <row r="16" spans="2:9" x14ac:dyDescent="0.25">
      <c r="B16" s="64"/>
      <c r="C16" s="36" t="s">
        <v>77</v>
      </c>
      <c r="D16" s="19">
        <v>3987.9827117919922</v>
      </c>
      <c r="E16" s="19">
        <v>4673.3138122558594</v>
      </c>
      <c r="F16" s="19">
        <v>0</v>
      </c>
      <c r="G16" s="40">
        <v>346.72567749023437</v>
      </c>
      <c r="H16" s="20">
        <f t="shared" si="0"/>
        <v>9008.0222015380859</v>
      </c>
    </row>
    <row r="17" spans="2:8" x14ac:dyDescent="0.25">
      <c r="B17" s="64"/>
      <c r="C17" s="37" t="s">
        <v>49</v>
      </c>
      <c r="D17" s="20">
        <f>SUM(D10:D16)</f>
        <v>2902422.2511205673</v>
      </c>
      <c r="E17" s="20">
        <f t="shared" ref="E17:H17" si="1">SUM(E10:E16)</f>
        <v>1689947.2712011337</v>
      </c>
      <c r="F17" s="20">
        <f t="shared" si="1"/>
        <v>177181.62139606476</v>
      </c>
      <c r="G17" s="20">
        <f t="shared" si="1"/>
        <v>193404.01560211182</v>
      </c>
      <c r="H17" s="21">
        <f t="shared" si="1"/>
        <v>4962955.1593198776</v>
      </c>
    </row>
    <row r="19" spans="2:8" x14ac:dyDescent="0.25">
      <c r="B19" s="6" t="s">
        <v>99</v>
      </c>
    </row>
    <row r="20" spans="2:8" x14ac:dyDescent="0.25">
      <c r="B20" s="60" t="s">
        <v>78</v>
      </c>
      <c r="C20" s="60"/>
      <c r="D20" s="61">
        <f>D8</f>
        <v>43525</v>
      </c>
      <c r="E20" s="61"/>
      <c r="F20" s="61"/>
      <c r="G20" s="61"/>
      <c r="H20" s="61"/>
    </row>
    <row r="21" spans="2:8" ht="37.799999999999997" x14ac:dyDescent="0.25">
      <c r="B21" s="60"/>
      <c r="C21" s="60"/>
      <c r="D21" s="35" t="s">
        <v>79</v>
      </c>
      <c r="E21" s="35" t="s">
        <v>80</v>
      </c>
      <c r="F21" s="35" t="s">
        <v>81</v>
      </c>
      <c r="G21" s="35" t="s">
        <v>82</v>
      </c>
      <c r="H21" s="35" t="s">
        <v>49</v>
      </c>
    </row>
    <row r="22" spans="2:8" ht="15" customHeight="1" x14ac:dyDescent="0.25">
      <c r="B22" s="63">
        <f>B10</f>
        <v>43160</v>
      </c>
      <c r="C22" s="36" t="s">
        <v>79</v>
      </c>
      <c r="D22" s="24">
        <f>(IFERROR((D10/$H$17),"-")*100)</f>
        <v>45.442265364281369</v>
      </c>
      <c r="E22" s="25">
        <f t="shared" ref="E22:H22" si="2">(IFERROR((E10/$H$17),"-")*100)</f>
        <v>6.5551607049119234</v>
      </c>
      <c r="F22" s="25">
        <f t="shared" si="2"/>
        <v>0.2478091983203804</v>
      </c>
      <c r="G22" s="25">
        <f t="shared" si="2"/>
        <v>1.5207298205374038</v>
      </c>
      <c r="H22" s="22">
        <f t="shared" si="2"/>
        <v>53.765965088051082</v>
      </c>
    </row>
    <row r="23" spans="2:8" x14ac:dyDescent="0.25">
      <c r="B23" s="63"/>
      <c r="C23" s="36" t="s">
        <v>80</v>
      </c>
      <c r="D23" s="25">
        <f t="shared" ref="D23:H29" si="3">(IFERROR((D11/$H$17),"-")*100)</f>
        <v>6.5331930360356418</v>
      </c>
      <c r="E23" s="24">
        <f t="shared" si="3"/>
        <v>18.443709637962577</v>
      </c>
      <c r="F23" s="25">
        <f t="shared" si="3"/>
        <v>0.62711832990567273</v>
      </c>
      <c r="G23" s="25">
        <f t="shared" si="3"/>
        <v>1.257782765636376</v>
      </c>
      <c r="H23" s="22">
        <f t="shared" si="3"/>
        <v>26.861803769540266</v>
      </c>
    </row>
    <row r="24" spans="2:8" x14ac:dyDescent="0.25">
      <c r="B24" s="63"/>
      <c r="C24" s="36" t="s">
        <v>81</v>
      </c>
      <c r="D24" s="25">
        <f t="shared" si="3"/>
        <v>0.21214939692806919</v>
      </c>
      <c r="E24" s="25">
        <f t="shared" si="3"/>
        <v>0.31112455804283107</v>
      </c>
      <c r="F24" s="24">
        <f t="shared" si="3"/>
        <v>2.1614814387044805</v>
      </c>
      <c r="G24" s="25">
        <f t="shared" si="3"/>
        <v>1.1473830041960294E-2</v>
      </c>
      <c r="H24" s="22">
        <f t="shared" si="3"/>
        <v>2.6962292237173413</v>
      </c>
    </row>
    <row r="25" spans="2:8" x14ac:dyDescent="0.25">
      <c r="B25" s="63"/>
      <c r="C25" s="36" t="s">
        <v>82</v>
      </c>
      <c r="D25" s="25">
        <f t="shared" si="3"/>
        <v>1.0339608961385618</v>
      </c>
      <c r="E25" s="25">
        <f t="shared" si="3"/>
        <v>1.0676474305025745</v>
      </c>
      <c r="F25" s="25">
        <f t="shared" si="3"/>
        <v>8.4625129418619497E-3</v>
      </c>
      <c r="G25" s="24">
        <f t="shared" si="3"/>
        <v>0.34700666644330913</v>
      </c>
      <c r="H25" s="22">
        <f t="shared" si="3"/>
        <v>2.4570775060263075</v>
      </c>
    </row>
    <row r="26" spans="2:8" x14ac:dyDescent="0.25">
      <c r="B26" s="63"/>
      <c r="C26" s="36" t="s">
        <v>48</v>
      </c>
      <c r="D26" s="25">
        <f t="shared" si="3"/>
        <v>3.5921303885860616</v>
      </c>
      <c r="E26" s="25">
        <f t="shared" si="3"/>
        <v>6.2467279401216009</v>
      </c>
      <c r="F26" s="25">
        <f t="shared" si="3"/>
        <v>0.43421616156483039</v>
      </c>
      <c r="G26" s="41">
        <f t="shared" si="3"/>
        <v>0.59879711495435706</v>
      </c>
      <c r="H26" s="22">
        <f t="shared" si="3"/>
        <v>10.871871605226849</v>
      </c>
    </row>
    <row r="27" spans="2:8" x14ac:dyDescent="0.25">
      <c r="B27" s="63"/>
      <c r="C27" s="36" t="s">
        <v>83</v>
      </c>
      <c r="D27" s="25">
        <f t="shared" si="3"/>
        <v>1.5876802447372527</v>
      </c>
      <c r="E27" s="25">
        <f t="shared" si="3"/>
        <v>1.3326956959823166</v>
      </c>
      <c r="F27" s="25">
        <f t="shared" si="3"/>
        <v>9.0995418115254204E-2</v>
      </c>
      <c r="G27" s="41">
        <f t="shared" si="3"/>
        <v>0.15417623825256097</v>
      </c>
      <c r="H27" s="22">
        <f t="shared" si="3"/>
        <v>3.1655475970873841</v>
      </c>
    </row>
    <row r="28" spans="2:8" x14ac:dyDescent="0.25">
      <c r="B28" s="63"/>
      <c r="C28" s="36" t="s">
        <v>77</v>
      </c>
      <c r="D28" s="25">
        <f t="shared" si="3"/>
        <v>8.0355001884371335E-2</v>
      </c>
      <c r="E28" s="25">
        <f t="shared" si="3"/>
        <v>9.4163933830429564E-2</v>
      </c>
      <c r="F28" s="25">
        <f t="shared" si="3"/>
        <v>0</v>
      </c>
      <c r="G28" s="41">
        <f t="shared" si="3"/>
        <v>6.9862746359721211E-3</v>
      </c>
      <c r="H28" s="22">
        <f t="shared" si="3"/>
        <v>0.18150521035077302</v>
      </c>
    </row>
    <row r="29" spans="2:8" x14ac:dyDescent="0.25">
      <c r="B29" s="63"/>
      <c r="C29" s="37" t="s">
        <v>49</v>
      </c>
      <c r="D29" s="22">
        <f t="shared" si="3"/>
        <v>58.48173432859133</v>
      </c>
      <c r="E29" s="22">
        <f t="shared" si="3"/>
        <v>34.051229901354255</v>
      </c>
      <c r="F29" s="22">
        <f t="shared" si="3"/>
        <v>3.5700830595524806</v>
      </c>
      <c r="G29" s="22">
        <f t="shared" si="3"/>
        <v>3.8969527105019393</v>
      </c>
      <c r="H29" s="23">
        <f t="shared" si="3"/>
        <v>100</v>
      </c>
    </row>
    <row r="31" spans="2:8" x14ac:dyDescent="0.25">
      <c r="B31" s="6" t="s">
        <v>11</v>
      </c>
    </row>
    <row r="32" spans="2:8" x14ac:dyDescent="0.25">
      <c r="B32" s="60" t="s">
        <v>78</v>
      </c>
      <c r="C32" s="60"/>
      <c r="D32" s="61">
        <f>D20</f>
        <v>43525</v>
      </c>
      <c r="E32" s="61"/>
      <c r="F32" s="61"/>
      <c r="G32" s="61"/>
      <c r="H32" s="61"/>
    </row>
    <row r="33" spans="2:9" ht="37.799999999999997" x14ac:dyDescent="0.25">
      <c r="B33" s="60"/>
      <c r="C33" s="60"/>
      <c r="D33" s="35" t="s">
        <v>79</v>
      </c>
      <c r="E33" s="35" t="s">
        <v>80</v>
      </c>
      <c r="F33" s="35" t="s">
        <v>81</v>
      </c>
      <c r="G33" s="35" t="s">
        <v>82</v>
      </c>
      <c r="H33" s="35" t="s">
        <v>49</v>
      </c>
    </row>
    <row r="34" spans="2:9" ht="15" customHeight="1" x14ac:dyDescent="0.25">
      <c r="B34" s="63">
        <f>B22</f>
        <v>43160</v>
      </c>
      <c r="C34" s="36" t="s">
        <v>79</v>
      </c>
      <c r="D34" s="24">
        <f>(IFERROR((D10/$H10),"-")*100)</f>
        <v>84.518645373261307</v>
      </c>
      <c r="E34" s="25">
        <f t="shared" ref="E34:H34" si="4">(IFERROR((E10/$H10),"-")*100)</f>
        <v>12.192026487717115</v>
      </c>
      <c r="F34" s="25">
        <f t="shared" si="4"/>
        <v>0.46090346916408909</v>
      </c>
      <c r="G34" s="25">
        <f t="shared" si="4"/>
        <v>2.8284246698574935</v>
      </c>
      <c r="H34" s="22">
        <f t="shared" si="4"/>
        <v>100</v>
      </c>
      <c r="I34" s="8"/>
    </row>
    <row r="35" spans="2:9" x14ac:dyDescent="0.25">
      <c r="B35" s="63"/>
      <c r="C35" s="36" t="s">
        <v>80</v>
      </c>
      <c r="D35" s="25">
        <f t="shared" ref="D35:H41" si="5">(IFERROR((D11/$H11),"-")*100)</f>
        <v>24.321497886318067</v>
      </c>
      <c r="E35" s="24">
        <f t="shared" si="5"/>
        <v>68.661471121595625</v>
      </c>
      <c r="F35" s="25">
        <f t="shared" si="5"/>
        <v>2.3346098991936972</v>
      </c>
      <c r="G35" s="25">
        <f t="shared" si="5"/>
        <v>4.6824210928926107</v>
      </c>
      <c r="H35" s="22">
        <f t="shared" si="5"/>
        <v>100</v>
      </c>
      <c r="I35" s="8"/>
    </row>
    <row r="36" spans="2:9" x14ac:dyDescent="0.25">
      <c r="B36" s="63"/>
      <c r="C36" s="36" t="s">
        <v>81</v>
      </c>
      <c r="D36" s="25">
        <f t="shared" si="5"/>
        <v>7.8683739150180605</v>
      </c>
      <c r="E36" s="25">
        <f t="shared" si="5"/>
        <v>11.539247305311745</v>
      </c>
      <c r="F36" s="24">
        <f t="shared" si="5"/>
        <v>80.166827793832979</v>
      </c>
      <c r="G36" s="25">
        <f t="shared" si="5"/>
        <v>0.42555098583721723</v>
      </c>
      <c r="H36" s="22">
        <f t="shared" si="5"/>
        <v>100</v>
      </c>
      <c r="I36" s="8"/>
    </row>
    <row r="37" spans="2:9" x14ac:dyDescent="0.25">
      <c r="B37" s="63"/>
      <c r="C37" s="36" t="s">
        <v>82</v>
      </c>
      <c r="D37" s="25">
        <f t="shared" si="5"/>
        <v>42.080923113033101</v>
      </c>
      <c r="E37" s="25">
        <f t="shared" si="5"/>
        <v>43.451923184516083</v>
      </c>
      <c r="F37" s="25">
        <f t="shared" si="5"/>
        <v>0.34441375663187335</v>
      </c>
      <c r="G37" s="24">
        <f t="shared" si="5"/>
        <v>14.122739945818941</v>
      </c>
      <c r="H37" s="22">
        <f t="shared" si="5"/>
        <v>100</v>
      </c>
      <c r="I37" s="8"/>
    </row>
    <row r="38" spans="2:9" x14ac:dyDescent="0.25">
      <c r="B38" s="63"/>
      <c r="C38" s="36" t="s">
        <v>48</v>
      </c>
      <c r="D38" s="25">
        <f t="shared" si="5"/>
        <v>33.04058876908627</v>
      </c>
      <c r="E38" s="25">
        <f t="shared" si="5"/>
        <v>57.457705231897449</v>
      </c>
      <c r="F38" s="25">
        <f t="shared" si="5"/>
        <v>3.9939412212711662</v>
      </c>
      <c r="G38" s="41">
        <f t="shared" si="5"/>
        <v>5.5077647777451162</v>
      </c>
      <c r="H38" s="22">
        <f t="shared" si="5"/>
        <v>100</v>
      </c>
      <c r="I38" s="8"/>
    </row>
    <row r="39" spans="2:9" x14ac:dyDescent="0.25">
      <c r="B39" s="63"/>
      <c r="C39" s="36" t="s">
        <v>83</v>
      </c>
      <c r="D39" s="25">
        <f t="shared" si="5"/>
        <v>50.15499517992005</v>
      </c>
      <c r="E39" s="25">
        <f t="shared" si="5"/>
        <v>42.100004978870885</v>
      </c>
      <c r="F39" s="25">
        <f t="shared" si="5"/>
        <v>2.8745553596786526</v>
      </c>
      <c r="G39" s="41">
        <f t="shared" si="5"/>
        <v>4.8704444815304084</v>
      </c>
      <c r="H39" s="22">
        <f t="shared" si="5"/>
        <v>100</v>
      </c>
      <c r="I39" s="8"/>
    </row>
    <row r="40" spans="2:9" x14ac:dyDescent="0.25">
      <c r="B40" s="63"/>
      <c r="C40" s="36" t="s">
        <v>77</v>
      </c>
      <c r="D40" s="25">
        <f t="shared" si="5"/>
        <v>44.271457402836539</v>
      </c>
      <c r="E40" s="25">
        <f t="shared" si="5"/>
        <v>51.879465965990946</v>
      </c>
      <c r="F40" s="25">
        <f t="shared" si="5"/>
        <v>0</v>
      </c>
      <c r="G40" s="41">
        <f t="shared" si="5"/>
        <v>3.8490766311725149</v>
      </c>
      <c r="H40" s="22">
        <f t="shared" si="5"/>
        <v>100</v>
      </c>
      <c r="I40" s="8"/>
    </row>
    <row r="41" spans="2:9" x14ac:dyDescent="0.25">
      <c r="B41" s="63"/>
      <c r="C41" s="37" t="s">
        <v>49</v>
      </c>
      <c r="D41" s="22">
        <f t="shared" si="5"/>
        <v>58.48173432859133</v>
      </c>
      <c r="E41" s="22">
        <f t="shared" si="5"/>
        <v>34.051229901354255</v>
      </c>
      <c r="F41" s="22">
        <f t="shared" si="5"/>
        <v>3.5700830595524806</v>
      </c>
      <c r="G41" s="22">
        <f t="shared" si="5"/>
        <v>3.8969527105019393</v>
      </c>
      <c r="H41" s="23">
        <f t="shared" si="5"/>
        <v>100</v>
      </c>
      <c r="I41" s="8"/>
    </row>
    <row r="43" spans="2:9" x14ac:dyDescent="0.25">
      <c r="B43" s="6" t="s">
        <v>12</v>
      </c>
    </row>
    <row r="44" spans="2:9" x14ac:dyDescent="0.25">
      <c r="B44" s="60" t="s">
        <v>78</v>
      </c>
      <c r="C44" s="60"/>
      <c r="D44" s="61">
        <f>D32</f>
        <v>43525</v>
      </c>
      <c r="E44" s="61"/>
      <c r="F44" s="61"/>
      <c r="G44" s="61"/>
      <c r="H44" s="61"/>
    </row>
    <row r="45" spans="2:9" ht="37.799999999999997" x14ac:dyDescent="0.25">
      <c r="B45" s="60"/>
      <c r="C45" s="60"/>
      <c r="D45" s="35" t="s">
        <v>79</v>
      </c>
      <c r="E45" s="35" t="s">
        <v>80</v>
      </c>
      <c r="F45" s="35" t="s">
        <v>81</v>
      </c>
      <c r="G45" s="35" t="s">
        <v>82</v>
      </c>
      <c r="H45" s="35" t="s">
        <v>49</v>
      </c>
    </row>
    <row r="46" spans="2:9" ht="15" customHeight="1" x14ac:dyDescent="0.25">
      <c r="B46" s="63">
        <f>B34</f>
        <v>43160</v>
      </c>
      <c r="C46" s="36" t="s">
        <v>79</v>
      </c>
      <c r="D46" s="24">
        <f>(IFERROR((D10/D$17),"-")*100)</f>
        <v>77.703347696487441</v>
      </c>
      <c r="E46" s="25">
        <f t="shared" ref="E46:H46" si="6">(IFERROR((E10/E$17),"-")*100)</f>
        <v>19.250877938629813</v>
      </c>
      <c r="F46" s="25">
        <f t="shared" si="6"/>
        <v>6.941272631103546</v>
      </c>
      <c r="G46" s="25">
        <f t="shared" si="6"/>
        <v>39.023563628041288</v>
      </c>
      <c r="H46" s="22">
        <f t="shared" si="6"/>
        <v>53.765965088051082</v>
      </c>
      <c r="I46" s="8"/>
    </row>
    <row r="47" spans="2:9" x14ac:dyDescent="0.25">
      <c r="B47" s="63"/>
      <c r="C47" s="36" t="s">
        <v>80</v>
      </c>
      <c r="D47" s="25">
        <f t="shared" ref="D47:H53" si="7">(IFERROR((D11/D$17),"-")*100)</f>
        <v>11.17133941228143</v>
      </c>
      <c r="E47" s="24">
        <f t="shared" si="7"/>
        <v>54.164591679635777</v>
      </c>
      <c r="F47" s="25">
        <f t="shared" si="7"/>
        <v>17.565931084647758</v>
      </c>
      <c r="G47" s="25">
        <f t="shared" si="7"/>
        <v>32.276059246158255</v>
      </c>
      <c r="H47" s="22">
        <f t="shared" si="7"/>
        <v>26.861803769540266</v>
      </c>
      <c r="I47" s="8"/>
    </row>
    <row r="48" spans="2:9" x14ac:dyDescent="0.25">
      <c r="B48" s="63"/>
      <c r="C48" s="36" t="s">
        <v>81</v>
      </c>
      <c r="D48" s="25">
        <f t="shared" si="7"/>
        <v>0.36276180821872583</v>
      </c>
      <c r="E48" s="25">
        <f t="shared" si="7"/>
        <v>0.91369550804523902</v>
      </c>
      <c r="F48" s="24">
        <f t="shared" si="7"/>
        <v>60.544289940846028</v>
      </c>
      <c r="G48" s="25">
        <f t="shared" si="7"/>
        <v>0.29443082568180384</v>
      </c>
      <c r="H48" s="22">
        <f t="shared" si="7"/>
        <v>2.6962292237173413</v>
      </c>
      <c r="I48" s="8"/>
    </row>
    <row r="49" spans="2:9" x14ac:dyDescent="0.25">
      <c r="B49" s="63"/>
      <c r="C49" s="36" t="s">
        <v>82</v>
      </c>
      <c r="D49" s="25">
        <f t="shared" si="7"/>
        <v>1.7680065545406802</v>
      </c>
      <c r="E49" s="25">
        <f t="shared" si="7"/>
        <v>3.1354151776471171</v>
      </c>
      <c r="F49" s="25">
        <f t="shared" si="7"/>
        <v>0.23703966548393832</v>
      </c>
      <c r="G49" s="24">
        <f t="shared" si="7"/>
        <v>8.9045644692622812</v>
      </c>
      <c r="H49" s="22">
        <f t="shared" si="7"/>
        <v>2.4570775060263075</v>
      </c>
      <c r="I49" s="8"/>
    </row>
    <row r="50" spans="2:9" x14ac:dyDescent="0.25">
      <c r="B50" s="63"/>
      <c r="C50" s="36" t="s">
        <v>48</v>
      </c>
      <c r="D50" s="25">
        <f t="shared" si="7"/>
        <v>6.1423116633356969</v>
      </c>
      <c r="E50" s="25">
        <f t="shared" si="7"/>
        <v>18.345087558417859</v>
      </c>
      <c r="F50" s="25">
        <f t="shared" si="7"/>
        <v>12.162634715262353</v>
      </c>
      <c r="G50" s="41">
        <f t="shared" si="7"/>
        <v>15.365778325732624</v>
      </c>
      <c r="H50" s="22">
        <f t="shared" si="7"/>
        <v>10.871871605226849</v>
      </c>
      <c r="I50" s="8"/>
    </row>
    <row r="51" spans="2:9" x14ac:dyDescent="0.25">
      <c r="B51" s="63"/>
      <c r="C51" s="36" t="s">
        <v>83</v>
      </c>
      <c r="D51" s="25">
        <f t="shared" si="7"/>
        <v>2.7148309860589177</v>
      </c>
      <c r="E51" s="25">
        <f t="shared" si="7"/>
        <v>3.9137960650558288</v>
      </c>
      <c r="F51" s="25">
        <f t="shared" si="7"/>
        <v>2.548831962656374</v>
      </c>
      <c r="G51" s="41">
        <f t="shared" si="7"/>
        <v>3.9563281801462402</v>
      </c>
      <c r="H51" s="22">
        <f t="shared" si="7"/>
        <v>3.1655475970873841</v>
      </c>
      <c r="I51" s="8"/>
    </row>
    <row r="52" spans="2:9" x14ac:dyDescent="0.25">
      <c r="B52" s="63"/>
      <c r="C52" s="36" t="s">
        <v>77</v>
      </c>
      <c r="D52" s="25">
        <f t="shared" si="7"/>
        <v>0.13740187907711607</v>
      </c>
      <c r="E52" s="25">
        <f t="shared" si="7"/>
        <v>0.27653607256836432</v>
      </c>
      <c r="F52" s="25">
        <f t="shared" si="7"/>
        <v>0</v>
      </c>
      <c r="G52" s="41">
        <f t="shared" si="7"/>
        <v>0.17927532497750703</v>
      </c>
      <c r="H52" s="22">
        <f t="shared" si="7"/>
        <v>0.18150521035077302</v>
      </c>
      <c r="I52" s="8"/>
    </row>
    <row r="53" spans="2:9" x14ac:dyDescent="0.25">
      <c r="B53" s="63"/>
      <c r="C53" s="37" t="s">
        <v>49</v>
      </c>
      <c r="D53" s="22">
        <f t="shared" si="7"/>
        <v>100</v>
      </c>
      <c r="E53" s="22">
        <f t="shared" si="7"/>
        <v>100</v>
      </c>
      <c r="F53" s="22">
        <f t="shared" si="7"/>
        <v>100</v>
      </c>
      <c r="G53" s="22">
        <f t="shared" si="7"/>
        <v>100</v>
      </c>
      <c r="H53" s="23">
        <f t="shared" si="7"/>
        <v>100</v>
      </c>
      <c r="I53" s="8"/>
    </row>
  </sheetData>
  <mergeCells count="12">
    <mergeCell ref="B46:B53"/>
    <mergeCell ref="B8:C9"/>
    <mergeCell ref="D8:H8"/>
    <mergeCell ref="B10:B17"/>
    <mergeCell ref="B20:C21"/>
    <mergeCell ref="D20:H20"/>
    <mergeCell ref="B22:B29"/>
    <mergeCell ref="B32:C33"/>
    <mergeCell ref="D32:H32"/>
    <mergeCell ref="B34:B41"/>
    <mergeCell ref="B44:C45"/>
    <mergeCell ref="D44:H44"/>
  </mergeCells>
  <hyperlinks>
    <hyperlink ref="I2" location="Índice!A1" display="Índic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Índice</vt:lpstr>
      <vt:lpstr>1.1. MTL - Nacional</vt:lpstr>
      <vt:lpstr>1.2. MTL - Urbano</vt:lpstr>
      <vt:lpstr>1.3. MTL - Rural</vt:lpstr>
      <vt:lpstr>2.1. MTO- Nacional</vt:lpstr>
      <vt:lpstr>2.2. MTO- Urbano</vt:lpstr>
      <vt:lpstr>2.3. MTO- Rural</vt:lpstr>
      <vt:lpstr>3.1. SECEMP- Nacional</vt:lpstr>
      <vt:lpstr>3.2. SECEMP- Urbano</vt:lpstr>
      <vt:lpstr>3.3. SECEMP- Rural</vt:lpstr>
      <vt:lpstr>4. Jefe de hogar</vt:lpstr>
      <vt:lpstr>Glosario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Jose Carlos Andrade</dc:creator>
  <cp:lastModifiedBy>INEC Carmen Granda</cp:lastModifiedBy>
  <dcterms:created xsi:type="dcterms:W3CDTF">2017-01-19T19:23:22Z</dcterms:created>
  <dcterms:modified xsi:type="dcterms:W3CDTF">2019-04-16T23:14:28Z</dcterms:modified>
</cp:coreProperties>
</file>